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\Personality dataset\"/>
    </mc:Choice>
  </mc:AlternateContent>
  <xr:revisionPtr revIDLastSave="0" documentId="13_ncr:1_{B7BEE685-0DEB-49A6-B75F-B6537E6DF031}" xr6:coauthVersionLast="47" xr6:coauthVersionMax="47" xr10:uidLastSave="{00000000-0000-0000-0000-000000000000}"/>
  <bookViews>
    <workbookView xWindow="-110" yWindow="-110" windowWidth="19420" windowHeight="10300" xr2:uid="{70A9CF65-7AAE-4CA2-88FC-161C3C39658A}"/>
  </bookViews>
  <sheets>
    <sheet name="personality_dataset_DataAnalysi" sheetId="1" r:id="rId1"/>
    <sheet name="Dashboard" sheetId="8" r:id="rId2"/>
    <sheet name="Auto Report 2025-09-26" sheetId="10" r:id="rId3"/>
    <sheet name="VBA" sheetId="9" r:id="rId4"/>
    <sheet name="BASIC ANALYSIS" sheetId="2" r:id="rId5"/>
    <sheet name="Conditional Analysis" sheetId="6" r:id="rId6"/>
    <sheet name="Data Visualization &amp; Charts" sheetId="7" r:id="rId7"/>
    <sheet name="Descriptive Analysis" sheetId="3" r:id="rId8"/>
    <sheet name="Corealation Analysis" sheetId="4" r:id="rId9"/>
    <sheet name="Pivot Table" sheetId="5" r:id="rId10"/>
  </sheets>
  <definedNames>
    <definedName name="_xlnm._FilterDatabase" localSheetId="1" hidden="1">Dashboard!$P$4:$Q$7</definedName>
    <definedName name="GoingOutsideList">Dashboard!$O$5:$O$8</definedName>
    <definedName name="PersonalisyList">Dashboard!$P$5:$P$7</definedName>
    <definedName name="PersonalityList">Dashboard!$P$5:$P$7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tagefearlist">Dashboard!$Q$5:$Q$7</definedName>
    <definedName name="StagefearlistNOT">Dashboard!$Q$5:$Q$7</definedName>
  </definedNames>
  <calcPr calcId="181029" refMode="R1C1"/>
  <pivotCaches>
    <pivotCache cacheId="0" r:id="rId11"/>
    <pivotCache cacheId="1" r:id="rId12"/>
  </pivotCaches>
</workbook>
</file>

<file path=xl/calcChain.xml><?xml version="1.0" encoding="utf-8"?>
<calcChain xmlns="http://schemas.openxmlformats.org/spreadsheetml/2006/main">
  <c r="G8" i="8" l="1"/>
  <c r="A1" i="8"/>
  <c r="B8" i="8"/>
  <c r="B7" i="8"/>
  <c r="G4" i="8"/>
  <c r="G10" i="8"/>
  <c r="G6" i="8"/>
  <c r="P10" i="8"/>
  <c r="P9" i="8"/>
  <c r="R9" i="8"/>
  <c r="E10" i="8" l="1"/>
  <c r="E8" i="8"/>
  <c r="E6" i="8"/>
  <c r="E4" i="8"/>
  <c r="B25" i="6"/>
  <c r="B23" i="6"/>
  <c r="B21" i="6"/>
  <c r="B18" i="6"/>
  <c r="B14" i="6"/>
  <c r="M2891" i="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2" i="1"/>
  <c r="M2893" i="1"/>
  <c r="M2894" i="1"/>
  <c r="M2895" i="1"/>
  <c r="M2896" i="1"/>
  <c r="M2897" i="1"/>
  <c r="M2898" i="1"/>
  <c r="M2899" i="1"/>
  <c r="M2900" i="1"/>
  <c r="M2901" i="1"/>
  <c r="B7" i="6"/>
  <c r="I8" i="2"/>
  <c r="L2" i="1"/>
  <c r="L3" i="1"/>
  <c r="L4" i="1"/>
  <c r="L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J2" i="1"/>
  <c r="J3" i="1"/>
  <c r="J4" i="1"/>
  <c r="J5" i="1"/>
  <c r="J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I2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E7" i="1"/>
  <c r="J7" i="1" s="1"/>
  <c r="B6" i="1"/>
  <c r="I6" i="1" s="1"/>
  <c r="G9" i="1"/>
  <c r="F8" i="1"/>
  <c r="A6" i="1"/>
  <c r="A4" i="2" s="1"/>
  <c r="F5" i="2"/>
  <c r="A5" i="2"/>
  <c r="B12" i="6" l="1"/>
  <c r="B4" i="6"/>
  <c r="C18" i="3"/>
  <c r="C19" i="3"/>
  <c r="C20" i="3"/>
  <c r="C21" i="3"/>
  <c r="B2" i="4"/>
  <c r="C14" i="3" a="1"/>
  <c r="H14" i="3" s="1"/>
  <c r="B3" i="4"/>
  <c r="C16" i="3"/>
  <c r="B4" i="4"/>
  <c r="C17" i="3"/>
  <c r="J14" i="3"/>
  <c r="C7" i="3"/>
  <c r="C8" i="3"/>
  <c r="C9" i="3"/>
  <c r="C10" i="3"/>
  <c r="C4" i="3"/>
  <c r="C11" i="3"/>
  <c r="C5" i="3"/>
  <c r="C12" i="3"/>
  <c r="C6" i="3"/>
  <c r="C13" i="3"/>
  <c r="L6" i="1"/>
  <c r="F6" i="2" s="1"/>
  <c r="D6" i="3"/>
  <c r="E14" i="3" l="1"/>
  <c r="F14" i="3"/>
  <c r="G14" i="3"/>
  <c r="D14" i="3"/>
  <c r="C14" i="3"/>
  <c r="I14" i="3"/>
</calcChain>
</file>

<file path=xl/sharedStrings.xml><?xml version="1.0" encoding="utf-8"?>
<sst xmlns="http://schemas.openxmlformats.org/spreadsheetml/2006/main" count="8847" uniqueCount="108">
  <si>
    <t>Stage_fear</t>
  </si>
  <si>
    <t>Social_event_attendance</t>
  </si>
  <si>
    <t>Going_outside</t>
  </si>
  <si>
    <t>Drained_after_socializing</t>
  </si>
  <si>
    <t>Friends_circle_size</t>
  </si>
  <si>
    <t>Post_frequency</t>
  </si>
  <si>
    <t>Personality</t>
  </si>
  <si>
    <t>No</t>
  </si>
  <si>
    <t>Extrovert</t>
  </si>
  <si>
    <t>Yes</t>
  </si>
  <si>
    <t>Introvert</t>
  </si>
  <si>
    <t xml:space="preserve">// Count of rows (subtract header)
</t>
  </si>
  <si>
    <t>// Count of columns</t>
  </si>
  <si>
    <t>// Count missing values per column</t>
  </si>
  <si>
    <t>// For each column</t>
  </si>
  <si>
    <t>// Non-empty cells</t>
  </si>
  <si>
    <t>// Replace blanks with median (for numeric columns)
=IF(ISBLANK(A2),MEDIAN(A:A),A2)
// Expected Result: If A2 is blank, shows 4.2 (median of Time_spent_Alone)
//                  If A2 has value 7, shows 7
// Replace blanks with mode (for categorical columns)
=IF(ISBLANK(B2),MODE(B:B),B2)
// Expected Result: If B2 is blank, shows "No" (most frequent Stage_fear value)
//                  If B2 has "Yes", shows "Yes"</t>
  </si>
  <si>
    <t>Time_spent_Alone= IF(ISBLANK(A2),MEDIAN(A:A),A2)</t>
  </si>
  <si>
    <t>Stage fear numeric</t>
  </si>
  <si>
    <t>Drained_after_socializing_Numeric</t>
  </si>
  <si>
    <t>Personality Numeric</t>
  </si>
  <si>
    <t>Age group from Time_spent_Alone</t>
  </si>
  <si>
    <t>Statistical Summary</t>
  </si>
  <si>
    <t>/ Basic statistics for Time_spent_Alone</t>
  </si>
  <si>
    <t>Average</t>
  </si>
  <si>
    <t>// Median</t>
  </si>
  <si>
    <t>// Mode</t>
  </si>
  <si>
    <t>// Standard deviation</t>
  </si>
  <si>
    <t>// Variance</t>
  </si>
  <si>
    <t>// Minimum</t>
  </si>
  <si>
    <t>// Maximum</t>
  </si>
  <si>
    <t>// Q1</t>
  </si>
  <si>
    <t>// Q3</t>
  </si>
  <si>
    <t>// Frequency distribution</t>
  </si>
  <si>
    <t>// Q2</t>
  </si>
  <si>
    <t>Method 2: Use COUNTIFS (Recommended - Most Reliable)
Put these formulas in separate</t>
  </si>
  <si>
    <t>// Count 0 to 2</t>
  </si>
  <si>
    <t>// Count 2 to 4</t>
  </si>
  <si>
    <t>// Count 4 to 6</t>
  </si>
  <si>
    <t>// Count 6 to 8</t>
  </si>
  <si>
    <t>// Count 8 to 10</t>
  </si>
  <si>
    <t>// Count above 10</t>
  </si>
  <si>
    <t>\\ fequency giving incorrect data</t>
  </si>
  <si>
    <t>// Correlation between numeric variables</t>
  </si>
  <si>
    <t>// Time_spent_Alone vs Friends_circle_size</t>
  </si>
  <si>
    <t>// Social_event_attendance vs Friends_circle_size</t>
  </si>
  <si>
    <t>Correlation Analysis</t>
  </si>
  <si>
    <t xml:space="preserve">(negative correlation - more alone time = fewer social events)
</t>
  </si>
  <si>
    <t>(negative correlation - more alone time = smaller friend circle)</t>
  </si>
  <si>
    <t>(positive correlation - more social events = larger friend circle)</t>
  </si>
  <si>
    <t>// Time_spent_Alone vs Social_event_attendance</t>
  </si>
  <si>
    <t>Row Labels</t>
  </si>
  <si>
    <t>Grand Total</t>
  </si>
  <si>
    <t>Count of Personality</t>
  </si>
  <si>
    <t>Personality Distribution</t>
  </si>
  <si>
    <t>Stage Fear by Personality</t>
  </si>
  <si>
    <t>Column Labels</t>
  </si>
  <si>
    <t>Social Behavior Analysis</t>
  </si>
  <si>
    <t>Average of Social_event_attendance</t>
  </si>
  <si>
    <t>Average of Time_spent_Alone= IF(ISBLANK(A2),MEDIAN(A:A),A2)</t>
  </si>
  <si>
    <t>Average of Friends_circle_size</t>
  </si>
  <si>
    <t>Advanced Pivot Tables-Multi-dimensional Analysis</t>
  </si>
  <si>
    <t>(All)</t>
  </si>
  <si>
    <t>Total Count of Personality</t>
  </si>
  <si>
    <t>Total Sum of Social_score</t>
  </si>
  <si>
    <t>Sum of Social_score</t>
  </si>
  <si>
    <t>/// SUMIFS for complex conditions</t>
  </si>
  <si>
    <t xml:space="preserve">/ Sum time alone for extroverts with stage fear
// Expected Result:  (total time alone for extroverts who have stage fear)
</t>
  </si>
  <si>
    <t>// COUNTIFS for multiple criteria</t>
  </si>
  <si>
    <t>// Expected Result: (introverts with &gt;5 social events and &lt;8 friends)</t>
  </si>
  <si>
    <t>// Array formulas (Ctrl+Shift+Enter)</t>
  </si>
  <si>
    <t xml:space="preserve">// Average time alone for extroverts only
// Expected Result: (average time alone for extroverts)
</t>
  </si>
  <si>
    <t>// Average time alone for introverts only 
// Expected Result: (average time alone for introverts)</t>
  </si>
  <si>
    <t>Column1</t>
  </si>
  <si>
    <t>// Confidence intervals</t>
  </si>
  <si>
    <t>// Expected Result: 0.124 (95% confidence interval margin of error)
// True mean is likely: 4.73 ± 0.124 = [4.61, 4.85]</t>
  </si>
  <si>
    <t>// Rank of value 5
// Expected Result: 0.62 (62% of people spend ≤5 hours alone)</t>
  </si>
  <si>
    <t xml:space="preserve">// 75th percentile
// Expected Result: 7.0 (75% of people spend ≤7 hours alone)
</t>
  </si>
  <si>
    <t xml:space="preserve">// 25th percentile
// Expected Result: 2.0 (25% of people spend ≤2 hours alone)
</t>
  </si>
  <si>
    <t>//Statistical Functions</t>
  </si>
  <si>
    <t>Data Visualization &amp; Charts</t>
  </si>
  <si>
    <t>Sum of Friends_circle_size</t>
  </si>
  <si>
    <t xml:space="preserve"> Personality Distribution (Pie Chart)</t>
  </si>
  <si>
    <t>Time Spent Alone by Personality (Column Chart)</t>
  </si>
  <si>
    <t>Correlation Scatter Plot</t>
  </si>
  <si>
    <t>Sum of Personality Numeric</t>
  </si>
  <si>
    <t>FILTER CONTROLS</t>
  </si>
  <si>
    <t>All</t>
  </si>
  <si>
    <t>PersonalityList</t>
  </si>
  <si>
    <t>StageFearList</t>
  </si>
  <si>
    <t>Key Performance Indicators (KPIs)</t>
  </si>
  <si>
    <t>// Total records</t>
  </si>
  <si>
    <t>// Extrovert percentage</t>
  </si>
  <si>
    <t>// Average social engagement</t>
  </si>
  <si>
    <t>// Stage fear prevalence</t>
  </si>
  <si>
    <t>Going Outside Options</t>
  </si>
  <si>
    <t>High (7+)</t>
  </si>
  <si>
    <t>Medium (4-6)</t>
  </si>
  <si>
    <t>Low (0-3)</t>
  </si>
  <si>
    <t>Filter by Stage Fear:</t>
  </si>
  <si>
    <t>Filter by Personality:</t>
  </si>
  <si>
    <t>Filter by GoingOutside:</t>
  </si>
  <si>
    <t>/ This formula reads the value from your dropdown (R4C2) and filters accordingly
// When R4C2="All", shows percentage for all data
// When R4C2="Extrovert", shows percentage for extroverts only</t>
  </si>
  <si>
    <t>//COUNTA(PersonalityList)</t>
  </si>
  <si>
    <t>//INDEX(PersonalityList,2)</t>
  </si>
  <si>
    <t>Time Alone</t>
  </si>
  <si>
    <t>Social Events</t>
  </si>
  <si>
    <t>Personality Analysis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</si>
</sst>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wrapText="1"/>
    </xf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16" fillId="33" borderId="10" xfId="0" applyFont="1" applyFill="1" applyBorder="1"/>
    <xf numFmtId="10" fontId="0" fillId="0" borderId="0" xfId="0" applyNumberFormat="1"/>
    <xf numFmtId="10" fontId="0" fillId="0" borderId="0" xfId="42" applyNumberFormat="1" applyFont="1"/>
    <xf numFmtId="2" fontId="0" fillId="0" borderId="0" xfId="0" applyNumberFormat="1"/>
    <xf numFmtId="0" fontId="16" fillId="33" borderId="10" xfId="0" applyFont="1" applyFill="1" applyBorder="1" applyAlignment="1">
      <alignment wrapText="1"/>
    </xf>
    <xf numFmtId="0" fontId="23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[personality_dataset_DataAnalysisNEW.xlsx]Data Visualization &amp; 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Personality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'Data Visualization &amp; Charts'!$B$6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B2-40B0-BDD4-ACCDBEE7E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B2-40B0-BDD4-ACCDBEE7EF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Visualization &amp; Charts'!$A$7:$A$9</c:f>
              <c:strCache>
                <c:ptCount val="2"/>
                <c:pt idx="0">
                  <c:v>Extrovert</c:v>
                </c:pt>
                <c:pt idx="1">
                  <c:v>Introvert</c:v>
                </c:pt>
              </c:strCache>
            </c:strRef>
          </c:cat>
          <c:val>
            <c:numRef>
              <c:f>'Data Visualization &amp; Charts'!$B$7:$B$9</c:f>
              <c:numCache>
                <c:formatCode>General</c:formatCode>
                <c:ptCount val="2"/>
                <c:pt idx="0">
                  <c:v>13567.754516480009</c:v>
                </c:pt>
                <c:pt idx="1">
                  <c:v>4617.9479277439959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3-485D-B1F7-3B9EA7E9AB5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[personality_dataset_DataAnalysisNEW.xlsx]Data Visualization &amp; Charts!PivotTable2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Alone by Personality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Visualization &amp; Charts'!$G$6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 &amp; Charts'!$F$7:$F$9</c:f>
              <c:strCache>
                <c:ptCount val="2"/>
                <c:pt idx="0">
                  <c:v>Extrovert</c:v>
                </c:pt>
                <c:pt idx="1">
                  <c:v>Introvert</c:v>
                </c:pt>
              </c:strCache>
            </c:strRef>
          </c:cat>
          <c:val>
            <c:numRef>
              <c:f>'Data Visualization &amp; Charts'!$G$7:$G$9</c:f>
              <c:numCache>
                <c:formatCode>General</c:formatCode>
                <c:ptCount val="2"/>
                <c:pt idx="0">
                  <c:v>2.1235397344748481</c:v>
                </c:pt>
                <c:pt idx="1">
                  <c:v>7.0274440483229279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E-473A-85D8-9D3DD7D2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413856"/>
        <c:axId val="724411456"/>
      </c:barChart>
      <c:catAx>
        <c:axId val="72441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11456"/>
        <c:crosses val="autoZero"/>
        <c:auto val="1"/>
        <c:lblAlgn val="ctr"/>
        <c:lblOffset val="100"/>
        <c:noMultiLvlLbl val="0"/>
      </c:catAx>
      <c:valAx>
        <c:axId val="7244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1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personality_dataset_DataAnalysi!$F$1</c:f>
              <c:strCache>
                <c:ptCount val="1"/>
                <c:pt idx="0">
                  <c:v>Friends_circle_size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personality_dataset_DataAnalysi!$C$2:$C$2901</c:f>
              <c:numCache>
                <c:formatCode>General</c:formatCode>
                <c:ptCount val="2900"/>
                <c:pt idx="0">
                  <c:v>4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9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1</c:v>
                </c:pt>
                <c:pt idx="9">
                  <c:v>8</c:v>
                </c:pt>
                <c:pt idx="10">
                  <c:v>9</c:v>
                </c:pt>
                <c:pt idx="11">
                  <c:v>3</c:v>
                </c:pt>
                <c:pt idx="12">
                  <c:v>6</c:v>
                </c:pt>
                <c:pt idx="13">
                  <c:v>6</c:v>
                </c:pt>
                <c:pt idx="14">
                  <c:v>3</c:v>
                </c:pt>
                <c:pt idx="15">
                  <c:v>4</c:v>
                </c:pt>
                <c:pt idx="16">
                  <c:v>0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3</c:v>
                </c:pt>
                <c:pt idx="21">
                  <c:v>8</c:v>
                </c:pt>
                <c:pt idx="22">
                  <c:v>6</c:v>
                </c:pt>
                <c:pt idx="23">
                  <c:v>2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5</c:v>
                </c:pt>
                <c:pt idx="28">
                  <c:v>6</c:v>
                </c:pt>
                <c:pt idx="29">
                  <c:v>9</c:v>
                </c:pt>
                <c:pt idx="30">
                  <c:v>10</c:v>
                </c:pt>
                <c:pt idx="31">
                  <c:v>7</c:v>
                </c:pt>
                <c:pt idx="32">
                  <c:v>3</c:v>
                </c:pt>
                <c:pt idx="33">
                  <c:v>3</c:v>
                </c:pt>
                <c:pt idx="34">
                  <c:v>1</c:v>
                </c:pt>
                <c:pt idx="35">
                  <c:v>6</c:v>
                </c:pt>
                <c:pt idx="36">
                  <c:v>4</c:v>
                </c:pt>
                <c:pt idx="37">
                  <c:v>6</c:v>
                </c:pt>
                <c:pt idx="38">
                  <c:v>1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8</c:v>
                </c:pt>
                <c:pt idx="46">
                  <c:v>7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1</c:v>
                </c:pt>
                <c:pt idx="51">
                  <c:v>7</c:v>
                </c:pt>
                <c:pt idx="52">
                  <c:v>0</c:v>
                </c:pt>
                <c:pt idx="53">
                  <c:v>3</c:v>
                </c:pt>
                <c:pt idx="54">
                  <c:v>3</c:v>
                </c:pt>
                <c:pt idx="55">
                  <c:v>10</c:v>
                </c:pt>
                <c:pt idx="56">
                  <c:v>3</c:v>
                </c:pt>
                <c:pt idx="57">
                  <c:v>10</c:v>
                </c:pt>
                <c:pt idx="58">
                  <c:v>5</c:v>
                </c:pt>
                <c:pt idx="59">
                  <c:v>9</c:v>
                </c:pt>
                <c:pt idx="60">
                  <c:v>9</c:v>
                </c:pt>
                <c:pt idx="61">
                  <c:v>2</c:v>
                </c:pt>
                <c:pt idx="62">
                  <c:v>3</c:v>
                </c:pt>
                <c:pt idx="63">
                  <c:v>7</c:v>
                </c:pt>
                <c:pt idx="64">
                  <c:v>5</c:v>
                </c:pt>
                <c:pt idx="65">
                  <c:v>3</c:v>
                </c:pt>
                <c:pt idx="66">
                  <c:v>10</c:v>
                </c:pt>
                <c:pt idx="67">
                  <c:v>1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3.963354475</c:v>
                </c:pt>
                <c:pt idx="72">
                  <c:v>10</c:v>
                </c:pt>
                <c:pt idx="73">
                  <c:v>0</c:v>
                </c:pt>
                <c:pt idx="74">
                  <c:v>2</c:v>
                </c:pt>
                <c:pt idx="75">
                  <c:v>3</c:v>
                </c:pt>
                <c:pt idx="76">
                  <c:v>1</c:v>
                </c:pt>
                <c:pt idx="77">
                  <c:v>5</c:v>
                </c:pt>
                <c:pt idx="78">
                  <c:v>0</c:v>
                </c:pt>
                <c:pt idx="79">
                  <c:v>9</c:v>
                </c:pt>
                <c:pt idx="80">
                  <c:v>2</c:v>
                </c:pt>
                <c:pt idx="81">
                  <c:v>8</c:v>
                </c:pt>
                <c:pt idx="82">
                  <c:v>5</c:v>
                </c:pt>
                <c:pt idx="83">
                  <c:v>1</c:v>
                </c:pt>
                <c:pt idx="84">
                  <c:v>4</c:v>
                </c:pt>
                <c:pt idx="85">
                  <c:v>4</c:v>
                </c:pt>
                <c:pt idx="86">
                  <c:v>9</c:v>
                </c:pt>
                <c:pt idx="87">
                  <c:v>6</c:v>
                </c:pt>
                <c:pt idx="88">
                  <c:v>4</c:v>
                </c:pt>
                <c:pt idx="89">
                  <c:v>7</c:v>
                </c:pt>
                <c:pt idx="90">
                  <c:v>1</c:v>
                </c:pt>
                <c:pt idx="91">
                  <c:v>7</c:v>
                </c:pt>
                <c:pt idx="92">
                  <c:v>1</c:v>
                </c:pt>
                <c:pt idx="93">
                  <c:v>5</c:v>
                </c:pt>
                <c:pt idx="94">
                  <c:v>8</c:v>
                </c:pt>
                <c:pt idx="95">
                  <c:v>7</c:v>
                </c:pt>
                <c:pt idx="96">
                  <c:v>5</c:v>
                </c:pt>
                <c:pt idx="97">
                  <c:v>10</c:v>
                </c:pt>
                <c:pt idx="98">
                  <c:v>10</c:v>
                </c:pt>
                <c:pt idx="99">
                  <c:v>1</c:v>
                </c:pt>
                <c:pt idx="100">
                  <c:v>2</c:v>
                </c:pt>
                <c:pt idx="101">
                  <c:v>3.963354475</c:v>
                </c:pt>
                <c:pt idx="102">
                  <c:v>4</c:v>
                </c:pt>
                <c:pt idx="103">
                  <c:v>1</c:v>
                </c:pt>
                <c:pt idx="104">
                  <c:v>1</c:v>
                </c:pt>
                <c:pt idx="105">
                  <c:v>6</c:v>
                </c:pt>
                <c:pt idx="106">
                  <c:v>4</c:v>
                </c:pt>
                <c:pt idx="107">
                  <c:v>6</c:v>
                </c:pt>
                <c:pt idx="108">
                  <c:v>4</c:v>
                </c:pt>
                <c:pt idx="109">
                  <c:v>0</c:v>
                </c:pt>
                <c:pt idx="110">
                  <c:v>6</c:v>
                </c:pt>
                <c:pt idx="111">
                  <c:v>9</c:v>
                </c:pt>
                <c:pt idx="112">
                  <c:v>7</c:v>
                </c:pt>
                <c:pt idx="113">
                  <c:v>0</c:v>
                </c:pt>
                <c:pt idx="114">
                  <c:v>6</c:v>
                </c:pt>
                <c:pt idx="115">
                  <c:v>5</c:v>
                </c:pt>
                <c:pt idx="116">
                  <c:v>7</c:v>
                </c:pt>
                <c:pt idx="117">
                  <c:v>0</c:v>
                </c:pt>
                <c:pt idx="118">
                  <c:v>0</c:v>
                </c:pt>
                <c:pt idx="119">
                  <c:v>8</c:v>
                </c:pt>
                <c:pt idx="120">
                  <c:v>1</c:v>
                </c:pt>
                <c:pt idx="121">
                  <c:v>2</c:v>
                </c:pt>
                <c:pt idx="122">
                  <c:v>5</c:v>
                </c:pt>
                <c:pt idx="123">
                  <c:v>2</c:v>
                </c:pt>
                <c:pt idx="124">
                  <c:v>6</c:v>
                </c:pt>
                <c:pt idx="125">
                  <c:v>3</c:v>
                </c:pt>
                <c:pt idx="126">
                  <c:v>9</c:v>
                </c:pt>
                <c:pt idx="127">
                  <c:v>4</c:v>
                </c:pt>
                <c:pt idx="128">
                  <c:v>0</c:v>
                </c:pt>
                <c:pt idx="129">
                  <c:v>7</c:v>
                </c:pt>
                <c:pt idx="130">
                  <c:v>5</c:v>
                </c:pt>
                <c:pt idx="131">
                  <c:v>3.963354475</c:v>
                </c:pt>
                <c:pt idx="132">
                  <c:v>1</c:v>
                </c:pt>
                <c:pt idx="133">
                  <c:v>9</c:v>
                </c:pt>
                <c:pt idx="134">
                  <c:v>10</c:v>
                </c:pt>
                <c:pt idx="135">
                  <c:v>0</c:v>
                </c:pt>
                <c:pt idx="136">
                  <c:v>2</c:v>
                </c:pt>
                <c:pt idx="137">
                  <c:v>3</c:v>
                </c:pt>
                <c:pt idx="138">
                  <c:v>3</c:v>
                </c:pt>
                <c:pt idx="139">
                  <c:v>10</c:v>
                </c:pt>
                <c:pt idx="140">
                  <c:v>10</c:v>
                </c:pt>
                <c:pt idx="141">
                  <c:v>3</c:v>
                </c:pt>
                <c:pt idx="142">
                  <c:v>7</c:v>
                </c:pt>
                <c:pt idx="143">
                  <c:v>10</c:v>
                </c:pt>
                <c:pt idx="144">
                  <c:v>5</c:v>
                </c:pt>
                <c:pt idx="145">
                  <c:v>6</c:v>
                </c:pt>
                <c:pt idx="146">
                  <c:v>1</c:v>
                </c:pt>
                <c:pt idx="147">
                  <c:v>0</c:v>
                </c:pt>
                <c:pt idx="148">
                  <c:v>6</c:v>
                </c:pt>
                <c:pt idx="149">
                  <c:v>4</c:v>
                </c:pt>
                <c:pt idx="150">
                  <c:v>2</c:v>
                </c:pt>
                <c:pt idx="151">
                  <c:v>6</c:v>
                </c:pt>
                <c:pt idx="152">
                  <c:v>5</c:v>
                </c:pt>
                <c:pt idx="153">
                  <c:v>2</c:v>
                </c:pt>
                <c:pt idx="154">
                  <c:v>8</c:v>
                </c:pt>
                <c:pt idx="155">
                  <c:v>1</c:v>
                </c:pt>
                <c:pt idx="156">
                  <c:v>3</c:v>
                </c:pt>
                <c:pt idx="157">
                  <c:v>6</c:v>
                </c:pt>
                <c:pt idx="158">
                  <c:v>10</c:v>
                </c:pt>
                <c:pt idx="159">
                  <c:v>9</c:v>
                </c:pt>
                <c:pt idx="160">
                  <c:v>2</c:v>
                </c:pt>
                <c:pt idx="161">
                  <c:v>3</c:v>
                </c:pt>
                <c:pt idx="162">
                  <c:v>10</c:v>
                </c:pt>
                <c:pt idx="163">
                  <c:v>3</c:v>
                </c:pt>
                <c:pt idx="164">
                  <c:v>1</c:v>
                </c:pt>
                <c:pt idx="165">
                  <c:v>7</c:v>
                </c:pt>
                <c:pt idx="166">
                  <c:v>0</c:v>
                </c:pt>
                <c:pt idx="167">
                  <c:v>2</c:v>
                </c:pt>
                <c:pt idx="168">
                  <c:v>5</c:v>
                </c:pt>
                <c:pt idx="169">
                  <c:v>1</c:v>
                </c:pt>
                <c:pt idx="170">
                  <c:v>8</c:v>
                </c:pt>
                <c:pt idx="171">
                  <c:v>4</c:v>
                </c:pt>
                <c:pt idx="172">
                  <c:v>6</c:v>
                </c:pt>
                <c:pt idx="173">
                  <c:v>1</c:v>
                </c:pt>
                <c:pt idx="174">
                  <c:v>5</c:v>
                </c:pt>
                <c:pt idx="175">
                  <c:v>2</c:v>
                </c:pt>
                <c:pt idx="176">
                  <c:v>9</c:v>
                </c:pt>
                <c:pt idx="177">
                  <c:v>8</c:v>
                </c:pt>
                <c:pt idx="178">
                  <c:v>9</c:v>
                </c:pt>
                <c:pt idx="179">
                  <c:v>6</c:v>
                </c:pt>
                <c:pt idx="180">
                  <c:v>8</c:v>
                </c:pt>
                <c:pt idx="181">
                  <c:v>8</c:v>
                </c:pt>
                <c:pt idx="182">
                  <c:v>0</c:v>
                </c:pt>
                <c:pt idx="183">
                  <c:v>0</c:v>
                </c:pt>
                <c:pt idx="184">
                  <c:v>8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2</c:v>
                </c:pt>
                <c:pt idx="189">
                  <c:v>10</c:v>
                </c:pt>
                <c:pt idx="190">
                  <c:v>8</c:v>
                </c:pt>
                <c:pt idx="191">
                  <c:v>8</c:v>
                </c:pt>
                <c:pt idx="192">
                  <c:v>5</c:v>
                </c:pt>
                <c:pt idx="193">
                  <c:v>2</c:v>
                </c:pt>
                <c:pt idx="194">
                  <c:v>0</c:v>
                </c:pt>
                <c:pt idx="195">
                  <c:v>6</c:v>
                </c:pt>
                <c:pt idx="196">
                  <c:v>3</c:v>
                </c:pt>
                <c:pt idx="197">
                  <c:v>2</c:v>
                </c:pt>
                <c:pt idx="198">
                  <c:v>0</c:v>
                </c:pt>
                <c:pt idx="199">
                  <c:v>6</c:v>
                </c:pt>
                <c:pt idx="200">
                  <c:v>0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2</c:v>
                </c:pt>
                <c:pt idx="227">
                  <c:v>2</c:v>
                </c:pt>
                <c:pt idx="228">
                  <c:v>1</c:v>
                </c:pt>
                <c:pt idx="229">
                  <c:v>0</c:v>
                </c:pt>
                <c:pt idx="230">
                  <c:v>2</c:v>
                </c:pt>
                <c:pt idx="231">
                  <c:v>2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2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0</c:v>
                </c:pt>
                <c:pt idx="247">
                  <c:v>2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0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1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2</c:v>
                </c:pt>
                <c:pt idx="277">
                  <c:v>0</c:v>
                </c:pt>
                <c:pt idx="278">
                  <c:v>0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0</c:v>
                </c:pt>
                <c:pt idx="293">
                  <c:v>3.963354475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4</c:v>
                </c:pt>
                <c:pt idx="301">
                  <c:v>3</c:v>
                </c:pt>
                <c:pt idx="302">
                  <c:v>4</c:v>
                </c:pt>
                <c:pt idx="303">
                  <c:v>6</c:v>
                </c:pt>
                <c:pt idx="304">
                  <c:v>3</c:v>
                </c:pt>
                <c:pt idx="305">
                  <c:v>6</c:v>
                </c:pt>
                <c:pt idx="306">
                  <c:v>4</c:v>
                </c:pt>
                <c:pt idx="307">
                  <c:v>6</c:v>
                </c:pt>
                <c:pt idx="308">
                  <c:v>5</c:v>
                </c:pt>
                <c:pt idx="309">
                  <c:v>4</c:v>
                </c:pt>
                <c:pt idx="310">
                  <c:v>4</c:v>
                </c:pt>
                <c:pt idx="311">
                  <c:v>6</c:v>
                </c:pt>
                <c:pt idx="312">
                  <c:v>5</c:v>
                </c:pt>
                <c:pt idx="313">
                  <c:v>7</c:v>
                </c:pt>
                <c:pt idx="314">
                  <c:v>3</c:v>
                </c:pt>
                <c:pt idx="315">
                  <c:v>6</c:v>
                </c:pt>
                <c:pt idx="316">
                  <c:v>7</c:v>
                </c:pt>
                <c:pt idx="317">
                  <c:v>3</c:v>
                </c:pt>
                <c:pt idx="318">
                  <c:v>3</c:v>
                </c:pt>
                <c:pt idx="319">
                  <c:v>7</c:v>
                </c:pt>
                <c:pt idx="320">
                  <c:v>6</c:v>
                </c:pt>
                <c:pt idx="321">
                  <c:v>3</c:v>
                </c:pt>
                <c:pt idx="322">
                  <c:v>6</c:v>
                </c:pt>
                <c:pt idx="323">
                  <c:v>7</c:v>
                </c:pt>
                <c:pt idx="324">
                  <c:v>6</c:v>
                </c:pt>
                <c:pt idx="325">
                  <c:v>3</c:v>
                </c:pt>
                <c:pt idx="326">
                  <c:v>4</c:v>
                </c:pt>
                <c:pt idx="327">
                  <c:v>7</c:v>
                </c:pt>
                <c:pt idx="328">
                  <c:v>4</c:v>
                </c:pt>
                <c:pt idx="329">
                  <c:v>4</c:v>
                </c:pt>
                <c:pt idx="330">
                  <c:v>3.963354475</c:v>
                </c:pt>
                <c:pt idx="331">
                  <c:v>5</c:v>
                </c:pt>
                <c:pt idx="332">
                  <c:v>7</c:v>
                </c:pt>
                <c:pt idx="333">
                  <c:v>6</c:v>
                </c:pt>
                <c:pt idx="334">
                  <c:v>6</c:v>
                </c:pt>
                <c:pt idx="335">
                  <c:v>7</c:v>
                </c:pt>
                <c:pt idx="336">
                  <c:v>4</c:v>
                </c:pt>
                <c:pt idx="337">
                  <c:v>3.963354475</c:v>
                </c:pt>
                <c:pt idx="338">
                  <c:v>4</c:v>
                </c:pt>
                <c:pt idx="339">
                  <c:v>3</c:v>
                </c:pt>
                <c:pt idx="340">
                  <c:v>6</c:v>
                </c:pt>
                <c:pt idx="341">
                  <c:v>3</c:v>
                </c:pt>
                <c:pt idx="342">
                  <c:v>4</c:v>
                </c:pt>
                <c:pt idx="343">
                  <c:v>7</c:v>
                </c:pt>
                <c:pt idx="344">
                  <c:v>6</c:v>
                </c:pt>
                <c:pt idx="345">
                  <c:v>6</c:v>
                </c:pt>
                <c:pt idx="346">
                  <c:v>3</c:v>
                </c:pt>
                <c:pt idx="347">
                  <c:v>5</c:v>
                </c:pt>
                <c:pt idx="348">
                  <c:v>4</c:v>
                </c:pt>
                <c:pt idx="349">
                  <c:v>6</c:v>
                </c:pt>
                <c:pt idx="350">
                  <c:v>4</c:v>
                </c:pt>
                <c:pt idx="351">
                  <c:v>6</c:v>
                </c:pt>
                <c:pt idx="352">
                  <c:v>5</c:v>
                </c:pt>
                <c:pt idx="353">
                  <c:v>7</c:v>
                </c:pt>
                <c:pt idx="354">
                  <c:v>7</c:v>
                </c:pt>
                <c:pt idx="355">
                  <c:v>4</c:v>
                </c:pt>
                <c:pt idx="356">
                  <c:v>4</c:v>
                </c:pt>
                <c:pt idx="357">
                  <c:v>7</c:v>
                </c:pt>
                <c:pt idx="358">
                  <c:v>4</c:v>
                </c:pt>
                <c:pt idx="359">
                  <c:v>4</c:v>
                </c:pt>
                <c:pt idx="360">
                  <c:v>5</c:v>
                </c:pt>
                <c:pt idx="361">
                  <c:v>3</c:v>
                </c:pt>
                <c:pt idx="362">
                  <c:v>6</c:v>
                </c:pt>
                <c:pt idx="363">
                  <c:v>5</c:v>
                </c:pt>
                <c:pt idx="364">
                  <c:v>4</c:v>
                </c:pt>
                <c:pt idx="365">
                  <c:v>3</c:v>
                </c:pt>
                <c:pt idx="366">
                  <c:v>7</c:v>
                </c:pt>
                <c:pt idx="367">
                  <c:v>4</c:v>
                </c:pt>
                <c:pt idx="368">
                  <c:v>5</c:v>
                </c:pt>
                <c:pt idx="369">
                  <c:v>6</c:v>
                </c:pt>
                <c:pt idx="370">
                  <c:v>3</c:v>
                </c:pt>
                <c:pt idx="371">
                  <c:v>4</c:v>
                </c:pt>
                <c:pt idx="372">
                  <c:v>6</c:v>
                </c:pt>
                <c:pt idx="373">
                  <c:v>4</c:v>
                </c:pt>
                <c:pt idx="374">
                  <c:v>4</c:v>
                </c:pt>
                <c:pt idx="375">
                  <c:v>6</c:v>
                </c:pt>
                <c:pt idx="376">
                  <c:v>7</c:v>
                </c:pt>
                <c:pt idx="377">
                  <c:v>3</c:v>
                </c:pt>
                <c:pt idx="378">
                  <c:v>7</c:v>
                </c:pt>
                <c:pt idx="379">
                  <c:v>7</c:v>
                </c:pt>
                <c:pt idx="380">
                  <c:v>5</c:v>
                </c:pt>
                <c:pt idx="381">
                  <c:v>5</c:v>
                </c:pt>
                <c:pt idx="382">
                  <c:v>3</c:v>
                </c:pt>
                <c:pt idx="383">
                  <c:v>4</c:v>
                </c:pt>
                <c:pt idx="384">
                  <c:v>7</c:v>
                </c:pt>
                <c:pt idx="385">
                  <c:v>7</c:v>
                </c:pt>
                <c:pt idx="386">
                  <c:v>3.963354475</c:v>
                </c:pt>
                <c:pt idx="387">
                  <c:v>4</c:v>
                </c:pt>
                <c:pt idx="388">
                  <c:v>5</c:v>
                </c:pt>
                <c:pt idx="389">
                  <c:v>3</c:v>
                </c:pt>
                <c:pt idx="390">
                  <c:v>7</c:v>
                </c:pt>
                <c:pt idx="391">
                  <c:v>3</c:v>
                </c:pt>
                <c:pt idx="392">
                  <c:v>4</c:v>
                </c:pt>
                <c:pt idx="393">
                  <c:v>4</c:v>
                </c:pt>
                <c:pt idx="394">
                  <c:v>5</c:v>
                </c:pt>
                <c:pt idx="395">
                  <c:v>6</c:v>
                </c:pt>
                <c:pt idx="396">
                  <c:v>5</c:v>
                </c:pt>
                <c:pt idx="397">
                  <c:v>6</c:v>
                </c:pt>
                <c:pt idx="398">
                  <c:v>4</c:v>
                </c:pt>
                <c:pt idx="399">
                  <c:v>7</c:v>
                </c:pt>
                <c:pt idx="400">
                  <c:v>7</c:v>
                </c:pt>
                <c:pt idx="401">
                  <c:v>2</c:v>
                </c:pt>
                <c:pt idx="402">
                  <c:v>2</c:v>
                </c:pt>
                <c:pt idx="403">
                  <c:v>0</c:v>
                </c:pt>
                <c:pt idx="404">
                  <c:v>5</c:v>
                </c:pt>
                <c:pt idx="405">
                  <c:v>5</c:v>
                </c:pt>
                <c:pt idx="406">
                  <c:v>6</c:v>
                </c:pt>
                <c:pt idx="407">
                  <c:v>3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3</c:v>
                </c:pt>
                <c:pt idx="412">
                  <c:v>0</c:v>
                </c:pt>
                <c:pt idx="413">
                  <c:v>3</c:v>
                </c:pt>
                <c:pt idx="414">
                  <c:v>9</c:v>
                </c:pt>
                <c:pt idx="415">
                  <c:v>2</c:v>
                </c:pt>
                <c:pt idx="416">
                  <c:v>1</c:v>
                </c:pt>
                <c:pt idx="417">
                  <c:v>4</c:v>
                </c:pt>
                <c:pt idx="418">
                  <c:v>8</c:v>
                </c:pt>
                <c:pt idx="419">
                  <c:v>3</c:v>
                </c:pt>
                <c:pt idx="420">
                  <c:v>8</c:v>
                </c:pt>
                <c:pt idx="421">
                  <c:v>4</c:v>
                </c:pt>
                <c:pt idx="422">
                  <c:v>2</c:v>
                </c:pt>
                <c:pt idx="423">
                  <c:v>2</c:v>
                </c:pt>
                <c:pt idx="424">
                  <c:v>4</c:v>
                </c:pt>
                <c:pt idx="425">
                  <c:v>3</c:v>
                </c:pt>
                <c:pt idx="426">
                  <c:v>1</c:v>
                </c:pt>
                <c:pt idx="427">
                  <c:v>2</c:v>
                </c:pt>
                <c:pt idx="428">
                  <c:v>9</c:v>
                </c:pt>
                <c:pt idx="429">
                  <c:v>9</c:v>
                </c:pt>
                <c:pt idx="430">
                  <c:v>5</c:v>
                </c:pt>
                <c:pt idx="431">
                  <c:v>4</c:v>
                </c:pt>
                <c:pt idx="432">
                  <c:v>2</c:v>
                </c:pt>
                <c:pt idx="433">
                  <c:v>8</c:v>
                </c:pt>
                <c:pt idx="434">
                  <c:v>1</c:v>
                </c:pt>
                <c:pt idx="435">
                  <c:v>4</c:v>
                </c:pt>
                <c:pt idx="436">
                  <c:v>7</c:v>
                </c:pt>
                <c:pt idx="437">
                  <c:v>6</c:v>
                </c:pt>
                <c:pt idx="438">
                  <c:v>9</c:v>
                </c:pt>
                <c:pt idx="439">
                  <c:v>9</c:v>
                </c:pt>
                <c:pt idx="440">
                  <c:v>6</c:v>
                </c:pt>
                <c:pt idx="441">
                  <c:v>1</c:v>
                </c:pt>
                <c:pt idx="442">
                  <c:v>3</c:v>
                </c:pt>
                <c:pt idx="443">
                  <c:v>3</c:v>
                </c:pt>
                <c:pt idx="444">
                  <c:v>0</c:v>
                </c:pt>
                <c:pt idx="445">
                  <c:v>1</c:v>
                </c:pt>
                <c:pt idx="446">
                  <c:v>3</c:v>
                </c:pt>
                <c:pt idx="447">
                  <c:v>1</c:v>
                </c:pt>
                <c:pt idx="448">
                  <c:v>6</c:v>
                </c:pt>
                <c:pt idx="449">
                  <c:v>1</c:v>
                </c:pt>
                <c:pt idx="450">
                  <c:v>3</c:v>
                </c:pt>
                <c:pt idx="451">
                  <c:v>3</c:v>
                </c:pt>
                <c:pt idx="452">
                  <c:v>1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0</c:v>
                </c:pt>
                <c:pt idx="457">
                  <c:v>7</c:v>
                </c:pt>
                <c:pt idx="458">
                  <c:v>2</c:v>
                </c:pt>
                <c:pt idx="459">
                  <c:v>3</c:v>
                </c:pt>
                <c:pt idx="460">
                  <c:v>4</c:v>
                </c:pt>
                <c:pt idx="461">
                  <c:v>6</c:v>
                </c:pt>
                <c:pt idx="462">
                  <c:v>6</c:v>
                </c:pt>
                <c:pt idx="463">
                  <c:v>9</c:v>
                </c:pt>
                <c:pt idx="464">
                  <c:v>4</c:v>
                </c:pt>
                <c:pt idx="465">
                  <c:v>7</c:v>
                </c:pt>
                <c:pt idx="466">
                  <c:v>2</c:v>
                </c:pt>
                <c:pt idx="467">
                  <c:v>1</c:v>
                </c:pt>
                <c:pt idx="468">
                  <c:v>3</c:v>
                </c:pt>
                <c:pt idx="469">
                  <c:v>0</c:v>
                </c:pt>
                <c:pt idx="470">
                  <c:v>0</c:v>
                </c:pt>
                <c:pt idx="471">
                  <c:v>9</c:v>
                </c:pt>
                <c:pt idx="472">
                  <c:v>3.963354475</c:v>
                </c:pt>
                <c:pt idx="473">
                  <c:v>2</c:v>
                </c:pt>
                <c:pt idx="474">
                  <c:v>4</c:v>
                </c:pt>
                <c:pt idx="475">
                  <c:v>0</c:v>
                </c:pt>
                <c:pt idx="476">
                  <c:v>4</c:v>
                </c:pt>
                <c:pt idx="477">
                  <c:v>1</c:v>
                </c:pt>
                <c:pt idx="478">
                  <c:v>2</c:v>
                </c:pt>
                <c:pt idx="479">
                  <c:v>1</c:v>
                </c:pt>
                <c:pt idx="480">
                  <c:v>8</c:v>
                </c:pt>
                <c:pt idx="481">
                  <c:v>2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0</c:v>
                </c:pt>
                <c:pt idx="486">
                  <c:v>8</c:v>
                </c:pt>
                <c:pt idx="487">
                  <c:v>1</c:v>
                </c:pt>
                <c:pt idx="488">
                  <c:v>0</c:v>
                </c:pt>
                <c:pt idx="489">
                  <c:v>3</c:v>
                </c:pt>
                <c:pt idx="490">
                  <c:v>2</c:v>
                </c:pt>
                <c:pt idx="491">
                  <c:v>9</c:v>
                </c:pt>
                <c:pt idx="492">
                  <c:v>9</c:v>
                </c:pt>
                <c:pt idx="493">
                  <c:v>1</c:v>
                </c:pt>
                <c:pt idx="494">
                  <c:v>2</c:v>
                </c:pt>
                <c:pt idx="495">
                  <c:v>3</c:v>
                </c:pt>
                <c:pt idx="496">
                  <c:v>7</c:v>
                </c:pt>
                <c:pt idx="497">
                  <c:v>2</c:v>
                </c:pt>
                <c:pt idx="498">
                  <c:v>7</c:v>
                </c:pt>
                <c:pt idx="499">
                  <c:v>6</c:v>
                </c:pt>
                <c:pt idx="500">
                  <c:v>1</c:v>
                </c:pt>
                <c:pt idx="501">
                  <c:v>4</c:v>
                </c:pt>
                <c:pt idx="502">
                  <c:v>5</c:v>
                </c:pt>
                <c:pt idx="503">
                  <c:v>3</c:v>
                </c:pt>
                <c:pt idx="504">
                  <c:v>3</c:v>
                </c:pt>
                <c:pt idx="505">
                  <c:v>6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7</c:v>
                </c:pt>
                <c:pt idx="510">
                  <c:v>5</c:v>
                </c:pt>
                <c:pt idx="511">
                  <c:v>3</c:v>
                </c:pt>
                <c:pt idx="512">
                  <c:v>1</c:v>
                </c:pt>
                <c:pt idx="513">
                  <c:v>3</c:v>
                </c:pt>
                <c:pt idx="514">
                  <c:v>6</c:v>
                </c:pt>
                <c:pt idx="515">
                  <c:v>6</c:v>
                </c:pt>
                <c:pt idx="516">
                  <c:v>2</c:v>
                </c:pt>
                <c:pt idx="517">
                  <c:v>4</c:v>
                </c:pt>
                <c:pt idx="518">
                  <c:v>5</c:v>
                </c:pt>
                <c:pt idx="519">
                  <c:v>3</c:v>
                </c:pt>
                <c:pt idx="520">
                  <c:v>9</c:v>
                </c:pt>
                <c:pt idx="521">
                  <c:v>3</c:v>
                </c:pt>
                <c:pt idx="522">
                  <c:v>6</c:v>
                </c:pt>
                <c:pt idx="523">
                  <c:v>0</c:v>
                </c:pt>
                <c:pt idx="524">
                  <c:v>0</c:v>
                </c:pt>
                <c:pt idx="525">
                  <c:v>3</c:v>
                </c:pt>
                <c:pt idx="526">
                  <c:v>3</c:v>
                </c:pt>
                <c:pt idx="527">
                  <c:v>4</c:v>
                </c:pt>
                <c:pt idx="528">
                  <c:v>4</c:v>
                </c:pt>
                <c:pt idx="529">
                  <c:v>7</c:v>
                </c:pt>
                <c:pt idx="530">
                  <c:v>2</c:v>
                </c:pt>
                <c:pt idx="531">
                  <c:v>2</c:v>
                </c:pt>
                <c:pt idx="532">
                  <c:v>7</c:v>
                </c:pt>
                <c:pt idx="533">
                  <c:v>7</c:v>
                </c:pt>
                <c:pt idx="534">
                  <c:v>3</c:v>
                </c:pt>
                <c:pt idx="535">
                  <c:v>0</c:v>
                </c:pt>
                <c:pt idx="536">
                  <c:v>2</c:v>
                </c:pt>
                <c:pt idx="537">
                  <c:v>8</c:v>
                </c:pt>
                <c:pt idx="538">
                  <c:v>4</c:v>
                </c:pt>
                <c:pt idx="539">
                  <c:v>2</c:v>
                </c:pt>
                <c:pt idx="540">
                  <c:v>1</c:v>
                </c:pt>
                <c:pt idx="541">
                  <c:v>0</c:v>
                </c:pt>
                <c:pt idx="542">
                  <c:v>3</c:v>
                </c:pt>
                <c:pt idx="543">
                  <c:v>4</c:v>
                </c:pt>
                <c:pt idx="544">
                  <c:v>3</c:v>
                </c:pt>
                <c:pt idx="545">
                  <c:v>0</c:v>
                </c:pt>
                <c:pt idx="546">
                  <c:v>2</c:v>
                </c:pt>
                <c:pt idx="547">
                  <c:v>8</c:v>
                </c:pt>
                <c:pt idx="548">
                  <c:v>0</c:v>
                </c:pt>
                <c:pt idx="549">
                  <c:v>2</c:v>
                </c:pt>
                <c:pt idx="550">
                  <c:v>7</c:v>
                </c:pt>
                <c:pt idx="551">
                  <c:v>8</c:v>
                </c:pt>
                <c:pt idx="552">
                  <c:v>2</c:v>
                </c:pt>
                <c:pt idx="553">
                  <c:v>3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5</c:v>
                </c:pt>
                <c:pt idx="558">
                  <c:v>1</c:v>
                </c:pt>
                <c:pt idx="559">
                  <c:v>3</c:v>
                </c:pt>
                <c:pt idx="560">
                  <c:v>0</c:v>
                </c:pt>
                <c:pt idx="561">
                  <c:v>8</c:v>
                </c:pt>
                <c:pt idx="562">
                  <c:v>1</c:v>
                </c:pt>
                <c:pt idx="563">
                  <c:v>3.963354475</c:v>
                </c:pt>
                <c:pt idx="564">
                  <c:v>6</c:v>
                </c:pt>
                <c:pt idx="565">
                  <c:v>0</c:v>
                </c:pt>
                <c:pt idx="566">
                  <c:v>2</c:v>
                </c:pt>
                <c:pt idx="567">
                  <c:v>4</c:v>
                </c:pt>
                <c:pt idx="568">
                  <c:v>1</c:v>
                </c:pt>
                <c:pt idx="569">
                  <c:v>0</c:v>
                </c:pt>
                <c:pt idx="570">
                  <c:v>8</c:v>
                </c:pt>
                <c:pt idx="571">
                  <c:v>8</c:v>
                </c:pt>
                <c:pt idx="572">
                  <c:v>2</c:v>
                </c:pt>
                <c:pt idx="573">
                  <c:v>9</c:v>
                </c:pt>
                <c:pt idx="574">
                  <c:v>7</c:v>
                </c:pt>
                <c:pt idx="575">
                  <c:v>3</c:v>
                </c:pt>
                <c:pt idx="576">
                  <c:v>2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8</c:v>
                </c:pt>
                <c:pt idx="581">
                  <c:v>9</c:v>
                </c:pt>
                <c:pt idx="582">
                  <c:v>5</c:v>
                </c:pt>
                <c:pt idx="583">
                  <c:v>3</c:v>
                </c:pt>
                <c:pt idx="584">
                  <c:v>2</c:v>
                </c:pt>
                <c:pt idx="585">
                  <c:v>0</c:v>
                </c:pt>
                <c:pt idx="586">
                  <c:v>4</c:v>
                </c:pt>
                <c:pt idx="587">
                  <c:v>3</c:v>
                </c:pt>
                <c:pt idx="588">
                  <c:v>1</c:v>
                </c:pt>
                <c:pt idx="589">
                  <c:v>3</c:v>
                </c:pt>
                <c:pt idx="590">
                  <c:v>2</c:v>
                </c:pt>
                <c:pt idx="591">
                  <c:v>3</c:v>
                </c:pt>
                <c:pt idx="592">
                  <c:v>0</c:v>
                </c:pt>
                <c:pt idx="593">
                  <c:v>6</c:v>
                </c:pt>
                <c:pt idx="594">
                  <c:v>1</c:v>
                </c:pt>
                <c:pt idx="595">
                  <c:v>4</c:v>
                </c:pt>
                <c:pt idx="596">
                  <c:v>9</c:v>
                </c:pt>
                <c:pt idx="597">
                  <c:v>0</c:v>
                </c:pt>
                <c:pt idx="598">
                  <c:v>4</c:v>
                </c:pt>
                <c:pt idx="599">
                  <c:v>8</c:v>
                </c:pt>
                <c:pt idx="600">
                  <c:v>4</c:v>
                </c:pt>
                <c:pt idx="601">
                  <c:v>9</c:v>
                </c:pt>
                <c:pt idx="602">
                  <c:v>5</c:v>
                </c:pt>
                <c:pt idx="603">
                  <c:v>2</c:v>
                </c:pt>
                <c:pt idx="604">
                  <c:v>3</c:v>
                </c:pt>
                <c:pt idx="605">
                  <c:v>2</c:v>
                </c:pt>
                <c:pt idx="606">
                  <c:v>3</c:v>
                </c:pt>
                <c:pt idx="607">
                  <c:v>1</c:v>
                </c:pt>
                <c:pt idx="608">
                  <c:v>0</c:v>
                </c:pt>
                <c:pt idx="609">
                  <c:v>4</c:v>
                </c:pt>
                <c:pt idx="610">
                  <c:v>2</c:v>
                </c:pt>
                <c:pt idx="611">
                  <c:v>4</c:v>
                </c:pt>
                <c:pt idx="612">
                  <c:v>0</c:v>
                </c:pt>
                <c:pt idx="613">
                  <c:v>1</c:v>
                </c:pt>
                <c:pt idx="614">
                  <c:v>8</c:v>
                </c:pt>
                <c:pt idx="615">
                  <c:v>8</c:v>
                </c:pt>
                <c:pt idx="616">
                  <c:v>7</c:v>
                </c:pt>
                <c:pt idx="617">
                  <c:v>6</c:v>
                </c:pt>
                <c:pt idx="618">
                  <c:v>3</c:v>
                </c:pt>
                <c:pt idx="619">
                  <c:v>3</c:v>
                </c:pt>
                <c:pt idx="620">
                  <c:v>9</c:v>
                </c:pt>
                <c:pt idx="621">
                  <c:v>9</c:v>
                </c:pt>
                <c:pt idx="622">
                  <c:v>3</c:v>
                </c:pt>
                <c:pt idx="623">
                  <c:v>8</c:v>
                </c:pt>
                <c:pt idx="624">
                  <c:v>3</c:v>
                </c:pt>
                <c:pt idx="625">
                  <c:v>4</c:v>
                </c:pt>
                <c:pt idx="626">
                  <c:v>2</c:v>
                </c:pt>
                <c:pt idx="627">
                  <c:v>6</c:v>
                </c:pt>
                <c:pt idx="628">
                  <c:v>1</c:v>
                </c:pt>
                <c:pt idx="629">
                  <c:v>5</c:v>
                </c:pt>
                <c:pt idx="630">
                  <c:v>0</c:v>
                </c:pt>
                <c:pt idx="631">
                  <c:v>3</c:v>
                </c:pt>
                <c:pt idx="632">
                  <c:v>4</c:v>
                </c:pt>
                <c:pt idx="633">
                  <c:v>6</c:v>
                </c:pt>
                <c:pt idx="634">
                  <c:v>2</c:v>
                </c:pt>
                <c:pt idx="635">
                  <c:v>2</c:v>
                </c:pt>
                <c:pt idx="636">
                  <c:v>9</c:v>
                </c:pt>
                <c:pt idx="637">
                  <c:v>2</c:v>
                </c:pt>
                <c:pt idx="638">
                  <c:v>7</c:v>
                </c:pt>
                <c:pt idx="639">
                  <c:v>9</c:v>
                </c:pt>
                <c:pt idx="640">
                  <c:v>0</c:v>
                </c:pt>
                <c:pt idx="641">
                  <c:v>4</c:v>
                </c:pt>
                <c:pt idx="642">
                  <c:v>0</c:v>
                </c:pt>
                <c:pt idx="643">
                  <c:v>6</c:v>
                </c:pt>
                <c:pt idx="644">
                  <c:v>3</c:v>
                </c:pt>
                <c:pt idx="645">
                  <c:v>9</c:v>
                </c:pt>
                <c:pt idx="646">
                  <c:v>0</c:v>
                </c:pt>
                <c:pt idx="647">
                  <c:v>2</c:v>
                </c:pt>
                <c:pt idx="648">
                  <c:v>5</c:v>
                </c:pt>
                <c:pt idx="649">
                  <c:v>0</c:v>
                </c:pt>
                <c:pt idx="650">
                  <c:v>3</c:v>
                </c:pt>
                <c:pt idx="651">
                  <c:v>7</c:v>
                </c:pt>
                <c:pt idx="652">
                  <c:v>2</c:v>
                </c:pt>
                <c:pt idx="653">
                  <c:v>2</c:v>
                </c:pt>
                <c:pt idx="654">
                  <c:v>5</c:v>
                </c:pt>
                <c:pt idx="655">
                  <c:v>5</c:v>
                </c:pt>
                <c:pt idx="656">
                  <c:v>0</c:v>
                </c:pt>
                <c:pt idx="657">
                  <c:v>3</c:v>
                </c:pt>
                <c:pt idx="658">
                  <c:v>0</c:v>
                </c:pt>
                <c:pt idx="659">
                  <c:v>6</c:v>
                </c:pt>
                <c:pt idx="660">
                  <c:v>6</c:v>
                </c:pt>
                <c:pt idx="661">
                  <c:v>8</c:v>
                </c:pt>
                <c:pt idx="662">
                  <c:v>0</c:v>
                </c:pt>
                <c:pt idx="663">
                  <c:v>3</c:v>
                </c:pt>
                <c:pt idx="664">
                  <c:v>8</c:v>
                </c:pt>
                <c:pt idx="665">
                  <c:v>5</c:v>
                </c:pt>
                <c:pt idx="666">
                  <c:v>4</c:v>
                </c:pt>
                <c:pt idx="667">
                  <c:v>5</c:v>
                </c:pt>
                <c:pt idx="668">
                  <c:v>6</c:v>
                </c:pt>
                <c:pt idx="669">
                  <c:v>0</c:v>
                </c:pt>
                <c:pt idx="670">
                  <c:v>4</c:v>
                </c:pt>
                <c:pt idx="671">
                  <c:v>1</c:v>
                </c:pt>
                <c:pt idx="672">
                  <c:v>7</c:v>
                </c:pt>
                <c:pt idx="673">
                  <c:v>9</c:v>
                </c:pt>
                <c:pt idx="674">
                  <c:v>0</c:v>
                </c:pt>
                <c:pt idx="675">
                  <c:v>2</c:v>
                </c:pt>
                <c:pt idx="676">
                  <c:v>0</c:v>
                </c:pt>
                <c:pt idx="677">
                  <c:v>6</c:v>
                </c:pt>
                <c:pt idx="678">
                  <c:v>2</c:v>
                </c:pt>
                <c:pt idx="679">
                  <c:v>4</c:v>
                </c:pt>
                <c:pt idx="680">
                  <c:v>7</c:v>
                </c:pt>
                <c:pt idx="681">
                  <c:v>2</c:v>
                </c:pt>
                <c:pt idx="682">
                  <c:v>9</c:v>
                </c:pt>
                <c:pt idx="683">
                  <c:v>3</c:v>
                </c:pt>
                <c:pt idx="684">
                  <c:v>2</c:v>
                </c:pt>
                <c:pt idx="685">
                  <c:v>9</c:v>
                </c:pt>
                <c:pt idx="686">
                  <c:v>4</c:v>
                </c:pt>
                <c:pt idx="687">
                  <c:v>3</c:v>
                </c:pt>
                <c:pt idx="688">
                  <c:v>3</c:v>
                </c:pt>
                <c:pt idx="689">
                  <c:v>2</c:v>
                </c:pt>
                <c:pt idx="690">
                  <c:v>2</c:v>
                </c:pt>
                <c:pt idx="691">
                  <c:v>8</c:v>
                </c:pt>
                <c:pt idx="692">
                  <c:v>5</c:v>
                </c:pt>
                <c:pt idx="693">
                  <c:v>3</c:v>
                </c:pt>
                <c:pt idx="694">
                  <c:v>6</c:v>
                </c:pt>
                <c:pt idx="695">
                  <c:v>3.963354475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4</c:v>
                </c:pt>
                <c:pt idx="700">
                  <c:v>4</c:v>
                </c:pt>
                <c:pt idx="701">
                  <c:v>2</c:v>
                </c:pt>
                <c:pt idx="702">
                  <c:v>9</c:v>
                </c:pt>
                <c:pt idx="703">
                  <c:v>6</c:v>
                </c:pt>
                <c:pt idx="704">
                  <c:v>3</c:v>
                </c:pt>
                <c:pt idx="705">
                  <c:v>0</c:v>
                </c:pt>
                <c:pt idx="706">
                  <c:v>2</c:v>
                </c:pt>
                <c:pt idx="707">
                  <c:v>6</c:v>
                </c:pt>
                <c:pt idx="708">
                  <c:v>5</c:v>
                </c:pt>
                <c:pt idx="709">
                  <c:v>5</c:v>
                </c:pt>
                <c:pt idx="710">
                  <c:v>7</c:v>
                </c:pt>
                <c:pt idx="711">
                  <c:v>2</c:v>
                </c:pt>
                <c:pt idx="712">
                  <c:v>2</c:v>
                </c:pt>
                <c:pt idx="713">
                  <c:v>3</c:v>
                </c:pt>
                <c:pt idx="714">
                  <c:v>6</c:v>
                </c:pt>
                <c:pt idx="715">
                  <c:v>9</c:v>
                </c:pt>
                <c:pt idx="716">
                  <c:v>3</c:v>
                </c:pt>
                <c:pt idx="717">
                  <c:v>7</c:v>
                </c:pt>
                <c:pt idx="718">
                  <c:v>0</c:v>
                </c:pt>
                <c:pt idx="719">
                  <c:v>5</c:v>
                </c:pt>
                <c:pt idx="720">
                  <c:v>4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2</c:v>
                </c:pt>
                <c:pt idx="725">
                  <c:v>5</c:v>
                </c:pt>
                <c:pt idx="726">
                  <c:v>3</c:v>
                </c:pt>
                <c:pt idx="727">
                  <c:v>4</c:v>
                </c:pt>
                <c:pt idx="728">
                  <c:v>9</c:v>
                </c:pt>
                <c:pt idx="729">
                  <c:v>7</c:v>
                </c:pt>
                <c:pt idx="730">
                  <c:v>5</c:v>
                </c:pt>
                <c:pt idx="731">
                  <c:v>1</c:v>
                </c:pt>
                <c:pt idx="732">
                  <c:v>9</c:v>
                </c:pt>
                <c:pt idx="733">
                  <c:v>2</c:v>
                </c:pt>
                <c:pt idx="734">
                  <c:v>5</c:v>
                </c:pt>
                <c:pt idx="735">
                  <c:v>5</c:v>
                </c:pt>
                <c:pt idx="736">
                  <c:v>2</c:v>
                </c:pt>
                <c:pt idx="737">
                  <c:v>6</c:v>
                </c:pt>
                <c:pt idx="738">
                  <c:v>2</c:v>
                </c:pt>
                <c:pt idx="739">
                  <c:v>0</c:v>
                </c:pt>
                <c:pt idx="740">
                  <c:v>8</c:v>
                </c:pt>
                <c:pt idx="741">
                  <c:v>1</c:v>
                </c:pt>
                <c:pt idx="742">
                  <c:v>0</c:v>
                </c:pt>
                <c:pt idx="743">
                  <c:v>2</c:v>
                </c:pt>
                <c:pt idx="744">
                  <c:v>0</c:v>
                </c:pt>
                <c:pt idx="745">
                  <c:v>4</c:v>
                </c:pt>
                <c:pt idx="746">
                  <c:v>4</c:v>
                </c:pt>
                <c:pt idx="747">
                  <c:v>3</c:v>
                </c:pt>
                <c:pt idx="748">
                  <c:v>6</c:v>
                </c:pt>
                <c:pt idx="749">
                  <c:v>3</c:v>
                </c:pt>
                <c:pt idx="750">
                  <c:v>4</c:v>
                </c:pt>
                <c:pt idx="751">
                  <c:v>0</c:v>
                </c:pt>
                <c:pt idx="752">
                  <c:v>8</c:v>
                </c:pt>
                <c:pt idx="753">
                  <c:v>2</c:v>
                </c:pt>
                <c:pt idx="754">
                  <c:v>5</c:v>
                </c:pt>
                <c:pt idx="755">
                  <c:v>2</c:v>
                </c:pt>
                <c:pt idx="756">
                  <c:v>8</c:v>
                </c:pt>
                <c:pt idx="757">
                  <c:v>0</c:v>
                </c:pt>
                <c:pt idx="758">
                  <c:v>1</c:v>
                </c:pt>
                <c:pt idx="759">
                  <c:v>2</c:v>
                </c:pt>
                <c:pt idx="760">
                  <c:v>5</c:v>
                </c:pt>
                <c:pt idx="761">
                  <c:v>1</c:v>
                </c:pt>
                <c:pt idx="762">
                  <c:v>3.963354475</c:v>
                </c:pt>
                <c:pt idx="763">
                  <c:v>1</c:v>
                </c:pt>
                <c:pt idx="764">
                  <c:v>3</c:v>
                </c:pt>
                <c:pt idx="765">
                  <c:v>6</c:v>
                </c:pt>
                <c:pt idx="766">
                  <c:v>0</c:v>
                </c:pt>
                <c:pt idx="767">
                  <c:v>6</c:v>
                </c:pt>
                <c:pt idx="768">
                  <c:v>1</c:v>
                </c:pt>
                <c:pt idx="769">
                  <c:v>3.963354475</c:v>
                </c:pt>
                <c:pt idx="770">
                  <c:v>1</c:v>
                </c:pt>
                <c:pt idx="771">
                  <c:v>5</c:v>
                </c:pt>
                <c:pt idx="772">
                  <c:v>6</c:v>
                </c:pt>
                <c:pt idx="773">
                  <c:v>6</c:v>
                </c:pt>
                <c:pt idx="774">
                  <c:v>2</c:v>
                </c:pt>
                <c:pt idx="775">
                  <c:v>0</c:v>
                </c:pt>
                <c:pt idx="776">
                  <c:v>6</c:v>
                </c:pt>
                <c:pt idx="777">
                  <c:v>0</c:v>
                </c:pt>
                <c:pt idx="778">
                  <c:v>2</c:v>
                </c:pt>
                <c:pt idx="779">
                  <c:v>9</c:v>
                </c:pt>
                <c:pt idx="780">
                  <c:v>9</c:v>
                </c:pt>
                <c:pt idx="781">
                  <c:v>0</c:v>
                </c:pt>
                <c:pt idx="782">
                  <c:v>0</c:v>
                </c:pt>
                <c:pt idx="783">
                  <c:v>3</c:v>
                </c:pt>
                <c:pt idx="784">
                  <c:v>1</c:v>
                </c:pt>
                <c:pt idx="785">
                  <c:v>3</c:v>
                </c:pt>
                <c:pt idx="786">
                  <c:v>1</c:v>
                </c:pt>
                <c:pt idx="787">
                  <c:v>0</c:v>
                </c:pt>
                <c:pt idx="788">
                  <c:v>4</c:v>
                </c:pt>
                <c:pt idx="789">
                  <c:v>5</c:v>
                </c:pt>
                <c:pt idx="790">
                  <c:v>7</c:v>
                </c:pt>
                <c:pt idx="791">
                  <c:v>4</c:v>
                </c:pt>
                <c:pt idx="792">
                  <c:v>2</c:v>
                </c:pt>
                <c:pt idx="793">
                  <c:v>0</c:v>
                </c:pt>
                <c:pt idx="794">
                  <c:v>2</c:v>
                </c:pt>
                <c:pt idx="795">
                  <c:v>3</c:v>
                </c:pt>
                <c:pt idx="796">
                  <c:v>2</c:v>
                </c:pt>
                <c:pt idx="797">
                  <c:v>7</c:v>
                </c:pt>
                <c:pt idx="798">
                  <c:v>8</c:v>
                </c:pt>
                <c:pt idx="799">
                  <c:v>0</c:v>
                </c:pt>
                <c:pt idx="800">
                  <c:v>1</c:v>
                </c:pt>
                <c:pt idx="801">
                  <c:v>3</c:v>
                </c:pt>
                <c:pt idx="802">
                  <c:v>3</c:v>
                </c:pt>
                <c:pt idx="803">
                  <c:v>4</c:v>
                </c:pt>
                <c:pt idx="804">
                  <c:v>9</c:v>
                </c:pt>
                <c:pt idx="805">
                  <c:v>0</c:v>
                </c:pt>
                <c:pt idx="806">
                  <c:v>3</c:v>
                </c:pt>
                <c:pt idx="807">
                  <c:v>2</c:v>
                </c:pt>
                <c:pt idx="808">
                  <c:v>4</c:v>
                </c:pt>
                <c:pt idx="809">
                  <c:v>0</c:v>
                </c:pt>
                <c:pt idx="810">
                  <c:v>8</c:v>
                </c:pt>
                <c:pt idx="811">
                  <c:v>9</c:v>
                </c:pt>
                <c:pt idx="812">
                  <c:v>9</c:v>
                </c:pt>
                <c:pt idx="813">
                  <c:v>2</c:v>
                </c:pt>
                <c:pt idx="814">
                  <c:v>3</c:v>
                </c:pt>
                <c:pt idx="815">
                  <c:v>3</c:v>
                </c:pt>
                <c:pt idx="816">
                  <c:v>0</c:v>
                </c:pt>
                <c:pt idx="817">
                  <c:v>0</c:v>
                </c:pt>
                <c:pt idx="818">
                  <c:v>5</c:v>
                </c:pt>
                <c:pt idx="819">
                  <c:v>2</c:v>
                </c:pt>
                <c:pt idx="820">
                  <c:v>2</c:v>
                </c:pt>
                <c:pt idx="821">
                  <c:v>4</c:v>
                </c:pt>
                <c:pt idx="822">
                  <c:v>0</c:v>
                </c:pt>
                <c:pt idx="823">
                  <c:v>4</c:v>
                </c:pt>
                <c:pt idx="824">
                  <c:v>1</c:v>
                </c:pt>
                <c:pt idx="825">
                  <c:v>2</c:v>
                </c:pt>
                <c:pt idx="826">
                  <c:v>6</c:v>
                </c:pt>
                <c:pt idx="827">
                  <c:v>1</c:v>
                </c:pt>
                <c:pt idx="828">
                  <c:v>7</c:v>
                </c:pt>
                <c:pt idx="829">
                  <c:v>5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7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7</c:v>
                </c:pt>
                <c:pt idx="838">
                  <c:v>3</c:v>
                </c:pt>
                <c:pt idx="839">
                  <c:v>5</c:v>
                </c:pt>
                <c:pt idx="840">
                  <c:v>5</c:v>
                </c:pt>
                <c:pt idx="841">
                  <c:v>6</c:v>
                </c:pt>
                <c:pt idx="842">
                  <c:v>6</c:v>
                </c:pt>
                <c:pt idx="843">
                  <c:v>4</c:v>
                </c:pt>
                <c:pt idx="844">
                  <c:v>9</c:v>
                </c:pt>
                <c:pt idx="845">
                  <c:v>8</c:v>
                </c:pt>
                <c:pt idx="846">
                  <c:v>7</c:v>
                </c:pt>
                <c:pt idx="847">
                  <c:v>3</c:v>
                </c:pt>
                <c:pt idx="848">
                  <c:v>4</c:v>
                </c:pt>
                <c:pt idx="849">
                  <c:v>0</c:v>
                </c:pt>
                <c:pt idx="850">
                  <c:v>6</c:v>
                </c:pt>
                <c:pt idx="851">
                  <c:v>5</c:v>
                </c:pt>
                <c:pt idx="852">
                  <c:v>3</c:v>
                </c:pt>
                <c:pt idx="853">
                  <c:v>3</c:v>
                </c:pt>
                <c:pt idx="854">
                  <c:v>0</c:v>
                </c:pt>
                <c:pt idx="855">
                  <c:v>4</c:v>
                </c:pt>
                <c:pt idx="856">
                  <c:v>9</c:v>
                </c:pt>
                <c:pt idx="857">
                  <c:v>1</c:v>
                </c:pt>
                <c:pt idx="858">
                  <c:v>4</c:v>
                </c:pt>
                <c:pt idx="859">
                  <c:v>0</c:v>
                </c:pt>
                <c:pt idx="860">
                  <c:v>2</c:v>
                </c:pt>
                <c:pt idx="861">
                  <c:v>0</c:v>
                </c:pt>
                <c:pt idx="862">
                  <c:v>1</c:v>
                </c:pt>
                <c:pt idx="863">
                  <c:v>2</c:v>
                </c:pt>
                <c:pt idx="864">
                  <c:v>3</c:v>
                </c:pt>
                <c:pt idx="865">
                  <c:v>1</c:v>
                </c:pt>
                <c:pt idx="866">
                  <c:v>3</c:v>
                </c:pt>
                <c:pt idx="867">
                  <c:v>8</c:v>
                </c:pt>
                <c:pt idx="868">
                  <c:v>9</c:v>
                </c:pt>
                <c:pt idx="869">
                  <c:v>2</c:v>
                </c:pt>
                <c:pt idx="870">
                  <c:v>1</c:v>
                </c:pt>
                <c:pt idx="871">
                  <c:v>2</c:v>
                </c:pt>
                <c:pt idx="872">
                  <c:v>0</c:v>
                </c:pt>
                <c:pt idx="873">
                  <c:v>2</c:v>
                </c:pt>
                <c:pt idx="874">
                  <c:v>0</c:v>
                </c:pt>
                <c:pt idx="875">
                  <c:v>5</c:v>
                </c:pt>
                <c:pt idx="876">
                  <c:v>4</c:v>
                </c:pt>
                <c:pt idx="877">
                  <c:v>8</c:v>
                </c:pt>
                <c:pt idx="878">
                  <c:v>5</c:v>
                </c:pt>
                <c:pt idx="879">
                  <c:v>9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8</c:v>
                </c:pt>
                <c:pt idx="884">
                  <c:v>4</c:v>
                </c:pt>
                <c:pt idx="885">
                  <c:v>6</c:v>
                </c:pt>
                <c:pt idx="886">
                  <c:v>2</c:v>
                </c:pt>
                <c:pt idx="887">
                  <c:v>7</c:v>
                </c:pt>
                <c:pt idx="888">
                  <c:v>1</c:v>
                </c:pt>
                <c:pt idx="889">
                  <c:v>9</c:v>
                </c:pt>
                <c:pt idx="890">
                  <c:v>2</c:v>
                </c:pt>
                <c:pt idx="891">
                  <c:v>2</c:v>
                </c:pt>
                <c:pt idx="892">
                  <c:v>3</c:v>
                </c:pt>
                <c:pt idx="893">
                  <c:v>0</c:v>
                </c:pt>
                <c:pt idx="894">
                  <c:v>1</c:v>
                </c:pt>
                <c:pt idx="895">
                  <c:v>9</c:v>
                </c:pt>
                <c:pt idx="896">
                  <c:v>1</c:v>
                </c:pt>
                <c:pt idx="897">
                  <c:v>3</c:v>
                </c:pt>
                <c:pt idx="898">
                  <c:v>2</c:v>
                </c:pt>
                <c:pt idx="899">
                  <c:v>0</c:v>
                </c:pt>
                <c:pt idx="900">
                  <c:v>5</c:v>
                </c:pt>
                <c:pt idx="901">
                  <c:v>1</c:v>
                </c:pt>
                <c:pt idx="902">
                  <c:v>3</c:v>
                </c:pt>
                <c:pt idx="903">
                  <c:v>8</c:v>
                </c:pt>
                <c:pt idx="904">
                  <c:v>1</c:v>
                </c:pt>
                <c:pt idx="905">
                  <c:v>5</c:v>
                </c:pt>
                <c:pt idx="906">
                  <c:v>3</c:v>
                </c:pt>
                <c:pt idx="907">
                  <c:v>3</c:v>
                </c:pt>
                <c:pt idx="908">
                  <c:v>0</c:v>
                </c:pt>
                <c:pt idx="909">
                  <c:v>2</c:v>
                </c:pt>
                <c:pt idx="910">
                  <c:v>2</c:v>
                </c:pt>
                <c:pt idx="911">
                  <c:v>3.963354475</c:v>
                </c:pt>
                <c:pt idx="912">
                  <c:v>7</c:v>
                </c:pt>
                <c:pt idx="913">
                  <c:v>0</c:v>
                </c:pt>
                <c:pt idx="914">
                  <c:v>6</c:v>
                </c:pt>
                <c:pt idx="915">
                  <c:v>5</c:v>
                </c:pt>
                <c:pt idx="916">
                  <c:v>2</c:v>
                </c:pt>
                <c:pt idx="917">
                  <c:v>3</c:v>
                </c:pt>
                <c:pt idx="918">
                  <c:v>2</c:v>
                </c:pt>
                <c:pt idx="919">
                  <c:v>3</c:v>
                </c:pt>
                <c:pt idx="920">
                  <c:v>9</c:v>
                </c:pt>
                <c:pt idx="921">
                  <c:v>0</c:v>
                </c:pt>
                <c:pt idx="922">
                  <c:v>6</c:v>
                </c:pt>
                <c:pt idx="923">
                  <c:v>5</c:v>
                </c:pt>
                <c:pt idx="924">
                  <c:v>5</c:v>
                </c:pt>
                <c:pt idx="925">
                  <c:v>7</c:v>
                </c:pt>
                <c:pt idx="926">
                  <c:v>5</c:v>
                </c:pt>
                <c:pt idx="927">
                  <c:v>1</c:v>
                </c:pt>
                <c:pt idx="928">
                  <c:v>2</c:v>
                </c:pt>
                <c:pt idx="929">
                  <c:v>0</c:v>
                </c:pt>
                <c:pt idx="930">
                  <c:v>3</c:v>
                </c:pt>
                <c:pt idx="931">
                  <c:v>7</c:v>
                </c:pt>
                <c:pt idx="932">
                  <c:v>7</c:v>
                </c:pt>
                <c:pt idx="933">
                  <c:v>0</c:v>
                </c:pt>
                <c:pt idx="934">
                  <c:v>5</c:v>
                </c:pt>
                <c:pt idx="935">
                  <c:v>7</c:v>
                </c:pt>
                <c:pt idx="936">
                  <c:v>1</c:v>
                </c:pt>
                <c:pt idx="937">
                  <c:v>4</c:v>
                </c:pt>
                <c:pt idx="938">
                  <c:v>4</c:v>
                </c:pt>
                <c:pt idx="939">
                  <c:v>2</c:v>
                </c:pt>
                <c:pt idx="940">
                  <c:v>9</c:v>
                </c:pt>
                <c:pt idx="941">
                  <c:v>9</c:v>
                </c:pt>
                <c:pt idx="942">
                  <c:v>3</c:v>
                </c:pt>
                <c:pt idx="943">
                  <c:v>1</c:v>
                </c:pt>
                <c:pt idx="944">
                  <c:v>1</c:v>
                </c:pt>
                <c:pt idx="945">
                  <c:v>7</c:v>
                </c:pt>
                <c:pt idx="946">
                  <c:v>6</c:v>
                </c:pt>
                <c:pt idx="947">
                  <c:v>1</c:v>
                </c:pt>
                <c:pt idx="948">
                  <c:v>4</c:v>
                </c:pt>
                <c:pt idx="949">
                  <c:v>2</c:v>
                </c:pt>
                <c:pt idx="950">
                  <c:v>9</c:v>
                </c:pt>
                <c:pt idx="951">
                  <c:v>4</c:v>
                </c:pt>
                <c:pt idx="952">
                  <c:v>1</c:v>
                </c:pt>
                <c:pt idx="953">
                  <c:v>7</c:v>
                </c:pt>
                <c:pt idx="954">
                  <c:v>7</c:v>
                </c:pt>
                <c:pt idx="955">
                  <c:v>9</c:v>
                </c:pt>
                <c:pt idx="956">
                  <c:v>2</c:v>
                </c:pt>
                <c:pt idx="957">
                  <c:v>4</c:v>
                </c:pt>
                <c:pt idx="958">
                  <c:v>4</c:v>
                </c:pt>
                <c:pt idx="959">
                  <c:v>0</c:v>
                </c:pt>
                <c:pt idx="960">
                  <c:v>2</c:v>
                </c:pt>
                <c:pt idx="961">
                  <c:v>3</c:v>
                </c:pt>
                <c:pt idx="962">
                  <c:v>3</c:v>
                </c:pt>
                <c:pt idx="963">
                  <c:v>1</c:v>
                </c:pt>
                <c:pt idx="964">
                  <c:v>8</c:v>
                </c:pt>
                <c:pt idx="965">
                  <c:v>9</c:v>
                </c:pt>
                <c:pt idx="966">
                  <c:v>1</c:v>
                </c:pt>
                <c:pt idx="967">
                  <c:v>9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0</c:v>
                </c:pt>
                <c:pt idx="972">
                  <c:v>3.963354475</c:v>
                </c:pt>
                <c:pt idx="973">
                  <c:v>8</c:v>
                </c:pt>
                <c:pt idx="974">
                  <c:v>3</c:v>
                </c:pt>
                <c:pt idx="975">
                  <c:v>7</c:v>
                </c:pt>
                <c:pt idx="976">
                  <c:v>1</c:v>
                </c:pt>
                <c:pt idx="977">
                  <c:v>0</c:v>
                </c:pt>
                <c:pt idx="978">
                  <c:v>3</c:v>
                </c:pt>
                <c:pt idx="979">
                  <c:v>5</c:v>
                </c:pt>
                <c:pt idx="980">
                  <c:v>2</c:v>
                </c:pt>
                <c:pt idx="981">
                  <c:v>4</c:v>
                </c:pt>
                <c:pt idx="982">
                  <c:v>8</c:v>
                </c:pt>
                <c:pt idx="983">
                  <c:v>2</c:v>
                </c:pt>
                <c:pt idx="984">
                  <c:v>6</c:v>
                </c:pt>
                <c:pt idx="985">
                  <c:v>0</c:v>
                </c:pt>
                <c:pt idx="986">
                  <c:v>1</c:v>
                </c:pt>
                <c:pt idx="987">
                  <c:v>6</c:v>
                </c:pt>
                <c:pt idx="988">
                  <c:v>2</c:v>
                </c:pt>
                <c:pt idx="989">
                  <c:v>1</c:v>
                </c:pt>
                <c:pt idx="990">
                  <c:v>7</c:v>
                </c:pt>
                <c:pt idx="991">
                  <c:v>1</c:v>
                </c:pt>
                <c:pt idx="992">
                  <c:v>3</c:v>
                </c:pt>
                <c:pt idx="993">
                  <c:v>4</c:v>
                </c:pt>
                <c:pt idx="994">
                  <c:v>1</c:v>
                </c:pt>
                <c:pt idx="995">
                  <c:v>5</c:v>
                </c:pt>
                <c:pt idx="996">
                  <c:v>7</c:v>
                </c:pt>
                <c:pt idx="997">
                  <c:v>0</c:v>
                </c:pt>
                <c:pt idx="998">
                  <c:v>1</c:v>
                </c:pt>
                <c:pt idx="999">
                  <c:v>9</c:v>
                </c:pt>
                <c:pt idx="1000">
                  <c:v>2</c:v>
                </c:pt>
                <c:pt idx="1001">
                  <c:v>5</c:v>
                </c:pt>
                <c:pt idx="1002">
                  <c:v>3</c:v>
                </c:pt>
                <c:pt idx="1003">
                  <c:v>9</c:v>
                </c:pt>
                <c:pt idx="1004">
                  <c:v>3.963354475</c:v>
                </c:pt>
                <c:pt idx="1005">
                  <c:v>6</c:v>
                </c:pt>
                <c:pt idx="1006">
                  <c:v>0</c:v>
                </c:pt>
                <c:pt idx="1007">
                  <c:v>5</c:v>
                </c:pt>
                <c:pt idx="1008">
                  <c:v>2</c:v>
                </c:pt>
                <c:pt idx="1009">
                  <c:v>3</c:v>
                </c:pt>
                <c:pt idx="1010">
                  <c:v>8</c:v>
                </c:pt>
                <c:pt idx="1011">
                  <c:v>1</c:v>
                </c:pt>
                <c:pt idx="1012">
                  <c:v>7</c:v>
                </c:pt>
                <c:pt idx="1013">
                  <c:v>3</c:v>
                </c:pt>
                <c:pt idx="1014">
                  <c:v>0</c:v>
                </c:pt>
                <c:pt idx="1015">
                  <c:v>3</c:v>
                </c:pt>
                <c:pt idx="1016">
                  <c:v>5</c:v>
                </c:pt>
                <c:pt idx="1017">
                  <c:v>1</c:v>
                </c:pt>
                <c:pt idx="1018">
                  <c:v>7</c:v>
                </c:pt>
                <c:pt idx="1019">
                  <c:v>1</c:v>
                </c:pt>
                <c:pt idx="1020">
                  <c:v>0</c:v>
                </c:pt>
                <c:pt idx="1021">
                  <c:v>1</c:v>
                </c:pt>
                <c:pt idx="1022">
                  <c:v>2</c:v>
                </c:pt>
                <c:pt idx="1023">
                  <c:v>1</c:v>
                </c:pt>
                <c:pt idx="1024">
                  <c:v>0</c:v>
                </c:pt>
                <c:pt idx="1025">
                  <c:v>9</c:v>
                </c:pt>
                <c:pt idx="1026">
                  <c:v>0</c:v>
                </c:pt>
                <c:pt idx="1027">
                  <c:v>2</c:v>
                </c:pt>
                <c:pt idx="1028">
                  <c:v>3</c:v>
                </c:pt>
                <c:pt idx="1029">
                  <c:v>6</c:v>
                </c:pt>
                <c:pt idx="1030">
                  <c:v>9</c:v>
                </c:pt>
                <c:pt idx="1031">
                  <c:v>1</c:v>
                </c:pt>
                <c:pt idx="1032">
                  <c:v>3</c:v>
                </c:pt>
                <c:pt idx="1033">
                  <c:v>0</c:v>
                </c:pt>
                <c:pt idx="1034">
                  <c:v>3</c:v>
                </c:pt>
                <c:pt idx="1035">
                  <c:v>2</c:v>
                </c:pt>
                <c:pt idx="1036">
                  <c:v>0</c:v>
                </c:pt>
                <c:pt idx="1037">
                  <c:v>2</c:v>
                </c:pt>
                <c:pt idx="1038">
                  <c:v>0</c:v>
                </c:pt>
                <c:pt idx="1039">
                  <c:v>0</c:v>
                </c:pt>
                <c:pt idx="1040">
                  <c:v>6</c:v>
                </c:pt>
                <c:pt idx="1041">
                  <c:v>4</c:v>
                </c:pt>
                <c:pt idx="1042">
                  <c:v>5</c:v>
                </c:pt>
                <c:pt idx="1043">
                  <c:v>3</c:v>
                </c:pt>
                <c:pt idx="1044">
                  <c:v>5</c:v>
                </c:pt>
                <c:pt idx="1045">
                  <c:v>1</c:v>
                </c:pt>
                <c:pt idx="1046">
                  <c:v>4</c:v>
                </c:pt>
                <c:pt idx="1047">
                  <c:v>9</c:v>
                </c:pt>
                <c:pt idx="1048">
                  <c:v>3</c:v>
                </c:pt>
                <c:pt idx="1049">
                  <c:v>3</c:v>
                </c:pt>
                <c:pt idx="1050">
                  <c:v>2</c:v>
                </c:pt>
                <c:pt idx="1051">
                  <c:v>1</c:v>
                </c:pt>
                <c:pt idx="1052">
                  <c:v>9</c:v>
                </c:pt>
                <c:pt idx="1053">
                  <c:v>3</c:v>
                </c:pt>
                <c:pt idx="1054">
                  <c:v>6</c:v>
                </c:pt>
                <c:pt idx="1055">
                  <c:v>0</c:v>
                </c:pt>
                <c:pt idx="1056">
                  <c:v>1</c:v>
                </c:pt>
                <c:pt idx="1057">
                  <c:v>8</c:v>
                </c:pt>
                <c:pt idx="1058">
                  <c:v>0</c:v>
                </c:pt>
                <c:pt idx="1059">
                  <c:v>2</c:v>
                </c:pt>
                <c:pt idx="1060">
                  <c:v>4</c:v>
                </c:pt>
                <c:pt idx="1061">
                  <c:v>3</c:v>
                </c:pt>
                <c:pt idx="1062">
                  <c:v>5</c:v>
                </c:pt>
                <c:pt idx="1063">
                  <c:v>0</c:v>
                </c:pt>
                <c:pt idx="1064">
                  <c:v>4</c:v>
                </c:pt>
                <c:pt idx="1065">
                  <c:v>6</c:v>
                </c:pt>
                <c:pt idx="1066">
                  <c:v>4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3</c:v>
                </c:pt>
                <c:pt idx="1071">
                  <c:v>6</c:v>
                </c:pt>
                <c:pt idx="1072">
                  <c:v>8</c:v>
                </c:pt>
                <c:pt idx="1073">
                  <c:v>1</c:v>
                </c:pt>
                <c:pt idx="1074">
                  <c:v>7</c:v>
                </c:pt>
                <c:pt idx="1075">
                  <c:v>5</c:v>
                </c:pt>
                <c:pt idx="1076">
                  <c:v>9</c:v>
                </c:pt>
                <c:pt idx="1077">
                  <c:v>5</c:v>
                </c:pt>
                <c:pt idx="1078">
                  <c:v>3</c:v>
                </c:pt>
                <c:pt idx="1079">
                  <c:v>2</c:v>
                </c:pt>
                <c:pt idx="1080">
                  <c:v>7</c:v>
                </c:pt>
                <c:pt idx="1081">
                  <c:v>0</c:v>
                </c:pt>
                <c:pt idx="1082">
                  <c:v>2</c:v>
                </c:pt>
                <c:pt idx="1083">
                  <c:v>3</c:v>
                </c:pt>
                <c:pt idx="1084">
                  <c:v>3</c:v>
                </c:pt>
                <c:pt idx="1085">
                  <c:v>1</c:v>
                </c:pt>
                <c:pt idx="1086">
                  <c:v>4</c:v>
                </c:pt>
                <c:pt idx="1087">
                  <c:v>3</c:v>
                </c:pt>
                <c:pt idx="1088">
                  <c:v>1</c:v>
                </c:pt>
                <c:pt idx="1089">
                  <c:v>6</c:v>
                </c:pt>
                <c:pt idx="1090">
                  <c:v>8</c:v>
                </c:pt>
                <c:pt idx="1091">
                  <c:v>0</c:v>
                </c:pt>
                <c:pt idx="1092">
                  <c:v>6</c:v>
                </c:pt>
                <c:pt idx="1093">
                  <c:v>4</c:v>
                </c:pt>
                <c:pt idx="1094">
                  <c:v>5</c:v>
                </c:pt>
                <c:pt idx="1095">
                  <c:v>7</c:v>
                </c:pt>
                <c:pt idx="1096">
                  <c:v>5</c:v>
                </c:pt>
                <c:pt idx="1097">
                  <c:v>4</c:v>
                </c:pt>
                <c:pt idx="1098">
                  <c:v>3</c:v>
                </c:pt>
                <c:pt idx="1099">
                  <c:v>2</c:v>
                </c:pt>
                <c:pt idx="1100">
                  <c:v>5</c:v>
                </c:pt>
                <c:pt idx="1101">
                  <c:v>7</c:v>
                </c:pt>
                <c:pt idx="1102">
                  <c:v>5</c:v>
                </c:pt>
                <c:pt idx="1103">
                  <c:v>3</c:v>
                </c:pt>
                <c:pt idx="1104">
                  <c:v>2</c:v>
                </c:pt>
                <c:pt idx="1105">
                  <c:v>3</c:v>
                </c:pt>
                <c:pt idx="1106">
                  <c:v>7</c:v>
                </c:pt>
                <c:pt idx="1107">
                  <c:v>7</c:v>
                </c:pt>
                <c:pt idx="1108">
                  <c:v>3</c:v>
                </c:pt>
                <c:pt idx="1109">
                  <c:v>2</c:v>
                </c:pt>
                <c:pt idx="1110">
                  <c:v>8</c:v>
                </c:pt>
                <c:pt idx="1111">
                  <c:v>7</c:v>
                </c:pt>
                <c:pt idx="1112">
                  <c:v>7</c:v>
                </c:pt>
                <c:pt idx="1113">
                  <c:v>1</c:v>
                </c:pt>
                <c:pt idx="1114">
                  <c:v>2</c:v>
                </c:pt>
                <c:pt idx="1115">
                  <c:v>3</c:v>
                </c:pt>
                <c:pt idx="1116">
                  <c:v>1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3</c:v>
                </c:pt>
                <c:pt idx="1121">
                  <c:v>6</c:v>
                </c:pt>
                <c:pt idx="1122">
                  <c:v>6</c:v>
                </c:pt>
                <c:pt idx="1123">
                  <c:v>9</c:v>
                </c:pt>
                <c:pt idx="1124">
                  <c:v>4</c:v>
                </c:pt>
                <c:pt idx="1125">
                  <c:v>9</c:v>
                </c:pt>
                <c:pt idx="1126">
                  <c:v>6</c:v>
                </c:pt>
                <c:pt idx="1127">
                  <c:v>3</c:v>
                </c:pt>
                <c:pt idx="1128">
                  <c:v>1</c:v>
                </c:pt>
                <c:pt idx="1129">
                  <c:v>9</c:v>
                </c:pt>
                <c:pt idx="1130">
                  <c:v>1</c:v>
                </c:pt>
                <c:pt idx="1131">
                  <c:v>8</c:v>
                </c:pt>
                <c:pt idx="1132">
                  <c:v>7</c:v>
                </c:pt>
                <c:pt idx="1133">
                  <c:v>0</c:v>
                </c:pt>
                <c:pt idx="1134">
                  <c:v>5</c:v>
                </c:pt>
                <c:pt idx="1135">
                  <c:v>7</c:v>
                </c:pt>
                <c:pt idx="1136">
                  <c:v>3</c:v>
                </c:pt>
                <c:pt idx="1137">
                  <c:v>1</c:v>
                </c:pt>
                <c:pt idx="1138">
                  <c:v>2</c:v>
                </c:pt>
                <c:pt idx="1139">
                  <c:v>0</c:v>
                </c:pt>
                <c:pt idx="1140">
                  <c:v>5</c:v>
                </c:pt>
                <c:pt idx="1141">
                  <c:v>9</c:v>
                </c:pt>
                <c:pt idx="1142">
                  <c:v>0</c:v>
                </c:pt>
                <c:pt idx="1143">
                  <c:v>6</c:v>
                </c:pt>
                <c:pt idx="1144">
                  <c:v>0</c:v>
                </c:pt>
                <c:pt idx="1145">
                  <c:v>6</c:v>
                </c:pt>
                <c:pt idx="1146">
                  <c:v>4</c:v>
                </c:pt>
                <c:pt idx="1147">
                  <c:v>4</c:v>
                </c:pt>
                <c:pt idx="1148">
                  <c:v>3</c:v>
                </c:pt>
                <c:pt idx="1149">
                  <c:v>3.963354475</c:v>
                </c:pt>
                <c:pt idx="1150">
                  <c:v>1</c:v>
                </c:pt>
                <c:pt idx="1151">
                  <c:v>8</c:v>
                </c:pt>
                <c:pt idx="1152">
                  <c:v>0</c:v>
                </c:pt>
                <c:pt idx="1153">
                  <c:v>0</c:v>
                </c:pt>
                <c:pt idx="1154">
                  <c:v>6</c:v>
                </c:pt>
                <c:pt idx="1155">
                  <c:v>7</c:v>
                </c:pt>
                <c:pt idx="1156">
                  <c:v>0</c:v>
                </c:pt>
                <c:pt idx="1157">
                  <c:v>2</c:v>
                </c:pt>
                <c:pt idx="1158">
                  <c:v>1</c:v>
                </c:pt>
                <c:pt idx="1159">
                  <c:v>2</c:v>
                </c:pt>
                <c:pt idx="1160">
                  <c:v>5</c:v>
                </c:pt>
                <c:pt idx="1161">
                  <c:v>5</c:v>
                </c:pt>
                <c:pt idx="1162">
                  <c:v>7</c:v>
                </c:pt>
                <c:pt idx="1163">
                  <c:v>2</c:v>
                </c:pt>
                <c:pt idx="1164">
                  <c:v>2</c:v>
                </c:pt>
                <c:pt idx="1165">
                  <c:v>6</c:v>
                </c:pt>
                <c:pt idx="1166">
                  <c:v>0</c:v>
                </c:pt>
                <c:pt idx="1167">
                  <c:v>9</c:v>
                </c:pt>
                <c:pt idx="1168">
                  <c:v>1</c:v>
                </c:pt>
                <c:pt idx="1169">
                  <c:v>4</c:v>
                </c:pt>
                <c:pt idx="1170">
                  <c:v>8</c:v>
                </c:pt>
                <c:pt idx="1171">
                  <c:v>0</c:v>
                </c:pt>
                <c:pt idx="1172">
                  <c:v>0</c:v>
                </c:pt>
                <c:pt idx="1173">
                  <c:v>6</c:v>
                </c:pt>
                <c:pt idx="1174">
                  <c:v>4</c:v>
                </c:pt>
                <c:pt idx="1175">
                  <c:v>3</c:v>
                </c:pt>
                <c:pt idx="1176">
                  <c:v>7</c:v>
                </c:pt>
                <c:pt idx="1177">
                  <c:v>6</c:v>
                </c:pt>
                <c:pt idx="1178">
                  <c:v>3</c:v>
                </c:pt>
                <c:pt idx="1179">
                  <c:v>3</c:v>
                </c:pt>
                <c:pt idx="1180">
                  <c:v>7</c:v>
                </c:pt>
                <c:pt idx="1181">
                  <c:v>2</c:v>
                </c:pt>
                <c:pt idx="1182">
                  <c:v>4</c:v>
                </c:pt>
                <c:pt idx="1183">
                  <c:v>1</c:v>
                </c:pt>
                <c:pt idx="1184">
                  <c:v>3.963354475</c:v>
                </c:pt>
                <c:pt idx="1185">
                  <c:v>6</c:v>
                </c:pt>
                <c:pt idx="1186">
                  <c:v>9</c:v>
                </c:pt>
                <c:pt idx="1187">
                  <c:v>2</c:v>
                </c:pt>
                <c:pt idx="1188">
                  <c:v>8</c:v>
                </c:pt>
                <c:pt idx="1189">
                  <c:v>0</c:v>
                </c:pt>
                <c:pt idx="1190">
                  <c:v>4</c:v>
                </c:pt>
                <c:pt idx="1191">
                  <c:v>3</c:v>
                </c:pt>
                <c:pt idx="1192">
                  <c:v>4</c:v>
                </c:pt>
                <c:pt idx="1193">
                  <c:v>8</c:v>
                </c:pt>
                <c:pt idx="1194">
                  <c:v>1</c:v>
                </c:pt>
                <c:pt idx="1195">
                  <c:v>4</c:v>
                </c:pt>
                <c:pt idx="1196">
                  <c:v>2</c:v>
                </c:pt>
                <c:pt idx="1197">
                  <c:v>8</c:v>
                </c:pt>
                <c:pt idx="1198">
                  <c:v>2</c:v>
                </c:pt>
                <c:pt idx="1199">
                  <c:v>5</c:v>
                </c:pt>
                <c:pt idx="1200">
                  <c:v>1</c:v>
                </c:pt>
                <c:pt idx="1201">
                  <c:v>3</c:v>
                </c:pt>
                <c:pt idx="1202">
                  <c:v>9</c:v>
                </c:pt>
                <c:pt idx="1203">
                  <c:v>9</c:v>
                </c:pt>
                <c:pt idx="1204">
                  <c:v>2</c:v>
                </c:pt>
                <c:pt idx="1205">
                  <c:v>3</c:v>
                </c:pt>
                <c:pt idx="1206">
                  <c:v>1</c:v>
                </c:pt>
                <c:pt idx="1207">
                  <c:v>3</c:v>
                </c:pt>
                <c:pt idx="1208">
                  <c:v>4</c:v>
                </c:pt>
                <c:pt idx="1209">
                  <c:v>2</c:v>
                </c:pt>
                <c:pt idx="1210">
                  <c:v>0</c:v>
                </c:pt>
                <c:pt idx="1211">
                  <c:v>1</c:v>
                </c:pt>
                <c:pt idx="1212">
                  <c:v>2</c:v>
                </c:pt>
                <c:pt idx="1213">
                  <c:v>4</c:v>
                </c:pt>
                <c:pt idx="1214">
                  <c:v>9</c:v>
                </c:pt>
                <c:pt idx="1215">
                  <c:v>1</c:v>
                </c:pt>
                <c:pt idx="1216">
                  <c:v>9</c:v>
                </c:pt>
                <c:pt idx="1217">
                  <c:v>1</c:v>
                </c:pt>
                <c:pt idx="1218">
                  <c:v>6</c:v>
                </c:pt>
                <c:pt idx="1219">
                  <c:v>6</c:v>
                </c:pt>
                <c:pt idx="1220">
                  <c:v>9</c:v>
                </c:pt>
                <c:pt idx="1221">
                  <c:v>0</c:v>
                </c:pt>
                <c:pt idx="1222">
                  <c:v>8</c:v>
                </c:pt>
                <c:pt idx="1223">
                  <c:v>4</c:v>
                </c:pt>
                <c:pt idx="1224">
                  <c:v>5</c:v>
                </c:pt>
                <c:pt idx="1225">
                  <c:v>1</c:v>
                </c:pt>
                <c:pt idx="1226">
                  <c:v>1</c:v>
                </c:pt>
                <c:pt idx="1227">
                  <c:v>3</c:v>
                </c:pt>
                <c:pt idx="1228">
                  <c:v>8</c:v>
                </c:pt>
                <c:pt idx="1229">
                  <c:v>4</c:v>
                </c:pt>
                <c:pt idx="1230">
                  <c:v>9</c:v>
                </c:pt>
                <c:pt idx="1231">
                  <c:v>0</c:v>
                </c:pt>
                <c:pt idx="1232">
                  <c:v>2</c:v>
                </c:pt>
                <c:pt idx="1233">
                  <c:v>2</c:v>
                </c:pt>
                <c:pt idx="1234">
                  <c:v>4</c:v>
                </c:pt>
                <c:pt idx="1235">
                  <c:v>0</c:v>
                </c:pt>
                <c:pt idx="1236">
                  <c:v>4</c:v>
                </c:pt>
                <c:pt idx="1237">
                  <c:v>2</c:v>
                </c:pt>
                <c:pt idx="1238">
                  <c:v>3</c:v>
                </c:pt>
                <c:pt idx="1239">
                  <c:v>5</c:v>
                </c:pt>
                <c:pt idx="1240">
                  <c:v>2</c:v>
                </c:pt>
                <c:pt idx="1241">
                  <c:v>8</c:v>
                </c:pt>
                <c:pt idx="1242">
                  <c:v>9</c:v>
                </c:pt>
                <c:pt idx="1243">
                  <c:v>6</c:v>
                </c:pt>
                <c:pt idx="1244">
                  <c:v>4</c:v>
                </c:pt>
                <c:pt idx="1245">
                  <c:v>4</c:v>
                </c:pt>
                <c:pt idx="1246">
                  <c:v>0</c:v>
                </c:pt>
                <c:pt idx="1247">
                  <c:v>0</c:v>
                </c:pt>
                <c:pt idx="1248">
                  <c:v>6</c:v>
                </c:pt>
                <c:pt idx="1249">
                  <c:v>3.963354475</c:v>
                </c:pt>
                <c:pt idx="1250">
                  <c:v>4</c:v>
                </c:pt>
                <c:pt idx="1251">
                  <c:v>0</c:v>
                </c:pt>
                <c:pt idx="1252">
                  <c:v>0</c:v>
                </c:pt>
                <c:pt idx="1253">
                  <c:v>5</c:v>
                </c:pt>
                <c:pt idx="1254">
                  <c:v>6</c:v>
                </c:pt>
                <c:pt idx="1255">
                  <c:v>7</c:v>
                </c:pt>
                <c:pt idx="1256">
                  <c:v>4</c:v>
                </c:pt>
                <c:pt idx="1257">
                  <c:v>2</c:v>
                </c:pt>
                <c:pt idx="1258">
                  <c:v>0</c:v>
                </c:pt>
                <c:pt idx="1259">
                  <c:v>4</c:v>
                </c:pt>
                <c:pt idx="1260">
                  <c:v>7</c:v>
                </c:pt>
                <c:pt idx="1261">
                  <c:v>1</c:v>
                </c:pt>
                <c:pt idx="1262">
                  <c:v>4</c:v>
                </c:pt>
                <c:pt idx="1263">
                  <c:v>9</c:v>
                </c:pt>
                <c:pt idx="1264">
                  <c:v>0</c:v>
                </c:pt>
                <c:pt idx="1265">
                  <c:v>7</c:v>
                </c:pt>
                <c:pt idx="1266">
                  <c:v>3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5</c:v>
                </c:pt>
                <c:pt idx="1271">
                  <c:v>5</c:v>
                </c:pt>
                <c:pt idx="1272">
                  <c:v>1</c:v>
                </c:pt>
                <c:pt idx="1273">
                  <c:v>1</c:v>
                </c:pt>
                <c:pt idx="1274">
                  <c:v>8</c:v>
                </c:pt>
                <c:pt idx="1275">
                  <c:v>7</c:v>
                </c:pt>
                <c:pt idx="1276">
                  <c:v>2</c:v>
                </c:pt>
                <c:pt idx="1277">
                  <c:v>6</c:v>
                </c:pt>
                <c:pt idx="1278">
                  <c:v>2</c:v>
                </c:pt>
                <c:pt idx="1279">
                  <c:v>1</c:v>
                </c:pt>
                <c:pt idx="1280">
                  <c:v>2</c:v>
                </c:pt>
                <c:pt idx="1281">
                  <c:v>3</c:v>
                </c:pt>
                <c:pt idx="1282">
                  <c:v>3</c:v>
                </c:pt>
                <c:pt idx="1283">
                  <c:v>6</c:v>
                </c:pt>
                <c:pt idx="1284">
                  <c:v>8</c:v>
                </c:pt>
                <c:pt idx="1285">
                  <c:v>4</c:v>
                </c:pt>
                <c:pt idx="1286">
                  <c:v>0</c:v>
                </c:pt>
                <c:pt idx="1287">
                  <c:v>3.963354475</c:v>
                </c:pt>
                <c:pt idx="1288">
                  <c:v>3</c:v>
                </c:pt>
                <c:pt idx="1289">
                  <c:v>7</c:v>
                </c:pt>
                <c:pt idx="1290">
                  <c:v>5</c:v>
                </c:pt>
                <c:pt idx="1291">
                  <c:v>1</c:v>
                </c:pt>
                <c:pt idx="1292">
                  <c:v>2</c:v>
                </c:pt>
                <c:pt idx="1293">
                  <c:v>7</c:v>
                </c:pt>
                <c:pt idx="1294">
                  <c:v>3</c:v>
                </c:pt>
                <c:pt idx="1295">
                  <c:v>2</c:v>
                </c:pt>
                <c:pt idx="1296">
                  <c:v>0</c:v>
                </c:pt>
                <c:pt idx="1297">
                  <c:v>3</c:v>
                </c:pt>
                <c:pt idx="1298">
                  <c:v>6</c:v>
                </c:pt>
                <c:pt idx="1299">
                  <c:v>9</c:v>
                </c:pt>
                <c:pt idx="1300">
                  <c:v>9</c:v>
                </c:pt>
                <c:pt idx="1301">
                  <c:v>0</c:v>
                </c:pt>
                <c:pt idx="1302">
                  <c:v>6</c:v>
                </c:pt>
                <c:pt idx="1303">
                  <c:v>7</c:v>
                </c:pt>
                <c:pt idx="1304">
                  <c:v>3</c:v>
                </c:pt>
                <c:pt idx="1305">
                  <c:v>9</c:v>
                </c:pt>
                <c:pt idx="1306">
                  <c:v>6</c:v>
                </c:pt>
                <c:pt idx="1307">
                  <c:v>5</c:v>
                </c:pt>
                <c:pt idx="1308">
                  <c:v>2</c:v>
                </c:pt>
                <c:pt idx="1309">
                  <c:v>4</c:v>
                </c:pt>
                <c:pt idx="1310">
                  <c:v>2</c:v>
                </c:pt>
                <c:pt idx="1311">
                  <c:v>7</c:v>
                </c:pt>
                <c:pt idx="1312">
                  <c:v>0</c:v>
                </c:pt>
                <c:pt idx="1313">
                  <c:v>8</c:v>
                </c:pt>
                <c:pt idx="1314">
                  <c:v>7</c:v>
                </c:pt>
                <c:pt idx="1315">
                  <c:v>3</c:v>
                </c:pt>
                <c:pt idx="1316">
                  <c:v>6</c:v>
                </c:pt>
                <c:pt idx="1317">
                  <c:v>8</c:v>
                </c:pt>
                <c:pt idx="1318">
                  <c:v>6</c:v>
                </c:pt>
                <c:pt idx="1319">
                  <c:v>4</c:v>
                </c:pt>
                <c:pt idx="1320">
                  <c:v>7</c:v>
                </c:pt>
                <c:pt idx="1321">
                  <c:v>3.963354475</c:v>
                </c:pt>
                <c:pt idx="1322">
                  <c:v>9</c:v>
                </c:pt>
                <c:pt idx="1323">
                  <c:v>8</c:v>
                </c:pt>
                <c:pt idx="1324">
                  <c:v>7</c:v>
                </c:pt>
                <c:pt idx="1325">
                  <c:v>1</c:v>
                </c:pt>
                <c:pt idx="1326">
                  <c:v>2</c:v>
                </c:pt>
                <c:pt idx="1327">
                  <c:v>5</c:v>
                </c:pt>
                <c:pt idx="1328">
                  <c:v>8</c:v>
                </c:pt>
                <c:pt idx="1329">
                  <c:v>2</c:v>
                </c:pt>
                <c:pt idx="1330">
                  <c:v>1</c:v>
                </c:pt>
                <c:pt idx="1331">
                  <c:v>5</c:v>
                </c:pt>
                <c:pt idx="1332">
                  <c:v>3</c:v>
                </c:pt>
                <c:pt idx="1333">
                  <c:v>3</c:v>
                </c:pt>
                <c:pt idx="1334">
                  <c:v>2</c:v>
                </c:pt>
                <c:pt idx="1335">
                  <c:v>6</c:v>
                </c:pt>
                <c:pt idx="1336">
                  <c:v>2</c:v>
                </c:pt>
                <c:pt idx="1337">
                  <c:v>7</c:v>
                </c:pt>
                <c:pt idx="1338">
                  <c:v>6</c:v>
                </c:pt>
                <c:pt idx="1339">
                  <c:v>0</c:v>
                </c:pt>
                <c:pt idx="1340">
                  <c:v>9</c:v>
                </c:pt>
                <c:pt idx="1341">
                  <c:v>0</c:v>
                </c:pt>
                <c:pt idx="1342">
                  <c:v>5</c:v>
                </c:pt>
                <c:pt idx="1343">
                  <c:v>8</c:v>
                </c:pt>
                <c:pt idx="1344">
                  <c:v>2</c:v>
                </c:pt>
                <c:pt idx="1345">
                  <c:v>2</c:v>
                </c:pt>
                <c:pt idx="1346">
                  <c:v>5</c:v>
                </c:pt>
                <c:pt idx="1347">
                  <c:v>2</c:v>
                </c:pt>
                <c:pt idx="1348">
                  <c:v>6</c:v>
                </c:pt>
                <c:pt idx="1349">
                  <c:v>9</c:v>
                </c:pt>
                <c:pt idx="1350">
                  <c:v>4</c:v>
                </c:pt>
                <c:pt idx="1351">
                  <c:v>5</c:v>
                </c:pt>
                <c:pt idx="1352">
                  <c:v>4</c:v>
                </c:pt>
                <c:pt idx="1353">
                  <c:v>7</c:v>
                </c:pt>
                <c:pt idx="1354">
                  <c:v>2</c:v>
                </c:pt>
                <c:pt idx="1355">
                  <c:v>4</c:v>
                </c:pt>
                <c:pt idx="1356">
                  <c:v>0</c:v>
                </c:pt>
                <c:pt idx="1357">
                  <c:v>2</c:v>
                </c:pt>
                <c:pt idx="1358">
                  <c:v>2</c:v>
                </c:pt>
                <c:pt idx="1359">
                  <c:v>4</c:v>
                </c:pt>
                <c:pt idx="1360">
                  <c:v>8</c:v>
                </c:pt>
                <c:pt idx="1361">
                  <c:v>8</c:v>
                </c:pt>
                <c:pt idx="1362">
                  <c:v>7</c:v>
                </c:pt>
                <c:pt idx="1363">
                  <c:v>6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6</c:v>
                </c:pt>
                <c:pt idx="1368">
                  <c:v>6</c:v>
                </c:pt>
                <c:pt idx="1369">
                  <c:v>9</c:v>
                </c:pt>
                <c:pt idx="1370">
                  <c:v>3</c:v>
                </c:pt>
                <c:pt idx="1371">
                  <c:v>3</c:v>
                </c:pt>
                <c:pt idx="1372">
                  <c:v>9</c:v>
                </c:pt>
                <c:pt idx="1373">
                  <c:v>9</c:v>
                </c:pt>
                <c:pt idx="1374">
                  <c:v>3</c:v>
                </c:pt>
                <c:pt idx="1375">
                  <c:v>3</c:v>
                </c:pt>
                <c:pt idx="1376">
                  <c:v>2</c:v>
                </c:pt>
                <c:pt idx="1377">
                  <c:v>4</c:v>
                </c:pt>
                <c:pt idx="1378">
                  <c:v>0</c:v>
                </c:pt>
                <c:pt idx="1379">
                  <c:v>1</c:v>
                </c:pt>
                <c:pt idx="1380">
                  <c:v>2</c:v>
                </c:pt>
                <c:pt idx="1381">
                  <c:v>7</c:v>
                </c:pt>
                <c:pt idx="1382">
                  <c:v>2</c:v>
                </c:pt>
                <c:pt idx="1383">
                  <c:v>3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1</c:v>
                </c:pt>
                <c:pt idx="1388">
                  <c:v>7</c:v>
                </c:pt>
                <c:pt idx="1389">
                  <c:v>0</c:v>
                </c:pt>
                <c:pt idx="1390">
                  <c:v>1</c:v>
                </c:pt>
                <c:pt idx="1391">
                  <c:v>2</c:v>
                </c:pt>
                <c:pt idx="1392">
                  <c:v>1</c:v>
                </c:pt>
                <c:pt idx="1393">
                  <c:v>1</c:v>
                </c:pt>
                <c:pt idx="1394">
                  <c:v>6</c:v>
                </c:pt>
                <c:pt idx="1395">
                  <c:v>3</c:v>
                </c:pt>
                <c:pt idx="1396">
                  <c:v>2</c:v>
                </c:pt>
                <c:pt idx="1397">
                  <c:v>1</c:v>
                </c:pt>
                <c:pt idx="1398">
                  <c:v>6</c:v>
                </c:pt>
                <c:pt idx="1399">
                  <c:v>9</c:v>
                </c:pt>
                <c:pt idx="1400">
                  <c:v>1</c:v>
                </c:pt>
                <c:pt idx="1401">
                  <c:v>5</c:v>
                </c:pt>
                <c:pt idx="1402">
                  <c:v>8</c:v>
                </c:pt>
                <c:pt idx="1403">
                  <c:v>9</c:v>
                </c:pt>
                <c:pt idx="1404">
                  <c:v>9</c:v>
                </c:pt>
                <c:pt idx="1405">
                  <c:v>2</c:v>
                </c:pt>
                <c:pt idx="1406">
                  <c:v>3</c:v>
                </c:pt>
                <c:pt idx="1407">
                  <c:v>0</c:v>
                </c:pt>
                <c:pt idx="1408">
                  <c:v>9</c:v>
                </c:pt>
                <c:pt idx="1409">
                  <c:v>9</c:v>
                </c:pt>
                <c:pt idx="1410">
                  <c:v>1</c:v>
                </c:pt>
                <c:pt idx="1411">
                  <c:v>7</c:v>
                </c:pt>
                <c:pt idx="1412">
                  <c:v>7</c:v>
                </c:pt>
                <c:pt idx="1413">
                  <c:v>2</c:v>
                </c:pt>
                <c:pt idx="1414">
                  <c:v>1</c:v>
                </c:pt>
                <c:pt idx="1415">
                  <c:v>2</c:v>
                </c:pt>
                <c:pt idx="1416">
                  <c:v>3.963354475</c:v>
                </c:pt>
                <c:pt idx="1417">
                  <c:v>4</c:v>
                </c:pt>
                <c:pt idx="1418">
                  <c:v>0</c:v>
                </c:pt>
                <c:pt idx="1419">
                  <c:v>0</c:v>
                </c:pt>
                <c:pt idx="1420">
                  <c:v>4</c:v>
                </c:pt>
                <c:pt idx="1421">
                  <c:v>0</c:v>
                </c:pt>
                <c:pt idx="1422">
                  <c:v>0</c:v>
                </c:pt>
                <c:pt idx="1423">
                  <c:v>2</c:v>
                </c:pt>
                <c:pt idx="1424">
                  <c:v>3.963354475</c:v>
                </c:pt>
                <c:pt idx="1425">
                  <c:v>6</c:v>
                </c:pt>
                <c:pt idx="1426">
                  <c:v>0</c:v>
                </c:pt>
                <c:pt idx="1427">
                  <c:v>6</c:v>
                </c:pt>
                <c:pt idx="1428">
                  <c:v>5</c:v>
                </c:pt>
                <c:pt idx="1429">
                  <c:v>2</c:v>
                </c:pt>
                <c:pt idx="1430">
                  <c:v>7</c:v>
                </c:pt>
                <c:pt idx="1431">
                  <c:v>2</c:v>
                </c:pt>
                <c:pt idx="1432">
                  <c:v>3</c:v>
                </c:pt>
                <c:pt idx="1433">
                  <c:v>0</c:v>
                </c:pt>
                <c:pt idx="1434">
                  <c:v>4</c:v>
                </c:pt>
                <c:pt idx="1435">
                  <c:v>2</c:v>
                </c:pt>
                <c:pt idx="1436">
                  <c:v>1</c:v>
                </c:pt>
                <c:pt idx="1437">
                  <c:v>2</c:v>
                </c:pt>
                <c:pt idx="1438">
                  <c:v>5</c:v>
                </c:pt>
                <c:pt idx="1439">
                  <c:v>8</c:v>
                </c:pt>
                <c:pt idx="1440">
                  <c:v>1</c:v>
                </c:pt>
                <c:pt idx="1441">
                  <c:v>4</c:v>
                </c:pt>
                <c:pt idx="1442">
                  <c:v>0</c:v>
                </c:pt>
                <c:pt idx="1443">
                  <c:v>7</c:v>
                </c:pt>
                <c:pt idx="1444">
                  <c:v>1</c:v>
                </c:pt>
                <c:pt idx="1445">
                  <c:v>9</c:v>
                </c:pt>
                <c:pt idx="1446">
                  <c:v>0</c:v>
                </c:pt>
                <c:pt idx="1447">
                  <c:v>5</c:v>
                </c:pt>
                <c:pt idx="1448">
                  <c:v>7</c:v>
                </c:pt>
                <c:pt idx="1449">
                  <c:v>1</c:v>
                </c:pt>
                <c:pt idx="1450">
                  <c:v>4</c:v>
                </c:pt>
                <c:pt idx="1451">
                  <c:v>4</c:v>
                </c:pt>
                <c:pt idx="1452">
                  <c:v>9</c:v>
                </c:pt>
                <c:pt idx="1453">
                  <c:v>9</c:v>
                </c:pt>
                <c:pt idx="1454">
                  <c:v>9</c:v>
                </c:pt>
                <c:pt idx="1455">
                  <c:v>7</c:v>
                </c:pt>
                <c:pt idx="1456">
                  <c:v>3.963354475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3</c:v>
                </c:pt>
                <c:pt idx="1461">
                  <c:v>0</c:v>
                </c:pt>
                <c:pt idx="1462">
                  <c:v>4</c:v>
                </c:pt>
                <c:pt idx="1463">
                  <c:v>3</c:v>
                </c:pt>
                <c:pt idx="1464">
                  <c:v>0</c:v>
                </c:pt>
                <c:pt idx="1465">
                  <c:v>8</c:v>
                </c:pt>
                <c:pt idx="1466">
                  <c:v>3</c:v>
                </c:pt>
                <c:pt idx="1467">
                  <c:v>9</c:v>
                </c:pt>
                <c:pt idx="1468">
                  <c:v>2</c:v>
                </c:pt>
                <c:pt idx="1469">
                  <c:v>5</c:v>
                </c:pt>
                <c:pt idx="1470">
                  <c:v>6</c:v>
                </c:pt>
                <c:pt idx="1471">
                  <c:v>0</c:v>
                </c:pt>
                <c:pt idx="1472">
                  <c:v>2</c:v>
                </c:pt>
                <c:pt idx="1473">
                  <c:v>4</c:v>
                </c:pt>
                <c:pt idx="1474">
                  <c:v>9</c:v>
                </c:pt>
                <c:pt idx="1475">
                  <c:v>7</c:v>
                </c:pt>
                <c:pt idx="1476">
                  <c:v>4</c:v>
                </c:pt>
                <c:pt idx="1477">
                  <c:v>0</c:v>
                </c:pt>
                <c:pt idx="1478">
                  <c:v>3</c:v>
                </c:pt>
                <c:pt idx="1479">
                  <c:v>2</c:v>
                </c:pt>
                <c:pt idx="1480">
                  <c:v>8</c:v>
                </c:pt>
                <c:pt idx="1481">
                  <c:v>6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3.963354475</c:v>
                </c:pt>
                <c:pt idx="1486">
                  <c:v>6</c:v>
                </c:pt>
                <c:pt idx="1487">
                  <c:v>8</c:v>
                </c:pt>
                <c:pt idx="1488">
                  <c:v>7</c:v>
                </c:pt>
                <c:pt idx="1489">
                  <c:v>8</c:v>
                </c:pt>
                <c:pt idx="1490">
                  <c:v>1</c:v>
                </c:pt>
                <c:pt idx="1491">
                  <c:v>4</c:v>
                </c:pt>
                <c:pt idx="1492">
                  <c:v>5</c:v>
                </c:pt>
                <c:pt idx="1493">
                  <c:v>5</c:v>
                </c:pt>
                <c:pt idx="1494">
                  <c:v>6</c:v>
                </c:pt>
                <c:pt idx="1495">
                  <c:v>4</c:v>
                </c:pt>
                <c:pt idx="1496">
                  <c:v>8</c:v>
                </c:pt>
                <c:pt idx="1497">
                  <c:v>9</c:v>
                </c:pt>
                <c:pt idx="1498">
                  <c:v>2</c:v>
                </c:pt>
                <c:pt idx="1499">
                  <c:v>2</c:v>
                </c:pt>
                <c:pt idx="1500">
                  <c:v>1</c:v>
                </c:pt>
                <c:pt idx="1501">
                  <c:v>6</c:v>
                </c:pt>
                <c:pt idx="1502">
                  <c:v>2</c:v>
                </c:pt>
                <c:pt idx="1503">
                  <c:v>9</c:v>
                </c:pt>
                <c:pt idx="1504">
                  <c:v>7</c:v>
                </c:pt>
                <c:pt idx="1505">
                  <c:v>1</c:v>
                </c:pt>
                <c:pt idx="1506">
                  <c:v>3</c:v>
                </c:pt>
                <c:pt idx="1507">
                  <c:v>4</c:v>
                </c:pt>
                <c:pt idx="1508">
                  <c:v>2</c:v>
                </c:pt>
                <c:pt idx="1509">
                  <c:v>3</c:v>
                </c:pt>
                <c:pt idx="1510">
                  <c:v>0</c:v>
                </c:pt>
                <c:pt idx="1511">
                  <c:v>1</c:v>
                </c:pt>
                <c:pt idx="1512">
                  <c:v>4</c:v>
                </c:pt>
                <c:pt idx="1513">
                  <c:v>7</c:v>
                </c:pt>
                <c:pt idx="1514">
                  <c:v>7</c:v>
                </c:pt>
                <c:pt idx="1515">
                  <c:v>6</c:v>
                </c:pt>
                <c:pt idx="1516">
                  <c:v>5</c:v>
                </c:pt>
                <c:pt idx="1517">
                  <c:v>3</c:v>
                </c:pt>
                <c:pt idx="1518">
                  <c:v>9</c:v>
                </c:pt>
                <c:pt idx="1519">
                  <c:v>9</c:v>
                </c:pt>
                <c:pt idx="1520">
                  <c:v>6</c:v>
                </c:pt>
                <c:pt idx="1521">
                  <c:v>4</c:v>
                </c:pt>
                <c:pt idx="1522">
                  <c:v>0</c:v>
                </c:pt>
                <c:pt idx="1523">
                  <c:v>2</c:v>
                </c:pt>
                <c:pt idx="1524">
                  <c:v>3</c:v>
                </c:pt>
                <c:pt idx="1525">
                  <c:v>0</c:v>
                </c:pt>
                <c:pt idx="1526">
                  <c:v>0</c:v>
                </c:pt>
                <c:pt idx="1527">
                  <c:v>5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1</c:v>
                </c:pt>
                <c:pt idx="1534">
                  <c:v>7</c:v>
                </c:pt>
                <c:pt idx="1535">
                  <c:v>1</c:v>
                </c:pt>
                <c:pt idx="1536">
                  <c:v>8</c:v>
                </c:pt>
                <c:pt idx="1537">
                  <c:v>9</c:v>
                </c:pt>
                <c:pt idx="1538">
                  <c:v>0</c:v>
                </c:pt>
                <c:pt idx="1539">
                  <c:v>9</c:v>
                </c:pt>
                <c:pt idx="1540">
                  <c:v>4</c:v>
                </c:pt>
                <c:pt idx="1541">
                  <c:v>1</c:v>
                </c:pt>
                <c:pt idx="1542">
                  <c:v>7</c:v>
                </c:pt>
                <c:pt idx="1543">
                  <c:v>1</c:v>
                </c:pt>
                <c:pt idx="1544">
                  <c:v>3</c:v>
                </c:pt>
                <c:pt idx="1545">
                  <c:v>2</c:v>
                </c:pt>
                <c:pt idx="1546">
                  <c:v>9</c:v>
                </c:pt>
                <c:pt idx="1547">
                  <c:v>8</c:v>
                </c:pt>
                <c:pt idx="1548">
                  <c:v>0</c:v>
                </c:pt>
                <c:pt idx="1549">
                  <c:v>3</c:v>
                </c:pt>
                <c:pt idx="1550">
                  <c:v>9</c:v>
                </c:pt>
                <c:pt idx="1551">
                  <c:v>3</c:v>
                </c:pt>
                <c:pt idx="1552">
                  <c:v>8</c:v>
                </c:pt>
                <c:pt idx="1553">
                  <c:v>4</c:v>
                </c:pt>
                <c:pt idx="1554">
                  <c:v>8</c:v>
                </c:pt>
                <c:pt idx="1555">
                  <c:v>2</c:v>
                </c:pt>
                <c:pt idx="1556">
                  <c:v>6</c:v>
                </c:pt>
                <c:pt idx="1557">
                  <c:v>3.963354475</c:v>
                </c:pt>
                <c:pt idx="1558">
                  <c:v>0</c:v>
                </c:pt>
                <c:pt idx="1559">
                  <c:v>5</c:v>
                </c:pt>
                <c:pt idx="1560">
                  <c:v>1</c:v>
                </c:pt>
                <c:pt idx="1561">
                  <c:v>1</c:v>
                </c:pt>
                <c:pt idx="1562">
                  <c:v>9</c:v>
                </c:pt>
                <c:pt idx="1563">
                  <c:v>4</c:v>
                </c:pt>
                <c:pt idx="1564">
                  <c:v>3</c:v>
                </c:pt>
                <c:pt idx="1565">
                  <c:v>7</c:v>
                </c:pt>
                <c:pt idx="1566">
                  <c:v>3</c:v>
                </c:pt>
                <c:pt idx="1567">
                  <c:v>1</c:v>
                </c:pt>
                <c:pt idx="1568">
                  <c:v>1</c:v>
                </c:pt>
                <c:pt idx="1569">
                  <c:v>7</c:v>
                </c:pt>
                <c:pt idx="1570">
                  <c:v>9</c:v>
                </c:pt>
                <c:pt idx="1571">
                  <c:v>3</c:v>
                </c:pt>
                <c:pt idx="1572">
                  <c:v>7</c:v>
                </c:pt>
                <c:pt idx="1573">
                  <c:v>0</c:v>
                </c:pt>
                <c:pt idx="1574">
                  <c:v>5</c:v>
                </c:pt>
                <c:pt idx="1575">
                  <c:v>2</c:v>
                </c:pt>
                <c:pt idx="1576">
                  <c:v>4</c:v>
                </c:pt>
                <c:pt idx="1577">
                  <c:v>2</c:v>
                </c:pt>
                <c:pt idx="1578">
                  <c:v>4</c:v>
                </c:pt>
                <c:pt idx="1579">
                  <c:v>1</c:v>
                </c:pt>
                <c:pt idx="1580">
                  <c:v>3.963354475</c:v>
                </c:pt>
                <c:pt idx="1581">
                  <c:v>8</c:v>
                </c:pt>
                <c:pt idx="1582">
                  <c:v>8</c:v>
                </c:pt>
                <c:pt idx="1583">
                  <c:v>4</c:v>
                </c:pt>
                <c:pt idx="1584">
                  <c:v>3</c:v>
                </c:pt>
                <c:pt idx="1585">
                  <c:v>7</c:v>
                </c:pt>
                <c:pt idx="1586">
                  <c:v>6</c:v>
                </c:pt>
                <c:pt idx="1587">
                  <c:v>4</c:v>
                </c:pt>
                <c:pt idx="1588">
                  <c:v>5</c:v>
                </c:pt>
                <c:pt idx="1589">
                  <c:v>1</c:v>
                </c:pt>
                <c:pt idx="1590">
                  <c:v>3</c:v>
                </c:pt>
                <c:pt idx="1591">
                  <c:v>5</c:v>
                </c:pt>
                <c:pt idx="1592">
                  <c:v>5</c:v>
                </c:pt>
                <c:pt idx="1593">
                  <c:v>7</c:v>
                </c:pt>
                <c:pt idx="1594">
                  <c:v>1</c:v>
                </c:pt>
                <c:pt idx="1595">
                  <c:v>2</c:v>
                </c:pt>
                <c:pt idx="1596">
                  <c:v>0</c:v>
                </c:pt>
                <c:pt idx="1597">
                  <c:v>7</c:v>
                </c:pt>
                <c:pt idx="1598">
                  <c:v>8</c:v>
                </c:pt>
                <c:pt idx="1599">
                  <c:v>1</c:v>
                </c:pt>
                <c:pt idx="1600">
                  <c:v>7</c:v>
                </c:pt>
                <c:pt idx="1601">
                  <c:v>2</c:v>
                </c:pt>
                <c:pt idx="1602">
                  <c:v>2</c:v>
                </c:pt>
                <c:pt idx="1603">
                  <c:v>8</c:v>
                </c:pt>
                <c:pt idx="1604">
                  <c:v>9</c:v>
                </c:pt>
                <c:pt idx="1605">
                  <c:v>0</c:v>
                </c:pt>
                <c:pt idx="1606">
                  <c:v>2</c:v>
                </c:pt>
                <c:pt idx="1607">
                  <c:v>5</c:v>
                </c:pt>
                <c:pt idx="1608">
                  <c:v>2</c:v>
                </c:pt>
                <c:pt idx="1609">
                  <c:v>2</c:v>
                </c:pt>
                <c:pt idx="1610">
                  <c:v>5</c:v>
                </c:pt>
                <c:pt idx="1611">
                  <c:v>7</c:v>
                </c:pt>
                <c:pt idx="1612">
                  <c:v>5</c:v>
                </c:pt>
                <c:pt idx="1613">
                  <c:v>0</c:v>
                </c:pt>
                <c:pt idx="1614">
                  <c:v>7</c:v>
                </c:pt>
                <c:pt idx="1615">
                  <c:v>2</c:v>
                </c:pt>
                <c:pt idx="1616">
                  <c:v>3</c:v>
                </c:pt>
                <c:pt idx="1617">
                  <c:v>7</c:v>
                </c:pt>
                <c:pt idx="1618">
                  <c:v>3.963354475</c:v>
                </c:pt>
                <c:pt idx="1619">
                  <c:v>0</c:v>
                </c:pt>
                <c:pt idx="1620">
                  <c:v>9</c:v>
                </c:pt>
                <c:pt idx="1621">
                  <c:v>7</c:v>
                </c:pt>
                <c:pt idx="1622">
                  <c:v>3</c:v>
                </c:pt>
                <c:pt idx="1623">
                  <c:v>2</c:v>
                </c:pt>
                <c:pt idx="1624">
                  <c:v>2</c:v>
                </c:pt>
                <c:pt idx="1625">
                  <c:v>0</c:v>
                </c:pt>
                <c:pt idx="1626">
                  <c:v>7</c:v>
                </c:pt>
                <c:pt idx="1627">
                  <c:v>3</c:v>
                </c:pt>
                <c:pt idx="1628">
                  <c:v>9</c:v>
                </c:pt>
                <c:pt idx="1629">
                  <c:v>6</c:v>
                </c:pt>
                <c:pt idx="1630">
                  <c:v>9</c:v>
                </c:pt>
                <c:pt idx="1631">
                  <c:v>6</c:v>
                </c:pt>
                <c:pt idx="1632">
                  <c:v>3.963354475</c:v>
                </c:pt>
                <c:pt idx="1633">
                  <c:v>9</c:v>
                </c:pt>
                <c:pt idx="1634">
                  <c:v>3.963354475</c:v>
                </c:pt>
                <c:pt idx="1635">
                  <c:v>4</c:v>
                </c:pt>
                <c:pt idx="1636">
                  <c:v>1</c:v>
                </c:pt>
                <c:pt idx="1637">
                  <c:v>2</c:v>
                </c:pt>
                <c:pt idx="1638">
                  <c:v>7</c:v>
                </c:pt>
                <c:pt idx="1639">
                  <c:v>0</c:v>
                </c:pt>
                <c:pt idx="1640">
                  <c:v>0</c:v>
                </c:pt>
                <c:pt idx="1641">
                  <c:v>4</c:v>
                </c:pt>
                <c:pt idx="1642">
                  <c:v>7</c:v>
                </c:pt>
                <c:pt idx="1643">
                  <c:v>0</c:v>
                </c:pt>
                <c:pt idx="1644">
                  <c:v>2</c:v>
                </c:pt>
                <c:pt idx="1645">
                  <c:v>6</c:v>
                </c:pt>
                <c:pt idx="1646">
                  <c:v>0</c:v>
                </c:pt>
                <c:pt idx="1647">
                  <c:v>7</c:v>
                </c:pt>
                <c:pt idx="1648">
                  <c:v>8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8</c:v>
                </c:pt>
                <c:pt idx="1653">
                  <c:v>1</c:v>
                </c:pt>
                <c:pt idx="1654">
                  <c:v>2</c:v>
                </c:pt>
                <c:pt idx="1655">
                  <c:v>2</c:v>
                </c:pt>
                <c:pt idx="1656">
                  <c:v>5</c:v>
                </c:pt>
                <c:pt idx="1657">
                  <c:v>9</c:v>
                </c:pt>
                <c:pt idx="1658">
                  <c:v>4</c:v>
                </c:pt>
                <c:pt idx="1659">
                  <c:v>3</c:v>
                </c:pt>
                <c:pt idx="1660">
                  <c:v>4</c:v>
                </c:pt>
                <c:pt idx="1661">
                  <c:v>0</c:v>
                </c:pt>
                <c:pt idx="1662">
                  <c:v>0</c:v>
                </c:pt>
                <c:pt idx="1663">
                  <c:v>9</c:v>
                </c:pt>
                <c:pt idx="1664">
                  <c:v>4</c:v>
                </c:pt>
                <c:pt idx="1665">
                  <c:v>4</c:v>
                </c:pt>
                <c:pt idx="1666">
                  <c:v>9</c:v>
                </c:pt>
                <c:pt idx="1667">
                  <c:v>4</c:v>
                </c:pt>
                <c:pt idx="1668">
                  <c:v>2</c:v>
                </c:pt>
                <c:pt idx="1669">
                  <c:v>3</c:v>
                </c:pt>
                <c:pt idx="1670">
                  <c:v>9</c:v>
                </c:pt>
                <c:pt idx="1671">
                  <c:v>7</c:v>
                </c:pt>
                <c:pt idx="1672">
                  <c:v>8</c:v>
                </c:pt>
                <c:pt idx="1673">
                  <c:v>7</c:v>
                </c:pt>
                <c:pt idx="1674">
                  <c:v>9</c:v>
                </c:pt>
                <c:pt idx="1675">
                  <c:v>7</c:v>
                </c:pt>
                <c:pt idx="1676">
                  <c:v>9</c:v>
                </c:pt>
                <c:pt idx="1677">
                  <c:v>6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0</c:v>
                </c:pt>
                <c:pt idx="1682">
                  <c:v>0</c:v>
                </c:pt>
                <c:pt idx="1683">
                  <c:v>1</c:v>
                </c:pt>
                <c:pt idx="1684">
                  <c:v>9</c:v>
                </c:pt>
                <c:pt idx="1685">
                  <c:v>0</c:v>
                </c:pt>
                <c:pt idx="1686">
                  <c:v>0</c:v>
                </c:pt>
                <c:pt idx="1687">
                  <c:v>8</c:v>
                </c:pt>
                <c:pt idx="1688">
                  <c:v>0</c:v>
                </c:pt>
                <c:pt idx="1689">
                  <c:v>8</c:v>
                </c:pt>
                <c:pt idx="1690">
                  <c:v>2</c:v>
                </c:pt>
                <c:pt idx="1691">
                  <c:v>1</c:v>
                </c:pt>
                <c:pt idx="1692">
                  <c:v>6</c:v>
                </c:pt>
                <c:pt idx="1693">
                  <c:v>3</c:v>
                </c:pt>
                <c:pt idx="1694">
                  <c:v>1</c:v>
                </c:pt>
                <c:pt idx="1695">
                  <c:v>7</c:v>
                </c:pt>
                <c:pt idx="1696">
                  <c:v>7</c:v>
                </c:pt>
                <c:pt idx="1697">
                  <c:v>3</c:v>
                </c:pt>
                <c:pt idx="1698">
                  <c:v>6</c:v>
                </c:pt>
                <c:pt idx="1699">
                  <c:v>1</c:v>
                </c:pt>
                <c:pt idx="1700">
                  <c:v>2</c:v>
                </c:pt>
                <c:pt idx="1701">
                  <c:v>9</c:v>
                </c:pt>
                <c:pt idx="1702">
                  <c:v>6</c:v>
                </c:pt>
                <c:pt idx="1703">
                  <c:v>9</c:v>
                </c:pt>
                <c:pt idx="1704">
                  <c:v>0</c:v>
                </c:pt>
                <c:pt idx="1705">
                  <c:v>8</c:v>
                </c:pt>
                <c:pt idx="1706">
                  <c:v>8</c:v>
                </c:pt>
                <c:pt idx="1707">
                  <c:v>2</c:v>
                </c:pt>
                <c:pt idx="1708">
                  <c:v>4</c:v>
                </c:pt>
                <c:pt idx="1709">
                  <c:v>3</c:v>
                </c:pt>
                <c:pt idx="1710">
                  <c:v>0</c:v>
                </c:pt>
                <c:pt idx="1711">
                  <c:v>1</c:v>
                </c:pt>
                <c:pt idx="1712">
                  <c:v>2</c:v>
                </c:pt>
                <c:pt idx="1713">
                  <c:v>8</c:v>
                </c:pt>
                <c:pt idx="1714">
                  <c:v>9</c:v>
                </c:pt>
                <c:pt idx="1715">
                  <c:v>7</c:v>
                </c:pt>
                <c:pt idx="1716">
                  <c:v>3</c:v>
                </c:pt>
                <c:pt idx="1717">
                  <c:v>6</c:v>
                </c:pt>
                <c:pt idx="1718">
                  <c:v>0</c:v>
                </c:pt>
                <c:pt idx="1719">
                  <c:v>1</c:v>
                </c:pt>
                <c:pt idx="1720">
                  <c:v>8</c:v>
                </c:pt>
                <c:pt idx="1721">
                  <c:v>0</c:v>
                </c:pt>
                <c:pt idx="1722">
                  <c:v>6</c:v>
                </c:pt>
                <c:pt idx="1723">
                  <c:v>3.963354475</c:v>
                </c:pt>
                <c:pt idx="1724">
                  <c:v>9</c:v>
                </c:pt>
                <c:pt idx="1725">
                  <c:v>4</c:v>
                </c:pt>
                <c:pt idx="1726">
                  <c:v>5</c:v>
                </c:pt>
                <c:pt idx="1727">
                  <c:v>6</c:v>
                </c:pt>
                <c:pt idx="1728">
                  <c:v>2</c:v>
                </c:pt>
                <c:pt idx="1729">
                  <c:v>0</c:v>
                </c:pt>
                <c:pt idx="1730">
                  <c:v>0</c:v>
                </c:pt>
                <c:pt idx="1731">
                  <c:v>8</c:v>
                </c:pt>
                <c:pt idx="1732">
                  <c:v>2</c:v>
                </c:pt>
                <c:pt idx="1733">
                  <c:v>2</c:v>
                </c:pt>
                <c:pt idx="1734">
                  <c:v>3.963354475</c:v>
                </c:pt>
                <c:pt idx="1735">
                  <c:v>1</c:v>
                </c:pt>
                <c:pt idx="1736">
                  <c:v>9</c:v>
                </c:pt>
                <c:pt idx="1737">
                  <c:v>9</c:v>
                </c:pt>
                <c:pt idx="1738">
                  <c:v>9</c:v>
                </c:pt>
                <c:pt idx="1739">
                  <c:v>3</c:v>
                </c:pt>
                <c:pt idx="1740">
                  <c:v>9</c:v>
                </c:pt>
                <c:pt idx="1741">
                  <c:v>5</c:v>
                </c:pt>
                <c:pt idx="1742">
                  <c:v>2</c:v>
                </c:pt>
                <c:pt idx="1743">
                  <c:v>0</c:v>
                </c:pt>
                <c:pt idx="1744">
                  <c:v>3</c:v>
                </c:pt>
                <c:pt idx="1745">
                  <c:v>4</c:v>
                </c:pt>
                <c:pt idx="1746">
                  <c:v>4</c:v>
                </c:pt>
                <c:pt idx="1747">
                  <c:v>8</c:v>
                </c:pt>
                <c:pt idx="1748">
                  <c:v>3</c:v>
                </c:pt>
                <c:pt idx="1749">
                  <c:v>8</c:v>
                </c:pt>
                <c:pt idx="1750">
                  <c:v>5</c:v>
                </c:pt>
                <c:pt idx="1751">
                  <c:v>5</c:v>
                </c:pt>
                <c:pt idx="1752">
                  <c:v>5</c:v>
                </c:pt>
                <c:pt idx="1753">
                  <c:v>3</c:v>
                </c:pt>
                <c:pt idx="1754">
                  <c:v>3</c:v>
                </c:pt>
                <c:pt idx="1755">
                  <c:v>8</c:v>
                </c:pt>
                <c:pt idx="1756">
                  <c:v>1</c:v>
                </c:pt>
                <c:pt idx="1757">
                  <c:v>2</c:v>
                </c:pt>
                <c:pt idx="1758">
                  <c:v>4</c:v>
                </c:pt>
                <c:pt idx="1759">
                  <c:v>0</c:v>
                </c:pt>
                <c:pt idx="1760">
                  <c:v>3</c:v>
                </c:pt>
                <c:pt idx="1761">
                  <c:v>8</c:v>
                </c:pt>
                <c:pt idx="1762">
                  <c:v>3</c:v>
                </c:pt>
                <c:pt idx="1763">
                  <c:v>5</c:v>
                </c:pt>
                <c:pt idx="1764">
                  <c:v>5</c:v>
                </c:pt>
                <c:pt idx="1765">
                  <c:v>2</c:v>
                </c:pt>
                <c:pt idx="1766">
                  <c:v>4</c:v>
                </c:pt>
                <c:pt idx="1767">
                  <c:v>5</c:v>
                </c:pt>
                <c:pt idx="1768">
                  <c:v>8</c:v>
                </c:pt>
                <c:pt idx="1769">
                  <c:v>3</c:v>
                </c:pt>
                <c:pt idx="1770">
                  <c:v>3.963354475</c:v>
                </c:pt>
                <c:pt idx="1771">
                  <c:v>1</c:v>
                </c:pt>
                <c:pt idx="1772">
                  <c:v>0</c:v>
                </c:pt>
                <c:pt idx="1773">
                  <c:v>4</c:v>
                </c:pt>
                <c:pt idx="1774">
                  <c:v>0</c:v>
                </c:pt>
                <c:pt idx="1775">
                  <c:v>2</c:v>
                </c:pt>
                <c:pt idx="1776">
                  <c:v>8</c:v>
                </c:pt>
                <c:pt idx="1777">
                  <c:v>0</c:v>
                </c:pt>
                <c:pt idx="1778">
                  <c:v>2</c:v>
                </c:pt>
                <c:pt idx="1779">
                  <c:v>0</c:v>
                </c:pt>
                <c:pt idx="1780">
                  <c:v>3</c:v>
                </c:pt>
                <c:pt idx="1781">
                  <c:v>5</c:v>
                </c:pt>
                <c:pt idx="1782">
                  <c:v>7</c:v>
                </c:pt>
                <c:pt idx="1783">
                  <c:v>8</c:v>
                </c:pt>
                <c:pt idx="1784">
                  <c:v>4</c:v>
                </c:pt>
                <c:pt idx="1785">
                  <c:v>9</c:v>
                </c:pt>
                <c:pt idx="1786">
                  <c:v>0</c:v>
                </c:pt>
                <c:pt idx="1787">
                  <c:v>3</c:v>
                </c:pt>
                <c:pt idx="1788">
                  <c:v>7</c:v>
                </c:pt>
                <c:pt idx="1789">
                  <c:v>9</c:v>
                </c:pt>
                <c:pt idx="1790">
                  <c:v>1</c:v>
                </c:pt>
                <c:pt idx="1791">
                  <c:v>0</c:v>
                </c:pt>
                <c:pt idx="1792">
                  <c:v>2</c:v>
                </c:pt>
                <c:pt idx="1793">
                  <c:v>8</c:v>
                </c:pt>
                <c:pt idx="1794">
                  <c:v>0</c:v>
                </c:pt>
                <c:pt idx="1795">
                  <c:v>6</c:v>
                </c:pt>
                <c:pt idx="1796">
                  <c:v>9</c:v>
                </c:pt>
                <c:pt idx="1797">
                  <c:v>0</c:v>
                </c:pt>
                <c:pt idx="1798">
                  <c:v>4</c:v>
                </c:pt>
                <c:pt idx="1799">
                  <c:v>4</c:v>
                </c:pt>
                <c:pt idx="1800">
                  <c:v>1</c:v>
                </c:pt>
                <c:pt idx="1801">
                  <c:v>9</c:v>
                </c:pt>
                <c:pt idx="1802">
                  <c:v>8</c:v>
                </c:pt>
                <c:pt idx="1803">
                  <c:v>7</c:v>
                </c:pt>
                <c:pt idx="1804">
                  <c:v>0</c:v>
                </c:pt>
                <c:pt idx="1805">
                  <c:v>2</c:v>
                </c:pt>
                <c:pt idx="1806">
                  <c:v>0</c:v>
                </c:pt>
                <c:pt idx="1807">
                  <c:v>0</c:v>
                </c:pt>
                <c:pt idx="1808">
                  <c:v>8</c:v>
                </c:pt>
                <c:pt idx="1809">
                  <c:v>3</c:v>
                </c:pt>
                <c:pt idx="1810">
                  <c:v>3</c:v>
                </c:pt>
                <c:pt idx="1811">
                  <c:v>7</c:v>
                </c:pt>
                <c:pt idx="1812">
                  <c:v>5</c:v>
                </c:pt>
                <c:pt idx="1813">
                  <c:v>5</c:v>
                </c:pt>
                <c:pt idx="1814">
                  <c:v>3.963354475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5</c:v>
                </c:pt>
                <c:pt idx="1819">
                  <c:v>6</c:v>
                </c:pt>
                <c:pt idx="1820">
                  <c:v>3.963354475</c:v>
                </c:pt>
                <c:pt idx="1821">
                  <c:v>8</c:v>
                </c:pt>
                <c:pt idx="1822">
                  <c:v>1</c:v>
                </c:pt>
                <c:pt idx="1823">
                  <c:v>9</c:v>
                </c:pt>
                <c:pt idx="1824">
                  <c:v>0</c:v>
                </c:pt>
                <c:pt idx="1825">
                  <c:v>6</c:v>
                </c:pt>
                <c:pt idx="1826">
                  <c:v>3</c:v>
                </c:pt>
                <c:pt idx="1827">
                  <c:v>6</c:v>
                </c:pt>
                <c:pt idx="1828">
                  <c:v>0</c:v>
                </c:pt>
                <c:pt idx="1829">
                  <c:v>2</c:v>
                </c:pt>
                <c:pt idx="1830">
                  <c:v>3</c:v>
                </c:pt>
                <c:pt idx="1831">
                  <c:v>5</c:v>
                </c:pt>
                <c:pt idx="1832">
                  <c:v>5</c:v>
                </c:pt>
                <c:pt idx="1833">
                  <c:v>3</c:v>
                </c:pt>
                <c:pt idx="1834">
                  <c:v>0</c:v>
                </c:pt>
                <c:pt idx="1835">
                  <c:v>5</c:v>
                </c:pt>
                <c:pt idx="1836">
                  <c:v>0</c:v>
                </c:pt>
                <c:pt idx="1837">
                  <c:v>7</c:v>
                </c:pt>
                <c:pt idx="1838">
                  <c:v>5</c:v>
                </c:pt>
                <c:pt idx="1839">
                  <c:v>8</c:v>
                </c:pt>
                <c:pt idx="1840">
                  <c:v>0</c:v>
                </c:pt>
                <c:pt idx="1841">
                  <c:v>5</c:v>
                </c:pt>
                <c:pt idx="1842">
                  <c:v>2</c:v>
                </c:pt>
                <c:pt idx="1843">
                  <c:v>3</c:v>
                </c:pt>
                <c:pt idx="1844">
                  <c:v>6</c:v>
                </c:pt>
                <c:pt idx="1845">
                  <c:v>6</c:v>
                </c:pt>
                <c:pt idx="1846">
                  <c:v>5</c:v>
                </c:pt>
                <c:pt idx="1847">
                  <c:v>7</c:v>
                </c:pt>
                <c:pt idx="1848">
                  <c:v>1</c:v>
                </c:pt>
                <c:pt idx="1849">
                  <c:v>1</c:v>
                </c:pt>
                <c:pt idx="1850">
                  <c:v>6</c:v>
                </c:pt>
                <c:pt idx="1851">
                  <c:v>5</c:v>
                </c:pt>
                <c:pt idx="1852">
                  <c:v>3</c:v>
                </c:pt>
                <c:pt idx="1853">
                  <c:v>8</c:v>
                </c:pt>
                <c:pt idx="1854">
                  <c:v>2</c:v>
                </c:pt>
                <c:pt idx="1855">
                  <c:v>7</c:v>
                </c:pt>
                <c:pt idx="1856">
                  <c:v>3</c:v>
                </c:pt>
                <c:pt idx="1857">
                  <c:v>2</c:v>
                </c:pt>
                <c:pt idx="1858">
                  <c:v>3</c:v>
                </c:pt>
                <c:pt idx="1859">
                  <c:v>7</c:v>
                </c:pt>
                <c:pt idx="1860">
                  <c:v>9</c:v>
                </c:pt>
                <c:pt idx="1861">
                  <c:v>6</c:v>
                </c:pt>
                <c:pt idx="1862">
                  <c:v>8</c:v>
                </c:pt>
                <c:pt idx="1863">
                  <c:v>5</c:v>
                </c:pt>
                <c:pt idx="1864">
                  <c:v>4</c:v>
                </c:pt>
                <c:pt idx="1865">
                  <c:v>0</c:v>
                </c:pt>
                <c:pt idx="1866">
                  <c:v>0</c:v>
                </c:pt>
                <c:pt idx="1867">
                  <c:v>8</c:v>
                </c:pt>
                <c:pt idx="1868">
                  <c:v>1</c:v>
                </c:pt>
                <c:pt idx="1869">
                  <c:v>6</c:v>
                </c:pt>
                <c:pt idx="1870">
                  <c:v>1</c:v>
                </c:pt>
                <c:pt idx="1871">
                  <c:v>8</c:v>
                </c:pt>
                <c:pt idx="1872">
                  <c:v>1</c:v>
                </c:pt>
                <c:pt idx="1873">
                  <c:v>6</c:v>
                </c:pt>
                <c:pt idx="1874">
                  <c:v>6</c:v>
                </c:pt>
                <c:pt idx="1875">
                  <c:v>9</c:v>
                </c:pt>
                <c:pt idx="1876">
                  <c:v>0</c:v>
                </c:pt>
                <c:pt idx="1877">
                  <c:v>6</c:v>
                </c:pt>
                <c:pt idx="1878">
                  <c:v>5</c:v>
                </c:pt>
                <c:pt idx="1879">
                  <c:v>7</c:v>
                </c:pt>
                <c:pt idx="1880">
                  <c:v>8</c:v>
                </c:pt>
                <c:pt idx="1881">
                  <c:v>4</c:v>
                </c:pt>
                <c:pt idx="1882">
                  <c:v>2</c:v>
                </c:pt>
                <c:pt idx="1883">
                  <c:v>1</c:v>
                </c:pt>
                <c:pt idx="1884">
                  <c:v>0</c:v>
                </c:pt>
                <c:pt idx="1885">
                  <c:v>2</c:v>
                </c:pt>
                <c:pt idx="1886">
                  <c:v>0</c:v>
                </c:pt>
                <c:pt idx="1887">
                  <c:v>2</c:v>
                </c:pt>
                <c:pt idx="1888">
                  <c:v>7</c:v>
                </c:pt>
                <c:pt idx="1889">
                  <c:v>0</c:v>
                </c:pt>
                <c:pt idx="1890">
                  <c:v>1</c:v>
                </c:pt>
                <c:pt idx="1891">
                  <c:v>8</c:v>
                </c:pt>
                <c:pt idx="1892">
                  <c:v>6</c:v>
                </c:pt>
                <c:pt idx="1893">
                  <c:v>3</c:v>
                </c:pt>
                <c:pt idx="1894">
                  <c:v>2</c:v>
                </c:pt>
                <c:pt idx="1895">
                  <c:v>2</c:v>
                </c:pt>
                <c:pt idx="1896">
                  <c:v>7</c:v>
                </c:pt>
                <c:pt idx="1897">
                  <c:v>9</c:v>
                </c:pt>
                <c:pt idx="1898">
                  <c:v>9</c:v>
                </c:pt>
                <c:pt idx="1899">
                  <c:v>6</c:v>
                </c:pt>
                <c:pt idx="1900">
                  <c:v>7</c:v>
                </c:pt>
                <c:pt idx="1901">
                  <c:v>3.963354475</c:v>
                </c:pt>
                <c:pt idx="1902">
                  <c:v>0</c:v>
                </c:pt>
                <c:pt idx="1903">
                  <c:v>7</c:v>
                </c:pt>
                <c:pt idx="1904">
                  <c:v>6</c:v>
                </c:pt>
                <c:pt idx="1905">
                  <c:v>1</c:v>
                </c:pt>
                <c:pt idx="1906">
                  <c:v>7</c:v>
                </c:pt>
                <c:pt idx="1907">
                  <c:v>9</c:v>
                </c:pt>
                <c:pt idx="1908">
                  <c:v>7</c:v>
                </c:pt>
                <c:pt idx="1909">
                  <c:v>5</c:v>
                </c:pt>
                <c:pt idx="1910">
                  <c:v>8</c:v>
                </c:pt>
                <c:pt idx="1911">
                  <c:v>1</c:v>
                </c:pt>
                <c:pt idx="1912">
                  <c:v>8</c:v>
                </c:pt>
                <c:pt idx="1913">
                  <c:v>4</c:v>
                </c:pt>
                <c:pt idx="1914">
                  <c:v>2</c:v>
                </c:pt>
                <c:pt idx="1915">
                  <c:v>2</c:v>
                </c:pt>
                <c:pt idx="1916">
                  <c:v>7</c:v>
                </c:pt>
                <c:pt idx="1917">
                  <c:v>2</c:v>
                </c:pt>
                <c:pt idx="1918">
                  <c:v>4</c:v>
                </c:pt>
                <c:pt idx="1919">
                  <c:v>3</c:v>
                </c:pt>
                <c:pt idx="1920">
                  <c:v>3.963354475</c:v>
                </c:pt>
                <c:pt idx="1921">
                  <c:v>2</c:v>
                </c:pt>
                <c:pt idx="1922">
                  <c:v>9</c:v>
                </c:pt>
                <c:pt idx="1923">
                  <c:v>0</c:v>
                </c:pt>
                <c:pt idx="1924">
                  <c:v>5</c:v>
                </c:pt>
                <c:pt idx="1925">
                  <c:v>2</c:v>
                </c:pt>
                <c:pt idx="1926">
                  <c:v>3</c:v>
                </c:pt>
                <c:pt idx="1927">
                  <c:v>0</c:v>
                </c:pt>
                <c:pt idx="1928">
                  <c:v>0</c:v>
                </c:pt>
                <c:pt idx="1929">
                  <c:v>6</c:v>
                </c:pt>
                <c:pt idx="1930">
                  <c:v>8</c:v>
                </c:pt>
                <c:pt idx="1931">
                  <c:v>9</c:v>
                </c:pt>
                <c:pt idx="1932">
                  <c:v>9</c:v>
                </c:pt>
                <c:pt idx="1933">
                  <c:v>8</c:v>
                </c:pt>
                <c:pt idx="1934">
                  <c:v>7</c:v>
                </c:pt>
                <c:pt idx="1935">
                  <c:v>5</c:v>
                </c:pt>
                <c:pt idx="1936">
                  <c:v>6</c:v>
                </c:pt>
                <c:pt idx="1937">
                  <c:v>3</c:v>
                </c:pt>
                <c:pt idx="1938">
                  <c:v>2</c:v>
                </c:pt>
                <c:pt idx="1939">
                  <c:v>0</c:v>
                </c:pt>
                <c:pt idx="1940">
                  <c:v>0</c:v>
                </c:pt>
                <c:pt idx="1941">
                  <c:v>5</c:v>
                </c:pt>
                <c:pt idx="1942">
                  <c:v>1</c:v>
                </c:pt>
                <c:pt idx="1943">
                  <c:v>8</c:v>
                </c:pt>
                <c:pt idx="1944">
                  <c:v>4</c:v>
                </c:pt>
                <c:pt idx="1945">
                  <c:v>3</c:v>
                </c:pt>
                <c:pt idx="1946">
                  <c:v>0</c:v>
                </c:pt>
                <c:pt idx="1947">
                  <c:v>4</c:v>
                </c:pt>
                <c:pt idx="1948">
                  <c:v>4</c:v>
                </c:pt>
                <c:pt idx="1949">
                  <c:v>5</c:v>
                </c:pt>
                <c:pt idx="1950">
                  <c:v>7</c:v>
                </c:pt>
                <c:pt idx="1951">
                  <c:v>2</c:v>
                </c:pt>
                <c:pt idx="1952">
                  <c:v>5</c:v>
                </c:pt>
                <c:pt idx="1953">
                  <c:v>4</c:v>
                </c:pt>
                <c:pt idx="1954">
                  <c:v>8</c:v>
                </c:pt>
                <c:pt idx="1955">
                  <c:v>2</c:v>
                </c:pt>
                <c:pt idx="1956">
                  <c:v>1</c:v>
                </c:pt>
                <c:pt idx="1957">
                  <c:v>0</c:v>
                </c:pt>
                <c:pt idx="1958">
                  <c:v>7</c:v>
                </c:pt>
                <c:pt idx="1959">
                  <c:v>8</c:v>
                </c:pt>
                <c:pt idx="1960">
                  <c:v>7</c:v>
                </c:pt>
                <c:pt idx="1961">
                  <c:v>3</c:v>
                </c:pt>
                <c:pt idx="1962">
                  <c:v>0</c:v>
                </c:pt>
                <c:pt idx="1963">
                  <c:v>2</c:v>
                </c:pt>
                <c:pt idx="1964">
                  <c:v>0</c:v>
                </c:pt>
                <c:pt idx="1965">
                  <c:v>4</c:v>
                </c:pt>
                <c:pt idx="1966">
                  <c:v>7</c:v>
                </c:pt>
                <c:pt idx="1967">
                  <c:v>1</c:v>
                </c:pt>
                <c:pt idx="1968">
                  <c:v>4</c:v>
                </c:pt>
                <c:pt idx="1969">
                  <c:v>0</c:v>
                </c:pt>
                <c:pt idx="1970">
                  <c:v>8</c:v>
                </c:pt>
                <c:pt idx="1971">
                  <c:v>8</c:v>
                </c:pt>
                <c:pt idx="1972">
                  <c:v>0</c:v>
                </c:pt>
                <c:pt idx="1973">
                  <c:v>9</c:v>
                </c:pt>
                <c:pt idx="1974">
                  <c:v>9</c:v>
                </c:pt>
                <c:pt idx="1975">
                  <c:v>2</c:v>
                </c:pt>
                <c:pt idx="1976">
                  <c:v>0</c:v>
                </c:pt>
                <c:pt idx="1977">
                  <c:v>9</c:v>
                </c:pt>
                <c:pt idx="1978">
                  <c:v>9</c:v>
                </c:pt>
                <c:pt idx="1979">
                  <c:v>0</c:v>
                </c:pt>
                <c:pt idx="1980">
                  <c:v>2</c:v>
                </c:pt>
                <c:pt idx="1981">
                  <c:v>4</c:v>
                </c:pt>
                <c:pt idx="1982">
                  <c:v>8</c:v>
                </c:pt>
                <c:pt idx="1983">
                  <c:v>3</c:v>
                </c:pt>
                <c:pt idx="1984">
                  <c:v>8</c:v>
                </c:pt>
                <c:pt idx="1985">
                  <c:v>2</c:v>
                </c:pt>
                <c:pt idx="1986">
                  <c:v>2</c:v>
                </c:pt>
                <c:pt idx="1987">
                  <c:v>0</c:v>
                </c:pt>
                <c:pt idx="1988">
                  <c:v>2</c:v>
                </c:pt>
                <c:pt idx="1989">
                  <c:v>2</c:v>
                </c:pt>
                <c:pt idx="1990">
                  <c:v>1</c:v>
                </c:pt>
                <c:pt idx="1991">
                  <c:v>4</c:v>
                </c:pt>
                <c:pt idx="1992">
                  <c:v>0</c:v>
                </c:pt>
                <c:pt idx="1993">
                  <c:v>0</c:v>
                </c:pt>
                <c:pt idx="1994">
                  <c:v>5</c:v>
                </c:pt>
                <c:pt idx="1995">
                  <c:v>9</c:v>
                </c:pt>
                <c:pt idx="1996">
                  <c:v>5</c:v>
                </c:pt>
                <c:pt idx="1997">
                  <c:v>3</c:v>
                </c:pt>
                <c:pt idx="1998">
                  <c:v>3.963354475</c:v>
                </c:pt>
                <c:pt idx="1999">
                  <c:v>1</c:v>
                </c:pt>
                <c:pt idx="2000">
                  <c:v>3</c:v>
                </c:pt>
                <c:pt idx="2001">
                  <c:v>2</c:v>
                </c:pt>
                <c:pt idx="2002">
                  <c:v>3</c:v>
                </c:pt>
                <c:pt idx="2003">
                  <c:v>3</c:v>
                </c:pt>
                <c:pt idx="2004">
                  <c:v>3</c:v>
                </c:pt>
                <c:pt idx="2005">
                  <c:v>3</c:v>
                </c:pt>
                <c:pt idx="2006">
                  <c:v>1</c:v>
                </c:pt>
                <c:pt idx="2007">
                  <c:v>1</c:v>
                </c:pt>
                <c:pt idx="2008">
                  <c:v>0</c:v>
                </c:pt>
                <c:pt idx="2009">
                  <c:v>6</c:v>
                </c:pt>
                <c:pt idx="2010">
                  <c:v>7</c:v>
                </c:pt>
                <c:pt idx="2011">
                  <c:v>5</c:v>
                </c:pt>
                <c:pt idx="2012">
                  <c:v>8</c:v>
                </c:pt>
                <c:pt idx="2013">
                  <c:v>0</c:v>
                </c:pt>
                <c:pt idx="2014">
                  <c:v>8</c:v>
                </c:pt>
                <c:pt idx="2015">
                  <c:v>0</c:v>
                </c:pt>
                <c:pt idx="2016">
                  <c:v>3</c:v>
                </c:pt>
                <c:pt idx="2017">
                  <c:v>3</c:v>
                </c:pt>
                <c:pt idx="2018">
                  <c:v>7</c:v>
                </c:pt>
                <c:pt idx="2019">
                  <c:v>2</c:v>
                </c:pt>
                <c:pt idx="2020">
                  <c:v>0</c:v>
                </c:pt>
                <c:pt idx="2021">
                  <c:v>1</c:v>
                </c:pt>
                <c:pt idx="2022">
                  <c:v>3</c:v>
                </c:pt>
                <c:pt idx="2023">
                  <c:v>6</c:v>
                </c:pt>
                <c:pt idx="2024">
                  <c:v>8</c:v>
                </c:pt>
                <c:pt idx="2025">
                  <c:v>1</c:v>
                </c:pt>
                <c:pt idx="2026">
                  <c:v>3</c:v>
                </c:pt>
                <c:pt idx="2027">
                  <c:v>9</c:v>
                </c:pt>
                <c:pt idx="2028">
                  <c:v>0</c:v>
                </c:pt>
                <c:pt idx="2029">
                  <c:v>3</c:v>
                </c:pt>
                <c:pt idx="2030">
                  <c:v>8</c:v>
                </c:pt>
                <c:pt idx="2031">
                  <c:v>6</c:v>
                </c:pt>
                <c:pt idx="2032">
                  <c:v>9</c:v>
                </c:pt>
                <c:pt idx="2033">
                  <c:v>6</c:v>
                </c:pt>
                <c:pt idx="2034">
                  <c:v>8</c:v>
                </c:pt>
                <c:pt idx="2035">
                  <c:v>2</c:v>
                </c:pt>
                <c:pt idx="2036">
                  <c:v>7</c:v>
                </c:pt>
                <c:pt idx="2037">
                  <c:v>1</c:v>
                </c:pt>
                <c:pt idx="2038">
                  <c:v>1</c:v>
                </c:pt>
                <c:pt idx="2039">
                  <c:v>3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0</c:v>
                </c:pt>
                <c:pt idx="2044">
                  <c:v>8</c:v>
                </c:pt>
                <c:pt idx="2045">
                  <c:v>8</c:v>
                </c:pt>
                <c:pt idx="2046">
                  <c:v>2</c:v>
                </c:pt>
                <c:pt idx="2047">
                  <c:v>4</c:v>
                </c:pt>
                <c:pt idx="2048">
                  <c:v>9</c:v>
                </c:pt>
                <c:pt idx="2049">
                  <c:v>6</c:v>
                </c:pt>
                <c:pt idx="2050">
                  <c:v>2</c:v>
                </c:pt>
                <c:pt idx="2051">
                  <c:v>4</c:v>
                </c:pt>
                <c:pt idx="2052">
                  <c:v>5</c:v>
                </c:pt>
                <c:pt idx="2053">
                  <c:v>7</c:v>
                </c:pt>
                <c:pt idx="2054">
                  <c:v>1</c:v>
                </c:pt>
                <c:pt idx="2055">
                  <c:v>1</c:v>
                </c:pt>
                <c:pt idx="2056">
                  <c:v>0</c:v>
                </c:pt>
                <c:pt idx="2057">
                  <c:v>3</c:v>
                </c:pt>
                <c:pt idx="2058">
                  <c:v>6</c:v>
                </c:pt>
                <c:pt idx="2059">
                  <c:v>8</c:v>
                </c:pt>
                <c:pt idx="2060">
                  <c:v>1</c:v>
                </c:pt>
                <c:pt idx="2061">
                  <c:v>6</c:v>
                </c:pt>
                <c:pt idx="2062">
                  <c:v>7</c:v>
                </c:pt>
                <c:pt idx="2063">
                  <c:v>0</c:v>
                </c:pt>
                <c:pt idx="2064">
                  <c:v>0</c:v>
                </c:pt>
                <c:pt idx="2065">
                  <c:v>3</c:v>
                </c:pt>
                <c:pt idx="2066">
                  <c:v>3</c:v>
                </c:pt>
                <c:pt idx="2067">
                  <c:v>3.963354475</c:v>
                </c:pt>
                <c:pt idx="2068">
                  <c:v>0</c:v>
                </c:pt>
                <c:pt idx="2069">
                  <c:v>2</c:v>
                </c:pt>
                <c:pt idx="2070">
                  <c:v>0</c:v>
                </c:pt>
                <c:pt idx="2071">
                  <c:v>7</c:v>
                </c:pt>
                <c:pt idx="2072">
                  <c:v>1</c:v>
                </c:pt>
                <c:pt idx="2073">
                  <c:v>1</c:v>
                </c:pt>
                <c:pt idx="2074">
                  <c:v>3</c:v>
                </c:pt>
                <c:pt idx="2075">
                  <c:v>8</c:v>
                </c:pt>
                <c:pt idx="2076">
                  <c:v>2</c:v>
                </c:pt>
                <c:pt idx="2077">
                  <c:v>3</c:v>
                </c:pt>
                <c:pt idx="2078">
                  <c:v>5</c:v>
                </c:pt>
                <c:pt idx="2079">
                  <c:v>9</c:v>
                </c:pt>
                <c:pt idx="2080">
                  <c:v>9</c:v>
                </c:pt>
                <c:pt idx="2081">
                  <c:v>3</c:v>
                </c:pt>
                <c:pt idx="2082">
                  <c:v>0</c:v>
                </c:pt>
                <c:pt idx="2083">
                  <c:v>5</c:v>
                </c:pt>
                <c:pt idx="2084">
                  <c:v>9</c:v>
                </c:pt>
                <c:pt idx="2085">
                  <c:v>2</c:v>
                </c:pt>
                <c:pt idx="2086">
                  <c:v>8</c:v>
                </c:pt>
                <c:pt idx="2087">
                  <c:v>2</c:v>
                </c:pt>
                <c:pt idx="2088">
                  <c:v>4</c:v>
                </c:pt>
                <c:pt idx="2089">
                  <c:v>2</c:v>
                </c:pt>
                <c:pt idx="2090">
                  <c:v>7</c:v>
                </c:pt>
                <c:pt idx="2091">
                  <c:v>3</c:v>
                </c:pt>
                <c:pt idx="2092">
                  <c:v>4</c:v>
                </c:pt>
                <c:pt idx="2093">
                  <c:v>0</c:v>
                </c:pt>
                <c:pt idx="2094">
                  <c:v>6</c:v>
                </c:pt>
                <c:pt idx="2095">
                  <c:v>9</c:v>
                </c:pt>
                <c:pt idx="2096">
                  <c:v>3</c:v>
                </c:pt>
                <c:pt idx="2097">
                  <c:v>9</c:v>
                </c:pt>
                <c:pt idx="2098">
                  <c:v>1</c:v>
                </c:pt>
                <c:pt idx="2099">
                  <c:v>6</c:v>
                </c:pt>
                <c:pt idx="2100">
                  <c:v>3.963354475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9</c:v>
                </c:pt>
                <c:pt idx="2106">
                  <c:v>7</c:v>
                </c:pt>
                <c:pt idx="2107">
                  <c:v>8</c:v>
                </c:pt>
                <c:pt idx="2108">
                  <c:v>2</c:v>
                </c:pt>
                <c:pt idx="2109">
                  <c:v>4</c:v>
                </c:pt>
                <c:pt idx="2110">
                  <c:v>1</c:v>
                </c:pt>
                <c:pt idx="2111">
                  <c:v>9</c:v>
                </c:pt>
                <c:pt idx="2112">
                  <c:v>9</c:v>
                </c:pt>
                <c:pt idx="2113">
                  <c:v>0</c:v>
                </c:pt>
                <c:pt idx="2114">
                  <c:v>2</c:v>
                </c:pt>
                <c:pt idx="2115">
                  <c:v>8</c:v>
                </c:pt>
                <c:pt idx="2116">
                  <c:v>4</c:v>
                </c:pt>
                <c:pt idx="2117">
                  <c:v>4</c:v>
                </c:pt>
                <c:pt idx="2118">
                  <c:v>3</c:v>
                </c:pt>
                <c:pt idx="2119">
                  <c:v>9</c:v>
                </c:pt>
                <c:pt idx="2120">
                  <c:v>7</c:v>
                </c:pt>
                <c:pt idx="2121">
                  <c:v>2</c:v>
                </c:pt>
                <c:pt idx="2122">
                  <c:v>0</c:v>
                </c:pt>
                <c:pt idx="2123">
                  <c:v>2</c:v>
                </c:pt>
                <c:pt idx="2124">
                  <c:v>8</c:v>
                </c:pt>
                <c:pt idx="2125">
                  <c:v>2</c:v>
                </c:pt>
                <c:pt idx="2126">
                  <c:v>3</c:v>
                </c:pt>
                <c:pt idx="2127">
                  <c:v>0</c:v>
                </c:pt>
                <c:pt idx="2128">
                  <c:v>2</c:v>
                </c:pt>
                <c:pt idx="2129">
                  <c:v>2</c:v>
                </c:pt>
                <c:pt idx="2130">
                  <c:v>0</c:v>
                </c:pt>
                <c:pt idx="2131">
                  <c:v>7</c:v>
                </c:pt>
                <c:pt idx="2132">
                  <c:v>1</c:v>
                </c:pt>
                <c:pt idx="2133">
                  <c:v>6</c:v>
                </c:pt>
                <c:pt idx="2134">
                  <c:v>0</c:v>
                </c:pt>
                <c:pt idx="2135">
                  <c:v>7</c:v>
                </c:pt>
                <c:pt idx="2136">
                  <c:v>1</c:v>
                </c:pt>
                <c:pt idx="2137">
                  <c:v>7</c:v>
                </c:pt>
                <c:pt idx="2138">
                  <c:v>0</c:v>
                </c:pt>
                <c:pt idx="2139">
                  <c:v>3</c:v>
                </c:pt>
                <c:pt idx="2140">
                  <c:v>3</c:v>
                </c:pt>
                <c:pt idx="2141">
                  <c:v>0</c:v>
                </c:pt>
                <c:pt idx="2142">
                  <c:v>4</c:v>
                </c:pt>
                <c:pt idx="2143">
                  <c:v>8</c:v>
                </c:pt>
                <c:pt idx="2144">
                  <c:v>2</c:v>
                </c:pt>
                <c:pt idx="2145">
                  <c:v>4</c:v>
                </c:pt>
                <c:pt idx="2146">
                  <c:v>2</c:v>
                </c:pt>
                <c:pt idx="2147">
                  <c:v>4</c:v>
                </c:pt>
                <c:pt idx="2148">
                  <c:v>8</c:v>
                </c:pt>
                <c:pt idx="2149">
                  <c:v>0</c:v>
                </c:pt>
                <c:pt idx="2150">
                  <c:v>0</c:v>
                </c:pt>
                <c:pt idx="2151">
                  <c:v>9</c:v>
                </c:pt>
                <c:pt idx="2152">
                  <c:v>7</c:v>
                </c:pt>
                <c:pt idx="2153">
                  <c:v>2</c:v>
                </c:pt>
                <c:pt idx="2154">
                  <c:v>0</c:v>
                </c:pt>
                <c:pt idx="2155">
                  <c:v>8</c:v>
                </c:pt>
                <c:pt idx="2156">
                  <c:v>6</c:v>
                </c:pt>
                <c:pt idx="2157">
                  <c:v>4</c:v>
                </c:pt>
                <c:pt idx="2158">
                  <c:v>7</c:v>
                </c:pt>
                <c:pt idx="2159">
                  <c:v>7</c:v>
                </c:pt>
                <c:pt idx="2160">
                  <c:v>3</c:v>
                </c:pt>
                <c:pt idx="2161">
                  <c:v>3</c:v>
                </c:pt>
                <c:pt idx="2162">
                  <c:v>1</c:v>
                </c:pt>
                <c:pt idx="2163">
                  <c:v>7</c:v>
                </c:pt>
                <c:pt idx="2164">
                  <c:v>3</c:v>
                </c:pt>
                <c:pt idx="2165">
                  <c:v>5</c:v>
                </c:pt>
                <c:pt idx="2166">
                  <c:v>4</c:v>
                </c:pt>
                <c:pt idx="2167">
                  <c:v>9</c:v>
                </c:pt>
                <c:pt idx="2168">
                  <c:v>1</c:v>
                </c:pt>
                <c:pt idx="2169">
                  <c:v>9</c:v>
                </c:pt>
                <c:pt idx="2170">
                  <c:v>1</c:v>
                </c:pt>
                <c:pt idx="2171">
                  <c:v>8</c:v>
                </c:pt>
                <c:pt idx="2172">
                  <c:v>8</c:v>
                </c:pt>
                <c:pt idx="2173">
                  <c:v>1</c:v>
                </c:pt>
                <c:pt idx="2174">
                  <c:v>5</c:v>
                </c:pt>
                <c:pt idx="2175">
                  <c:v>1</c:v>
                </c:pt>
                <c:pt idx="2176">
                  <c:v>3</c:v>
                </c:pt>
                <c:pt idx="2177">
                  <c:v>8</c:v>
                </c:pt>
                <c:pt idx="2178">
                  <c:v>6</c:v>
                </c:pt>
                <c:pt idx="2179">
                  <c:v>6</c:v>
                </c:pt>
                <c:pt idx="2180">
                  <c:v>5</c:v>
                </c:pt>
                <c:pt idx="2181">
                  <c:v>4</c:v>
                </c:pt>
                <c:pt idx="2182">
                  <c:v>2</c:v>
                </c:pt>
                <c:pt idx="2183">
                  <c:v>3</c:v>
                </c:pt>
                <c:pt idx="2184">
                  <c:v>3</c:v>
                </c:pt>
                <c:pt idx="2185">
                  <c:v>2</c:v>
                </c:pt>
                <c:pt idx="2186">
                  <c:v>9</c:v>
                </c:pt>
                <c:pt idx="2187">
                  <c:v>3.963354475</c:v>
                </c:pt>
                <c:pt idx="2188">
                  <c:v>2</c:v>
                </c:pt>
                <c:pt idx="2189">
                  <c:v>6</c:v>
                </c:pt>
                <c:pt idx="2190">
                  <c:v>1</c:v>
                </c:pt>
                <c:pt idx="2191">
                  <c:v>7</c:v>
                </c:pt>
                <c:pt idx="2192">
                  <c:v>3.963354475</c:v>
                </c:pt>
                <c:pt idx="2193">
                  <c:v>9</c:v>
                </c:pt>
                <c:pt idx="2194">
                  <c:v>1</c:v>
                </c:pt>
                <c:pt idx="2195">
                  <c:v>5</c:v>
                </c:pt>
                <c:pt idx="2196">
                  <c:v>7</c:v>
                </c:pt>
                <c:pt idx="2197">
                  <c:v>6</c:v>
                </c:pt>
                <c:pt idx="2198">
                  <c:v>7</c:v>
                </c:pt>
                <c:pt idx="2199">
                  <c:v>6</c:v>
                </c:pt>
                <c:pt idx="2200">
                  <c:v>9</c:v>
                </c:pt>
                <c:pt idx="2201">
                  <c:v>2</c:v>
                </c:pt>
                <c:pt idx="2202">
                  <c:v>6</c:v>
                </c:pt>
                <c:pt idx="2203">
                  <c:v>5</c:v>
                </c:pt>
                <c:pt idx="2204">
                  <c:v>2</c:v>
                </c:pt>
                <c:pt idx="2205">
                  <c:v>8</c:v>
                </c:pt>
                <c:pt idx="2206">
                  <c:v>4</c:v>
                </c:pt>
                <c:pt idx="2207">
                  <c:v>4</c:v>
                </c:pt>
                <c:pt idx="2208">
                  <c:v>7</c:v>
                </c:pt>
                <c:pt idx="2209">
                  <c:v>2</c:v>
                </c:pt>
                <c:pt idx="2210">
                  <c:v>6</c:v>
                </c:pt>
                <c:pt idx="2211">
                  <c:v>4</c:v>
                </c:pt>
                <c:pt idx="2212">
                  <c:v>1</c:v>
                </c:pt>
                <c:pt idx="2213">
                  <c:v>4</c:v>
                </c:pt>
                <c:pt idx="2214">
                  <c:v>6</c:v>
                </c:pt>
                <c:pt idx="2215">
                  <c:v>6</c:v>
                </c:pt>
                <c:pt idx="2216">
                  <c:v>8</c:v>
                </c:pt>
                <c:pt idx="2217">
                  <c:v>1</c:v>
                </c:pt>
                <c:pt idx="2218">
                  <c:v>2</c:v>
                </c:pt>
                <c:pt idx="2219">
                  <c:v>2</c:v>
                </c:pt>
                <c:pt idx="2220">
                  <c:v>7</c:v>
                </c:pt>
                <c:pt idx="2221">
                  <c:v>3</c:v>
                </c:pt>
                <c:pt idx="2222">
                  <c:v>0</c:v>
                </c:pt>
                <c:pt idx="2223">
                  <c:v>3</c:v>
                </c:pt>
                <c:pt idx="2224">
                  <c:v>7</c:v>
                </c:pt>
                <c:pt idx="2225">
                  <c:v>5</c:v>
                </c:pt>
                <c:pt idx="2226">
                  <c:v>3</c:v>
                </c:pt>
                <c:pt idx="2227">
                  <c:v>2</c:v>
                </c:pt>
                <c:pt idx="2228">
                  <c:v>7</c:v>
                </c:pt>
                <c:pt idx="2229">
                  <c:v>0</c:v>
                </c:pt>
                <c:pt idx="2230">
                  <c:v>3</c:v>
                </c:pt>
                <c:pt idx="2231">
                  <c:v>2</c:v>
                </c:pt>
                <c:pt idx="2232">
                  <c:v>0</c:v>
                </c:pt>
                <c:pt idx="2233">
                  <c:v>0</c:v>
                </c:pt>
                <c:pt idx="2234">
                  <c:v>5</c:v>
                </c:pt>
                <c:pt idx="2235">
                  <c:v>0</c:v>
                </c:pt>
                <c:pt idx="2236">
                  <c:v>9</c:v>
                </c:pt>
                <c:pt idx="2237">
                  <c:v>3.963354475</c:v>
                </c:pt>
                <c:pt idx="2238">
                  <c:v>5</c:v>
                </c:pt>
                <c:pt idx="2239">
                  <c:v>5</c:v>
                </c:pt>
                <c:pt idx="2240">
                  <c:v>3</c:v>
                </c:pt>
                <c:pt idx="2241">
                  <c:v>4</c:v>
                </c:pt>
                <c:pt idx="2242">
                  <c:v>2</c:v>
                </c:pt>
                <c:pt idx="2243">
                  <c:v>2</c:v>
                </c:pt>
                <c:pt idx="2244">
                  <c:v>0</c:v>
                </c:pt>
                <c:pt idx="2245">
                  <c:v>3</c:v>
                </c:pt>
                <c:pt idx="2246">
                  <c:v>1</c:v>
                </c:pt>
                <c:pt idx="2247">
                  <c:v>2</c:v>
                </c:pt>
                <c:pt idx="2248">
                  <c:v>9</c:v>
                </c:pt>
                <c:pt idx="2249">
                  <c:v>9</c:v>
                </c:pt>
                <c:pt idx="2250">
                  <c:v>0</c:v>
                </c:pt>
                <c:pt idx="2251">
                  <c:v>4</c:v>
                </c:pt>
                <c:pt idx="2252">
                  <c:v>1</c:v>
                </c:pt>
                <c:pt idx="2253">
                  <c:v>8</c:v>
                </c:pt>
                <c:pt idx="2254">
                  <c:v>2</c:v>
                </c:pt>
                <c:pt idx="2255">
                  <c:v>1</c:v>
                </c:pt>
                <c:pt idx="2256">
                  <c:v>1</c:v>
                </c:pt>
                <c:pt idx="2257">
                  <c:v>7</c:v>
                </c:pt>
                <c:pt idx="2258">
                  <c:v>7</c:v>
                </c:pt>
                <c:pt idx="2259">
                  <c:v>3.963354475</c:v>
                </c:pt>
                <c:pt idx="2260">
                  <c:v>8</c:v>
                </c:pt>
                <c:pt idx="2261">
                  <c:v>0</c:v>
                </c:pt>
                <c:pt idx="2262">
                  <c:v>9</c:v>
                </c:pt>
                <c:pt idx="2263">
                  <c:v>3</c:v>
                </c:pt>
                <c:pt idx="2264">
                  <c:v>1</c:v>
                </c:pt>
                <c:pt idx="2265">
                  <c:v>8</c:v>
                </c:pt>
                <c:pt idx="2266">
                  <c:v>0</c:v>
                </c:pt>
                <c:pt idx="2267">
                  <c:v>2</c:v>
                </c:pt>
                <c:pt idx="2268">
                  <c:v>6</c:v>
                </c:pt>
                <c:pt idx="2269">
                  <c:v>6</c:v>
                </c:pt>
                <c:pt idx="2270">
                  <c:v>1</c:v>
                </c:pt>
                <c:pt idx="2271">
                  <c:v>3.963354475</c:v>
                </c:pt>
                <c:pt idx="2272">
                  <c:v>9</c:v>
                </c:pt>
                <c:pt idx="2273">
                  <c:v>2</c:v>
                </c:pt>
                <c:pt idx="2274">
                  <c:v>2</c:v>
                </c:pt>
                <c:pt idx="2275">
                  <c:v>0</c:v>
                </c:pt>
                <c:pt idx="2276">
                  <c:v>2</c:v>
                </c:pt>
                <c:pt idx="2277">
                  <c:v>4</c:v>
                </c:pt>
                <c:pt idx="2278">
                  <c:v>0</c:v>
                </c:pt>
                <c:pt idx="2279">
                  <c:v>3</c:v>
                </c:pt>
                <c:pt idx="2280">
                  <c:v>3.963354475</c:v>
                </c:pt>
                <c:pt idx="2281">
                  <c:v>6</c:v>
                </c:pt>
                <c:pt idx="2282">
                  <c:v>3.963354475</c:v>
                </c:pt>
                <c:pt idx="2283">
                  <c:v>0</c:v>
                </c:pt>
                <c:pt idx="2284">
                  <c:v>6</c:v>
                </c:pt>
                <c:pt idx="2285">
                  <c:v>3</c:v>
                </c:pt>
                <c:pt idx="2286">
                  <c:v>7</c:v>
                </c:pt>
                <c:pt idx="2287">
                  <c:v>2</c:v>
                </c:pt>
                <c:pt idx="2288">
                  <c:v>3</c:v>
                </c:pt>
                <c:pt idx="2289">
                  <c:v>0</c:v>
                </c:pt>
                <c:pt idx="2290">
                  <c:v>0</c:v>
                </c:pt>
                <c:pt idx="2291">
                  <c:v>6</c:v>
                </c:pt>
                <c:pt idx="2292">
                  <c:v>7</c:v>
                </c:pt>
                <c:pt idx="2293">
                  <c:v>9</c:v>
                </c:pt>
                <c:pt idx="2294">
                  <c:v>9</c:v>
                </c:pt>
                <c:pt idx="2295">
                  <c:v>2</c:v>
                </c:pt>
                <c:pt idx="2296">
                  <c:v>3</c:v>
                </c:pt>
                <c:pt idx="2297">
                  <c:v>5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1</c:v>
                </c:pt>
                <c:pt idx="2302">
                  <c:v>9</c:v>
                </c:pt>
                <c:pt idx="2303">
                  <c:v>8</c:v>
                </c:pt>
                <c:pt idx="2304">
                  <c:v>3.963354475</c:v>
                </c:pt>
                <c:pt idx="2305">
                  <c:v>5</c:v>
                </c:pt>
                <c:pt idx="2306">
                  <c:v>8</c:v>
                </c:pt>
                <c:pt idx="2307">
                  <c:v>2</c:v>
                </c:pt>
                <c:pt idx="2308">
                  <c:v>0</c:v>
                </c:pt>
                <c:pt idx="2309">
                  <c:v>2</c:v>
                </c:pt>
                <c:pt idx="2310">
                  <c:v>9</c:v>
                </c:pt>
                <c:pt idx="2311">
                  <c:v>2</c:v>
                </c:pt>
                <c:pt idx="2312">
                  <c:v>5</c:v>
                </c:pt>
                <c:pt idx="2313">
                  <c:v>1</c:v>
                </c:pt>
                <c:pt idx="2314">
                  <c:v>9</c:v>
                </c:pt>
                <c:pt idx="2315">
                  <c:v>1</c:v>
                </c:pt>
                <c:pt idx="2316">
                  <c:v>0</c:v>
                </c:pt>
                <c:pt idx="2317">
                  <c:v>7</c:v>
                </c:pt>
                <c:pt idx="2318">
                  <c:v>7</c:v>
                </c:pt>
                <c:pt idx="2319">
                  <c:v>0</c:v>
                </c:pt>
                <c:pt idx="2320">
                  <c:v>6</c:v>
                </c:pt>
                <c:pt idx="2321">
                  <c:v>5</c:v>
                </c:pt>
                <c:pt idx="2322">
                  <c:v>2</c:v>
                </c:pt>
                <c:pt idx="2323">
                  <c:v>8</c:v>
                </c:pt>
                <c:pt idx="2324">
                  <c:v>2</c:v>
                </c:pt>
                <c:pt idx="2325">
                  <c:v>2</c:v>
                </c:pt>
                <c:pt idx="2326">
                  <c:v>3</c:v>
                </c:pt>
                <c:pt idx="2327">
                  <c:v>7</c:v>
                </c:pt>
                <c:pt idx="2328">
                  <c:v>8</c:v>
                </c:pt>
                <c:pt idx="2329">
                  <c:v>2</c:v>
                </c:pt>
                <c:pt idx="2330">
                  <c:v>0</c:v>
                </c:pt>
                <c:pt idx="2331">
                  <c:v>8</c:v>
                </c:pt>
                <c:pt idx="2332">
                  <c:v>5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3</c:v>
                </c:pt>
                <c:pt idx="2337">
                  <c:v>6</c:v>
                </c:pt>
                <c:pt idx="2338">
                  <c:v>1</c:v>
                </c:pt>
                <c:pt idx="2339">
                  <c:v>6</c:v>
                </c:pt>
                <c:pt idx="2340">
                  <c:v>2</c:v>
                </c:pt>
                <c:pt idx="2341">
                  <c:v>8</c:v>
                </c:pt>
                <c:pt idx="2342">
                  <c:v>9</c:v>
                </c:pt>
                <c:pt idx="2343">
                  <c:v>8</c:v>
                </c:pt>
                <c:pt idx="2344">
                  <c:v>2</c:v>
                </c:pt>
                <c:pt idx="2345">
                  <c:v>0</c:v>
                </c:pt>
                <c:pt idx="2346">
                  <c:v>1</c:v>
                </c:pt>
                <c:pt idx="2347">
                  <c:v>5</c:v>
                </c:pt>
                <c:pt idx="2348">
                  <c:v>2</c:v>
                </c:pt>
                <c:pt idx="2349">
                  <c:v>6</c:v>
                </c:pt>
                <c:pt idx="2350">
                  <c:v>6</c:v>
                </c:pt>
                <c:pt idx="2351">
                  <c:v>7</c:v>
                </c:pt>
                <c:pt idx="2352">
                  <c:v>2</c:v>
                </c:pt>
                <c:pt idx="2353">
                  <c:v>4</c:v>
                </c:pt>
                <c:pt idx="2354">
                  <c:v>2</c:v>
                </c:pt>
                <c:pt idx="2355">
                  <c:v>3</c:v>
                </c:pt>
                <c:pt idx="2356">
                  <c:v>6</c:v>
                </c:pt>
                <c:pt idx="2357">
                  <c:v>1</c:v>
                </c:pt>
                <c:pt idx="2358">
                  <c:v>3</c:v>
                </c:pt>
                <c:pt idx="2359">
                  <c:v>6</c:v>
                </c:pt>
                <c:pt idx="2360">
                  <c:v>1</c:v>
                </c:pt>
                <c:pt idx="2361">
                  <c:v>7</c:v>
                </c:pt>
                <c:pt idx="2362">
                  <c:v>0</c:v>
                </c:pt>
                <c:pt idx="2363">
                  <c:v>3</c:v>
                </c:pt>
                <c:pt idx="2364">
                  <c:v>1</c:v>
                </c:pt>
                <c:pt idx="2365">
                  <c:v>3</c:v>
                </c:pt>
                <c:pt idx="2366">
                  <c:v>4</c:v>
                </c:pt>
                <c:pt idx="2367">
                  <c:v>8</c:v>
                </c:pt>
                <c:pt idx="2368">
                  <c:v>5</c:v>
                </c:pt>
                <c:pt idx="2369">
                  <c:v>6</c:v>
                </c:pt>
                <c:pt idx="2370">
                  <c:v>1</c:v>
                </c:pt>
                <c:pt idx="2371">
                  <c:v>4</c:v>
                </c:pt>
                <c:pt idx="2372">
                  <c:v>9</c:v>
                </c:pt>
                <c:pt idx="2373">
                  <c:v>6</c:v>
                </c:pt>
                <c:pt idx="2374">
                  <c:v>3.963354475</c:v>
                </c:pt>
                <c:pt idx="2375">
                  <c:v>0</c:v>
                </c:pt>
                <c:pt idx="2376">
                  <c:v>6</c:v>
                </c:pt>
                <c:pt idx="2377">
                  <c:v>2</c:v>
                </c:pt>
                <c:pt idx="2378">
                  <c:v>8</c:v>
                </c:pt>
                <c:pt idx="2379">
                  <c:v>9</c:v>
                </c:pt>
                <c:pt idx="2380">
                  <c:v>8</c:v>
                </c:pt>
                <c:pt idx="2381">
                  <c:v>6</c:v>
                </c:pt>
                <c:pt idx="2382">
                  <c:v>2</c:v>
                </c:pt>
                <c:pt idx="2383">
                  <c:v>2</c:v>
                </c:pt>
                <c:pt idx="2384">
                  <c:v>6</c:v>
                </c:pt>
                <c:pt idx="2385">
                  <c:v>5</c:v>
                </c:pt>
                <c:pt idx="2386">
                  <c:v>6</c:v>
                </c:pt>
                <c:pt idx="2387">
                  <c:v>2</c:v>
                </c:pt>
                <c:pt idx="2388">
                  <c:v>0</c:v>
                </c:pt>
                <c:pt idx="2389">
                  <c:v>2</c:v>
                </c:pt>
                <c:pt idx="2390">
                  <c:v>5</c:v>
                </c:pt>
                <c:pt idx="2391">
                  <c:v>9</c:v>
                </c:pt>
                <c:pt idx="2392">
                  <c:v>7</c:v>
                </c:pt>
                <c:pt idx="2393">
                  <c:v>6</c:v>
                </c:pt>
                <c:pt idx="2394">
                  <c:v>3</c:v>
                </c:pt>
                <c:pt idx="2395">
                  <c:v>0</c:v>
                </c:pt>
                <c:pt idx="2396">
                  <c:v>7</c:v>
                </c:pt>
                <c:pt idx="2397">
                  <c:v>2</c:v>
                </c:pt>
                <c:pt idx="2398">
                  <c:v>6</c:v>
                </c:pt>
                <c:pt idx="2399">
                  <c:v>1</c:v>
                </c:pt>
                <c:pt idx="2400">
                  <c:v>2</c:v>
                </c:pt>
                <c:pt idx="2401">
                  <c:v>5</c:v>
                </c:pt>
                <c:pt idx="2402">
                  <c:v>9</c:v>
                </c:pt>
                <c:pt idx="2403">
                  <c:v>5</c:v>
                </c:pt>
                <c:pt idx="2404">
                  <c:v>7</c:v>
                </c:pt>
                <c:pt idx="2405">
                  <c:v>7</c:v>
                </c:pt>
                <c:pt idx="2406">
                  <c:v>4</c:v>
                </c:pt>
                <c:pt idx="2407">
                  <c:v>6</c:v>
                </c:pt>
                <c:pt idx="2408">
                  <c:v>0</c:v>
                </c:pt>
                <c:pt idx="2409">
                  <c:v>8</c:v>
                </c:pt>
                <c:pt idx="2410">
                  <c:v>1</c:v>
                </c:pt>
                <c:pt idx="2411">
                  <c:v>9</c:v>
                </c:pt>
                <c:pt idx="2412">
                  <c:v>6</c:v>
                </c:pt>
                <c:pt idx="2413">
                  <c:v>7</c:v>
                </c:pt>
                <c:pt idx="2414">
                  <c:v>7</c:v>
                </c:pt>
                <c:pt idx="2415">
                  <c:v>1</c:v>
                </c:pt>
                <c:pt idx="2416">
                  <c:v>2</c:v>
                </c:pt>
                <c:pt idx="2417">
                  <c:v>9</c:v>
                </c:pt>
                <c:pt idx="2418">
                  <c:v>4</c:v>
                </c:pt>
                <c:pt idx="2419">
                  <c:v>2</c:v>
                </c:pt>
                <c:pt idx="2420">
                  <c:v>8</c:v>
                </c:pt>
                <c:pt idx="2421">
                  <c:v>2</c:v>
                </c:pt>
                <c:pt idx="2422">
                  <c:v>5</c:v>
                </c:pt>
                <c:pt idx="2423">
                  <c:v>8</c:v>
                </c:pt>
                <c:pt idx="2424">
                  <c:v>6</c:v>
                </c:pt>
                <c:pt idx="2425">
                  <c:v>4</c:v>
                </c:pt>
                <c:pt idx="2426">
                  <c:v>9</c:v>
                </c:pt>
                <c:pt idx="2427">
                  <c:v>9</c:v>
                </c:pt>
                <c:pt idx="2428">
                  <c:v>2</c:v>
                </c:pt>
                <c:pt idx="2429">
                  <c:v>7</c:v>
                </c:pt>
                <c:pt idx="2430">
                  <c:v>3.963354475</c:v>
                </c:pt>
                <c:pt idx="2431">
                  <c:v>7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9</c:v>
                </c:pt>
                <c:pt idx="2436">
                  <c:v>0</c:v>
                </c:pt>
                <c:pt idx="2437">
                  <c:v>9</c:v>
                </c:pt>
                <c:pt idx="2438">
                  <c:v>0</c:v>
                </c:pt>
                <c:pt idx="2439">
                  <c:v>2</c:v>
                </c:pt>
                <c:pt idx="2440">
                  <c:v>4</c:v>
                </c:pt>
                <c:pt idx="2441">
                  <c:v>4</c:v>
                </c:pt>
                <c:pt idx="2442">
                  <c:v>0</c:v>
                </c:pt>
                <c:pt idx="2443">
                  <c:v>6</c:v>
                </c:pt>
                <c:pt idx="2444">
                  <c:v>8</c:v>
                </c:pt>
                <c:pt idx="2445">
                  <c:v>3.963354475</c:v>
                </c:pt>
                <c:pt idx="2446">
                  <c:v>3</c:v>
                </c:pt>
                <c:pt idx="2447">
                  <c:v>9</c:v>
                </c:pt>
                <c:pt idx="2448">
                  <c:v>9</c:v>
                </c:pt>
                <c:pt idx="2449">
                  <c:v>1</c:v>
                </c:pt>
                <c:pt idx="2450">
                  <c:v>8</c:v>
                </c:pt>
                <c:pt idx="2451">
                  <c:v>9</c:v>
                </c:pt>
                <c:pt idx="2452">
                  <c:v>5</c:v>
                </c:pt>
                <c:pt idx="2453">
                  <c:v>5</c:v>
                </c:pt>
                <c:pt idx="2454">
                  <c:v>8</c:v>
                </c:pt>
                <c:pt idx="2455">
                  <c:v>6</c:v>
                </c:pt>
                <c:pt idx="2456">
                  <c:v>9</c:v>
                </c:pt>
                <c:pt idx="2457">
                  <c:v>9</c:v>
                </c:pt>
                <c:pt idx="2458">
                  <c:v>6</c:v>
                </c:pt>
                <c:pt idx="2459">
                  <c:v>4</c:v>
                </c:pt>
                <c:pt idx="2460">
                  <c:v>5</c:v>
                </c:pt>
                <c:pt idx="2461">
                  <c:v>9</c:v>
                </c:pt>
                <c:pt idx="2462">
                  <c:v>8</c:v>
                </c:pt>
                <c:pt idx="2463">
                  <c:v>0</c:v>
                </c:pt>
                <c:pt idx="2464">
                  <c:v>1</c:v>
                </c:pt>
                <c:pt idx="2465">
                  <c:v>9</c:v>
                </c:pt>
                <c:pt idx="2466">
                  <c:v>1</c:v>
                </c:pt>
                <c:pt idx="2467">
                  <c:v>0</c:v>
                </c:pt>
                <c:pt idx="2468">
                  <c:v>3</c:v>
                </c:pt>
                <c:pt idx="2469">
                  <c:v>2</c:v>
                </c:pt>
                <c:pt idx="2470">
                  <c:v>2</c:v>
                </c:pt>
                <c:pt idx="2471">
                  <c:v>1</c:v>
                </c:pt>
                <c:pt idx="2472">
                  <c:v>0</c:v>
                </c:pt>
                <c:pt idx="2473">
                  <c:v>0</c:v>
                </c:pt>
                <c:pt idx="2474">
                  <c:v>9</c:v>
                </c:pt>
                <c:pt idx="2475">
                  <c:v>3.963354475</c:v>
                </c:pt>
                <c:pt idx="2476">
                  <c:v>3</c:v>
                </c:pt>
                <c:pt idx="2477">
                  <c:v>9</c:v>
                </c:pt>
                <c:pt idx="2478">
                  <c:v>8</c:v>
                </c:pt>
                <c:pt idx="2479">
                  <c:v>6</c:v>
                </c:pt>
                <c:pt idx="2480">
                  <c:v>6</c:v>
                </c:pt>
                <c:pt idx="2481">
                  <c:v>3</c:v>
                </c:pt>
                <c:pt idx="2482">
                  <c:v>3</c:v>
                </c:pt>
                <c:pt idx="2483">
                  <c:v>1</c:v>
                </c:pt>
                <c:pt idx="2484">
                  <c:v>8</c:v>
                </c:pt>
                <c:pt idx="2485">
                  <c:v>0</c:v>
                </c:pt>
                <c:pt idx="2486">
                  <c:v>1</c:v>
                </c:pt>
                <c:pt idx="2487">
                  <c:v>0</c:v>
                </c:pt>
                <c:pt idx="2488">
                  <c:v>9</c:v>
                </c:pt>
                <c:pt idx="2489">
                  <c:v>0</c:v>
                </c:pt>
                <c:pt idx="2490">
                  <c:v>4</c:v>
                </c:pt>
                <c:pt idx="2491">
                  <c:v>8</c:v>
                </c:pt>
                <c:pt idx="2492">
                  <c:v>8</c:v>
                </c:pt>
                <c:pt idx="2493">
                  <c:v>5</c:v>
                </c:pt>
                <c:pt idx="2494">
                  <c:v>3</c:v>
                </c:pt>
                <c:pt idx="2495">
                  <c:v>2</c:v>
                </c:pt>
                <c:pt idx="2496">
                  <c:v>3</c:v>
                </c:pt>
                <c:pt idx="2497">
                  <c:v>3</c:v>
                </c:pt>
                <c:pt idx="2498">
                  <c:v>5</c:v>
                </c:pt>
                <c:pt idx="2499">
                  <c:v>9</c:v>
                </c:pt>
                <c:pt idx="2500">
                  <c:v>2</c:v>
                </c:pt>
                <c:pt idx="2501">
                  <c:v>5</c:v>
                </c:pt>
                <c:pt idx="2502">
                  <c:v>5</c:v>
                </c:pt>
                <c:pt idx="2503">
                  <c:v>6</c:v>
                </c:pt>
                <c:pt idx="2504">
                  <c:v>8</c:v>
                </c:pt>
                <c:pt idx="2505">
                  <c:v>0</c:v>
                </c:pt>
                <c:pt idx="2506">
                  <c:v>9</c:v>
                </c:pt>
                <c:pt idx="2507">
                  <c:v>6</c:v>
                </c:pt>
                <c:pt idx="2508">
                  <c:v>4</c:v>
                </c:pt>
                <c:pt idx="2509">
                  <c:v>3</c:v>
                </c:pt>
                <c:pt idx="2510">
                  <c:v>4</c:v>
                </c:pt>
                <c:pt idx="2511">
                  <c:v>1</c:v>
                </c:pt>
                <c:pt idx="2512">
                  <c:v>3</c:v>
                </c:pt>
                <c:pt idx="2513">
                  <c:v>5</c:v>
                </c:pt>
                <c:pt idx="2514">
                  <c:v>7</c:v>
                </c:pt>
                <c:pt idx="2515">
                  <c:v>6</c:v>
                </c:pt>
                <c:pt idx="2516">
                  <c:v>3.963354475</c:v>
                </c:pt>
                <c:pt idx="2517">
                  <c:v>5</c:v>
                </c:pt>
                <c:pt idx="2518">
                  <c:v>1</c:v>
                </c:pt>
                <c:pt idx="2519">
                  <c:v>1</c:v>
                </c:pt>
                <c:pt idx="2520">
                  <c:v>9</c:v>
                </c:pt>
                <c:pt idx="2521">
                  <c:v>4</c:v>
                </c:pt>
                <c:pt idx="2522">
                  <c:v>2</c:v>
                </c:pt>
                <c:pt idx="2523">
                  <c:v>4</c:v>
                </c:pt>
                <c:pt idx="2524">
                  <c:v>5</c:v>
                </c:pt>
                <c:pt idx="2525">
                  <c:v>0</c:v>
                </c:pt>
                <c:pt idx="2526">
                  <c:v>3</c:v>
                </c:pt>
                <c:pt idx="2527">
                  <c:v>1</c:v>
                </c:pt>
                <c:pt idx="2528">
                  <c:v>0</c:v>
                </c:pt>
                <c:pt idx="2529">
                  <c:v>3</c:v>
                </c:pt>
                <c:pt idx="2530">
                  <c:v>7</c:v>
                </c:pt>
                <c:pt idx="2531">
                  <c:v>1</c:v>
                </c:pt>
                <c:pt idx="2532">
                  <c:v>1</c:v>
                </c:pt>
                <c:pt idx="2533">
                  <c:v>3</c:v>
                </c:pt>
                <c:pt idx="2534">
                  <c:v>5</c:v>
                </c:pt>
                <c:pt idx="2535">
                  <c:v>3</c:v>
                </c:pt>
                <c:pt idx="2536">
                  <c:v>6</c:v>
                </c:pt>
                <c:pt idx="2537">
                  <c:v>6</c:v>
                </c:pt>
                <c:pt idx="2538">
                  <c:v>9</c:v>
                </c:pt>
                <c:pt idx="2539">
                  <c:v>9</c:v>
                </c:pt>
                <c:pt idx="2540">
                  <c:v>9</c:v>
                </c:pt>
                <c:pt idx="2541">
                  <c:v>3</c:v>
                </c:pt>
                <c:pt idx="2542">
                  <c:v>9</c:v>
                </c:pt>
                <c:pt idx="2543">
                  <c:v>4</c:v>
                </c:pt>
                <c:pt idx="2544">
                  <c:v>2</c:v>
                </c:pt>
                <c:pt idx="2545">
                  <c:v>6</c:v>
                </c:pt>
                <c:pt idx="2546">
                  <c:v>7</c:v>
                </c:pt>
                <c:pt idx="2547">
                  <c:v>7</c:v>
                </c:pt>
                <c:pt idx="2548">
                  <c:v>7</c:v>
                </c:pt>
                <c:pt idx="2549">
                  <c:v>8</c:v>
                </c:pt>
                <c:pt idx="2550">
                  <c:v>7</c:v>
                </c:pt>
                <c:pt idx="2551">
                  <c:v>9</c:v>
                </c:pt>
                <c:pt idx="2552">
                  <c:v>5</c:v>
                </c:pt>
                <c:pt idx="2553">
                  <c:v>6</c:v>
                </c:pt>
                <c:pt idx="2554">
                  <c:v>1</c:v>
                </c:pt>
                <c:pt idx="2555">
                  <c:v>2</c:v>
                </c:pt>
                <c:pt idx="2556">
                  <c:v>2</c:v>
                </c:pt>
                <c:pt idx="2557">
                  <c:v>3.963354475</c:v>
                </c:pt>
                <c:pt idx="2558">
                  <c:v>2</c:v>
                </c:pt>
                <c:pt idx="2559">
                  <c:v>2</c:v>
                </c:pt>
                <c:pt idx="2560">
                  <c:v>6</c:v>
                </c:pt>
                <c:pt idx="2561">
                  <c:v>0</c:v>
                </c:pt>
                <c:pt idx="2562">
                  <c:v>6</c:v>
                </c:pt>
                <c:pt idx="2563">
                  <c:v>9</c:v>
                </c:pt>
                <c:pt idx="2564">
                  <c:v>3</c:v>
                </c:pt>
                <c:pt idx="2565">
                  <c:v>5</c:v>
                </c:pt>
                <c:pt idx="2566">
                  <c:v>6</c:v>
                </c:pt>
                <c:pt idx="2567">
                  <c:v>8</c:v>
                </c:pt>
                <c:pt idx="2568">
                  <c:v>0</c:v>
                </c:pt>
                <c:pt idx="2569">
                  <c:v>3</c:v>
                </c:pt>
                <c:pt idx="2570">
                  <c:v>0</c:v>
                </c:pt>
                <c:pt idx="2571">
                  <c:v>7</c:v>
                </c:pt>
                <c:pt idx="2572">
                  <c:v>7</c:v>
                </c:pt>
                <c:pt idx="2573">
                  <c:v>3</c:v>
                </c:pt>
                <c:pt idx="2574">
                  <c:v>9</c:v>
                </c:pt>
                <c:pt idx="2575">
                  <c:v>7</c:v>
                </c:pt>
                <c:pt idx="2576">
                  <c:v>4</c:v>
                </c:pt>
                <c:pt idx="2577">
                  <c:v>1</c:v>
                </c:pt>
                <c:pt idx="2578">
                  <c:v>5</c:v>
                </c:pt>
                <c:pt idx="2579">
                  <c:v>6</c:v>
                </c:pt>
                <c:pt idx="2580">
                  <c:v>8</c:v>
                </c:pt>
                <c:pt idx="2581">
                  <c:v>1</c:v>
                </c:pt>
                <c:pt idx="2582">
                  <c:v>7</c:v>
                </c:pt>
                <c:pt idx="2583">
                  <c:v>5</c:v>
                </c:pt>
                <c:pt idx="2584">
                  <c:v>3</c:v>
                </c:pt>
                <c:pt idx="2585">
                  <c:v>6</c:v>
                </c:pt>
                <c:pt idx="2586">
                  <c:v>9</c:v>
                </c:pt>
                <c:pt idx="2587">
                  <c:v>1</c:v>
                </c:pt>
                <c:pt idx="2588">
                  <c:v>3</c:v>
                </c:pt>
                <c:pt idx="2589">
                  <c:v>9</c:v>
                </c:pt>
                <c:pt idx="2590">
                  <c:v>3</c:v>
                </c:pt>
                <c:pt idx="2591">
                  <c:v>4</c:v>
                </c:pt>
                <c:pt idx="2592">
                  <c:v>8</c:v>
                </c:pt>
                <c:pt idx="2593">
                  <c:v>5</c:v>
                </c:pt>
                <c:pt idx="2594">
                  <c:v>2</c:v>
                </c:pt>
                <c:pt idx="2595">
                  <c:v>4</c:v>
                </c:pt>
                <c:pt idx="2596">
                  <c:v>4</c:v>
                </c:pt>
                <c:pt idx="2597">
                  <c:v>8</c:v>
                </c:pt>
                <c:pt idx="2598">
                  <c:v>8</c:v>
                </c:pt>
                <c:pt idx="2599">
                  <c:v>7</c:v>
                </c:pt>
                <c:pt idx="2600">
                  <c:v>7</c:v>
                </c:pt>
                <c:pt idx="2601">
                  <c:v>1</c:v>
                </c:pt>
                <c:pt idx="2602">
                  <c:v>1</c:v>
                </c:pt>
                <c:pt idx="2603">
                  <c:v>2</c:v>
                </c:pt>
                <c:pt idx="2604">
                  <c:v>5</c:v>
                </c:pt>
                <c:pt idx="2605">
                  <c:v>5</c:v>
                </c:pt>
                <c:pt idx="2606">
                  <c:v>7</c:v>
                </c:pt>
                <c:pt idx="2607">
                  <c:v>3</c:v>
                </c:pt>
                <c:pt idx="2608">
                  <c:v>1</c:v>
                </c:pt>
                <c:pt idx="2609">
                  <c:v>8</c:v>
                </c:pt>
                <c:pt idx="2610">
                  <c:v>3</c:v>
                </c:pt>
                <c:pt idx="2611">
                  <c:v>2</c:v>
                </c:pt>
                <c:pt idx="2612">
                  <c:v>3</c:v>
                </c:pt>
                <c:pt idx="2613">
                  <c:v>4</c:v>
                </c:pt>
                <c:pt idx="2614">
                  <c:v>9</c:v>
                </c:pt>
                <c:pt idx="2615">
                  <c:v>3.963354475</c:v>
                </c:pt>
                <c:pt idx="2616">
                  <c:v>1</c:v>
                </c:pt>
                <c:pt idx="2617">
                  <c:v>5</c:v>
                </c:pt>
                <c:pt idx="2618">
                  <c:v>4</c:v>
                </c:pt>
                <c:pt idx="2619">
                  <c:v>2</c:v>
                </c:pt>
                <c:pt idx="2620">
                  <c:v>9</c:v>
                </c:pt>
                <c:pt idx="2621">
                  <c:v>3</c:v>
                </c:pt>
                <c:pt idx="2622">
                  <c:v>3</c:v>
                </c:pt>
                <c:pt idx="2623">
                  <c:v>4</c:v>
                </c:pt>
                <c:pt idx="2624">
                  <c:v>2</c:v>
                </c:pt>
                <c:pt idx="2625">
                  <c:v>4</c:v>
                </c:pt>
                <c:pt idx="2626">
                  <c:v>2</c:v>
                </c:pt>
                <c:pt idx="2627">
                  <c:v>1</c:v>
                </c:pt>
                <c:pt idx="2628">
                  <c:v>5</c:v>
                </c:pt>
                <c:pt idx="2629">
                  <c:v>2</c:v>
                </c:pt>
                <c:pt idx="2630">
                  <c:v>5</c:v>
                </c:pt>
                <c:pt idx="2631">
                  <c:v>3.963354475</c:v>
                </c:pt>
                <c:pt idx="2632">
                  <c:v>2</c:v>
                </c:pt>
                <c:pt idx="2633">
                  <c:v>3</c:v>
                </c:pt>
                <c:pt idx="2634">
                  <c:v>4</c:v>
                </c:pt>
                <c:pt idx="2635">
                  <c:v>0</c:v>
                </c:pt>
                <c:pt idx="2636">
                  <c:v>9</c:v>
                </c:pt>
                <c:pt idx="2637">
                  <c:v>9</c:v>
                </c:pt>
                <c:pt idx="2638">
                  <c:v>7</c:v>
                </c:pt>
                <c:pt idx="2639">
                  <c:v>7</c:v>
                </c:pt>
                <c:pt idx="2640">
                  <c:v>9</c:v>
                </c:pt>
                <c:pt idx="2641">
                  <c:v>7</c:v>
                </c:pt>
                <c:pt idx="2642">
                  <c:v>4</c:v>
                </c:pt>
                <c:pt idx="2643">
                  <c:v>9</c:v>
                </c:pt>
                <c:pt idx="2644">
                  <c:v>3.963354475</c:v>
                </c:pt>
                <c:pt idx="2645">
                  <c:v>8</c:v>
                </c:pt>
                <c:pt idx="2646">
                  <c:v>8</c:v>
                </c:pt>
                <c:pt idx="2647">
                  <c:v>2</c:v>
                </c:pt>
                <c:pt idx="2648">
                  <c:v>0</c:v>
                </c:pt>
                <c:pt idx="2649">
                  <c:v>6</c:v>
                </c:pt>
                <c:pt idx="2650">
                  <c:v>4</c:v>
                </c:pt>
                <c:pt idx="2651">
                  <c:v>2</c:v>
                </c:pt>
                <c:pt idx="2652">
                  <c:v>0</c:v>
                </c:pt>
                <c:pt idx="2653">
                  <c:v>2</c:v>
                </c:pt>
                <c:pt idx="2654">
                  <c:v>7</c:v>
                </c:pt>
                <c:pt idx="2655">
                  <c:v>3</c:v>
                </c:pt>
                <c:pt idx="2656">
                  <c:v>3</c:v>
                </c:pt>
                <c:pt idx="2657">
                  <c:v>9</c:v>
                </c:pt>
                <c:pt idx="2658">
                  <c:v>2</c:v>
                </c:pt>
                <c:pt idx="2659">
                  <c:v>9</c:v>
                </c:pt>
                <c:pt idx="2660">
                  <c:v>1</c:v>
                </c:pt>
                <c:pt idx="2661">
                  <c:v>8</c:v>
                </c:pt>
                <c:pt idx="2662">
                  <c:v>2</c:v>
                </c:pt>
                <c:pt idx="2663">
                  <c:v>1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4</c:v>
                </c:pt>
                <c:pt idx="2668">
                  <c:v>5</c:v>
                </c:pt>
                <c:pt idx="2669">
                  <c:v>2</c:v>
                </c:pt>
                <c:pt idx="2670">
                  <c:v>4</c:v>
                </c:pt>
                <c:pt idx="2671">
                  <c:v>9</c:v>
                </c:pt>
                <c:pt idx="2672">
                  <c:v>5</c:v>
                </c:pt>
                <c:pt idx="2673">
                  <c:v>0</c:v>
                </c:pt>
                <c:pt idx="2674">
                  <c:v>9</c:v>
                </c:pt>
                <c:pt idx="2675">
                  <c:v>3</c:v>
                </c:pt>
                <c:pt idx="2676">
                  <c:v>1</c:v>
                </c:pt>
                <c:pt idx="2677">
                  <c:v>1</c:v>
                </c:pt>
                <c:pt idx="2678">
                  <c:v>9</c:v>
                </c:pt>
                <c:pt idx="2679">
                  <c:v>4</c:v>
                </c:pt>
                <c:pt idx="2680">
                  <c:v>7</c:v>
                </c:pt>
                <c:pt idx="2681">
                  <c:v>6</c:v>
                </c:pt>
                <c:pt idx="2682">
                  <c:v>4</c:v>
                </c:pt>
                <c:pt idx="2683">
                  <c:v>2</c:v>
                </c:pt>
                <c:pt idx="2684">
                  <c:v>3</c:v>
                </c:pt>
                <c:pt idx="2685">
                  <c:v>4</c:v>
                </c:pt>
                <c:pt idx="2686">
                  <c:v>1</c:v>
                </c:pt>
                <c:pt idx="2687">
                  <c:v>6</c:v>
                </c:pt>
                <c:pt idx="2688">
                  <c:v>2</c:v>
                </c:pt>
                <c:pt idx="2689">
                  <c:v>0</c:v>
                </c:pt>
                <c:pt idx="2690">
                  <c:v>2</c:v>
                </c:pt>
                <c:pt idx="2691">
                  <c:v>1</c:v>
                </c:pt>
                <c:pt idx="2692">
                  <c:v>7</c:v>
                </c:pt>
                <c:pt idx="2693">
                  <c:v>4</c:v>
                </c:pt>
                <c:pt idx="2694">
                  <c:v>5</c:v>
                </c:pt>
                <c:pt idx="2695">
                  <c:v>3.963354475</c:v>
                </c:pt>
                <c:pt idx="2696">
                  <c:v>1</c:v>
                </c:pt>
                <c:pt idx="2697">
                  <c:v>0</c:v>
                </c:pt>
                <c:pt idx="2698">
                  <c:v>5</c:v>
                </c:pt>
                <c:pt idx="2699">
                  <c:v>5</c:v>
                </c:pt>
                <c:pt idx="2700">
                  <c:v>1</c:v>
                </c:pt>
                <c:pt idx="2701">
                  <c:v>6</c:v>
                </c:pt>
                <c:pt idx="2702">
                  <c:v>2</c:v>
                </c:pt>
                <c:pt idx="2703">
                  <c:v>4</c:v>
                </c:pt>
                <c:pt idx="2704">
                  <c:v>3.963354475</c:v>
                </c:pt>
                <c:pt idx="2705">
                  <c:v>9</c:v>
                </c:pt>
                <c:pt idx="2706">
                  <c:v>6</c:v>
                </c:pt>
                <c:pt idx="2707">
                  <c:v>9</c:v>
                </c:pt>
                <c:pt idx="2708">
                  <c:v>2</c:v>
                </c:pt>
                <c:pt idx="2709">
                  <c:v>7</c:v>
                </c:pt>
                <c:pt idx="2710">
                  <c:v>1</c:v>
                </c:pt>
                <c:pt idx="2711">
                  <c:v>4</c:v>
                </c:pt>
                <c:pt idx="2712">
                  <c:v>4</c:v>
                </c:pt>
                <c:pt idx="2713">
                  <c:v>7</c:v>
                </c:pt>
                <c:pt idx="2714">
                  <c:v>2</c:v>
                </c:pt>
                <c:pt idx="2715">
                  <c:v>6</c:v>
                </c:pt>
                <c:pt idx="2716">
                  <c:v>8</c:v>
                </c:pt>
                <c:pt idx="2717">
                  <c:v>4</c:v>
                </c:pt>
                <c:pt idx="2718">
                  <c:v>0</c:v>
                </c:pt>
                <c:pt idx="2719">
                  <c:v>1</c:v>
                </c:pt>
                <c:pt idx="2720">
                  <c:v>0</c:v>
                </c:pt>
                <c:pt idx="2721">
                  <c:v>0</c:v>
                </c:pt>
                <c:pt idx="2722">
                  <c:v>6</c:v>
                </c:pt>
                <c:pt idx="2723">
                  <c:v>1</c:v>
                </c:pt>
                <c:pt idx="2724">
                  <c:v>5</c:v>
                </c:pt>
                <c:pt idx="2725">
                  <c:v>2</c:v>
                </c:pt>
                <c:pt idx="2726">
                  <c:v>0</c:v>
                </c:pt>
                <c:pt idx="2727">
                  <c:v>9</c:v>
                </c:pt>
                <c:pt idx="2728">
                  <c:v>7</c:v>
                </c:pt>
                <c:pt idx="2729">
                  <c:v>7</c:v>
                </c:pt>
                <c:pt idx="2730">
                  <c:v>8</c:v>
                </c:pt>
                <c:pt idx="2731">
                  <c:v>8</c:v>
                </c:pt>
                <c:pt idx="2732">
                  <c:v>1</c:v>
                </c:pt>
                <c:pt idx="2733">
                  <c:v>7</c:v>
                </c:pt>
                <c:pt idx="2734">
                  <c:v>3.963354475</c:v>
                </c:pt>
                <c:pt idx="2735">
                  <c:v>5</c:v>
                </c:pt>
                <c:pt idx="2736">
                  <c:v>2</c:v>
                </c:pt>
                <c:pt idx="2737">
                  <c:v>9</c:v>
                </c:pt>
                <c:pt idx="2738">
                  <c:v>2</c:v>
                </c:pt>
                <c:pt idx="2739">
                  <c:v>0</c:v>
                </c:pt>
                <c:pt idx="2740">
                  <c:v>2</c:v>
                </c:pt>
                <c:pt idx="2741">
                  <c:v>0</c:v>
                </c:pt>
                <c:pt idx="2742">
                  <c:v>7</c:v>
                </c:pt>
                <c:pt idx="2743">
                  <c:v>3.963354475</c:v>
                </c:pt>
                <c:pt idx="2744">
                  <c:v>6</c:v>
                </c:pt>
                <c:pt idx="2745">
                  <c:v>1</c:v>
                </c:pt>
                <c:pt idx="2746">
                  <c:v>2</c:v>
                </c:pt>
                <c:pt idx="2747">
                  <c:v>2</c:v>
                </c:pt>
                <c:pt idx="2748">
                  <c:v>4</c:v>
                </c:pt>
                <c:pt idx="2749">
                  <c:v>3.963354475</c:v>
                </c:pt>
                <c:pt idx="2750">
                  <c:v>9</c:v>
                </c:pt>
                <c:pt idx="2751">
                  <c:v>5</c:v>
                </c:pt>
                <c:pt idx="2752">
                  <c:v>1</c:v>
                </c:pt>
                <c:pt idx="2753">
                  <c:v>4</c:v>
                </c:pt>
                <c:pt idx="2754">
                  <c:v>2</c:v>
                </c:pt>
                <c:pt idx="2755">
                  <c:v>8</c:v>
                </c:pt>
                <c:pt idx="2756">
                  <c:v>5</c:v>
                </c:pt>
                <c:pt idx="2757">
                  <c:v>2</c:v>
                </c:pt>
                <c:pt idx="2758">
                  <c:v>2</c:v>
                </c:pt>
                <c:pt idx="2759">
                  <c:v>8</c:v>
                </c:pt>
                <c:pt idx="2760">
                  <c:v>5</c:v>
                </c:pt>
                <c:pt idx="2761">
                  <c:v>0</c:v>
                </c:pt>
                <c:pt idx="2762">
                  <c:v>9</c:v>
                </c:pt>
                <c:pt idx="2763">
                  <c:v>8</c:v>
                </c:pt>
                <c:pt idx="2764">
                  <c:v>5</c:v>
                </c:pt>
                <c:pt idx="2765">
                  <c:v>3</c:v>
                </c:pt>
                <c:pt idx="2766">
                  <c:v>9</c:v>
                </c:pt>
                <c:pt idx="2767">
                  <c:v>9</c:v>
                </c:pt>
                <c:pt idx="2768">
                  <c:v>0</c:v>
                </c:pt>
                <c:pt idx="2769">
                  <c:v>1</c:v>
                </c:pt>
                <c:pt idx="2770">
                  <c:v>4</c:v>
                </c:pt>
                <c:pt idx="2771">
                  <c:v>0</c:v>
                </c:pt>
                <c:pt idx="2772">
                  <c:v>7</c:v>
                </c:pt>
                <c:pt idx="2773">
                  <c:v>2</c:v>
                </c:pt>
                <c:pt idx="2774">
                  <c:v>2</c:v>
                </c:pt>
                <c:pt idx="2775">
                  <c:v>8</c:v>
                </c:pt>
                <c:pt idx="2776">
                  <c:v>1</c:v>
                </c:pt>
                <c:pt idx="2777">
                  <c:v>8</c:v>
                </c:pt>
                <c:pt idx="2778">
                  <c:v>1</c:v>
                </c:pt>
                <c:pt idx="2779">
                  <c:v>2</c:v>
                </c:pt>
                <c:pt idx="2780">
                  <c:v>3</c:v>
                </c:pt>
                <c:pt idx="2781">
                  <c:v>0</c:v>
                </c:pt>
                <c:pt idx="2782">
                  <c:v>4</c:v>
                </c:pt>
                <c:pt idx="2783">
                  <c:v>2</c:v>
                </c:pt>
                <c:pt idx="2784">
                  <c:v>8</c:v>
                </c:pt>
                <c:pt idx="2785">
                  <c:v>2</c:v>
                </c:pt>
                <c:pt idx="2786">
                  <c:v>4</c:v>
                </c:pt>
                <c:pt idx="2787">
                  <c:v>1</c:v>
                </c:pt>
                <c:pt idx="2788">
                  <c:v>6</c:v>
                </c:pt>
                <c:pt idx="2789">
                  <c:v>1</c:v>
                </c:pt>
                <c:pt idx="2790">
                  <c:v>2</c:v>
                </c:pt>
                <c:pt idx="2791">
                  <c:v>3</c:v>
                </c:pt>
                <c:pt idx="2792">
                  <c:v>0</c:v>
                </c:pt>
                <c:pt idx="2793">
                  <c:v>7</c:v>
                </c:pt>
                <c:pt idx="2794">
                  <c:v>3.963354475</c:v>
                </c:pt>
                <c:pt idx="2795">
                  <c:v>9</c:v>
                </c:pt>
                <c:pt idx="2796">
                  <c:v>0</c:v>
                </c:pt>
                <c:pt idx="2797">
                  <c:v>3</c:v>
                </c:pt>
                <c:pt idx="2798">
                  <c:v>8</c:v>
                </c:pt>
                <c:pt idx="2799">
                  <c:v>7</c:v>
                </c:pt>
                <c:pt idx="2800">
                  <c:v>3</c:v>
                </c:pt>
                <c:pt idx="2801">
                  <c:v>0</c:v>
                </c:pt>
                <c:pt idx="2802">
                  <c:v>0</c:v>
                </c:pt>
                <c:pt idx="2803">
                  <c:v>4</c:v>
                </c:pt>
                <c:pt idx="2804">
                  <c:v>7</c:v>
                </c:pt>
                <c:pt idx="2805">
                  <c:v>2</c:v>
                </c:pt>
                <c:pt idx="2806">
                  <c:v>7</c:v>
                </c:pt>
                <c:pt idx="2807">
                  <c:v>6</c:v>
                </c:pt>
                <c:pt idx="2808">
                  <c:v>8</c:v>
                </c:pt>
                <c:pt idx="2809">
                  <c:v>8</c:v>
                </c:pt>
                <c:pt idx="2810">
                  <c:v>1</c:v>
                </c:pt>
                <c:pt idx="2811">
                  <c:v>1</c:v>
                </c:pt>
                <c:pt idx="2812">
                  <c:v>3</c:v>
                </c:pt>
                <c:pt idx="2813">
                  <c:v>7</c:v>
                </c:pt>
                <c:pt idx="2814">
                  <c:v>9</c:v>
                </c:pt>
                <c:pt idx="2815">
                  <c:v>8</c:v>
                </c:pt>
                <c:pt idx="2816">
                  <c:v>0</c:v>
                </c:pt>
                <c:pt idx="2817">
                  <c:v>2</c:v>
                </c:pt>
                <c:pt idx="2818">
                  <c:v>1</c:v>
                </c:pt>
                <c:pt idx="2819">
                  <c:v>5</c:v>
                </c:pt>
                <c:pt idx="2820">
                  <c:v>0</c:v>
                </c:pt>
                <c:pt idx="2821">
                  <c:v>7</c:v>
                </c:pt>
                <c:pt idx="2822">
                  <c:v>2</c:v>
                </c:pt>
                <c:pt idx="2823">
                  <c:v>0</c:v>
                </c:pt>
                <c:pt idx="2824">
                  <c:v>7</c:v>
                </c:pt>
                <c:pt idx="2825">
                  <c:v>2</c:v>
                </c:pt>
                <c:pt idx="2826">
                  <c:v>1</c:v>
                </c:pt>
                <c:pt idx="2827">
                  <c:v>8</c:v>
                </c:pt>
                <c:pt idx="2828">
                  <c:v>4</c:v>
                </c:pt>
                <c:pt idx="2829">
                  <c:v>7</c:v>
                </c:pt>
                <c:pt idx="2830">
                  <c:v>1</c:v>
                </c:pt>
                <c:pt idx="2831">
                  <c:v>5</c:v>
                </c:pt>
                <c:pt idx="2832">
                  <c:v>4</c:v>
                </c:pt>
                <c:pt idx="2833">
                  <c:v>0</c:v>
                </c:pt>
                <c:pt idx="2834">
                  <c:v>2</c:v>
                </c:pt>
                <c:pt idx="2835">
                  <c:v>8</c:v>
                </c:pt>
                <c:pt idx="2836">
                  <c:v>1</c:v>
                </c:pt>
                <c:pt idx="2837">
                  <c:v>5</c:v>
                </c:pt>
                <c:pt idx="2838">
                  <c:v>3</c:v>
                </c:pt>
                <c:pt idx="2839">
                  <c:v>2</c:v>
                </c:pt>
                <c:pt idx="2840">
                  <c:v>8</c:v>
                </c:pt>
                <c:pt idx="2841">
                  <c:v>2</c:v>
                </c:pt>
                <c:pt idx="2842">
                  <c:v>8</c:v>
                </c:pt>
                <c:pt idx="2843">
                  <c:v>2</c:v>
                </c:pt>
                <c:pt idx="2844">
                  <c:v>1</c:v>
                </c:pt>
                <c:pt idx="2845">
                  <c:v>0</c:v>
                </c:pt>
                <c:pt idx="2846">
                  <c:v>5</c:v>
                </c:pt>
                <c:pt idx="2847">
                  <c:v>7</c:v>
                </c:pt>
                <c:pt idx="2848">
                  <c:v>8</c:v>
                </c:pt>
                <c:pt idx="2849">
                  <c:v>4</c:v>
                </c:pt>
                <c:pt idx="2850">
                  <c:v>9</c:v>
                </c:pt>
                <c:pt idx="2851">
                  <c:v>4</c:v>
                </c:pt>
                <c:pt idx="2852">
                  <c:v>2</c:v>
                </c:pt>
                <c:pt idx="2853">
                  <c:v>5</c:v>
                </c:pt>
                <c:pt idx="2854">
                  <c:v>0</c:v>
                </c:pt>
                <c:pt idx="2855">
                  <c:v>9</c:v>
                </c:pt>
                <c:pt idx="2856">
                  <c:v>7</c:v>
                </c:pt>
                <c:pt idx="2857">
                  <c:v>5</c:v>
                </c:pt>
                <c:pt idx="2858">
                  <c:v>9</c:v>
                </c:pt>
                <c:pt idx="2859">
                  <c:v>7</c:v>
                </c:pt>
                <c:pt idx="2860">
                  <c:v>2</c:v>
                </c:pt>
                <c:pt idx="2861">
                  <c:v>6</c:v>
                </c:pt>
                <c:pt idx="2862">
                  <c:v>2</c:v>
                </c:pt>
                <c:pt idx="2863">
                  <c:v>4</c:v>
                </c:pt>
                <c:pt idx="2864">
                  <c:v>4</c:v>
                </c:pt>
                <c:pt idx="2865">
                  <c:v>6</c:v>
                </c:pt>
                <c:pt idx="2866">
                  <c:v>8</c:v>
                </c:pt>
                <c:pt idx="2867">
                  <c:v>3</c:v>
                </c:pt>
                <c:pt idx="2868">
                  <c:v>5</c:v>
                </c:pt>
                <c:pt idx="2869">
                  <c:v>7</c:v>
                </c:pt>
                <c:pt idx="2870">
                  <c:v>5</c:v>
                </c:pt>
                <c:pt idx="2871">
                  <c:v>5</c:v>
                </c:pt>
                <c:pt idx="2872">
                  <c:v>6</c:v>
                </c:pt>
                <c:pt idx="2873">
                  <c:v>2</c:v>
                </c:pt>
                <c:pt idx="2874">
                  <c:v>1</c:v>
                </c:pt>
                <c:pt idx="2875">
                  <c:v>8</c:v>
                </c:pt>
                <c:pt idx="2876">
                  <c:v>7</c:v>
                </c:pt>
                <c:pt idx="2877">
                  <c:v>5</c:v>
                </c:pt>
                <c:pt idx="2878">
                  <c:v>7</c:v>
                </c:pt>
                <c:pt idx="2879">
                  <c:v>2</c:v>
                </c:pt>
                <c:pt idx="2880">
                  <c:v>6</c:v>
                </c:pt>
                <c:pt idx="2881">
                  <c:v>1</c:v>
                </c:pt>
                <c:pt idx="2882">
                  <c:v>9</c:v>
                </c:pt>
                <c:pt idx="2883">
                  <c:v>2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9</c:v>
                </c:pt>
                <c:pt idx="2888">
                  <c:v>0</c:v>
                </c:pt>
                <c:pt idx="2889">
                  <c:v>0</c:v>
                </c:pt>
                <c:pt idx="2890">
                  <c:v>2</c:v>
                </c:pt>
                <c:pt idx="2891">
                  <c:v>3</c:v>
                </c:pt>
                <c:pt idx="2892">
                  <c:v>2</c:v>
                </c:pt>
                <c:pt idx="2893">
                  <c:v>2</c:v>
                </c:pt>
                <c:pt idx="2894">
                  <c:v>9</c:v>
                </c:pt>
                <c:pt idx="2895">
                  <c:v>7</c:v>
                </c:pt>
                <c:pt idx="2896">
                  <c:v>8</c:v>
                </c:pt>
                <c:pt idx="2897">
                  <c:v>1</c:v>
                </c:pt>
                <c:pt idx="2898">
                  <c:v>1</c:v>
                </c:pt>
                <c:pt idx="2899">
                  <c:v>6</c:v>
                </c:pt>
              </c:numCache>
            </c:numRef>
          </c:xVal>
          <c:yVal>
            <c:numRef>
              <c:f>personality_dataset_DataAnalysi!$F$2:$F$2901</c:f>
              <c:numCache>
                <c:formatCode>General</c:formatCode>
                <c:ptCount val="2900"/>
                <c:pt idx="0">
                  <c:v>13</c:v>
                </c:pt>
                <c:pt idx="1">
                  <c:v>0</c:v>
                </c:pt>
                <c:pt idx="2">
                  <c:v>5</c:v>
                </c:pt>
                <c:pt idx="3">
                  <c:v>14</c:v>
                </c:pt>
                <c:pt idx="4">
                  <c:v>8</c:v>
                </c:pt>
                <c:pt idx="5">
                  <c:v>6</c:v>
                </c:pt>
                <c:pt idx="6">
                  <c:v>13</c:v>
                </c:pt>
                <c:pt idx="7">
                  <c:v>7</c:v>
                </c:pt>
                <c:pt idx="8">
                  <c:v>0</c:v>
                </c:pt>
                <c:pt idx="9">
                  <c:v>13</c:v>
                </c:pt>
                <c:pt idx="10">
                  <c:v>15</c:v>
                </c:pt>
                <c:pt idx="11">
                  <c:v>4</c:v>
                </c:pt>
                <c:pt idx="12">
                  <c:v>14</c:v>
                </c:pt>
                <c:pt idx="13">
                  <c:v>10</c:v>
                </c:pt>
                <c:pt idx="14">
                  <c:v>1</c:v>
                </c:pt>
                <c:pt idx="15">
                  <c:v>8</c:v>
                </c:pt>
                <c:pt idx="16">
                  <c:v>0</c:v>
                </c:pt>
                <c:pt idx="17">
                  <c:v>10</c:v>
                </c:pt>
                <c:pt idx="18">
                  <c:v>4</c:v>
                </c:pt>
                <c:pt idx="19">
                  <c:v>12</c:v>
                </c:pt>
                <c:pt idx="20">
                  <c:v>2</c:v>
                </c:pt>
                <c:pt idx="21">
                  <c:v>13</c:v>
                </c:pt>
                <c:pt idx="22">
                  <c:v>14</c:v>
                </c:pt>
                <c:pt idx="23">
                  <c:v>1</c:v>
                </c:pt>
                <c:pt idx="24">
                  <c:v>15</c:v>
                </c:pt>
                <c:pt idx="25">
                  <c:v>11</c:v>
                </c:pt>
                <c:pt idx="26">
                  <c:v>14</c:v>
                </c:pt>
                <c:pt idx="27">
                  <c:v>6</c:v>
                </c:pt>
                <c:pt idx="28">
                  <c:v>12</c:v>
                </c:pt>
                <c:pt idx="29">
                  <c:v>14</c:v>
                </c:pt>
                <c:pt idx="30">
                  <c:v>9</c:v>
                </c:pt>
                <c:pt idx="31">
                  <c:v>7</c:v>
                </c:pt>
                <c:pt idx="32">
                  <c:v>0</c:v>
                </c:pt>
                <c:pt idx="33">
                  <c:v>2</c:v>
                </c:pt>
                <c:pt idx="34">
                  <c:v>3</c:v>
                </c:pt>
                <c:pt idx="35">
                  <c:v>14</c:v>
                </c:pt>
                <c:pt idx="36">
                  <c:v>15</c:v>
                </c:pt>
                <c:pt idx="37">
                  <c:v>10</c:v>
                </c:pt>
                <c:pt idx="38">
                  <c:v>2</c:v>
                </c:pt>
                <c:pt idx="39">
                  <c:v>5</c:v>
                </c:pt>
                <c:pt idx="40">
                  <c:v>13</c:v>
                </c:pt>
                <c:pt idx="41">
                  <c:v>6.2688629120000003</c:v>
                </c:pt>
                <c:pt idx="42">
                  <c:v>2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13</c:v>
                </c:pt>
                <c:pt idx="47">
                  <c:v>2</c:v>
                </c:pt>
                <c:pt idx="48">
                  <c:v>3</c:v>
                </c:pt>
                <c:pt idx="49">
                  <c:v>8</c:v>
                </c:pt>
                <c:pt idx="50">
                  <c:v>3</c:v>
                </c:pt>
                <c:pt idx="51">
                  <c:v>10</c:v>
                </c:pt>
                <c:pt idx="52">
                  <c:v>3</c:v>
                </c:pt>
                <c:pt idx="53">
                  <c:v>1</c:v>
                </c:pt>
                <c:pt idx="54">
                  <c:v>4</c:v>
                </c:pt>
                <c:pt idx="55">
                  <c:v>10</c:v>
                </c:pt>
                <c:pt idx="56">
                  <c:v>4</c:v>
                </c:pt>
                <c:pt idx="57">
                  <c:v>10</c:v>
                </c:pt>
                <c:pt idx="58">
                  <c:v>10</c:v>
                </c:pt>
                <c:pt idx="59">
                  <c:v>7</c:v>
                </c:pt>
                <c:pt idx="60">
                  <c:v>9</c:v>
                </c:pt>
                <c:pt idx="61">
                  <c:v>4</c:v>
                </c:pt>
                <c:pt idx="62">
                  <c:v>2</c:v>
                </c:pt>
                <c:pt idx="63">
                  <c:v>7</c:v>
                </c:pt>
                <c:pt idx="64">
                  <c:v>6</c:v>
                </c:pt>
                <c:pt idx="65">
                  <c:v>0</c:v>
                </c:pt>
                <c:pt idx="66">
                  <c:v>6</c:v>
                </c:pt>
                <c:pt idx="67">
                  <c:v>4</c:v>
                </c:pt>
                <c:pt idx="68">
                  <c:v>6</c:v>
                </c:pt>
                <c:pt idx="69">
                  <c:v>1</c:v>
                </c:pt>
                <c:pt idx="70">
                  <c:v>4</c:v>
                </c:pt>
                <c:pt idx="71">
                  <c:v>11</c:v>
                </c:pt>
                <c:pt idx="72">
                  <c:v>12</c:v>
                </c:pt>
                <c:pt idx="73">
                  <c:v>0</c:v>
                </c:pt>
                <c:pt idx="74">
                  <c:v>3</c:v>
                </c:pt>
                <c:pt idx="75">
                  <c:v>2</c:v>
                </c:pt>
                <c:pt idx="76">
                  <c:v>5</c:v>
                </c:pt>
                <c:pt idx="77">
                  <c:v>9</c:v>
                </c:pt>
                <c:pt idx="78">
                  <c:v>5</c:v>
                </c:pt>
                <c:pt idx="79">
                  <c:v>11</c:v>
                </c:pt>
                <c:pt idx="80">
                  <c:v>2</c:v>
                </c:pt>
                <c:pt idx="81">
                  <c:v>11</c:v>
                </c:pt>
                <c:pt idx="82">
                  <c:v>9</c:v>
                </c:pt>
                <c:pt idx="83">
                  <c:v>3</c:v>
                </c:pt>
                <c:pt idx="84">
                  <c:v>6</c:v>
                </c:pt>
                <c:pt idx="85">
                  <c:v>12</c:v>
                </c:pt>
                <c:pt idx="86">
                  <c:v>8</c:v>
                </c:pt>
                <c:pt idx="87">
                  <c:v>11</c:v>
                </c:pt>
                <c:pt idx="88">
                  <c:v>15</c:v>
                </c:pt>
                <c:pt idx="89">
                  <c:v>6.2688629120000003</c:v>
                </c:pt>
                <c:pt idx="90">
                  <c:v>4</c:v>
                </c:pt>
                <c:pt idx="91">
                  <c:v>10</c:v>
                </c:pt>
                <c:pt idx="92">
                  <c:v>1</c:v>
                </c:pt>
                <c:pt idx="93">
                  <c:v>8</c:v>
                </c:pt>
                <c:pt idx="94">
                  <c:v>9</c:v>
                </c:pt>
                <c:pt idx="95">
                  <c:v>11</c:v>
                </c:pt>
                <c:pt idx="96">
                  <c:v>10</c:v>
                </c:pt>
                <c:pt idx="97">
                  <c:v>14</c:v>
                </c:pt>
                <c:pt idx="98">
                  <c:v>8</c:v>
                </c:pt>
                <c:pt idx="99">
                  <c:v>4</c:v>
                </c:pt>
                <c:pt idx="100">
                  <c:v>0</c:v>
                </c:pt>
                <c:pt idx="101">
                  <c:v>8</c:v>
                </c:pt>
                <c:pt idx="102">
                  <c:v>13</c:v>
                </c:pt>
                <c:pt idx="103">
                  <c:v>5</c:v>
                </c:pt>
                <c:pt idx="104">
                  <c:v>3</c:v>
                </c:pt>
                <c:pt idx="105">
                  <c:v>12</c:v>
                </c:pt>
                <c:pt idx="106">
                  <c:v>13</c:v>
                </c:pt>
                <c:pt idx="107">
                  <c:v>9</c:v>
                </c:pt>
                <c:pt idx="108">
                  <c:v>10</c:v>
                </c:pt>
                <c:pt idx="109">
                  <c:v>1</c:v>
                </c:pt>
                <c:pt idx="110">
                  <c:v>15</c:v>
                </c:pt>
                <c:pt idx="111">
                  <c:v>13</c:v>
                </c:pt>
                <c:pt idx="112">
                  <c:v>9</c:v>
                </c:pt>
                <c:pt idx="113">
                  <c:v>1</c:v>
                </c:pt>
                <c:pt idx="114">
                  <c:v>8</c:v>
                </c:pt>
                <c:pt idx="115">
                  <c:v>15</c:v>
                </c:pt>
                <c:pt idx="116">
                  <c:v>6</c:v>
                </c:pt>
                <c:pt idx="117">
                  <c:v>0</c:v>
                </c:pt>
                <c:pt idx="118">
                  <c:v>0</c:v>
                </c:pt>
                <c:pt idx="119">
                  <c:v>12</c:v>
                </c:pt>
                <c:pt idx="120">
                  <c:v>5</c:v>
                </c:pt>
                <c:pt idx="121">
                  <c:v>2</c:v>
                </c:pt>
                <c:pt idx="122">
                  <c:v>8</c:v>
                </c:pt>
                <c:pt idx="123">
                  <c:v>1</c:v>
                </c:pt>
                <c:pt idx="124">
                  <c:v>10</c:v>
                </c:pt>
                <c:pt idx="125">
                  <c:v>2</c:v>
                </c:pt>
                <c:pt idx="126">
                  <c:v>10</c:v>
                </c:pt>
                <c:pt idx="127">
                  <c:v>15</c:v>
                </c:pt>
                <c:pt idx="128">
                  <c:v>5</c:v>
                </c:pt>
                <c:pt idx="129">
                  <c:v>7</c:v>
                </c:pt>
                <c:pt idx="130">
                  <c:v>13</c:v>
                </c:pt>
                <c:pt idx="131">
                  <c:v>2</c:v>
                </c:pt>
                <c:pt idx="132">
                  <c:v>2</c:v>
                </c:pt>
                <c:pt idx="133">
                  <c:v>10</c:v>
                </c:pt>
                <c:pt idx="134">
                  <c:v>11</c:v>
                </c:pt>
                <c:pt idx="135">
                  <c:v>1</c:v>
                </c:pt>
                <c:pt idx="136">
                  <c:v>5</c:v>
                </c:pt>
                <c:pt idx="137">
                  <c:v>3</c:v>
                </c:pt>
                <c:pt idx="138">
                  <c:v>1</c:v>
                </c:pt>
                <c:pt idx="139">
                  <c:v>9</c:v>
                </c:pt>
                <c:pt idx="140">
                  <c:v>6</c:v>
                </c:pt>
                <c:pt idx="141">
                  <c:v>5</c:v>
                </c:pt>
                <c:pt idx="142">
                  <c:v>6</c:v>
                </c:pt>
                <c:pt idx="143">
                  <c:v>12</c:v>
                </c:pt>
                <c:pt idx="144">
                  <c:v>8</c:v>
                </c:pt>
                <c:pt idx="145">
                  <c:v>15</c:v>
                </c:pt>
                <c:pt idx="146">
                  <c:v>0</c:v>
                </c:pt>
                <c:pt idx="147">
                  <c:v>4</c:v>
                </c:pt>
                <c:pt idx="148">
                  <c:v>8</c:v>
                </c:pt>
                <c:pt idx="149">
                  <c:v>10</c:v>
                </c:pt>
                <c:pt idx="150">
                  <c:v>3</c:v>
                </c:pt>
                <c:pt idx="151">
                  <c:v>13</c:v>
                </c:pt>
                <c:pt idx="152">
                  <c:v>13</c:v>
                </c:pt>
                <c:pt idx="153">
                  <c:v>0</c:v>
                </c:pt>
                <c:pt idx="154">
                  <c:v>11</c:v>
                </c:pt>
                <c:pt idx="155">
                  <c:v>3</c:v>
                </c:pt>
                <c:pt idx="156">
                  <c:v>2</c:v>
                </c:pt>
                <c:pt idx="157">
                  <c:v>11</c:v>
                </c:pt>
                <c:pt idx="158">
                  <c:v>11</c:v>
                </c:pt>
                <c:pt idx="159">
                  <c:v>8</c:v>
                </c:pt>
                <c:pt idx="160">
                  <c:v>1</c:v>
                </c:pt>
                <c:pt idx="161">
                  <c:v>5</c:v>
                </c:pt>
                <c:pt idx="162">
                  <c:v>14</c:v>
                </c:pt>
                <c:pt idx="163">
                  <c:v>1</c:v>
                </c:pt>
                <c:pt idx="164">
                  <c:v>1</c:v>
                </c:pt>
                <c:pt idx="165">
                  <c:v>9</c:v>
                </c:pt>
                <c:pt idx="166">
                  <c:v>4</c:v>
                </c:pt>
                <c:pt idx="167">
                  <c:v>1</c:v>
                </c:pt>
                <c:pt idx="168">
                  <c:v>9</c:v>
                </c:pt>
                <c:pt idx="169">
                  <c:v>3</c:v>
                </c:pt>
                <c:pt idx="170">
                  <c:v>10</c:v>
                </c:pt>
                <c:pt idx="171">
                  <c:v>7</c:v>
                </c:pt>
                <c:pt idx="172">
                  <c:v>13</c:v>
                </c:pt>
                <c:pt idx="173">
                  <c:v>0</c:v>
                </c:pt>
                <c:pt idx="174">
                  <c:v>15</c:v>
                </c:pt>
                <c:pt idx="175">
                  <c:v>1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8</c:v>
                </c:pt>
                <c:pt idx="180">
                  <c:v>9</c:v>
                </c:pt>
                <c:pt idx="181">
                  <c:v>7</c:v>
                </c:pt>
                <c:pt idx="182">
                  <c:v>2</c:v>
                </c:pt>
                <c:pt idx="183">
                  <c:v>3</c:v>
                </c:pt>
                <c:pt idx="184">
                  <c:v>7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10</c:v>
                </c:pt>
                <c:pt idx="190">
                  <c:v>6</c:v>
                </c:pt>
                <c:pt idx="191">
                  <c:v>9</c:v>
                </c:pt>
                <c:pt idx="192">
                  <c:v>9</c:v>
                </c:pt>
                <c:pt idx="193">
                  <c:v>2</c:v>
                </c:pt>
                <c:pt idx="194">
                  <c:v>1</c:v>
                </c:pt>
                <c:pt idx="195">
                  <c:v>13</c:v>
                </c:pt>
                <c:pt idx="196">
                  <c:v>3</c:v>
                </c:pt>
                <c:pt idx="197">
                  <c:v>1</c:v>
                </c:pt>
                <c:pt idx="198">
                  <c:v>3</c:v>
                </c:pt>
                <c:pt idx="199">
                  <c:v>10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  <c:pt idx="204">
                  <c:v>2</c:v>
                </c:pt>
                <c:pt idx="205">
                  <c:v>3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3</c:v>
                </c:pt>
                <c:pt idx="220">
                  <c:v>6.2688629120000003</c:v>
                </c:pt>
                <c:pt idx="221">
                  <c:v>3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3</c:v>
                </c:pt>
                <c:pt idx="229">
                  <c:v>1</c:v>
                </c:pt>
                <c:pt idx="230">
                  <c:v>1</c:v>
                </c:pt>
                <c:pt idx="231">
                  <c:v>2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2</c:v>
                </c:pt>
                <c:pt idx="245">
                  <c:v>3</c:v>
                </c:pt>
                <c:pt idx="246">
                  <c:v>2</c:v>
                </c:pt>
                <c:pt idx="247">
                  <c:v>1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1</c:v>
                </c:pt>
                <c:pt idx="252">
                  <c:v>3</c:v>
                </c:pt>
                <c:pt idx="253">
                  <c:v>1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1</c:v>
                </c:pt>
                <c:pt idx="266">
                  <c:v>3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3</c:v>
                </c:pt>
                <c:pt idx="274">
                  <c:v>1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6.2688629120000003</c:v>
                </c:pt>
                <c:pt idx="279">
                  <c:v>3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3</c:v>
                </c:pt>
                <c:pt idx="284">
                  <c:v>1</c:v>
                </c:pt>
                <c:pt idx="285">
                  <c:v>2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2</c:v>
                </c:pt>
                <c:pt idx="292">
                  <c:v>1</c:v>
                </c:pt>
                <c:pt idx="293">
                  <c:v>6.2688629120000003</c:v>
                </c:pt>
                <c:pt idx="294">
                  <c:v>1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6</c:v>
                </c:pt>
                <c:pt idx="301">
                  <c:v>8</c:v>
                </c:pt>
                <c:pt idx="302">
                  <c:v>7</c:v>
                </c:pt>
                <c:pt idx="303">
                  <c:v>6</c:v>
                </c:pt>
                <c:pt idx="304">
                  <c:v>6</c:v>
                </c:pt>
                <c:pt idx="305">
                  <c:v>4</c:v>
                </c:pt>
                <c:pt idx="306">
                  <c:v>7</c:v>
                </c:pt>
                <c:pt idx="307">
                  <c:v>9</c:v>
                </c:pt>
                <c:pt idx="308">
                  <c:v>6.2688629120000003</c:v>
                </c:pt>
                <c:pt idx="309">
                  <c:v>8</c:v>
                </c:pt>
                <c:pt idx="310">
                  <c:v>6.2688629120000003</c:v>
                </c:pt>
                <c:pt idx="311">
                  <c:v>8</c:v>
                </c:pt>
                <c:pt idx="312">
                  <c:v>7</c:v>
                </c:pt>
                <c:pt idx="313">
                  <c:v>7</c:v>
                </c:pt>
                <c:pt idx="314">
                  <c:v>6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7</c:v>
                </c:pt>
                <c:pt idx="319">
                  <c:v>6</c:v>
                </c:pt>
                <c:pt idx="320">
                  <c:v>4</c:v>
                </c:pt>
                <c:pt idx="321">
                  <c:v>7</c:v>
                </c:pt>
                <c:pt idx="322">
                  <c:v>5</c:v>
                </c:pt>
                <c:pt idx="323">
                  <c:v>6</c:v>
                </c:pt>
                <c:pt idx="324">
                  <c:v>8</c:v>
                </c:pt>
                <c:pt idx="325">
                  <c:v>8</c:v>
                </c:pt>
                <c:pt idx="326">
                  <c:v>9</c:v>
                </c:pt>
                <c:pt idx="327">
                  <c:v>8</c:v>
                </c:pt>
                <c:pt idx="328">
                  <c:v>7</c:v>
                </c:pt>
                <c:pt idx="329">
                  <c:v>4</c:v>
                </c:pt>
                <c:pt idx="330">
                  <c:v>5</c:v>
                </c:pt>
                <c:pt idx="331">
                  <c:v>5</c:v>
                </c:pt>
                <c:pt idx="332">
                  <c:v>6</c:v>
                </c:pt>
                <c:pt idx="333">
                  <c:v>4</c:v>
                </c:pt>
                <c:pt idx="334">
                  <c:v>7</c:v>
                </c:pt>
                <c:pt idx="335">
                  <c:v>9</c:v>
                </c:pt>
                <c:pt idx="336">
                  <c:v>6</c:v>
                </c:pt>
                <c:pt idx="337">
                  <c:v>8</c:v>
                </c:pt>
                <c:pt idx="338">
                  <c:v>7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8</c:v>
                </c:pt>
                <c:pt idx="343">
                  <c:v>9</c:v>
                </c:pt>
                <c:pt idx="344">
                  <c:v>7</c:v>
                </c:pt>
                <c:pt idx="345">
                  <c:v>5</c:v>
                </c:pt>
                <c:pt idx="346">
                  <c:v>4</c:v>
                </c:pt>
                <c:pt idx="347">
                  <c:v>4</c:v>
                </c:pt>
                <c:pt idx="348">
                  <c:v>9</c:v>
                </c:pt>
                <c:pt idx="349">
                  <c:v>5</c:v>
                </c:pt>
                <c:pt idx="350">
                  <c:v>5</c:v>
                </c:pt>
                <c:pt idx="351">
                  <c:v>8</c:v>
                </c:pt>
                <c:pt idx="352">
                  <c:v>4</c:v>
                </c:pt>
                <c:pt idx="353">
                  <c:v>8</c:v>
                </c:pt>
                <c:pt idx="354">
                  <c:v>9</c:v>
                </c:pt>
                <c:pt idx="355">
                  <c:v>8</c:v>
                </c:pt>
                <c:pt idx="356">
                  <c:v>9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8</c:v>
                </c:pt>
                <c:pt idx="361">
                  <c:v>4</c:v>
                </c:pt>
                <c:pt idx="362">
                  <c:v>8</c:v>
                </c:pt>
                <c:pt idx="363">
                  <c:v>8</c:v>
                </c:pt>
                <c:pt idx="364">
                  <c:v>6</c:v>
                </c:pt>
                <c:pt idx="365">
                  <c:v>4</c:v>
                </c:pt>
                <c:pt idx="366">
                  <c:v>9</c:v>
                </c:pt>
                <c:pt idx="367">
                  <c:v>5</c:v>
                </c:pt>
                <c:pt idx="368">
                  <c:v>5</c:v>
                </c:pt>
                <c:pt idx="369">
                  <c:v>9</c:v>
                </c:pt>
                <c:pt idx="370">
                  <c:v>8</c:v>
                </c:pt>
                <c:pt idx="371">
                  <c:v>6</c:v>
                </c:pt>
                <c:pt idx="372">
                  <c:v>9</c:v>
                </c:pt>
                <c:pt idx="373">
                  <c:v>6</c:v>
                </c:pt>
                <c:pt idx="374">
                  <c:v>4</c:v>
                </c:pt>
                <c:pt idx="375">
                  <c:v>5</c:v>
                </c:pt>
                <c:pt idx="376">
                  <c:v>7</c:v>
                </c:pt>
                <c:pt idx="377">
                  <c:v>4</c:v>
                </c:pt>
                <c:pt idx="378">
                  <c:v>6.2688629120000003</c:v>
                </c:pt>
                <c:pt idx="379">
                  <c:v>6</c:v>
                </c:pt>
                <c:pt idx="380">
                  <c:v>6.2688629120000003</c:v>
                </c:pt>
                <c:pt idx="381">
                  <c:v>7</c:v>
                </c:pt>
                <c:pt idx="382">
                  <c:v>6</c:v>
                </c:pt>
                <c:pt idx="383">
                  <c:v>5</c:v>
                </c:pt>
                <c:pt idx="384">
                  <c:v>5</c:v>
                </c:pt>
                <c:pt idx="385">
                  <c:v>8</c:v>
                </c:pt>
                <c:pt idx="386">
                  <c:v>7</c:v>
                </c:pt>
                <c:pt idx="387">
                  <c:v>9</c:v>
                </c:pt>
                <c:pt idx="388">
                  <c:v>5</c:v>
                </c:pt>
                <c:pt idx="389">
                  <c:v>6.2688629120000003</c:v>
                </c:pt>
                <c:pt idx="390">
                  <c:v>5</c:v>
                </c:pt>
                <c:pt idx="391">
                  <c:v>8</c:v>
                </c:pt>
                <c:pt idx="392">
                  <c:v>9</c:v>
                </c:pt>
                <c:pt idx="393">
                  <c:v>6</c:v>
                </c:pt>
                <c:pt idx="394">
                  <c:v>9</c:v>
                </c:pt>
                <c:pt idx="395">
                  <c:v>5</c:v>
                </c:pt>
                <c:pt idx="396">
                  <c:v>4</c:v>
                </c:pt>
                <c:pt idx="397">
                  <c:v>4</c:v>
                </c:pt>
                <c:pt idx="398">
                  <c:v>7</c:v>
                </c:pt>
                <c:pt idx="399">
                  <c:v>4</c:v>
                </c:pt>
                <c:pt idx="400">
                  <c:v>13</c:v>
                </c:pt>
                <c:pt idx="401">
                  <c:v>2</c:v>
                </c:pt>
                <c:pt idx="402">
                  <c:v>6.2688629120000003</c:v>
                </c:pt>
                <c:pt idx="403">
                  <c:v>3</c:v>
                </c:pt>
                <c:pt idx="404">
                  <c:v>10</c:v>
                </c:pt>
                <c:pt idx="405">
                  <c:v>14</c:v>
                </c:pt>
                <c:pt idx="406">
                  <c:v>8</c:v>
                </c:pt>
                <c:pt idx="407">
                  <c:v>2</c:v>
                </c:pt>
                <c:pt idx="408">
                  <c:v>0</c:v>
                </c:pt>
                <c:pt idx="409">
                  <c:v>3</c:v>
                </c:pt>
                <c:pt idx="410">
                  <c:v>1</c:v>
                </c:pt>
                <c:pt idx="411">
                  <c:v>3</c:v>
                </c:pt>
                <c:pt idx="412">
                  <c:v>2</c:v>
                </c:pt>
                <c:pt idx="413">
                  <c:v>3</c:v>
                </c:pt>
                <c:pt idx="414">
                  <c:v>9</c:v>
                </c:pt>
                <c:pt idx="415">
                  <c:v>1</c:v>
                </c:pt>
                <c:pt idx="416">
                  <c:v>5</c:v>
                </c:pt>
                <c:pt idx="417">
                  <c:v>13</c:v>
                </c:pt>
                <c:pt idx="418">
                  <c:v>10</c:v>
                </c:pt>
                <c:pt idx="419">
                  <c:v>0</c:v>
                </c:pt>
                <c:pt idx="420">
                  <c:v>14</c:v>
                </c:pt>
                <c:pt idx="421">
                  <c:v>13</c:v>
                </c:pt>
                <c:pt idx="422">
                  <c:v>2</c:v>
                </c:pt>
                <c:pt idx="423">
                  <c:v>1</c:v>
                </c:pt>
                <c:pt idx="424">
                  <c:v>12</c:v>
                </c:pt>
                <c:pt idx="425">
                  <c:v>0</c:v>
                </c:pt>
                <c:pt idx="426">
                  <c:v>2</c:v>
                </c:pt>
                <c:pt idx="427">
                  <c:v>2</c:v>
                </c:pt>
                <c:pt idx="428">
                  <c:v>6</c:v>
                </c:pt>
                <c:pt idx="429">
                  <c:v>14</c:v>
                </c:pt>
                <c:pt idx="430">
                  <c:v>8</c:v>
                </c:pt>
                <c:pt idx="431">
                  <c:v>9</c:v>
                </c:pt>
                <c:pt idx="432">
                  <c:v>4</c:v>
                </c:pt>
                <c:pt idx="433">
                  <c:v>12</c:v>
                </c:pt>
                <c:pt idx="434">
                  <c:v>1</c:v>
                </c:pt>
                <c:pt idx="435">
                  <c:v>11</c:v>
                </c:pt>
                <c:pt idx="436">
                  <c:v>9</c:v>
                </c:pt>
                <c:pt idx="437">
                  <c:v>12</c:v>
                </c:pt>
                <c:pt idx="438">
                  <c:v>6</c:v>
                </c:pt>
                <c:pt idx="439">
                  <c:v>9</c:v>
                </c:pt>
                <c:pt idx="440">
                  <c:v>11</c:v>
                </c:pt>
                <c:pt idx="441">
                  <c:v>0</c:v>
                </c:pt>
                <c:pt idx="442">
                  <c:v>2</c:v>
                </c:pt>
                <c:pt idx="443">
                  <c:v>3</c:v>
                </c:pt>
                <c:pt idx="444">
                  <c:v>3</c:v>
                </c:pt>
                <c:pt idx="445">
                  <c:v>0</c:v>
                </c:pt>
                <c:pt idx="446">
                  <c:v>2</c:v>
                </c:pt>
                <c:pt idx="447">
                  <c:v>4</c:v>
                </c:pt>
                <c:pt idx="448">
                  <c:v>7</c:v>
                </c:pt>
                <c:pt idx="449">
                  <c:v>3</c:v>
                </c:pt>
                <c:pt idx="450">
                  <c:v>0</c:v>
                </c:pt>
                <c:pt idx="451">
                  <c:v>3</c:v>
                </c:pt>
                <c:pt idx="452">
                  <c:v>0</c:v>
                </c:pt>
                <c:pt idx="453">
                  <c:v>8</c:v>
                </c:pt>
                <c:pt idx="454">
                  <c:v>8</c:v>
                </c:pt>
                <c:pt idx="455">
                  <c:v>12</c:v>
                </c:pt>
                <c:pt idx="456">
                  <c:v>1</c:v>
                </c:pt>
                <c:pt idx="457">
                  <c:v>14</c:v>
                </c:pt>
                <c:pt idx="458">
                  <c:v>1</c:v>
                </c:pt>
                <c:pt idx="459">
                  <c:v>0</c:v>
                </c:pt>
                <c:pt idx="460">
                  <c:v>10</c:v>
                </c:pt>
                <c:pt idx="461">
                  <c:v>14</c:v>
                </c:pt>
                <c:pt idx="462">
                  <c:v>6.2688629120000003</c:v>
                </c:pt>
                <c:pt idx="463">
                  <c:v>6</c:v>
                </c:pt>
                <c:pt idx="464">
                  <c:v>9</c:v>
                </c:pt>
                <c:pt idx="465">
                  <c:v>8</c:v>
                </c:pt>
                <c:pt idx="466">
                  <c:v>4</c:v>
                </c:pt>
                <c:pt idx="467">
                  <c:v>1</c:v>
                </c:pt>
                <c:pt idx="468">
                  <c:v>0</c:v>
                </c:pt>
                <c:pt idx="469">
                  <c:v>4</c:v>
                </c:pt>
                <c:pt idx="470">
                  <c:v>3</c:v>
                </c:pt>
                <c:pt idx="471">
                  <c:v>11</c:v>
                </c:pt>
                <c:pt idx="472">
                  <c:v>8</c:v>
                </c:pt>
                <c:pt idx="473">
                  <c:v>1</c:v>
                </c:pt>
                <c:pt idx="474">
                  <c:v>6</c:v>
                </c:pt>
                <c:pt idx="475">
                  <c:v>3</c:v>
                </c:pt>
                <c:pt idx="476">
                  <c:v>6</c:v>
                </c:pt>
                <c:pt idx="477">
                  <c:v>5</c:v>
                </c:pt>
                <c:pt idx="478">
                  <c:v>4</c:v>
                </c:pt>
                <c:pt idx="479">
                  <c:v>2</c:v>
                </c:pt>
                <c:pt idx="480">
                  <c:v>12</c:v>
                </c:pt>
                <c:pt idx="481">
                  <c:v>0</c:v>
                </c:pt>
                <c:pt idx="482">
                  <c:v>8</c:v>
                </c:pt>
                <c:pt idx="483">
                  <c:v>11</c:v>
                </c:pt>
                <c:pt idx="484">
                  <c:v>1</c:v>
                </c:pt>
                <c:pt idx="485">
                  <c:v>0</c:v>
                </c:pt>
                <c:pt idx="486">
                  <c:v>12</c:v>
                </c:pt>
                <c:pt idx="487">
                  <c:v>4</c:v>
                </c:pt>
                <c:pt idx="488">
                  <c:v>3</c:v>
                </c:pt>
                <c:pt idx="489">
                  <c:v>5</c:v>
                </c:pt>
                <c:pt idx="490">
                  <c:v>1</c:v>
                </c:pt>
                <c:pt idx="491">
                  <c:v>14</c:v>
                </c:pt>
                <c:pt idx="492">
                  <c:v>11</c:v>
                </c:pt>
                <c:pt idx="493">
                  <c:v>3</c:v>
                </c:pt>
                <c:pt idx="494">
                  <c:v>2</c:v>
                </c:pt>
                <c:pt idx="495">
                  <c:v>3</c:v>
                </c:pt>
                <c:pt idx="496">
                  <c:v>9</c:v>
                </c:pt>
                <c:pt idx="497">
                  <c:v>3</c:v>
                </c:pt>
                <c:pt idx="498">
                  <c:v>8</c:v>
                </c:pt>
                <c:pt idx="499">
                  <c:v>12</c:v>
                </c:pt>
                <c:pt idx="500">
                  <c:v>5</c:v>
                </c:pt>
                <c:pt idx="501">
                  <c:v>10</c:v>
                </c:pt>
                <c:pt idx="502">
                  <c:v>7</c:v>
                </c:pt>
                <c:pt idx="503">
                  <c:v>4</c:v>
                </c:pt>
                <c:pt idx="504">
                  <c:v>4</c:v>
                </c:pt>
                <c:pt idx="505">
                  <c:v>8</c:v>
                </c:pt>
                <c:pt idx="506">
                  <c:v>5</c:v>
                </c:pt>
                <c:pt idx="507">
                  <c:v>5</c:v>
                </c:pt>
                <c:pt idx="508">
                  <c:v>1</c:v>
                </c:pt>
                <c:pt idx="509">
                  <c:v>10</c:v>
                </c:pt>
                <c:pt idx="510">
                  <c:v>10</c:v>
                </c:pt>
                <c:pt idx="511">
                  <c:v>1</c:v>
                </c:pt>
                <c:pt idx="512">
                  <c:v>4</c:v>
                </c:pt>
                <c:pt idx="513">
                  <c:v>1</c:v>
                </c:pt>
                <c:pt idx="514">
                  <c:v>13</c:v>
                </c:pt>
                <c:pt idx="515">
                  <c:v>6</c:v>
                </c:pt>
                <c:pt idx="516">
                  <c:v>4</c:v>
                </c:pt>
                <c:pt idx="517">
                  <c:v>7</c:v>
                </c:pt>
                <c:pt idx="518">
                  <c:v>12</c:v>
                </c:pt>
                <c:pt idx="519">
                  <c:v>1</c:v>
                </c:pt>
                <c:pt idx="520">
                  <c:v>8</c:v>
                </c:pt>
                <c:pt idx="521">
                  <c:v>4</c:v>
                </c:pt>
                <c:pt idx="522">
                  <c:v>13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5</c:v>
                </c:pt>
                <c:pt idx="527">
                  <c:v>12</c:v>
                </c:pt>
                <c:pt idx="528">
                  <c:v>6</c:v>
                </c:pt>
                <c:pt idx="529">
                  <c:v>14</c:v>
                </c:pt>
                <c:pt idx="530">
                  <c:v>0</c:v>
                </c:pt>
                <c:pt idx="531">
                  <c:v>3</c:v>
                </c:pt>
                <c:pt idx="532">
                  <c:v>10</c:v>
                </c:pt>
                <c:pt idx="533">
                  <c:v>9</c:v>
                </c:pt>
                <c:pt idx="534">
                  <c:v>0</c:v>
                </c:pt>
                <c:pt idx="535">
                  <c:v>1</c:v>
                </c:pt>
                <c:pt idx="536">
                  <c:v>4</c:v>
                </c:pt>
                <c:pt idx="537">
                  <c:v>7</c:v>
                </c:pt>
                <c:pt idx="538">
                  <c:v>6</c:v>
                </c:pt>
                <c:pt idx="539">
                  <c:v>4</c:v>
                </c:pt>
                <c:pt idx="540">
                  <c:v>1</c:v>
                </c:pt>
                <c:pt idx="541">
                  <c:v>5</c:v>
                </c:pt>
                <c:pt idx="542">
                  <c:v>0</c:v>
                </c:pt>
                <c:pt idx="543">
                  <c:v>12</c:v>
                </c:pt>
                <c:pt idx="544">
                  <c:v>3</c:v>
                </c:pt>
                <c:pt idx="545">
                  <c:v>2</c:v>
                </c:pt>
                <c:pt idx="546">
                  <c:v>5</c:v>
                </c:pt>
                <c:pt idx="547">
                  <c:v>9</c:v>
                </c:pt>
                <c:pt idx="548">
                  <c:v>0</c:v>
                </c:pt>
                <c:pt idx="549">
                  <c:v>3</c:v>
                </c:pt>
                <c:pt idx="550">
                  <c:v>14</c:v>
                </c:pt>
                <c:pt idx="551">
                  <c:v>10</c:v>
                </c:pt>
                <c:pt idx="552">
                  <c:v>3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3</c:v>
                </c:pt>
                <c:pt idx="557">
                  <c:v>9</c:v>
                </c:pt>
                <c:pt idx="558">
                  <c:v>3</c:v>
                </c:pt>
                <c:pt idx="559">
                  <c:v>5</c:v>
                </c:pt>
                <c:pt idx="560">
                  <c:v>4</c:v>
                </c:pt>
                <c:pt idx="561">
                  <c:v>8</c:v>
                </c:pt>
                <c:pt idx="562">
                  <c:v>4</c:v>
                </c:pt>
                <c:pt idx="563">
                  <c:v>13</c:v>
                </c:pt>
                <c:pt idx="564">
                  <c:v>10</c:v>
                </c:pt>
                <c:pt idx="565">
                  <c:v>0</c:v>
                </c:pt>
                <c:pt idx="566">
                  <c:v>2</c:v>
                </c:pt>
                <c:pt idx="567">
                  <c:v>6</c:v>
                </c:pt>
                <c:pt idx="568">
                  <c:v>2</c:v>
                </c:pt>
                <c:pt idx="569">
                  <c:v>5</c:v>
                </c:pt>
                <c:pt idx="570">
                  <c:v>8</c:v>
                </c:pt>
                <c:pt idx="571">
                  <c:v>10</c:v>
                </c:pt>
                <c:pt idx="572">
                  <c:v>4</c:v>
                </c:pt>
                <c:pt idx="573">
                  <c:v>8</c:v>
                </c:pt>
                <c:pt idx="574">
                  <c:v>6</c:v>
                </c:pt>
                <c:pt idx="575">
                  <c:v>6.2688629120000003</c:v>
                </c:pt>
                <c:pt idx="576">
                  <c:v>1</c:v>
                </c:pt>
                <c:pt idx="577">
                  <c:v>2</c:v>
                </c:pt>
                <c:pt idx="578">
                  <c:v>3</c:v>
                </c:pt>
                <c:pt idx="579">
                  <c:v>0</c:v>
                </c:pt>
                <c:pt idx="580">
                  <c:v>7</c:v>
                </c:pt>
                <c:pt idx="581">
                  <c:v>7</c:v>
                </c:pt>
                <c:pt idx="582">
                  <c:v>8</c:v>
                </c:pt>
                <c:pt idx="583">
                  <c:v>5</c:v>
                </c:pt>
                <c:pt idx="584">
                  <c:v>1</c:v>
                </c:pt>
                <c:pt idx="585">
                  <c:v>3</c:v>
                </c:pt>
                <c:pt idx="586">
                  <c:v>6</c:v>
                </c:pt>
                <c:pt idx="587">
                  <c:v>6.2688629120000003</c:v>
                </c:pt>
                <c:pt idx="588">
                  <c:v>5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4</c:v>
                </c:pt>
                <c:pt idx="593">
                  <c:v>10</c:v>
                </c:pt>
                <c:pt idx="594">
                  <c:v>5</c:v>
                </c:pt>
                <c:pt idx="595">
                  <c:v>14</c:v>
                </c:pt>
                <c:pt idx="596">
                  <c:v>6</c:v>
                </c:pt>
                <c:pt idx="597">
                  <c:v>0</c:v>
                </c:pt>
                <c:pt idx="598">
                  <c:v>13</c:v>
                </c:pt>
                <c:pt idx="599">
                  <c:v>9</c:v>
                </c:pt>
                <c:pt idx="600">
                  <c:v>9</c:v>
                </c:pt>
                <c:pt idx="601">
                  <c:v>12</c:v>
                </c:pt>
                <c:pt idx="602">
                  <c:v>13</c:v>
                </c:pt>
                <c:pt idx="603">
                  <c:v>5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5</c:v>
                </c:pt>
                <c:pt idx="608">
                  <c:v>3</c:v>
                </c:pt>
                <c:pt idx="609">
                  <c:v>7</c:v>
                </c:pt>
                <c:pt idx="610">
                  <c:v>1</c:v>
                </c:pt>
                <c:pt idx="611">
                  <c:v>8</c:v>
                </c:pt>
                <c:pt idx="612">
                  <c:v>3</c:v>
                </c:pt>
                <c:pt idx="613">
                  <c:v>2</c:v>
                </c:pt>
                <c:pt idx="614">
                  <c:v>6</c:v>
                </c:pt>
                <c:pt idx="615">
                  <c:v>11</c:v>
                </c:pt>
                <c:pt idx="616">
                  <c:v>13</c:v>
                </c:pt>
                <c:pt idx="617">
                  <c:v>13</c:v>
                </c:pt>
                <c:pt idx="618">
                  <c:v>5</c:v>
                </c:pt>
                <c:pt idx="619">
                  <c:v>3</c:v>
                </c:pt>
                <c:pt idx="620">
                  <c:v>13</c:v>
                </c:pt>
                <c:pt idx="621">
                  <c:v>7</c:v>
                </c:pt>
                <c:pt idx="622">
                  <c:v>2</c:v>
                </c:pt>
                <c:pt idx="623">
                  <c:v>11</c:v>
                </c:pt>
                <c:pt idx="624">
                  <c:v>3</c:v>
                </c:pt>
                <c:pt idx="625">
                  <c:v>11</c:v>
                </c:pt>
                <c:pt idx="626">
                  <c:v>3</c:v>
                </c:pt>
                <c:pt idx="627">
                  <c:v>11</c:v>
                </c:pt>
                <c:pt idx="628">
                  <c:v>1</c:v>
                </c:pt>
                <c:pt idx="629">
                  <c:v>6</c:v>
                </c:pt>
                <c:pt idx="630">
                  <c:v>0</c:v>
                </c:pt>
                <c:pt idx="631">
                  <c:v>2</c:v>
                </c:pt>
                <c:pt idx="632">
                  <c:v>7</c:v>
                </c:pt>
                <c:pt idx="633">
                  <c:v>7</c:v>
                </c:pt>
                <c:pt idx="634">
                  <c:v>5</c:v>
                </c:pt>
                <c:pt idx="635">
                  <c:v>4</c:v>
                </c:pt>
                <c:pt idx="636">
                  <c:v>6.2688629120000003</c:v>
                </c:pt>
                <c:pt idx="637">
                  <c:v>5</c:v>
                </c:pt>
                <c:pt idx="638">
                  <c:v>14</c:v>
                </c:pt>
                <c:pt idx="639">
                  <c:v>8</c:v>
                </c:pt>
                <c:pt idx="640">
                  <c:v>0</c:v>
                </c:pt>
                <c:pt idx="641">
                  <c:v>12</c:v>
                </c:pt>
                <c:pt idx="642">
                  <c:v>2</c:v>
                </c:pt>
                <c:pt idx="643">
                  <c:v>8</c:v>
                </c:pt>
                <c:pt idx="644">
                  <c:v>4</c:v>
                </c:pt>
                <c:pt idx="645">
                  <c:v>9</c:v>
                </c:pt>
                <c:pt idx="646">
                  <c:v>4</c:v>
                </c:pt>
                <c:pt idx="647">
                  <c:v>5</c:v>
                </c:pt>
                <c:pt idx="648">
                  <c:v>6</c:v>
                </c:pt>
                <c:pt idx="649">
                  <c:v>3</c:v>
                </c:pt>
                <c:pt idx="650">
                  <c:v>4</c:v>
                </c:pt>
                <c:pt idx="651">
                  <c:v>7</c:v>
                </c:pt>
                <c:pt idx="652">
                  <c:v>3</c:v>
                </c:pt>
                <c:pt idx="653">
                  <c:v>3</c:v>
                </c:pt>
                <c:pt idx="654">
                  <c:v>11</c:v>
                </c:pt>
                <c:pt idx="655">
                  <c:v>13</c:v>
                </c:pt>
                <c:pt idx="656">
                  <c:v>3</c:v>
                </c:pt>
                <c:pt idx="657">
                  <c:v>4</c:v>
                </c:pt>
                <c:pt idx="658">
                  <c:v>1</c:v>
                </c:pt>
                <c:pt idx="659">
                  <c:v>13</c:v>
                </c:pt>
                <c:pt idx="660">
                  <c:v>6</c:v>
                </c:pt>
                <c:pt idx="661">
                  <c:v>9</c:v>
                </c:pt>
                <c:pt idx="662">
                  <c:v>5</c:v>
                </c:pt>
                <c:pt idx="663">
                  <c:v>4</c:v>
                </c:pt>
                <c:pt idx="664">
                  <c:v>9</c:v>
                </c:pt>
                <c:pt idx="665">
                  <c:v>8</c:v>
                </c:pt>
                <c:pt idx="666">
                  <c:v>11</c:v>
                </c:pt>
                <c:pt idx="667">
                  <c:v>7</c:v>
                </c:pt>
                <c:pt idx="668">
                  <c:v>8</c:v>
                </c:pt>
                <c:pt idx="669">
                  <c:v>3</c:v>
                </c:pt>
                <c:pt idx="670">
                  <c:v>11</c:v>
                </c:pt>
                <c:pt idx="671">
                  <c:v>0</c:v>
                </c:pt>
                <c:pt idx="672">
                  <c:v>6</c:v>
                </c:pt>
                <c:pt idx="673">
                  <c:v>13</c:v>
                </c:pt>
                <c:pt idx="674">
                  <c:v>5</c:v>
                </c:pt>
                <c:pt idx="675">
                  <c:v>5</c:v>
                </c:pt>
                <c:pt idx="676">
                  <c:v>4</c:v>
                </c:pt>
                <c:pt idx="677">
                  <c:v>6</c:v>
                </c:pt>
                <c:pt idx="678">
                  <c:v>1</c:v>
                </c:pt>
                <c:pt idx="679">
                  <c:v>11</c:v>
                </c:pt>
                <c:pt idx="680">
                  <c:v>13</c:v>
                </c:pt>
                <c:pt idx="681">
                  <c:v>1</c:v>
                </c:pt>
                <c:pt idx="682">
                  <c:v>6</c:v>
                </c:pt>
                <c:pt idx="683">
                  <c:v>4</c:v>
                </c:pt>
                <c:pt idx="684">
                  <c:v>2</c:v>
                </c:pt>
                <c:pt idx="685">
                  <c:v>10</c:v>
                </c:pt>
                <c:pt idx="686">
                  <c:v>13</c:v>
                </c:pt>
                <c:pt idx="687">
                  <c:v>5</c:v>
                </c:pt>
                <c:pt idx="688">
                  <c:v>5</c:v>
                </c:pt>
                <c:pt idx="689">
                  <c:v>1</c:v>
                </c:pt>
                <c:pt idx="690">
                  <c:v>4</c:v>
                </c:pt>
                <c:pt idx="691">
                  <c:v>9</c:v>
                </c:pt>
                <c:pt idx="692">
                  <c:v>6</c:v>
                </c:pt>
                <c:pt idx="693">
                  <c:v>1</c:v>
                </c:pt>
                <c:pt idx="694">
                  <c:v>12</c:v>
                </c:pt>
                <c:pt idx="695">
                  <c:v>11</c:v>
                </c:pt>
                <c:pt idx="696">
                  <c:v>3</c:v>
                </c:pt>
                <c:pt idx="697">
                  <c:v>3</c:v>
                </c:pt>
                <c:pt idx="698">
                  <c:v>5</c:v>
                </c:pt>
                <c:pt idx="699">
                  <c:v>8</c:v>
                </c:pt>
                <c:pt idx="700">
                  <c:v>7</c:v>
                </c:pt>
                <c:pt idx="701">
                  <c:v>5</c:v>
                </c:pt>
                <c:pt idx="702">
                  <c:v>7</c:v>
                </c:pt>
                <c:pt idx="703">
                  <c:v>7</c:v>
                </c:pt>
                <c:pt idx="704">
                  <c:v>5</c:v>
                </c:pt>
                <c:pt idx="705">
                  <c:v>5</c:v>
                </c:pt>
                <c:pt idx="706">
                  <c:v>1</c:v>
                </c:pt>
                <c:pt idx="707">
                  <c:v>11</c:v>
                </c:pt>
                <c:pt idx="708">
                  <c:v>14</c:v>
                </c:pt>
                <c:pt idx="709">
                  <c:v>6</c:v>
                </c:pt>
                <c:pt idx="710">
                  <c:v>7</c:v>
                </c:pt>
                <c:pt idx="711">
                  <c:v>2</c:v>
                </c:pt>
                <c:pt idx="712">
                  <c:v>4</c:v>
                </c:pt>
                <c:pt idx="713">
                  <c:v>3</c:v>
                </c:pt>
                <c:pt idx="714">
                  <c:v>7</c:v>
                </c:pt>
                <c:pt idx="715">
                  <c:v>10</c:v>
                </c:pt>
                <c:pt idx="716">
                  <c:v>3</c:v>
                </c:pt>
                <c:pt idx="717">
                  <c:v>6</c:v>
                </c:pt>
                <c:pt idx="718">
                  <c:v>1</c:v>
                </c:pt>
                <c:pt idx="719">
                  <c:v>14</c:v>
                </c:pt>
                <c:pt idx="720">
                  <c:v>14</c:v>
                </c:pt>
                <c:pt idx="721">
                  <c:v>12</c:v>
                </c:pt>
                <c:pt idx="722">
                  <c:v>8</c:v>
                </c:pt>
                <c:pt idx="723">
                  <c:v>8</c:v>
                </c:pt>
                <c:pt idx="724">
                  <c:v>0</c:v>
                </c:pt>
                <c:pt idx="725">
                  <c:v>12</c:v>
                </c:pt>
                <c:pt idx="726">
                  <c:v>2</c:v>
                </c:pt>
                <c:pt idx="727">
                  <c:v>10</c:v>
                </c:pt>
                <c:pt idx="728">
                  <c:v>14</c:v>
                </c:pt>
                <c:pt idx="729">
                  <c:v>14</c:v>
                </c:pt>
                <c:pt idx="730">
                  <c:v>12</c:v>
                </c:pt>
                <c:pt idx="731">
                  <c:v>5</c:v>
                </c:pt>
                <c:pt idx="732">
                  <c:v>10</c:v>
                </c:pt>
                <c:pt idx="733">
                  <c:v>2</c:v>
                </c:pt>
                <c:pt idx="734">
                  <c:v>9</c:v>
                </c:pt>
                <c:pt idx="735">
                  <c:v>12</c:v>
                </c:pt>
                <c:pt idx="736">
                  <c:v>3</c:v>
                </c:pt>
                <c:pt idx="737">
                  <c:v>13</c:v>
                </c:pt>
                <c:pt idx="738">
                  <c:v>0</c:v>
                </c:pt>
                <c:pt idx="739">
                  <c:v>1</c:v>
                </c:pt>
                <c:pt idx="740">
                  <c:v>7</c:v>
                </c:pt>
                <c:pt idx="741">
                  <c:v>5</c:v>
                </c:pt>
                <c:pt idx="742">
                  <c:v>1</c:v>
                </c:pt>
                <c:pt idx="743">
                  <c:v>3</c:v>
                </c:pt>
                <c:pt idx="744">
                  <c:v>5</c:v>
                </c:pt>
                <c:pt idx="745">
                  <c:v>13</c:v>
                </c:pt>
                <c:pt idx="746">
                  <c:v>14</c:v>
                </c:pt>
                <c:pt idx="747">
                  <c:v>0</c:v>
                </c:pt>
                <c:pt idx="748">
                  <c:v>13</c:v>
                </c:pt>
                <c:pt idx="749">
                  <c:v>5</c:v>
                </c:pt>
                <c:pt idx="750">
                  <c:v>14</c:v>
                </c:pt>
                <c:pt idx="751">
                  <c:v>1</c:v>
                </c:pt>
                <c:pt idx="752">
                  <c:v>11</c:v>
                </c:pt>
                <c:pt idx="753">
                  <c:v>2</c:v>
                </c:pt>
                <c:pt idx="754">
                  <c:v>12</c:v>
                </c:pt>
                <c:pt idx="755">
                  <c:v>5</c:v>
                </c:pt>
                <c:pt idx="756">
                  <c:v>7</c:v>
                </c:pt>
                <c:pt idx="757">
                  <c:v>1</c:v>
                </c:pt>
                <c:pt idx="758">
                  <c:v>4</c:v>
                </c:pt>
                <c:pt idx="759">
                  <c:v>0</c:v>
                </c:pt>
                <c:pt idx="760">
                  <c:v>8</c:v>
                </c:pt>
                <c:pt idx="761">
                  <c:v>2</c:v>
                </c:pt>
                <c:pt idx="762">
                  <c:v>14</c:v>
                </c:pt>
                <c:pt idx="763">
                  <c:v>1</c:v>
                </c:pt>
                <c:pt idx="764">
                  <c:v>2</c:v>
                </c:pt>
                <c:pt idx="765">
                  <c:v>7</c:v>
                </c:pt>
                <c:pt idx="766">
                  <c:v>0</c:v>
                </c:pt>
                <c:pt idx="767">
                  <c:v>13</c:v>
                </c:pt>
                <c:pt idx="768">
                  <c:v>4</c:v>
                </c:pt>
                <c:pt idx="769">
                  <c:v>10</c:v>
                </c:pt>
                <c:pt idx="770">
                  <c:v>5</c:v>
                </c:pt>
                <c:pt idx="771">
                  <c:v>13</c:v>
                </c:pt>
                <c:pt idx="772">
                  <c:v>6</c:v>
                </c:pt>
                <c:pt idx="773">
                  <c:v>13</c:v>
                </c:pt>
                <c:pt idx="774">
                  <c:v>0</c:v>
                </c:pt>
                <c:pt idx="775">
                  <c:v>4</c:v>
                </c:pt>
                <c:pt idx="776">
                  <c:v>12</c:v>
                </c:pt>
                <c:pt idx="777">
                  <c:v>0</c:v>
                </c:pt>
                <c:pt idx="778">
                  <c:v>1</c:v>
                </c:pt>
                <c:pt idx="779">
                  <c:v>7</c:v>
                </c:pt>
                <c:pt idx="780">
                  <c:v>12</c:v>
                </c:pt>
                <c:pt idx="781">
                  <c:v>2</c:v>
                </c:pt>
                <c:pt idx="782">
                  <c:v>1</c:v>
                </c:pt>
                <c:pt idx="783">
                  <c:v>2</c:v>
                </c:pt>
                <c:pt idx="784">
                  <c:v>1</c:v>
                </c:pt>
                <c:pt idx="785">
                  <c:v>5</c:v>
                </c:pt>
                <c:pt idx="786">
                  <c:v>3</c:v>
                </c:pt>
                <c:pt idx="787">
                  <c:v>0</c:v>
                </c:pt>
                <c:pt idx="788">
                  <c:v>13</c:v>
                </c:pt>
                <c:pt idx="789">
                  <c:v>9</c:v>
                </c:pt>
                <c:pt idx="790">
                  <c:v>12</c:v>
                </c:pt>
                <c:pt idx="791">
                  <c:v>8</c:v>
                </c:pt>
                <c:pt idx="792">
                  <c:v>1</c:v>
                </c:pt>
                <c:pt idx="793">
                  <c:v>2</c:v>
                </c:pt>
                <c:pt idx="794">
                  <c:v>4</c:v>
                </c:pt>
                <c:pt idx="795">
                  <c:v>5</c:v>
                </c:pt>
                <c:pt idx="796">
                  <c:v>0</c:v>
                </c:pt>
                <c:pt idx="797">
                  <c:v>10</c:v>
                </c:pt>
                <c:pt idx="798">
                  <c:v>9</c:v>
                </c:pt>
                <c:pt idx="799">
                  <c:v>2</c:v>
                </c:pt>
                <c:pt idx="800">
                  <c:v>1</c:v>
                </c:pt>
                <c:pt idx="801">
                  <c:v>0</c:v>
                </c:pt>
                <c:pt idx="802">
                  <c:v>3</c:v>
                </c:pt>
                <c:pt idx="803">
                  <c:v>10</c:v>
                </c:pt>
                <c:pt idx="804">
                  <c:v>9</c:v>
                </c:pt>
                <c:pt idx="805">
                  <c:v>3</c:v>
                </c:pt>
                <c:pt idx="806">
                  <c:v>0</c:v>
                </c:pt>
                <c:pt idx="807">
                  <c:v>5</c:v>
                </c:pt>
                <c:pt idx="808">
                  <c:v>11</c:v>
                </c:pt>
                <c:pt idx="809">
                  <c:v>2</c:v>
                </c:pt>
                <c:pt idx="810">
                  <c:v>7</c:v>
                </c:pt>
                <c:pt idx="811">
                  <c:v>14</c:v>
                </c:pt>
                <c:pt idx="812">
                  <c:v>13</c:v>
                </c:pt>
                <c:pt idx="813">
                  <c:v>0</c:v>
                </c:pt>
                <c:pt idx="814">
                  <c:v>5</c:v>
                </c:pt>
                <c:pt idx="815">
                  <c:v>1</c:v>
                </c:pt>
                <c:pt idx="816">
                  <c:v>0</c:v>
                </c:pt>
                <c:pt idx="817">
                  <c:v>0</c:v>
                </c:pt>
                <c:pt idx="818">
                  <c:v>12</c:v>
                </c:pt>
                <c:pt idx="819">
                  <c:v>5</c:v>
                </c:pt>
                <c:pt idx="820">
                  <c:v>1</c:v>
                </c:pt>
                <c:pt idx="821">
                  <c:v>8</c:v>
                </c:pt>
                <c:pt idx="822">
                  <c:v>0</c:v>
                </c:pt>
                <c:pt idx="823">
                  <c:v>13</c:v>
                </c:pt>
                <c:pt idx="824">
                  <c:v>2</c:v>
                </c:pt>
                <c:pt idx="825">
                  <c:v>1</c:v>
                </c:pt>
                <c:pt idx="826">
                  <c:v>14</c:v>
                </c:pt>
                <c:pt idx="827">
                  <c:v>1</c:v>
                </c:pt>
                <c:pt idx="828">
                  <c:v>14</c:v>
                </c:pt>
                <c:pt idx="829">
                  <c:v>12</c:v>
                </c:pt>
                <c:pt idx="830">
                  <c:v>4</c:v>
                </c:pt>
                <c:pt idx="831">
                  <c:v>5</c:v>
                </c:pt>
                <c:pt idx="832">
                  <c:v>0</c:v>
                </c:pt>
                <c:pt idx="833">
                  <c:v>8</c:v>
                </c:pt>
                <c:pt idx="834">
                  <c:v>0</c:v>
                </c:pt>
                <c:pt idx="835">
                  <c:v>4</c:v>
                </c:pt>
                <c:pt idx="836">
                  <c:v>3</c:v>
                </c:pt>
                <c:pt idx="837">
                  <c:v>7</c:v>
                </c:pt>
                <c:pt idx="838">
                  <c:v>3</c:v>
                </c:pt>
                <c:pt idx="839">
                  <c:v>9</c:v>
                </c:pt>
                <c:pt idx="840">
                  <c:v>11</c:v>
                </c:pt>
                <c:pt idx="841">
                  <c:v>11</c:v>
                </c:pt>
                <c:pt idx="842">
                  <c:v>7</c:v>
                </c:pt>
                <c:pt idx="843">
                  <c:v>13</c:v>
                </c:pt>
                <c:pt idx="844">
                  <c:v>7</c:v>
                </c:pt>
                <c:pt idx="845">
                  <c:v>14</c:v>
                </c:pt>
                <c:pt idx="846">
                  <c:v>13</c:v>
                </c:pt>
                <c:pt idx="847">
                  <c:v>5</c:v>
                </c:pt>
                <c:pt idx="848">
                  <c:v>7</c:v>
                </c:pt>
                <c:pt idx="849">
                  <c:v>0</c:v>
                </c:pt>
                <c:pt idx="850">
                  <c:v>8</c:v>
                </c:pt>
                <c:pt idx="851">
                  <c:v>14</c:v>
                </c:pt>
                <c:pt idx="852">
                  <c:v>3</c:v>
                </c:pt>
                <c:pt idx="853">
                  <c:v>3</c:v>
                </c:pt>
                <c:pt idx="854">
                  <c:v>4</c:v>
                </c:pt>
                <c:pt idx="855">
                  <c:v>13</c:v>
                </c:pt>
                <c:pt idx="856">
                  <c:v>9</c:v>
                </c:pt>
                <c:pt idx="857">
                  <c:v>4</c:v>
                </c:pt>
                <c:pt idx="858">
                  <c:v>8</c:v>
                </c:pt>
                <c:pt idx="859">
                  <c:v>4</c:v>
                </c:pt>
                <c:pt idx="860">
                  <c:v>3</c:v>
                </c:pt>
                <c:pt idx="861">
                  <c:v>2</c:v>
                </c:pt>
                <c:pt idx="862">
                  <c:v>1</c:v>
                </c:pt>
                <c:pt idx="863">
                  <c:v>2</c:v>
                </c:pt>
                <c:pt idx="864">
                  <c:v>3</c:v>
                </c:pt>
                <c:pt idx="865">
                  <c:v>3</c:v>
                </c:pt>
                <c:pt idx="866">
                  <c:v>1</c:v>
                </c:pt>
                <c:pt idx="867">
                  <c:v>11</c:v>
                </c:pt>
                <c:pt idx="868">
                  <c:v>7</c:v>
                </c:pt>
                <c:pt idx="869">
                  <c:v>2</c:v>
                </c:pt>
                <c:pt idx="870">
                  <c:v>0</c:v>
                </c:pt>
                <c:pt idx="871">
                  <c:v>3</c:v>
                </c:pt>
                <c:pt idx="872">
                  <c:v>3</c:v>
                </c:pt>
                <c:pt idx="873">
                  <c:v>5</c:v>
                </c:pt>
                <c:pt idx="874">
                  <c:v>1</c:v>
                </c:pt>
                <c:pt idx="875">
                  <c:v>11</c:v>
                </c:pt>
                <c:pt idx="876">
                  <c:v>14</c:v>
                </c:pt>
                <c:pt idx="877">
                  <c:v>14</c:v>
                </c:pt>
                <c:pt idx="878">
                  <c:v>11</c:v>
                </c:pt>
                <c:pt idx="879">
                  <c:v>11</c:v>
                </c:pt>
                <c:pt idx="880">
                  <c:v>2</c:v>
                </c:pt>
                <c:pt idx="881">
                  <c:v>5</c:v>
                </c:pt>
                <c:pt idx="882">
                  <c:v>0</c:v>
                </c:pt>
                <c:pt idx="883">
                  <c:v>14</c:v>
                </c:pt>
                <c:pt idx="884">
                  <c:v>11</c:v>
                </c:pt>
                <c:pt idx="885">
                  <c:v>7</c:v>
                </c:pt>
                <c:pt idx="886">
                  <c:v>1</c:v>
                </c:pt>
                <c:pt idx="887">
                  <c:v>14</c:v>
                </c:pt>
                <c:pt idx="888">
                  <c:v>3</c:v>
                </c:pt>
                <c:pt idx="889">
                  <c:v>7</c:v>
                </c:pt>
                <c:pt idx="890">
                  <c:v>4</c:v>
                </c:pt>
                <c:pt idx="891">
                  <c:v>4</c:v>
                </c:pt>
                <c:pt idx="892">
                  <c:v>2</c:v>
                </c:pt>
                <c:pt idx="893">
                  <c:v>5</c:v>
                </c:pt>
                <c:pt idx="894">
                  <c:v>3</c:v>
                </c:pt>
                <c:pt idx="895">
                  <c:v>8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9</c:v>
                </c:pt>
                <c:pt idx="901">
                  <c:v>5</c:v>
                </c:pt>
                <c:pt idx="902">
                  <c:v>1</c:v>
                </c:pt>
                <c:pt idx="903">
                  <c:v>11</c:v>
                </c:pt>
                <c:pt idx="904">
                  <c:v>1</c:v>
                </c:pt>
                <c:pt idx="905">
                  <c:v>14</c:v>
                </c:pt>
                <c:pt idx="906">
                  <c:v>1</c:v>
                </c:pt>
                <c:pt idx="907">
                  <c:v>2</c:v>
                </c:pt>
                <c:pt idx="908">
                  <c:v>6.2688629120000003</c:v>
                </c:pt>
                <c:pt idx="909">
                  <c:v>4</c:v>
                </c:pt>
                <c:pt idx="910">
                  <c:v>0</c:v>
                </c:pt>
                <c:pt idx="911">
                  <c:v>4</c:v>
                </c:pt>
                <c:pt idx="912">
                  <c:v>14</c:v>
                </c:pt>
                <c:pt idx="913">
                  <c:v>5</c:v>
                </c:pt>
                <c:pt idx="914">
                  <c:v>10</c:v>
                </c:pt>
                <c:pt idx="915">
                  <c:v>12</c:v>
                </c:pt>
                <c:pt idx="916">
                  <c:v>3</c:v>
                </c:pt>
                <c:pt idx="917">
                  <c:v>5</c:v>
                </c:pt>
                <c:pt idx="918">
                  <c:v>5</c:v>
                </c:pt>
                <c:pt idx="919">
                  <c:v>0</c:v>
                </c:pt>
                <c:pt idx="920">
                  <c:v>12</c:v>
                </c:pt>
                <c:pt idx="921">
                  <c:v>3</c:v>
                </c:pt>
                <c:pt idx="922">
                  <c:v>10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9</c:v>
                </c:pt>
                <c:pt idx="927">
                  <c:v>4</c:v>
                </c:pt>
                <c:pt idx="928">
                  <c:v>1</c:v>
                </c:pt>
                <c:pt idx="929">
                  <c:v>3</c:v>
                </c:pt>
                <c:pt idx="930">
                  <c:v>5</c:v>
                </c:pt>
                <c:pt idx="931">
                  <c:v>13</c:v>
                </c:pt>
                <c:pt idx="932">
                  <c:v>13</c:v>
                </c:pt>
                <c:pt idx="933">
                  <c:v>4</c:v>
                </c:pt>
                <c:pt idx="934">
                  <c:v>12</c:v>
                </c:pt>
                <c:pt idx="935">
                  <c:v>9</c:v>
                </c:pt>
                <c:pt idx="936">
                  <c:v>1</c:v>
                </c:pt>
                <c:pt idx="937">
                  <c:v>7</c:v>
                </c:pt>
                <c:pt idx="938">
                  <c:v>8</c:v>
                </c:pt>
                <c:pt idx="939">
                  <c:v>3</c:v>
                </c:pt>
                <c:pt idx="940">
                  <c:v>11</c:v>
                </c:pt>
                <c:pt idx="941">
                  <c:v>10</c:v>
                </c:pt>
                <c:pt idx="942">
                  <c:v>0</c:v>
                </c:pt>
                <c:pt idx="943">
                  <c:v>2</c:v>
                </c:pt>
                <c:pt idx="944">
                  <c:v>5</c:v>
                </c:pt>
                <c:pt idx="945">
                  <c:v>14</c:v>
                </c:pt>
                <c:pt idx="946">
                  <c:v>7</c:v>
                </c:pt>
                <c:pt idx="947">
                  <c:v>1</c:v>
                </c:pt>
                <c:pt idx="948">
                  <c:v>11</c:v>
                </c:pt>
                <c:pt idx="949">
                  <c:v>0</c:v>
                </c:pt>
                <c:pt idx="950">
                  <c:v>9</c:v>
                </c:pt>
                <c:pt idx="951">
                  <c:v>14</c:v>
                </c:pt>
                <c:pt idx="952">
                  <c:v>1</c:v>
                </c:pt>
                <c:pt idx="953">
                  <c:v>9</c:v>
                </c:pt>
                <c:pt idx="954">
                  <c:v>11</c:v>
                </c:pt>
                <c:pt idx="955">
                  <c:v>12</c:v>
                </c:pt>
                <c:pt idx="956">
                  <c:v>2</c:v>
                </c:pt>
                <c:pt idx="957">
                  <c:v>7</c:v>
                </c:pt>
                <c:pt idx="958">
                  <c:v>8</c:v>
                </c:pt>
                <c:pt idx="959">
                  <c:v>3</c:v>
                </c:pt>
                <c:pt idx="960">
                  <c:v>3</c:v>
                </c:pt>
                <c:pt idx="961">
                  <c:v>0</c:v>
                </c:pt>
                <c:pt idx="962">
                  <c:v>3</c:v>
                </c:pt>
                <c:pt idx="963">
                  <c:v>4</c:v>
                </c:pt>
                <c:pt idx="964">
                  <c:v>12</c:v>
                </c:pt>
                <c:pt idx="965">
                  <c:v>12</c:v>
                </c:pt>
                <c:pt idx="966">
                  <c:v>5</c:v>
                </c:pt>
                <c:pt idx="967">
                  <c:v>10</c:v>
                </c:pt>
                <c:pt idx="968">
                  <c:v>12</c:v>
                </c:pt>
                <c:pt idx="969">
                  <c:v>10</c:v>
                </c:pt>
                <c:pt idx="970">
                  <c:v>10</c:v>
                </c:pt>
                <c:pt idx="971">
                  <c:v>2</c:v>
                </c:pt>
                <c:pt idx="972">
                  <c:v>10</c:v>
                </c:pt>
                <c:pt idx="973">
                  <c:v>9</c:v>
                </c:pt>
                <c:pt idx="974">
                  <c:v>2</c:v>
                </c:pt>
                <c:pt idx="975">
                  <c:v>11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13</c:v>
                </c:pt>
                <c:pt idx="980">
                  <c:v>1</c:v>
                </c:pt>
                <c:pt idx="981">
                  <c:v>6</c:v>
                </c:pt>
                <c:pt idx="982">
                  <c:v>10</c:v>
                </c:pt>
                <c:pt idx="983">
                  <c:v>4</c:v>
                </c:pt>
                <c:pt idx="984">
                  <c:v>8</c:v>
                </c:pt>
                <c:pt idx="985">
                  <c:v>3</c:v>
                </c:pt>
                <c:pt idx="986">
                  <c:v>5</c:v>
                </c:pt>
                <c:pt idx="987">
                  <c:v>8</c:v>
                </c:pt>
                <c:pt idx="988">
                  <c:v>6.2688629120000003</c:v>
                </c:pt>
                <c:pt idx="989">
                  <c:v>5</c:v>
                </c:pt>
                <c:pt idx="990">
                  <c:v>13</c:v>
                </c:pt>
                <c:pt idx="991">
                  <c:v>1</c:v>
                </c:pt>
                <c:pt idx="992">
                  <c:v>3</c:v>
                </c:pt>
                <c:pt idx="993">
                  <c:v>12</c:v>
                </c:pt>
                <c:pt idx="994">
                  <c:v>4</c:v>
                </c:pt>
                <c:pt idx="995">
                  <c:v>10</c:v>
                </c:pt>
                <c:pt idx="996">
                  <c:v>6</c:v>
                </c:pt>
                <c:pt idx="997">
                  <c:v>2</c:v>
                </c:pt>
                <c:pt idx="998">
                  <c:v>1</c:v>
                </c:pt>
                <c:pt idx="999">
                  <c:v>10</c:v>
                </c:pt>
                <c:pt idx="1000">
                  <c:v>0</c:v>
                </c:pt>
                <c:pt idx="1001">
                  <c:v>12</c:v>
                </c:pt>
                <c:pt idx="1002">
                  <c:v>1</c:v>
                </c:pt>
                <c:pt idx="1003">
                  <c:v>13</c:v>
                </c:pt>
                <c:pt idx="1004">
                  <c:v>12</c:v>
                </c:pt>
                <c:pt idx="1005">
                  <c:v>11</c:v>
                </c:pt>
                <c:pt idx="1006">
                  <c:v>3</c:v>
                </c:pt>
                <c:pt idx="1007">
                  <c:v>10</c:v>
                </c:pt>
                <c:pt idx="1008">
                  <c:v>2</c:v>
                </c:pt>
                <c:pt idx="1009">
                  <c:v>5</c:v>
                </c:pt>
                <c:pt idx="1010">
                  <c:v>13</c:v>
                </c:pt>
                <c:pt idx="1011">
                  <c:v>4</c:v>
                </c:pt>
                <c:pt idx="1012">
                  <c:v>14</c:v>
                </c:pt>
                <c:pt idx="1013">
                  <c:v>1</c:v>
                </c:pt>
                <c:pt idx="1014">
                  <c:v>0</c:v>
                </c:pt>
                <c:pt idx="1015">
                  <c:v>1</c:v>
                </c:pt>
                <c:pt idx="1016">
                  <c:v>12</c:v>
                </c:pt>
                <c:pt idx="1017">
                  <c:v>6.2688629120000003</c:v>
                </c:pt>
                <c:pt idx="1018">
                  <c:v>11</c:v>
                </c:pt>
                <c:pt idx="1019">
                  <c:v>0</c:v>
                </c:pt>
                <c:pt idx="1020">
                  <c:v>2</c:v>
                </c:pt>
                <c:pt idx="1021">
                  <c:v>4</c:v>
                </c:pt>
                <c:pt idx="1022">
                  <c:v>3</c:v>
                </c:pt>
                <c:pt idx="1023">
                  <c:v>1</c:v>
                </c:pt>
                <c:pt idx="1024">
                  <c:v>4</c:v>
                </c:pt>
                <c:pt idx="1025">
                  <c:v>14</c:v>
                </c:pt>
                <c:pt idx="1026">
                  <c:v>3</c:v>
                </c:pt>
                <c:pt idx="1027">
                  <c:v>1</c:v>
                </c:pt>
                <c:pt idx="1028">
                  <c:v>1</c:v>
                </c:pt>
                <c:pt idx="1029">
                  <c:v>8</c:v>
                </c:pt>
                <c:pt idx="1030">
                  <c:v>11</c:v>
                </c:pt>
                <c:pt idx="1031">
                  <c:v>5</c:v>
                </c:pt>
                <c:pt idx="1032">
                  <c:v>4</c:v>
                </c:pt>
                <c:pt idx="1033">
                  <c:v>0</c:v>
                </c:pt>
                <c:pt idx="1034">
                  <c:v>2</c:v>
                </c:pt>
                <c:pt idx="1035">
                  <c:v>3</c:v>
                </c:pt>
                <c:pt idx="1036">
                  <c:v>5</c:v>
                </c:pt>
                <c:pt idx="1037">
                  <c:v>5</c:v>
                </c:pt>
                <c:pt idx="1038">
                  <c:v>4</c:v>
                </c:pt>
                <c:pt idx="1039">
                  <c:v>1</c:v>
                </c:pt>
                <c:pt idx="1040">
                  <c:v>11</c:v>
                </c:pt>
                <c:pt idx="1041">
                  <c:v>8</c:v>
                </c:pt>
                <c:pt idx="1042">
                  <c:v>8</c:v>
                </c:pt>
                <c:pt idx="1043">
                  <c:v>3</c:v>
                </c:pt>
                <c:pt idx="1044">
                  <c:v>10</c:v>
                </c:pt>
                <c:pt idx="1045">
                  <c:v>1</c:v>
                </c:pt>
                <c:pt idx="1046">
                  <c:v>11</c:v>
                </c:pt>
                <c:pt idx="1047">
                  <c:v>14</c:v>
                </c:pt>
                <c:pt idx="1048">
                  <c:v>3</c:v>
                </c:pt>
                <c:pt idx="1049">
                  <c:v>5</c:v>
                </c:pt>
                <c:pt idx="1050">
                  <c:v>3</c:v>
                </c:pt>
                <c:pt idx="1051">
                  <c:v>1</c:v>
                </c:pt>
                <c:pt idx="1052">
                  <c:v>14</c:v>
                </c:pt>
                <c:pt idx="1053">
                  <c:v>3</c:v>
                </c:pt>
                <c:pt idx="1054">
                  <c:v>10</c:v>
                </c:pt>
                <c:pt idx="1055">
                  <c:v>5</c:v>
                </c:pt>
                <c:pt idx="1056">
                  <c:v>3</c:v>
                </c:pt>
                <c:pt idx="1057">
                  <c:v>13</c:v>
                </c:pt>
                <c:pt idx="1058">
                  <c:v>4</c:v>
                </c:pt>
                <c:pt idx="1059">
                  <c:v>1</c:v>
                </c:pt>
                <c:pt idx="1060">
                  <c:v>8</c:v>
                </c:pt>
                <c:pt idx="1061">
                  <c:v>4</c:v>
                </c:pt>
                <c:pt idx="1062">
                  <c:v>9</c:v>
                </c:pt>
                <c:pt idx="1063">
                  <c:v>5</c:v>
                </c:pt>
                <c:pt idx="1064">
                  <c:v>7</c:v>
                </c:pt>
                <c:pt idx="1065">
                  <c:v>12</c:v>
                </c:pt>
                <c:pt idx="1066">
                  <c:v>11</c:v>
                </c:pt>
                <c:pt idx="1067">
                  <c:v>1</c:v>
                </c:pt>
                <c:pt idx="1068">
                  <c:v>0</c:v>
                </c:pt>
                <c:pt idx="1069">
                  <c:v>4</c:v>
                </c:pt>
                <c:pt idx="1070">
                  <c:v>5</c:v>
                </c:pt>
                <c:pt idx="1071">
                  <c:v>8</c:v>
                </c:pt>
                <c:pt idx="1072">
                  <c:v>9</c:v>
                </c:pt>
                <c:pt idx="1073">
                  <c:v>4</c:v>
                </c:pt>
                <c:pt idx="1074">
                  <c:v>14</c:v>
                </c:pt>
                <c:pt idx="1075">
                  <c:v>7</c:v>
                </c:pt>
                <c:pt idx="1076">
                  <c:v>13</c:v>
                </c:pt>
                <c:pt idx="1077">
                  <c:v>8</c:v>
                </c:pt>
                <c:pt idx="1078">
                  <c:v>0</c:v>
                </c:pt>
                <c:pt idx="1079">
                  <c:v>4</c:v>
                </c:pt>
                <c:pt idx="1080">
                  <c:v>13</c:v>
                </c:pt>
                <c:pt idx="1081">
                  <c:v>4</c:v>
                </c:pt>
                <c:pt idx="1082">
                  <c:v>5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13</c:v>
                </c:pt>
                <c:pt idx="1087">
                  <c:v>4</c:v>
                </c:pt>
                <c:pt idx="1088">
                  <c:v>2</c:v>
                </c:pt>
                <c:pt idx="1089">
                  <c:v>12</c:v>
                </c:pt>
                <c:pt idx="1090">
                  <c:v>10</c:v>
                </c:pt>
                <c:pt idx="1091">
                  <c:v>3</c:v>
                </c:pt>
                <c:pt idx="1092">
                  <c:v>10</c:v>
                </c:pt>
                <c:pt idx="1093">
                  <c:v>14</c:v>
                </c:pt>
                <c:pt idx="1094">
                  <c:v>10</c:v>
                </c:pt>
                <c:pt idx="1095">
                  <c:v>14</c:v>
                </c:pt>
                <c:pt idx="1096">
                  <c:v>8</c:v>
                </c:pt>
                <c:pt idx="1097">
                  <c:v>7</c:v>
                </c:pt>
                <c:pt idx="1098">
                  <c:v>4</c:v>
                </c:pt>
                <c:pt idx="1099">
                  <c:v>1</c:v>
                </c:pt>
                <c:pt idx="1100">
                  <c:v>6</c:v>
                </c:pt>
                <c:pt idx="1101">
                  <c:v>14</c:v>
                </c:pt>
                <c:pt idx="1102">
                  <c:v>14</c:v>
                </c:pt>
                <c:pt idx="1103">
                  <c:v>0</c:v>
                </c:pt>
                <c:pt idx="1104">
                  <c:v>2</c:v>
                </c:pt>
                <c:pt idx="1105">
                  <c:v>1</c:v>
                </c:pt>
                <c:pt idx="1106">
                  <c:v>12</c:v>
                </c:pt>
                <c:pt idx="1107">
                  <c:v>6</c:v>
                </c:pt>
                <c:pt idx="1108">
                  <c:v>2</c:v>
                </c:pt>
                <c:pt idx="1109">
                  <c:v>4</c:v>
                </c:pt>
                <c:pt idx="1110">
                  <c:v>9</c:v>
                </c:pt>
                <c:pt idx="1111">
                  <c:v>12</c:v>
                </c:pt>
                <c:pt idx="1112">
                  <c:v>7</c:v>
                </c:pt>
                <c:pt idx="1113">
                  <c:v>2</c:v>
                </c:pt>
                <c:pt idx="1114">
                  <c:v>5</c:v>
                </c:pt>
                <c:pt idx="1115">
                  <c:v>5</c:v>
                </c:pt>
                <c:pt idx="1116">
                  <c:v>5</c:v>
                </c:pt>
                <c:pt idx="1117">
                  <c:v>5</c:v>
                </c:pt>
                <c:pt idx="1118">
                  <c:v>0</c:v>
                </c:pt>
                <c:pt idx="1119">
                  <c:v>1</c:v>
                </c:pt>
                <c:pt idx="1120">
                  <c:v>5</c:v>
                </c:pt>
                <c:pt idx="1121">
                  <c:v>12</c:v>
                </c:pt>
                <c:pt idx="1122">
                  <c:v>9</c:v>
                </c:pt>
                <c:pt idx="1123">
                  <c:v>9</c:v>
                </c:pt>
                <c:pt idx="1124">
                  <c:v>6</c:v>
                </c:pt>
                <c:pt idx="1125">
                  <c:v>10</c:v>
                </c:pt>
                <c:pt idx="1126">
                  <c:v>14</c:v>
                </c:pt>
                <c:pt idx="1127">
                  <c:v>0</c:v>
                </c:pt>
                <c:pt idx="1128">
                  <c:v>4</c:v>
                </c:pt>
                <c:pt idx="1129">
                  <c:v>8</c:v>
                </c:pt>
                <c:pt idx="1130">
                  <c:v>4</c:v>
                </c:pt>
                <c:pt idx="1131">
                  <c:v>9</c:v>
                </c:pt>
                <c:pt idx="1132">
                  <c:v>10</c:v>
                </c:pt>
                <c:pt idx="1133">
                  <c:v>3</c:v>
                </c:pt>
                <c:pt idx="1134">
                  <c:v>6</c:v>
                </c:pt>
                <c:pt idx="1135">
                  <c:v>14</c:v>
                </c:pt>
                <c:pt idx="1136">
                  <c:v>5</c:v>
                </c:pt>
                <c:pt idx="1137">
                  <c:v>4</c:v>
                </c:pt>
                <c:pt idx="1138">
                  <c:v>3</c:v>
                </c:pt>
                <c:pt idx="1139">
                  <c:v>5</c:v>
                </c:pt>
                <c:pt idx="1140">
                  <c:v>12</c:v>
                </c:pt>
                <c:pt idx="1141">
                  <c:v>11</c:v>
                </c:pt>
                <c:pt idx="1142">
                  <c:v>3</c:v>
                </c:pt>
                <c:pt idx="1143">
                  <c:v>8</c:v>
                </c:pt>
                <c:pt idx="1144">
                  <c:v>4</c:v>
                </c:pt>
                <c:pt idx="1145">
                  <c:v>8</c:v>
                </c:pt>
                <c:pt idx="1146">
                  <c:v>11</c:v>
                </c:pt>
                <c:pt idx="1147">
                  <c:v>13</c:v>
                </c:pt>
                <c:pt idx="1148">
                  <c:v>1</c:v>
                </c:pt>
                <c:pt idx="1149">
                  <c:v>5</c:v>
                </c:pt>
                <c:pt idx="1150">
                  <c:v>0</c:v>
                </c:pt>
                <c:pt idx="1151">
                  <c:v>14</c:v>
                </c:pt>
                <c:pt idx="1152">
                  <c:v>2</c:v>
                </c:pt>
                <c:pt idx="1153">
                  <c:v>4</c:v>
                </c:pt>
                <c:pt idx="1154">
                  <c:v>6</c:v>
                </c:pt>
                <c:pt idx="1155">
                  <c:v>13</c:v>
                </c:pt>
                <c:pt idx="1156">
                  <c:v>0</c:v>
                </c:pt>
                <c:pt idx="1157">
                  <c:v>4</c:v>
                </c:pt>
                <c:pt idx="1158">
                  <c:v>5</c:v>
                </c:pt>
                <c:pt idx="1159">
                  <c:v>3</c:v>
                </c:pt>
                <c:pt idx="1160">
                  <c:v>6</c:v>
                </c:pt>
                <c:pt idx="1161">
                  <c:v>8</c:v>
                </c:pt>
                <c:pt idx="1162">
                  <c:v>6</c:v>
                </c:pt>
                <c:pt idx="1163">
                  <c:v>0</c:v>
                </c:pt>
                <c:pt idx="1164">
                  <c:v>0</c:v>
                </c:pt>
                <c:pt idx="1165">
                  <c:v>7</c:v>
                </c:pt>
                <c:pt idx="1166">
                  <c:v>3</c:v>
                </c:pt>
                <c:pt idx="1167">
                  <c:v>10</c:v>
                </c:pt>
                <c:pt idx="1168">
                  <c:v>5</c:v>
                </c:pt>
                <c:pt idx="1169">
                  <c:v>8</c:v>
                </c:pt>
                <c:pt idx="1170">
                  <c:v>10</c:v>
                </c:pt>
                <c:pt idx="1171">
                  <c:v>0</c:v>
                </c:pt>
                <c:pt idx="1172">
                  <c:v>3</c:v>
                </c:pt>
                <c:pt idx="1173">
                  <c:v>9</c:v>
                </c:pt>
                <c:pt idx="1174">
                  <c:v>11</c:v>
                </c:pt>
                <c:pt idx="1175">
                  <c:v>2</c:v>
                </c:pt>
                <c:pt idx="1176">
                  <c:v>14</c:v>
                </c:pt>
                <c:pt idx="1177">
                  <c:v>14</c:v>
                </c:pt>
                <c:pt idx="1178">
                  <c:v>1</c:v>
                </c:pt>
                <c:pt idx="1179">
                  <c:v>0</c:v>
                </c:pt>
                <c:pt idx="1180">
                  <c:v>7</c:v>
                </c:pt>
                <c:pt idx="1181">
                  <c:v>2</c:v>
                </c:pt>
                <c:pt idx="1182">
                  <c:v>11</c:v>
                </c:pt>
                <c:pt idx="1183">
                  <c:v>0</c:v>
                </c:pt>
                <c:pt idx="1184">
                  <c:v>1</c:v>
                </c:pt>
                <c:pt idx="1185">
                  <c:v>9</c:v>
                </c:pt>
                <c:pt idx="1186">
                  <c:v>8</c:v>
                </c:pt>
                <c:pt idx="1187">
                  <c:v>4</c:v>
                </c:pt>
                <c:pt idx="1188">
                  <c:v>10</c:v>
                </c:pt>
                <c:pt idx="1189">
                  <c:v>5</c:v>
                </c:pt>
                <c:pt idx="1190">
                  <c:v>9</c:v>
                </c:pt>
                <c:pt idx="1191">
                  <c:v>3</c:v>
                </c:pt>
                <c:pt idx="1192">
                  <c:v>7</c:v>
                </c:pt>
                <c:pt idx="1193">
                  <c:v>12</c:v>
                </c:pt>
                <c:pt idx="1194">
                  <c:v>4</c:v>
                </c:pt>
                <c:pt idx="1195">
                  <c:v>10</c:v>
                </c:pt>
                <c:pt idx="1196">
                  <c:v>0</c:v>
                </c:pt>
                <c:pt idx="1197">
                  <c:v>7</c:v>
                </c:pt>
                <c:pt idx="1198">
                  <c:v>0</c:v>
                </c:pt>
                <c:pt idx="1199">
                  <c:v>11</c:v>
                </c:pt>
                <c:pt idx="1200">
                  <c:v>4</c:v>
                </c:pt>
                <c:pt idx="1201">
                  <c:v>0</c:v>
                </c:pt>
                <c:pt idx="1202">
                  <c:v>10</c:v>
                </c:pt>
                <c:pt idx="1203">
                  <c:v>11</c:v>
                </c:pt>
                <c:pt idx="1204">
                  <c:v>3</c:v>
                </c:pt>
                <c:pt idx="1205">
                  <c:v>5</c:v>
                </c:pt>
                <c:pt idx="1206">
                  <c:v>2</c:v>
                </c:pt>
                <c:pt idx="1207">
                  <c:v>1</c:v>
                </c:pt>
                <c:pt idx="1208">
                  <c:v>13</c:v>
                </c:pt>
                <c:pt idx="1209">
                  <c:v>0</c:v>
                </c:pt>
                <c:pt idx="1210">
                  <c:v>4</c:v>
                </c:pt>
                <c:pt idx="1211">
                  <c:v>3</c:v>
                </c:pt>
                <c:pt idx="1212">
                  <c:v>0</c:v>
                </c:pt>
                <c:pt idx="1213">
                  <c:v>6</c:v>
                </c:pt>
                <c:pt idx="1214">
                  <c:v>10</c:v>
                </c:pt>
                <c:pt idx="1215">
                  <c:v>1</c:v>
                </c:pt>
                <c:pt idx="1216">
                  <c:v>8</c:v>
                </c:pt>
                <c:pt idx="1217">
                  <c:v>4</c:v>
                </c:pt>
                <c:pt idx="1218">
                  <c:v>14</c:v>
                </c:pt>
                <c:pt idx="1219">
                  <c:v>7</c:v>
                </c:pt>
                <c:pt idx="1220">
                  <c:v>8</c:v>
                </c:pt>
                <c:pt idx="1221">
                  <c:v>0</c:v>
                </c:pt>
                <c:pt idx="1222">
                  <c:v>13</c:v>
                </c:pt>
                <c:pt idx="1223">
                  <c:v>6</c:v>
                </c:pt>
                <c:pt idx="1224">
                  <c:v>13</c:v>
                </c:pt>
                <c:pt idx="1225">
                  <c:v>5</c:v>
                </c:pt>
                <c:pt idx="1226">
                  <c:v>2</c:v>
                </c:pt>
                <c:pt idx="1227">
                  <c:v>4</c:v>
                </c:pt>
                <c:pt idx="1228">
                  <c:v>11</c:v>
                </c:pt>
                <c:pt idx="1229">
                  <c:v>7</c:v>
                </c:pt>
                <c:pt idx="1230">
                  <c:v>7</c:v>
                </c:pt>
                <c:pt idx="1231">
                  <c:v>3</c:v>
                </c:pt>
                <c:pt idx="1232">
                  <c:v>5</c:v>
                </c:pt>
                <c:pt idx="1233">
                  <c:v>4</c:v>
                </c:pt>
                <c:pt idx="1234">
                  <c:v>14</c:v>
                </c:pt>
                <c:pt idx="1235">
                  <c:v>2</c:v>
                </c:pt>
                <c:pt idx="1236">
                  <c:v>11</c:v>
                </c:pt>
                <c:pt idx="1237">
                  <c:v>5</c:v>
                </c:pt>
                <c:pt idx="1238">
                  <c:v>3</c:v>
                </c:pt>
                <c:pt idx="1239">
                  <c:v>9</c:v>
                </c:pt>
                <c:pt idx="1240">
                  <c:v>5</c:v>
                </c:pt>
                <c:pt idx="1241">
                  <c:v>12</c:v>
                </c:pt>
                <c:pt idx="1242">
                  <c:v>7</c:v>
                </c:pt>
                <c:pt idx="1243">
                  <c:v>6</c:v>
                </c:pt>
                <c:pt idx="1244">
                  <c:v>7</c:v>
                </c:pt>
                <c:pt idx="1245">
                  <c:v>13</c:v>
                </c:pt>
                <c:pt idx="1246">
                  <c:v>4</c:v>
                </c:pt>
                <c:pt idx="1247">
                  <c:v>0</c:v>
                </c:pt>
                <c:pt idx="1248">
                  <c:v>7</c:v>
                </c:pt>
                <c:pt idx="1249">
                  <c:v>8</c:v>
                </c:pt>
                <c:pt idx="1250">
                  <c:v>13</c:v>
                </c:pt>
                <c:pt idx="1251">
                  <c:v>1</c:v>
                </c:pt>
                <c:pt idx="1252">
                  <c:v>3</c:v>
                </c:pt>
                <c:pt idx="1253">
                  <c:v>12</c:v>
                </c:pt>
                <c:pt idx="1254">
                  <c:v>10</c:v>
                </c:pt>
                <c:pt idx="1255">
                  <c:v>6</c:v>
                </c:pt>
                <c:pt idx="1256">
                  <c:v>14</c:v>
                </c:pt>
                <c:pt idx="1257">
                  <c:v>3</c:v>
                </c:pt>
                <c:pt idx="1258">
                  <c:v>5</c:v>
                </c:pt>
                <c:pt idx="1259">
                  <c:v>7</c:v>
                </c:pt>
                <c:pt idx="1260">
                  <c:v>12</c:v>
                </c:pt>
                <c:pt idx="1261">
                  <c:v>4</c:v>
                </c:pt>
                <c:pt idx="1262">
                  <c:v>11</c:v>
                </c:pt>
                <c:pt idx="1263">
                  <c:v>9</c:v>
                </c:pt>
                <c:pt idx="1264">
                  <c:v>6.2688629120000003</c:v>
                </c:pt>
                <c:pt idx="1265">
                  <c:v>8</c:v>
                </c:pt>
                <c:pt idx="1266">
                  <c:v>3</c:v>
                </c:pt>
                <c:pt idx="1267">
                  <c:v>3</c:v>
                </c:pt>
                <c:pt idx="1268">
                  <c:v>0</c:v>
                </c:pt>
                <c:pt idx="1269">
                  <c:v>3</c:v>
                </c:pt>
                <c:pt idx="1270">
                  <c:v>10</c:v>
                </c:pt>
                <c:pt idx="1271">
                  <c:v>6</c:v>
                </c:pt>
                <c:pt idx="1272">
                  <c:v>0</c:v>
                </c:pt>
                <c:pt idx="1273">
                  <c:v>3</c:v>
                </c:pt>
                <c:pt idx="1274">
                  <c:v>14</c:v>
                </c:pt>
                <c:pt idx="1275">
                  <c:v>11</c:v>
                </c:pt>
                <c:pt idx="1276">
                  <c:v>0</c:v>
                </c:pt>
                <c:pt idx="1277">
                  <c:v>10</c:v>
                </c:pt>
                <c:pt idx="1278">
                  <c:v>0</c:v>
                </c:pt>
                <c:pt idx="1279">
                  <c:v>4</c:v>
                </c:pt>
                <c:pt idx="1280">
                  <c:v>3</c:v>
                </c:pt>
                <c:pt idx="1281">
                  <c:v>4</c:v>
                </c:pt>
                <c:pt idx="1282">
                  <c:v>2</c:v>
                </c:pt>
                <c:pt idx="1283">
                  <c:v>6</c:v>
                </c:pt>
                <c:pt idx="1284">
                  <c:v>9</c:v>
                </c:pt>
                <c:pt idx="1285">
                  <c:v>7</c:v>
                </c:pt>
                <c:pt idx="1286">
                  <c:v>3</c:v>
                </c:pt>
                <c:pt idx="1287">
                  <c:v>0</c:v>
                </c:pt>
                <c:pt idx="1288">
                  <c:v>2</c:v>
                </c:pt>
                <c:pt idx="1289">
                  <c:v>14</c:v>
                </c:pt>
                <c:pt idx="1290">
                  <c:v>12</c:v>
                </c:pt>
                <c:pt idx="1291">
                  <c:v>1</c:v>
                </c:pt>
                <c:pt idx="1292">
                  <c:v>4</c:v>
                </c:pt>
                <c:pt idx="1293">
                  <c:v>6</c:v>
                </c:pt>
                <c:pt idx="1294">
                  <c:v>5</c:v>
                </c:pt>
                <c:pt idx="1295">
                  <c:v>5</c:v>
                </c:pt>
                <c:pt idx="1296">
                  <c:v>4</c:v>
                </c:pt>
                <c:pt idx="1297">
                  <c:v>0</c:v>
                </c:pt>
                <c:pt idx="1298">
                  <c:v>10</c:v>
                </c:pt>
                <c:pt idx="1299">
                  <c:v>11</c:v>
                </c:pt>
                <c:pt idx="1300">
                  <c:v>8</c:v>
                </c:pt>
                <c:pt idx="1301">
                  <c:v>2</c:v>
                </c:pt>
                <c:pt idx="1302">
                  <c:v>7</c:v>
                </c:pt>
                <c:pt idx="1303">
                  <c:v>11</c:v>
                </c:pt>
                <c:pt idx="1304">
                  <c:v>3</c:v>
                </c:pt>
                <c:pt idx="1305">
                  <c:v>10</c:v>
                </c:pt>
                <c:pt idx="1306">
                  <c:v>12</c:v>
                </c:pt>
                <c:pt idx="1307">
                  <c:v>11</c:v>
                </c:pt>
                <c:pt idx="1308">
                  <c:v>2</c:v>
                </c:pt>
                <c:pt idx="1309">
                  <c:v>10</c:v>
                </c:pt>
                <c:pt idx="1310">
                  <c:v>1</c:v>
                </c:pt>
                <c:pt idx="1311">
                  <c:v>6</c:v>
                </c:pt>
                <c:pt idx="1312">
                  <c:v>3</c:v>
                </c:pt>
                <c:pt idx="1313">
                  <c:v>14</c:v>
                </c:pt>
                <c:pt idx="1314">
                  <c:v>10</c:v>
                </c:pt>
                <c:pt idx="1315">
                  <c:v>2</c:v>
                </c:pt>
                <c:pt idx="1316">
                  <c:v>8</c:v>
                </c:pt>
                <c:pt idx="1317">
                  <c:v>9</c:v>
                </c:pt>
                <c:pt idx="1318">
                  <c:v>8</c:v>
                </c:pt>
                <c:pt idx="1319">
                  <c:v>12</c:v>
                </c:pt>
                <c:pt idx="1320">
                  <c:v>10</c:v>
                </c:pt>
                <c:pt idx="1321">
                  <c:v>12</c:v>
                </c:pt>
                <c:pt idx="1322">
                  <c:v>7</c:v>
                </c:pt>
                <c:pt idx="1323">
                  <c:v>10</c:v>
                </c:pt>
                <c:pt idx="1324">
                  <c:v>7</c:v>
                </c:pt>
                <c:pt idx="1325">
                  <c:v>3</c:v>
                </c:pt>
                <c:pt idx="1326">
                  <c:v>0</c:v>
                </c:pt>
                <c:pt idx="1327">
                  <c:v>6</c:v>
                </c:pt>
                <c:pt idx="1328">
                  <c:v>9</c:v>
                </c:pt>
                <c:pt idx="1329">
                  <c:v>4</c:v>
                </c:pt>
                <c:pt idx="1330">
                  <c:v>2</c:v>
                </c:pt>
                <c:pt idx="1331">
                  <c:v>10</c:v>
                </c:pt>
                <c:pt idx="1332">
                  <c:v>1</c:v>
                </c:pt>
                <c:pt idx="1333">
                  <c:v>4</c:v>
                </c:pt>
                <c:pt idx="1334">
                  <c:v>5</c:v>
                </c:pt>
                <c:pt idx="1335">
                  <c:v>8</c:v>
                </c:pt>
                <c:pt idx="1336">
                  <c:v>2</c:v>
                </c:pt>
                <c:pt idx="1337">
                  <c:v>13</c:v>
                </c:pt>
                <c:pt idx="1338">
                  <c:v>14</c:v>
                </c:pt>
                <c:pt idx="1339">
                  <c:v>4</c:v>
                </c:pt>
                <c:pt idx="1340">
                  <c:v>14</c:v>
                </c:pt>
                <c:pt idx="1341">
                  <c:v>5</c:v>
                </c:pt>
                <c:pt idx="1342">
                  <c:v>12</c:v>
                </c:pt>
                <c:pt idx="1343">
                  <c:v>9</c:v>
                </c:pt>
                <c:pt idx="1344">
                  <c:v>3</c:v>
                </c:pt>
                <c:pt idx="1345">
                  <c:v>0</c:v>
                </c:pt>
                <c:pt idx="1346">
                  <c:v>10</c:v>
                </c:pt>
                <c:pt idx="1347">
                  <c:v>5</c:v>
                </c:pt>
                <c:pt idx="1348">
                  <c:v>11</c:v>
                </c:pt>
                <c:pt idx="1349">
                  <c:v>11</c:v>
                </c:pt>
                <c:pt idx="1350">
                  <c:v>12</c:v>
                </c:pt>
                <c:pt idx="1351">
                  <c:v>7</c:v>
                </c:pt>
                <c:pt idx="1352">
                  <c:v>11</c:v>
                </c:pt>
                <c:pt idx="1353">
                  <c:v>9</c:v>
                </c:pt>
                <c:pt idx="1354">
                  <c:v>4</c:v>
                </c:pt>
                <c:pt idx="1355">
                  <c:v>14</c:v>
                </c:pt>
                <c:pt idx="1356">
                  <c:v>1</c:v>
                </c:pt>
                <c:pt idx="1357">
                  <c:v>5</c:v>
                </c:pt>
                <c:pt idx="1358">
                  <c:v>4</c:v>
                </c:pt>
                <c:pt idx="1359">
                  <c:v>14</c:v>
                </c:pt>
                <c:pt idx="1360">
                  <c:v>11</c:v>
                </c:pt>
                <c:pt idx="1361">
                  <c:v>6</c:v>
                </c:pt>
                <c:pt idx="1362">
                  <c:v>6.2688629120000003</c:v>
                </c:pt>
                <c:pt idx="1363">
                  <c:v>9</c:v>
                </c:pt>
                <c:pt idx="1364">
                  <c:v>2</c:v>
                </c:pt>
                <c:pt idx="1365">
                  <c:v>0</c:v>
                </c:pt>
                <c:pt idx="1366">
                  <c:v>3</c:v>
                </c:pt>
                <c:pt idx="1367">
                  <c:v>14</c:v>
                </c:pt>
                <c:pt idx="1368">
                  <c:v>6</c:v>
                </c:pt>
                <c:pt idx="1369">
                  <c:v>8</c:v>
                </c:pt>
                <c:pt idx="1370">
                  <c:v>2</c:v>
                </c:pt>
                <c:pt idx="1371">
                  <c:v>3</c:v>
                </c:pt>
                <c:pt idx="1372">
                  <c:v>14</c:v>
                </c:pt>
                <c:pt idx="1373">
                  <c:v>12</c:v>
                </c:pt>
                <c:pt idx="1374">
                  <c:v>2</c:v>
                </c:pt>
                <c:pt idx="1375">
                  <c:v>0</c:v>
                </c:pt>
                <c:pt idx="1376">
                  <c:v>2</c:v>
                </c:pt>
                <c:pt idx="1377">
                  <c:v>14</c:v>
                </c:pt>
                <c:pt idx="1378">
                  <c:v>2</c:v>
                </c:pt>
                <c:pt idx="1379">
                  <c:v>2</c:v>
                </c:pt>
                <c:pt idx="1380">
                  <c:v>5</c:v>
                </c:pt>
                <c:pt idx="1381">
                  <c:v>9</c:v>
                </c:pt>
                <c:pt idx="1382">
                  <c:v>5</c:v>
                </c:pt>
                <c:pt idx="1383">
                  <c:v>4</c:v>
                </c:pt>
                <c:pt idx="1384">
                  <c:v>14</c:v>
                </c:pt>
                <c:pt idx="1385">
                  <c:v>6</c:v>
                </c:pt>
                <c:pt idx="1386">
                  <c:v>14</c:v>
                </c:pt>
                <c:pt idx="1387">
                  <c:v>0</c:v>
                </c:pt>
                <c:pt idx="1388">
                  <c:v>8</c:v>
                </c:pt>
                <c:pt idx="1389">
                  <c:v>1</c:v>
                </c:pt>
                <c:pt idx="1390">
                  <c:v>2</c:v>
                </c:pt>
                <c:pt idx="1391">
                  <c:v>5</c:v>
                </c:pt>
                <c:pt idx="1392">
                  <c:v>3</c:v>
                </c:pt>
                <c:pt idx="1393">
                  <c:v>4</c:v>
                </c:pt>
                <c:pt idx="1394">
                  <c:v>14</c:v>
                </c:pt>
                <c:pt idx="1395">
                  <c:v>0</c:v>
                </c:pt>
                <c:pt idx="1396">
                  <c:v>4</c:v>
                </c:pt>
                <c:pt idx="1397">
                  <c:v>1</c:v>
                </c:pt>
                <c:pt idx="1398">
                  <c:v>8</c:v>
                </c:pt>
                <c:pt idx="1399">
                  <c:v>7</c:v>
                </c:pt>
                <c:pt idx="1400">
                  <c:v>4</c:v>
                </c:pt>
                <c:pt idx="1401">
                  <c:v>9</c:v>
                </c:pt>
                <c:pt idx="1402">
                  <c:v>8</c:v>
                </c:pt>
                <c:pt idx="1403">
                  <c:v>6</c:v>
                </c:pt>
                <c:pt idx="1404">
                  <c:v>13</c:v>
                </c:pt>
                <c:pt idx="1405">
                  <c:v>5</c:v>
                </c:pt>
                <c:pt idx="1406">
                  <c:v>3</c:v>
                </c:pt>
                <c:pt idx="1407">
                  <c:v>1</c:v>
                </c:pt>
                <c:pt idx="1408">
                  <c:v>8</c:v>
                </c:pt>
                <c:pt idx="1409">
                  <c:v>7</c:v>
                </c:pt>
                <c:pt idx="1410">
                  <c:v>2</c:v>
                </c:pt>
                <c:pt idx="1411">
                  <c:v>13</c:v>
                </c:pt>
                <c:pt idx="1412">
                  <c:v>11</c:v>
                </c:pt>
                <c:pt idx="1413">
                  <c:v>1</c:v>
                </c:pt>
                <c:pt idx="1414">
                  <c:v>1</c:v>
                </c:pt>
                <c:pt idx="1415">
                  <c:v>5</c:v>
                </c:pt>
                <c:pt idx="1416">
                  <c:v>4</c:v>
                </c:pt>
                <c:pt idx="1417">
                  <c:v>14</c:v>
                </c:pt>
                <c:pt idx="1418">
                  <c:v>1</c:v>
                </c:pt>
                <c:pt idx="1419">
                  <c:v>3</c:v>
                </c:pt>
                <c:pt idx="1420">
                  <c:v>7</c:v>
                </c:pt>
                <c:pt idx="1421">
                  <c:v>2</c:v>
                </c:pt>
                <c:pt idx="1422">
                  <c:v>4</c:v>
                </c:pt>
                <c:pt idx="1423">
                  <c:v>1</c:v>
                </c:pt>
                <c:pt idx="1424">
                  <c:v>3</c:v>
                </c:pt>
                <c:pt idx="1425">
                  <c:v>13</c:v>
                </c:pt>
                <c:pt idx="1426">
                  <c:v>1</c:v>
                </c:pt>
                <c:pt idx="1427">
                  <c:v>9</c:v>
                </c:pt>
                <c:pt idx="1428">
                  <c:v>11</c:v>
                </c:pt>
                <c:pt idx="1429">
                  <c:v>4</c:v>
                </c:pt>
                <c:pt idx="1430">
                  <c:v>10</c:v>
                </c:pt>
                <c:pt idx="1431">
                  <c:v>4</c:v>
                </c:pt>
                <c:pt idx="1432">
                  <c:v>1</c:v>
                </c:pt>
                <c:pt idx="1433">
                  <c:v>1</c:v>
                </c:pt>
                <c:pt idx="1434">
                  <c:v>6</c:v>
                </c:pt>
                <c:pt idx="1435">
                  <c:v>1</c:v>
                </c:pt>
                <c:pt idx="1436">
                  <c:v>4</c:v>
                </c:pt>
                <c:pt idx="1437">
                  <c:v>6.2688629120000003</c:v>
                </c:pt>
                <c:pt idx="1438">
                  <c:v>5</c:v>
                </c:pt>
                <c:pt idx="1439">
                  <c:v>14</c:v>
                </c:pt>
                <c:pt idx="1440">
                  <c:v>5</c:v>
                </c:pt>
                <c:pt idx="1441">
                  <c:v>14</c:v>
                </c:pt>
                <c:pt idx="1442">
                  <c:v>4</c:v>
                </c:pt>
                <c:pt idx="1443">
                  <c:v>8</c:v>
                </c:pt>
                <c:pt idx="1444">
                  <c:v>4</c:v>
                </c:pt>
                <c:pt idx="1445">
                  <c:v>8</c:v>
                </c:pt>
                <c:pt idx="1446">
                  <c:v>5</c:v>
                </c:pt>
                <c:pt idx="1447">
                  <c:v>11</c:v>
                </c:pt>
                <c:pt idx="1448">
                  <c:v>8</c:v>
                </c:pt>
                <c:pt idx="1449">
                  <c:v>2</c:v>
                </c:pt>
                <c:pt idx="1450">
                  <c:v>6</c:v>
                </c:pt>
                <c:pt idx="1451">
                  <c:v>15</c:v>
                </c:pt>
                <c:pt idx="1452">
                  <c:v>14</c:v>
                </c:pt>
                <c:pt idx="1453">
                  <c:v>10</c:v>
                </c:pt>
                <c:pt idx="1454">
                  <c:v>9</c:v>
                </c:pt>
                <c:pt idx="1455">
                  <c:v>6.2688629120000003</c:v>
                </c:pt>
                <c:pt idx="1456">
                  <c:v>3</c:v>
                </c:pt>
                <c:pt idx="1457">
                  <c:v>3</c:v>
                </c:pt>
                <c:pt idx="1458">
                  <c:v>5</c:v>
                </c:pt>
                <c:pt idx="1459">
                  <c:v>3</c:v>
                </c:pt>
                <c:pt idx="1460">
                  <c:v>2</c:v>
                </c:pt>
                <c:pt idx="1461">
                  <c:v>1</c:v>
                </c:pt>
                <c:pt idx="1462">
                  <c:v>10</c:v>
                </c:pt>
                <c:pt idx="1463">
                  <c:v>3</c:v>
                </c:pt>
                <c:pt idx="1464">
                  <c:v>5</c:v>
                </c:pt>
                <c:pt idx="1465">
                  <c:v>8</c:v>
                </c:pt>
                <c:pt idx="1466">
                  <c:v>4</c:v>
                </c:pt>
                <c:pt idx="1467">
                  <c:v>6</c:v>
                </c:pt>
                <c:pt idx="1468">
                  <c:v>5</c:v>
                </c:pt>
                <c:pt idx="1469">
                  <c:v>11</c:v>
                </c:pt>
                <c:pt idx="1470">
                  <c:v>7</c:v>
                </c:pt>
                <c:pt idx="1471">
                  <c:v>3</c:v>
                </c:pt>
                <c:pt idx="1472">
                  <c:v>1</c:v>
                </c:pt>
                <c:pt idx="1473">
                  <c:v>9</c:v>
                </c:pt>
                <c:pt idx="1474">
                  <c:v>7</c:v>
                </c:pt>
                <c:pt idx="1475">
                  <c:v>8</c:v>
                </c:pt>
                <c:pt idx="1476">
                  <c:v>11</c:v>
                </c:pt>
                <c:pt idx="1477">
                  <c:v>2</c:v>
                </c:pt>
                <c:pt idx="1478">
                  <c:v>5</c:v>
                </c:pt>
                <c:pt idx="1479">
                  <c:v>5</c:v>
                </c:pt>
                <c:pt idx="1480">
                  <c:v>11</c:v>
                </c:pt>
                <c:pt idx="1481">
                  <c:v>10</c:v>
                </c:pt>
                <c:pt idx="1482">
                  <c:v>2</c:v>
                </c:pt>
                <c:pt idx="1483">
                  <c:v>5</c:v>
                </c:pt>
                <c:pt idx="1484">
                  <c:v>5</c:v>
                </c:pt>
                <c:pt idx="1485">
                  <c:v>3</c:v>
                </c:pt>
                <c:pt idx="1486">
                  <c:v>9</c:v>
                </c:pt>
                <c:pt idx="1487">
                  <c:v>8</c:v>
                </c:pt>
                <c:pt idx="1488">
                  <c:v>12</c:v>
                </c:pt>
                <c:pt idx="1489">
                  <c:v>10</c:v>
                </c:pt>
                <c:pt idx="1490">
                  <c:v>1</c:v>
                </c:pt>
                <c:pt idx="1491">
                  <c:v>13</c:v>
                </c:pt>
                <c:pt idx="1492">
                  <c:v>5</c:v>
                </c:pt>
                <c:pt idx="1493">
                  <c:v>12</c:v>
                </c:pt>
                <c:pt idx="1494">
                  <c:v>6</c:v>
                </c:pt>
                <c:pt idx="1495">
                  <c:v>6.2688629120000003</c:v>
                </c:pt>
                <c:pt idx="1496">
                  <c:v>9</c:v>
                </c:pt>
                <c:pt idx="1497">
                  <c:v>10</c:v>
                </c:pt>
                <c:pt idx="1498">
                  <c:v>5</c:v>
                </c:pt>
                <c:pt idx="1499">
                  <c:v>6.2688629120000003</c:v>
                </c:pt>
                <c:pt idx="1500">
                  <c:v>4</c:v>
                </c:pt>
                <c:pt idx="1501">
                  <c:v>7</c:v>
                </c:pt>
                <c:pt idx="1502">
                  <c:v>5</c:v>
                </c:pt>
                <c:pt idx="1503">
                  <c:v>12</c:v>
                </c:pt>
                <c:pt idx="1504">
                  <c:v>12</c:v>
                </c:pt>
                <c:pt idx="1505">
                  <c:v>2</c:v>
                </c:pt>
                <c:pt idx="1506">
                  <c:v>4</c:v>
                </c:pt>
                <c:pt idx="1507">
                  <c:v>14</c:v>
                </c:pt>
                <c:pt idx="1508">
                  <c:v>2</c:v>
                </c:pt>
                <c:pt idx="1509">
                  <c:v>2</c:v>
                </c:pt>
                <c:pt idx="1510">
                  <c:v>4</c:v>
                </c:pt>
                <c:pt idx="1511">
                  <c:v>1</c:v>
                </c:pt>
                <c:pt idx="1512">
                  <c:v>6.2688629120000003</c:v>
                </c:pt>
                <c:pt idx="1513">
                  <c:v>13</c:v>
                </c:pt>
                <c:pt idx="1514">
                  <c:v>8</c:v>
                </c:pt>
                <c:pt idx="1515">
                  <c:v>5</c:v>
                </c:pt>
                <c:pt idx="1516">
                  <c:v>11</c:v>
                </c:pt>
                <c:pt idx="1517">
                  <c:v>2</c:v>
                </c:pt>
                <c:pt idx="1518">
                  <c:v>12</c:v>
                </c:pt>
                <c:pt idx="1519">
                  <c:v>11</c:v>
                </c:pt>
                <c:pt idx="1520">
                  <c:v>10</c:v>
                </c:pt>
                <c:pt idx="1521">
                  <c:v>6</c:v>
                </c:pt>
                <c:pt idx="1522">
                  <c:v>4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2</c:v>
                </c:pt>
                <c:pt idx="1527">
                  <c:v>12</c:v>
                </c:pt>
                <c:pt idx="1528">
                  <c:v>1</c:v>
                </c:pt>
                <c:pt idx="1529">
                  <c:v>2</c:v>
                </c:pt>
                <c:pt idx="1530">
                  <c:v>3</c:v>
                </c:pt>
                <c:pt idx="1531">
                  <c:v>1</c:v>
                </c:pt>
                <c:pt idx="1532">
                  <c:v>4</c:v>
                </c:pt>
                <c:pt idx="1533">
                  <c:v>2</c:v>
                </c:pt>
                <c:pt idx="1534">
                  <c:v>7</c:v>
                </c:pt>
                <c:pt idx="1535">
                  <c:v>5</c:v>
                </c:pt>
                <c:pt idx="1536">
                  <c:v>8</c:v>
                </c:pt>
                <c:pt idx="1537">
                  <c:v>14</c:v>
                </c:pt>
                <c:pt idx="1538">
                  <c:v>5</c:v>
                </c:pt>
                <c:pt idx="1539">
                  <c:v>13</c:v>
                </c:pt>
                <c:pt idx="1540">
                  <c:v>11</c:v>
                </c:pt>
                <c:pt idx="1541">
                  <c:v>5</c:v>
                </c:pt>
                <c:pt idx="1542">
                  <c:v>12</c:v>
                </c:pt>
                <c:pt idx="1543">
                  <c:v>2</c:v>
                </c:pt>
                <c:pt idx="1544">
                  <c:v>1</c:v>
                </c:pt>
                <c:pt idx="1545">
                  <c:v>5</c:v>
                </c:pt>
                <c:pt idx="1546">
                  <c:v>8</c:v>
                </c:pt>
                <c:pt idx="1547">
                  <c:v>11</c:v>
                </c:pt>
                <c:pt idx="1548">
                  <c:v>4</c:v>
                </c:pt>
                <c:pt idx="1549">
                  <c:v>3</c:v>
                </c:pt>
                <c:pt idx="1550">
                  <c:v>5</c:v>
                </c:pt>
                <c:pt idx="1551">
                  <c:v>3</c:v>
                </c:pt>
                <c:pt idx="1552">
                  <c:v>14</c:v>
                </c:pt>
                <c:pt idx="1553">
                  <c:v>9</c:v>
                </c:pt>
                <c:pt idx="1554">
                  <c:v>6</c:v>
                </c:pt>
                <c:pt idx="1555">
                  <c:v>5</c:v>
                </c:pt>
                <c:pt idx="1556">
                  <c:v>7</c:v>
                </c:pt>
                <c:pt idx="1557">
                  <c:v>14</c:v>
                </c:pt>
                <c:pt idx="1558">
                  <c:v>4</c:v>
                </c:pt>
                <c:pt idx="1559">
                  <c:v>9</c:v>
                </c:pt>
                <c:pt idx="1560">
                  <c:v>2</c:v>
                </c:pt>
                <c:pt idx="1561">
                  <c:v>1</c:v>
                </c:pt>
                <c:pt idx="1562">
                  <c:v>13</c:v>
                </c:pt>
                <c:pt idx="1563">
                  <c:v>9</c:v>
                </c:pt>
                <c:pt idx="1564">
                  <c:v>4</c:v>
                </c:pt>
                <c:pt idx="1565">
                  <c:v>12</c:v>
                </c:pt>
                <c:pt idx="1566">
                  <c:v>2</c:v>
                </c:pt>
                <c:pt idx="1567">
                  <c:v>5</c:v>
                </c:pt>
                <c:pt idx="1568">
                  <c:v>3</c:v>
                </c:pt>
                <c:pt idx="1569">
                  <c:v>5</c:v>
                </c:pt>
                <c:pt idx="1570">
                  <c:v>6</c:v>
                </c:pt>
                <c:pt idx="1571">
                  <c:v>5</c:v>
                </c:pt>
                <c:pt idx="1572">
                  <c:v>13</c:v>
                </c:pt>
                <c:pt idx="1573">
                  <c:v>5</c:v>
                </c:pt>
                <c:pt idx="1574">
                  <c:v>12</c:v>
                </c:pt>
                <c:pt idx="1575">
                  <c:v>5</c:v>
                </c:pt>
                <c:pt idx="1576">
                  <c:v>6</c:v>
                </c:pt>
                <c:pt idx="1577">
                  <c:v>1</c:v>
                </c:pt>
                <c:pt idx="1578">
                  <c:v>12</c:v>
                </c:pt>
                <c:pt idx="1579">
                  <c:v>3</c:v>
                </c:pt>
                <c:pt idx="1580">
                  <c:v>1</c:v>
                </c:pt>
                <c:pt idx="1581">
                  <c:v>14</c:v>
                </c:pt>
                <c:pt idx="1582">
                  <c:v>6</c:v>
                </c:pt>
                <c:pt idx="1583">
                  <c:v>14</c:v>
                </c:pt>
                <c:pt idx="1584">
                  <c:v>5</c:v>
                </c:pt>
                <c:pt idx="1585">
                  <c:v>6.2688629120000003</c:v>
                </c:pt>
                <c:pt idx="1586">
                  <c:v>7</c:v>
                </c:pt>
                <c:pt idx="1587">
                  <c:v>11</c:v>
                </c:pt>
                <c:pt idx="1588">
                  <c:v>8</c:v>
                </c:pt>
                <c:pt idx="1589">
                  <c:v>5</c:v>
                </c:pt>
                <c:pt idx="1590">
                  <c:v>3</c:v>
                </c:pt>
                <c:pt idx="1591">
                  <c:v>14</c:v>
                </c:pt>
                <c:pt idx="1592">
                  <c:v>12</c:v>
                </c:pt>
                <c:pt idx="1593">
                  <c:v>14</c:v>
                </c:pt>
                <c:pt idx="1594">
                  <c:v>4</c:v>
                </c:pt>
                <c:pt idx="1595">
                  <c:v>3</c:v>
                </c:pt>
                <c:pt idx="1596">
                  <c:v>3</c:v>
                </c:pt>
                <c:pt idx="1597">
                  <c:v>13</c:v>
                </c:pt>
                <c:pt idx="1598">
                  <c:v>11</c:v>
                </c:pt>
                <c:pt idx="1599">
                  <c:v>2</c:v>
                </c:pt>
                <c:pt idx="1600">
                  <c:v>6</c:v>
                </c:pt>
                <c:pt idx="1601">
                  <c:v>3</c:v>
                </c:pt>
                <c:pt idx="1602">
                  <c:v>1</c:v>
                </c:pt>
                <c:pt idx="1603">
                  <c:v>15</c:v>
                </c:pt>
                <c:pt idx="1604">
                  <c:v>10</c:v>
                </c:pt>
                <c:pt idx="1605">
                  <c:v>1</c:v>
                </c:pt>
                <c:pt idx="1606">
                  <c:v>5</c:v>
                </c:pt>
                <c:pt idx="1607">
                  <c:v>10</c:v>
                </c:pt>
                <c:pt idx="1608">
                  <c:v>3</c:v>
                </c:pt>
                <c:pt idx="1609">
                  <c:v>4</c:v>
                </c:pt>
                <c:pt idx="1610">
                  <c:v>9</c:v>
                </c:pt>
                <c:pt idx="1611">
                  <c:v>13</c:v>
                </c:pt>
                <c:pt idx="1612">
                  <c:v>7</c:v>
                </c:pt>
                <c:pt idx="1613">
                  <c:v>6.2688629120000003</c:v>
                </c:pt>
                <c:pt idx="1614">
                  <c:v>9</c:v>
                </c:pt>
                <c:pt idx="1615">
                  <c:v>2</c:v>
                </c:pt>
                <c:pt idx="1616">
                  <c:v>1</c:v>
                </c:pt>
                <c:pt idx="1617">
                  <c:v>13</c:v>
                </c:pt>
                <c:pt idx="1618">
                  <c:v>15</c:v>
                </c:pt>
                <c:pt idx="1619">
                  <c:v>2</c:v>
                </c:pt>
                <c:pt idx="1620">
                  <c:v>6.2688629120000003</c:v>
                </c:pt>
                <c:pt idx="1621">
                  <c:v>6</c:v>
                </c:pt>
                <c:pt idx="1622">
                  <c:v>1</c:v>
                </c:pt>
                <c:pt idx="1623">
                  <c:v>3</c:v>
                </c:pt>
                <c:pt idx="1624">
                  <c:v>5</c:v>
                </c:pt>
                <c:pt idx="1625">
                  <c:v>6.2688629120000003</c:v>
                </c:pt>
                <c:pt idx="1626">
                  <c:v>11</c:v>
                </c:pt>
                <c:pt idx="1627">
                  <c:v>2</c:v>
                </c:pt>
                <c:pt idx="1628">
                  <c:v>15</c:v>
                </c:pt>
                <c:pt idx="1629">
                  <c:v>6.2688629120000003</c:v>
                </c:pt>
                <c:pt idx="1630">
                  <c:v>9</c:v>
                </c:pt>
                <c:pt idx="1631">
                  <c:v>15</c:v>
                </c:pt>
                <c:pt idx="1632">
                  <c:v>12</c:v>
                </c:pt>
                <c:pt idx="1633">
                  <c:v>10</c:v>
                </c:pt>
                <c:pt idx="1634">
                  <c:v>3</c:v>
                </c:pt>
                <c:pt idx="1635">
                  <c:v>8</c:v>
                </c:pt>
                <c:pt idx="1636">
                  <c:v>1</c:v>
                </c:pt>
                <c:pt idx="1637">
                  <c:v>4</c:v>
                </c:pt>
                <c:pt idx="1638">
                  <c:v>12</c:v>
                </c:pt>
                <c:pt idx="1639">
                  <c:v>1</c:v>
                </c:pt>
                <c:pt idx="1640">
                  <c:v>2</c:v>
                </c:pt>
                <c:pt idx="1641">
                  <c:v>13</c:v>
                </c:pt>
                <c:pt idx="1642">
                  <c:v>12</c:v>
                </c:pt>
                <c:pt idx="1643">
                  <c:v>1</c:v>
                </c:pt>
                <c:pt idx="1644">
                  <c:v>1</c:v>
                </c:pt>
                <c:pt idx="1645">
                  <c:v>6</c:v>
                </c:pt>
                <c:pt idx="1646">
                  <c:v>4</c:v>
                </c:pt>
                <c:pt idx="1647">
                  <c:v>9</c:v>
                </c:pt>
                <c:pt idx="1648">
                  <c:v>8</c:v>
                </c:pt>
                <c:pt idx="1649">
                  <c:v>1</c:v>
                </c:pt>
                <c:pt idx="1650">
                  <c:v>4</c:v>
                </c:pt>
                <c:pt idx="1651">
                  <c:v>3</c:v>
                </c:pt>
                <c:pt idx="1652">
                  <c:v>12</c:v>
                </c:pt>
                <c:pt idx="1653">
                  <c:v>5</c:v>
                </c:pt>
                <c:pt idx="1654">
                  <c:v>4</c:v>
                </c:pt>
                <c:pt idx="1655">
                  <c:v>2</c:v>
                </c:pt>
                <c:pt idx="1656">
                  <c:v>11</c:v>
                </c:pt>
                <c:pt idx="1657">
                  <c:v>10</c:v>
                </c:pt>
                <c:pt idx="1658">
                  <c:v>10</c:v>
                </c:pt>
                <c:pt idx="1659">
                  <c:v>4</c:v>
                </c:pt>
                <c:pt idx="1660">
                  <c:v>5</c:v>
                </c:pt>
                <c:pt idx="1661">
                  <c:v>3</c:v>
                </c:pt>
                <c:pt idx="1662">
                  <c:v>1</c:v>
                </c:pt>
                <c:pt idx="1663">
                  <c:v>15</c:v>
                </c:pt>
                <c:pt idx="1664">
                  <c:v>11</c:v>
                </c:pt>
                <c:pt idx="1665">
                  <c:v>14</c:v>
                </c:pt>
                <c:pt idx="1666">
                  <c:v>6.2688629120000003</c:v>
                </c:pt>
                <c:pt idx="1667">
                  <c:v>12</c:v>
                </c:pt>
                <c:pt idx="1668">
                  <c:v>1</c:v>
                </c:pt>
                <c:pt idx="1669">
                  <c:v>3</c:v>
                </c:pt>
                <c:pt idx="1670">
                  <c:v>5</c:v>
                </c:pt>
                <c:pt idx="1671">
                  <c:v>12</c:v>
                </c:pt>
                <c:pt idx="1672">
                  <c:v>5</c:v>
                </c:pt>
                <c:pt idx="1673">
                  <c:v>9</c:v>
                </c:pt>
                <c:pt idx="1674">
                  <c:v>11</c:v>
                </c:pt>
                <c:pt idx="1675">
                  <c:v>6</c:v>
                </c:pt>
                <c:pt idx="1676">
                  <c:v>8</c:v>
                </c:pt>
                <c:pt idx="1677">
                  <c:v>12</c:v>
                </c:pt>
                <c:pt idx="1678">
                  <c:v>14</c:v>
                </c:pt>
                <c:pt idx="1679">
                  <c:v>6.2688629120000003</c:v>
                </c:pt>
                <c:pt idx="1680">
                  <c:v>6</c:v>
                </c:pt>
                <c:pt idx="1681">
                  <c:v>2</c:v>
                </c:pt>
                <c:pt idx="1682">
                  <c:v>4</c:v>
                </c:pt>
                <c:pt idx="1683">
                  <c:v>5</c:v>
                </c:pt>
                <c:pt idx="1684">
                  <c:v>12</c:v>
                </c:pt>
                <c:pt idx="1685">
                  <c:v>4</c:v>
                </c:pt>
                <c:pt idx="1686">
                  <c:v>5</c:v>
                </c:pt>
                <c:pt idx="1687">
                  <c:v>5</c:v>
                </c:pt>
                <c:pt idx="1688">
                  <c:v>6.2688629120000003</c:v>
                </c:pt>
                <c:pt idx="1689">
                  <c:v>15</c:v>
                </c:pt>
                <c:pt idx="1690">
                  <c:v>1</c:v>
                </c:pt>
                <c:pt idx="1691">
                  <c:v>4</c:v>
                </c:pt>
                <c:pt idx="1692">
                  <c:v>13</c:v>
                </c:pt>
                <c:pt idx="1693">
                  <c:v>2</c:v>
                </c:pt>
                <c:pt idx="1694">
                  <c:v>2</c:v>
                </c:pt>
                <c:pt idx="1695">
                  <c:v>12</c:v>
                </c:pt>
                <c:pt idx="1696">
                  <c:v>14</c:v>
                </c:pt>
                <c:pt idx="1697">
                  <c:v>3</c:v>
                </c:pt>
                <c:pt idx="1698">
                  <c:v>15</c:v>
                </c:pt>
                <c:pt idx="1699">
                  <c:v>2</c:v>
                </c:pt>
                <c:pt idx="1700">
                  <c:v>5</c:v>
                </c:pt>
                <c:pt idx="1701">
                  <c:v>12</c:v>
                </c:pt>
                <c:pt idx="1702">
                  <c:v>6.2688629120000003</c:v>
                </c:pt>
                <c:pt idx="1703">
                  <c:v>15</c:v>
                </c:pt>
                <c:pt idx="1704">
                  <c:v>4</c:v>
                </c:pt>
                <c:pt idx="1705">
                  <c:v>14</c:v>
                </c:pt>
                <c:pt idx="1706">
                  <c:v>14</c:v>
                </c:pt>
                <c:pt idx="1707">
                  <c:v>6.2688629120000003</c:v>
                </c:pt>
                <c:pt idx="1708">
                  <c:v>15</c:v>
                </c:pt>
                <c:pt idx="1709">
                  <c:v>5</c:v>
                </c:pt>
                <c:pt idx="1710">
                  <c:v>1</c:v>
                </c:pt>
                <c:pt idx="1711">
                  <c:v>5</c:v>
                </c:pt>
                <c:pt idx="1712">
                  <c:v>2</c:v>
                </c:pt>
                <c:pt idx="1713">
                  <c:v>14</c:v>
                </c:pt>
                <c:pt idx="1714">
                  <c:v>9</c:v>
                </c:pt>
                <c:pt idx="1715">
                  <c:v>5</c:v>
                </c:pt>
                <c:pt idx="1716">
                  <c:v>3</c:v>
                </c:pt>
                <c:pt idx="1717">
                  <c:v>13</c:v>
                </c:pt>
                <c:pt idx="1718">
                  <c:v>4</c:v>
                </c:pt>
                <c:pt idx="1719">
                  <c:v>2</c:v>
                </c:pt>
                <c:pt idx="1720">
                  <c:v>9</c:v>
                </c:pt>
                <c:pt idx="1721">
                  <c:v>2</c:v>
                </c:pt>
                <c:pt idx="1722">
                  <c:v>6</c:v>
                </c:pt>
                <c:pt idx="1723">
                  <c:v>4</c:v>
                </c:pt>
                <c:pt idx="1724">
                  <c:v>11</c:v>
                </c:pt>
                <c:pt idx="1725">
                  <c:v>8</c:v>
                </c:pt>
                <c:pt idx="1726">
                  <c:v>10</c:v>
                </c:pt>
                <c:pt idx="1727">
                  <c:v>8</c:v>
                </c:pt>
                <c:pt idx="1728">
                  <c:v>4</c:v>
                </c:pt>
                <c:pt idx="1729">
                  <c:v>3</c:v>
                </c:pt>
                <c:pt idx="1730">
                  <c:v>2</c:v>
                </c:pt>
                <c:pt idx="1731">
                  <c:v>15</c:v>
                </c:pt>
                <c:pt idx="1732">
                  <c:v>4</c:v>
                </c:pt>
                <c:pt idx="1733">
                  <c:v>1</c:v>
                </c:pt>
                <c:pt idx="1734">
                  <c:v>1</c:v>
                </c:pt>
                <c:pt idx="1735">
                  <c:v>3</c:v>
                </c:pt>
                <c:pt idx="1736">
                  <c:v>11</c:v>
                </c:pt>
                <c:pt idx="1737">
                  <c:v>6.2688629120000003</c:v>
                </c:pt>
                <c:pt idx="1738">
                  <c:v>6.2688629120000003</c:v>
                </c:pt>
                <c:pt idx="1739">
                  <c:v>1</c:v>
                </c:pt>
                <c:pt idx="1740">
                  <c:v>7</c:v>
                </c:pt>
                <c:pt idx="1741">
                  <c:v>12</c:v>
                </c:pt>
                <c:pt idx="1742">
                  <c:v>1</c:v>
                </c:pt>
                <c:pt idx="1743">
                  <c:v>5</c:v>
                </c:pt>
                <c:pt idx="1744">
                  <c:v>4</c:v>
                </c:pt>
                <c:pt idx="1745">
                  <c:v>7</c:v>
                </c:pt>
                <c:pt idx="1746">
                  <c:v>8</c:v>
                </c:pt>
                <c:pt idx="1747">
                  <c:v>12</c:v>
                </c:pt>
                <c:pt idx="1748">
                  <c:v>5</c:v>
                </c:pt>
                <c:pt idx="1749">
                  <c:v>15</c:v>
                </c:pt>
                <c:pt idx="1750">
                  <c:v>5</c:v>
                </c:pt>
                <c:pt idx="1751">
                  <c:v>10</c:v>
                </c:pt>
                <c:pt idx="1752">
                  <c:v>12</c:v>
                </c:pt>
                <c:pt idx="1753">
                  <c:v>3</c:v>
                </c:pt>
                <c:pt idx="1754">
                  <c:v>3</c:v>
                </c:pt>
                <c:pt idx="1755">
                  <c:v>5</c:v>
                </c:pt>
                <c:pt idx="1756">
                  <c:v>5</c:v>
                </c:pt>
                <c:pt idx="1757">
                  <c:v>2</c:v>
                </c:pt>
                <c:pt idx="1758">
                  <c:v>11</c:v>
                </c:pt>
                <c:pt idx="1759">
                  <c:v>1</c:v>
                </c:pt>
                <c:pt idx="1760">
                  <c:v>2</c:v>
                </c:pt>
                <c:pt idx="1761">
                  <c:v>10</c:v>
                </c:pt>
                <c:pt idx="1762">
                  <c:v>6.2688629120000003</c:v>
                </c:pt>
                <c:pt idx="1763">
                  <c:v>11</c:v>
                </c:pt>
                <c:pt idx="1764">
                  <c:v>12</c:v>
                </c:pt>
                <c:pt idx="1765">
                  <c:v>4</c:v>
                </c:pt>
                <c:pt idx="1766">
                  <c:v>5</c:v>
                </c:pt>
                <c:pt idx="1767">
                  <c:v>10</c:v>
                </c:pt>
                <c:pt idx="1768">
                  <c:v>11</c:v>
                </c:pt>
                <c:pt idx="1769">
                  <c:v>5</c:v>
                </c:pt>
                <c:pt idx="1770">
                  <c:v>3</c:v>
                </c:pt>
                <c:pt idx="1771">
                  <c:v>3</c:v>
                </c:pt>
                <c:pt idx="1772">
                  <c:v>4</c:v>
                </c:pt>
                <c:pt idx="1773">
                  <c:v>11</c:v>
                </c:pt>
                <c:pt idx="1774">
                  <c:v>1</c:v>
                </c:pt>
                <c:pt idx="1775">
                  <c:v>6.2688629120000003</c:v>
                </c:pt>
                <c:pt idx="1776">
                  <c:v>5</c:v>
                </c:pt>
                <c:pt idx="1777">
                  <c:v>1</c:v>
                </c:pt>
                <c:pt idx="1778">
                  <c:v>3</c:v>
                </c:pt>
                <c:pt idx="1779">
                  <c:v>1</c:v>
                </c:pt>
                <c:pt idx="1780">
                  <c:v>4</c:v>
                </c:pt>
                <c:pt idx="1781">
                  <c:v>7</c:v>
                </c:pt>
                <c:pt idx="1782">
                  <c:v>13</c:v>
                </c:pt>
                <c:pt idx="1783">
                  <c:v>8</c:v>
                </c:pt>
                <c:pt idx="1784">
                  <c:v>10</c:v>
                </c:pt>
                <c:pt idx="1785">
                  <c:v>8</c:v>
                </c:pt>
                <c:pt idx="1786">
                  <c:v>2</c:v>
                </c:pt>
                <c:pt idx="1787">
                  <c:v>4</c:v>
                </c:pt>
                <c:pt idx="1788">
                  <c:v>9</c:v>
                </c:pt>
                <c:pt idx="1789">
                  <c:v>5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12</c:v>
                </c:pt>
                <c:pt idx="1794">
                  <c:v>2</c:v>
                </c:pt>
                <c:pt idx="1795">
                  <c:v>10</c:v>
                </c:pt>
                <c:pt idx="1796">
                  <c:v>12</c:v>
                </c:pt>
                <c:pt idx="1797">
                  <c:v>4</c:v>
                </c:pt>
                <c:pt idx="1798">
                  <c:v>11</c:v>
                </c:pt>
                <c:pt idx="1799">
                  <c:v>14</c:v>
                </c:pt>
                <c:pt idx="1800">
                  <c:v>2</c:v>
                </c:pt>
                <c:pt idx="1801">
                  <c:v>6</c:v>
                </c:pt>
                <c:pt idx="1802">
                  <c:v>5</c:v>
                </c:pt>
                <c:pt idx="1803">
                  <c:v>15</c:v>
                </c:pt>
                <c:pt idx="1804">
                  <c:v>4</c:v>
                </c:pt>
                <c:pt idx="1805">
                  <c:v>2</c:v>
                </c:pt>
                <c:pt idx="1806">
                  <c:v>3</c:v>
                </c:pt>
                <c:pt idx="1807">
                  <c:v>2</c:v>
                </c:pt>
                <c:pt idx="1808">
                  <c:v>11</c:v>
                </c:pt>
                <c:pt idx="1809">
                  <c:v>1</c:v>
                </c:pt>
                <c:pt idx="1810">
                  <c:v>3</c:v>
                </c:pt>
                <c:pt idx="1811">
                  <c:v>13</c:v>
                </c:pt>
                <c:pt idx="1812">
                  <c:v>11</c:v>
                </c:pt>
                <c:pt idx="1813">
                  <c:v>14</c:v>
                </c:pt>
                <c:pt idx="1814">
                  <c:v>9</c:v>
                </c:pt>
                <c:pt idx="1815">
                  <c:v>3</c:v>
                </c:pt>
                <c:pt idx="1816">
                  <c:v>4</c:v>
                </c:pt>
                <c:pt idx="1817">
                  <c:v>2</c:v>
                </c:pt>
                <c:pt idx="1818">
                  <c:v>8</c:v>
                </c:pt>
                <c:pt idx="1819">
                  <c:v>10</c:v>
                </c:pt>
                <c:pt idx="1820">
                  <c:v>6</c:v>
                </c:pt>
                <c:pt idx="1821">
                  <c:v>9</c:v>
                </c:pt>
                <c:pt idx="1822">
                  <c:v>2</c:v>
                </c:pt>
                <c:pt idx="1823">
                  <c:v>7</c:v>
                </c:pt>
                <c:pt idx="1824">
                  <c:v>3</c:v>
                </c:pt>
                <c:pt idx="1825">
                  <c:v>6</c:v>
                </c:pt>
                <c:pt idx="1826">
                  <c:v>1</c:v>
                </c:pt>
                <c:pt idx="1827">
                  <c:v>6.2688629120000003</c:v>
                </c:pt>
                <c:pt idx="1828">
                  <c:v>2</c:v>
                </c:pt>
                <c:pt idx="1829">
                  <c:v>2</c:v>
                </c:pt>
                <c:pt idx="1830">
                  <c:v>5</c:v>
                </c:pt>
                <c:pt idx="1831">
                  <c:v>15</c:v>
                </c:pt>
                <c:pt idx="1832">
                  <c:v>11</c:v>
                </c:pt>
                <c:pt idx="1833">
                  <c:v>4</c:v>
                </c:pt>
                <c:pt idx="1834">
                  <c:v>1</c:v>
                </c:pt>
                <c:pt idx="1835">
                  <c:v>10</c:v>
                </c:pt>
                <c:pt idx="1836">
                  <c:v>6.2688629120000003</c:v>
                </c:pt>
                <c:pt idx="1837">
                  <c:v>15</c:v>
                </c:pt>
                <c:pt idx="1838">
                  <c:v>12</c:v>
                </c:pt>
                <c:pt idx="1839">
                  <c:v>10</c:v>
                </c:pt>
                <c:pt idx="1840">
                  <c:v>4</c:v>
                </c:pt>
                <c:pt idx="1841">
                  <c:v>13</c:v>
                </c:pt>
                <c:pt idx="1842">
                  <c:v>2</c:v>
                </c:pt>
                <c:pt idx="1843">
                  <c:v>5</c:v>
                </c:pt>
                <c:pt idx="1844">
                  <c:v>8</c:v>
                </c:pt>
                <c:pt idx="1845">
                  <c:v>6.2688629120000003</c:v>
                </c:pt>
                <c:pt idx="1846">
                  <c:v>5</c:v>
                </c:pt>
                <c:pt idx="1847">
                  <c:v>8</c:v>
                </c:pt>
                <c:pt idx="1848">
                  <c:v>2</c:v>
                </c:pt>
                <c:pt idx="1849">
                  <c:v>4</c:v>
                </c:pt>
                <c:pt idx="1850">
                  <c:v>13</c:v>
                </c:pt>
                <c:pt idx="1851">
                  <c:v>5</c:v>
                </c:pt>
                <c:pt idx="1852">
                  <c:v>1</c:v>
                </c:pt>
                <c:pt idx="1853">
                  <c:v>15</c:v>
                </c:pt>
                <c:pt idx="1854">
                  <c:v>6.2688629120000003</c:v>
                </c:pt>
                <c:pt idx="1855">
                  <c:v>11</c:v>
                </c:pt>
                <c:pt idx="1856">
                  <c:v>5</c:v>
                </c:pt>
                <c:pt idx="1857">
                  <c:v>4</c:v>
                </c:pt>
                <c:pt idx="1858">
                  <c:v>5</c:v>
                </c:pt>
                <c:pt idx="1859">
                  <c:v>14</c:v>
                </c:pt>
                <c:pt idx="1860">
                  <c:v>14</c:v>
                </c:pt>
                <c:pt idx="1861">
                  <c:v>12</c:v>
                </c:pt>
                <c:pt idx="1862">
                  <c:v>6</c:v>
                </c:pt>
                <c:pt idx="1863">
                  <c:v>7</c:v>
                </c:pt>
                <c:pt idx="1864">
                  <c:v>9</c:v>
                </c:pt>
                <c:pt idx="1865">
                  <c:v>5</c:v>
                </c:pt>
                <c:pt idx="1866">
                  <c:v>1</c:v>
                </c:pt>
                <c:pt idx="1867">
                  <c:v>14</c:v>
                </c:pt>
                <c:pt idx="1868">
                  <c:v>5</c:v>
                </c:pt>
                <c:pt idx="1869">
                  <c:v>8</c:v>
                </c:pt>
                <c:pt idx="1870">
                  <c:v>4</c:v>
                </c:pt>
                <c:pt idx="1871">
                  <c:v>11</c:v>
                </c:pt>
                <c:pt idx="1872">
                  <c:v>5</c:v>
                </c:pt>
                <c:pt idx="1873">
                  <c:v>13</c:v>
                </c:pt>
                <c:pt idx="1874">
                  <c:v>10</c:v>
                </c:pt>
                <c:pt idx="1875">
                  <c:v>10</c:v>
                </c:pt>
                <c:pt idx="1876">
                  <c:v>2</c:v>
                </c:pt>
                <c:pt idx="1877">
                  <c:v>13</c:v>
                </c:pt>
                <c:pt idx="1878">
                  <c:v>13</c:v>
                </c:pt>
                <c:pt idx="1879">
                  <c:v>13</c:v>
                </c:pt>
                <c:pt idx="1880">
                  <c:v>5</c:v>
                </c:pt>
                <c:pt idx="1881">
                  <c:v>8</c:v>
                </c:pt>
                <c:pt idx="1882">
                  <c:v>3</c:v>
                </c:pt>
                <c:pt idx="1883">
                  <c:v>3</c:v>
                </c:pt>
                <c:pt idx="1884">
                  <c:v>4</c:v>
                </c:pt>
                <c:pt idx="1885">
                  <c:v>3</c:v>
                </c:pt>
                <c:pt idx="1886">
                  <c:v>1</c:v>
                </c:pt>
                <c:pt idx="1887">
                  <c:v>1</c:v>
                </c:pt>
                <c:pt idx="1888">
                  <c:v>6.2688629120000003</c:v>
                </c:pt>
                <c:pt idx="1889">
                  <c:v>3</c:v>
                </c:pt>
                <c:pt idx="1890">
                  <c:v>1</c:v>
                </c:pt>
                <c:pt idx="1891">
                  <c:v>8</c:v>
                </c:pt>
                <c:pt idx="1892">
                  <c:v>9</c:v>
                </c:pt>
                <c:pt idx="1893">
                  <c:v>5</c:v>
                </c:pt>
                <c:pt idx="1894">
                  <c:v>5</c:v>
                </c:pt>
                <c:pt idx="1895">
                  <c:v>3</c:v>
                </c:pt>
                <c:pt idx="1896">
                  <c:v>8</c:v>
                </c:pt>
                <c:pt idx="1897">
                  <c:v>9</c:v>
                </c:pt>
                <c:pt idx="1898">
                  <c:v>11</c:v>
                </c:pt>
                <c:pt idx="1899">
                  <c:v>6</c:v>
                </c:pt>
                <c:pt idx="1900">
                  <c:v>5</c:v>
                </c:pt>
                <c:pt idx="1901">
                  <c:v>9</c:v>
                </c:pt>
                <c:pt idx="1902">
                  <c:v>1</c:v>
                </c:pt>
                <c:pt idx="1903">
                  <c:v>9</c:v>
                </c:pt>
                <c:pt idx="1904">
                  <c:v>6</c:v>
                </c:pt>
                <c:pt idx="1905">
                  <c:v>6.2688629120000003</c:v>
                </c:pt>
                <c:pt idx="1906">
                  <c:v>8</c:v>
                </c:pt>
                <c:pt idx="1907">
                  <c:v>7</c:v>
                </c:pt>
                <c:pt idx="1908">
                  <c:v>12</c:v>
                </c:pt>
                <c:pt idx="1909">
                  <c:v>13</c:v>
                </c:pt>
                <c:pt idx="1910">
                  <c:v>5</c:v>
                </c:pt>
                <c:pt idx="1911">
                  <c:v>4</c:v>
                </c:pt>
                <c:pt idx="1912">
                  <c:v>14</c:v>
                </c:pt>
                <c:pt idx="1913">
                  <c:v>5</c:v>
                </c:pt>
                <c:pt idx="1914">
                  <c:v>2</c:v>
                </c:pt>
                <c:pt idx="1915">
                  <c:v>4</c:v>
                </c:pt>
                <c:pt idx="1916">
                  <c:v>14</c:v>
                </c:pt>
                <c:pt idx="1917">
                  <c:v>1</c:v>
                </c:pt>
                <c:pt idx="1918">
                  <c:v>8</c:v>
                </c:pt>
                <c:pt idx="1919">
                  <c:v>2</c:v>
                </c:pt>
                <c:pt idx="1920">
                  <c:v>7</c:v>
                </c:pt>
                <c:pt idx="1921">
                  <c:v>1</c:v>
                </c:pt>
                <c:pt idx="1922">
                  <c:v>15</c:v>
                </c:pt>
                <c:pt idx="1923">
                  <c:v>4</c:v>
                </c:pt>
                <c:pt idx="1924">
                  <c:v>14</c:v>
                </c:pt>
                <c:pt idx="1925">
                  <c:v>3</c:v>
                </c:pt>
                <c:pt idx="1926">
                  <c:v>4</c:v>
                </c:pt>
                <c:pt idx="1927">
                  <c:v>4</c:v>
                </c:pt>
                <c:pt idx="1928">
                  <c:v>1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7</c:v>
                </c:pt>
                <c:pt idx="1933">
                  <c:v>13</c:v>
                </c:pt>
                <c:pt idx="1934">
                  <c:v>15</c:v>
                </c:pt>
                <c:pt idx="1935">
                  <c:v>12</c:v>
                </c:pt>
                <c:pt idx="1936">
                  <c:v>13</c:v>
                </c:pt>
                <c:pt idx="1937">
                  <c:v>1</c:v>
                </c:pt>
                <c:pt idx="1938">
                  <c:v>1</c:v>
                </c:pt>
                <c:pt idx="1939">
                  <c:v>2</c:v>
                </c:pt>
                <c:pt idx="1940">
                  <c:v>4</c:v>
                </c:pt>
                <c:pt idx="1941">
                  <c:v>11</c:v>
                </c:pt>
                <c:pt idx="1942">
                  <c:v>3</c:v>
                </c:pt>
                <c:pt idx="1943">
                  <c:v>7</c:v>
                </c:pt>
                <c:pt idx="1944">
                  <c:v>12</c:v>
                </c:pt>
                <c:pt idx="1945">
                  <c:v>2</c:v>
                </c:pt>
                <c:pt idx="1946">
                  <c:v>3</c:v>
                </c:pt>
                <c:pt idx="1947">
                  <c:v>5</c:v>
                </c:pt>
                <c:pt idx="1948">
                  <c:v>12</c:v>
                </c:pt>
                <c:pt idx="1949">
                  <c:v>14</c:v>
                </c:pt>
                <c:pt idx="1950">
                  <c:v>14</c:v>
                </c:pt>
                <c:pt idx="1951">
                  <c:v>3</c:v>
                </c:pt>
                <c:pt idx="1952">
                  <c:v>10</c:v>
                </c:pt>
                <c:pt idx="1953">
                  <c:v>8</c:v>
                </c:pt>
                <c:pt idx="1954">
                  <c:v>10</c:v>
                </c:pt>
                <c:pt idx="1955">
                  <c:v>3</c:v>
                </c:pt>
                <c:pt idx="1956">
                  <c:v>1</c:v>
                </c:pt>
                <c:pt idx="1957">
                  <c:v>5</c:v>
                </c:pt>
                <c:pt idx="1958">
                  <c:v>6</c:v>
                </c:pt>
                <c:pt idx="1959">
                  <c:v>8</c:v>
                </c:pt>
                <c:pt idx="1960">
                  <c:v>6.2688629120000003</c:v>
                </c:pt>
                <c:pt idx="1961">
                  <c:v>2</c:v>
                </c:pt>
                <c:pt idx="1962">
                  <c:v>2</c:v>
                </c:pt>
                <c:pt idx="1963">
                  <c:v>5</c:v>
                </c:pt>
                <c:pt idx="1964">
                  <c:v>2</c:v>
                </c:pt>
                <c:pt idx="1965">
                  <c:v>9</c:v>
                </c:pt>
                <c:pt idx="1966">
                  <c:v>12</c:v>
                </c:pt>
                <c:pt idx="1967">
                  <c:v>5</c:v>
                </c:pt>
                <c:pt idx="1968">
                  <c:v>11</c:v>
                </c:pt>
                <c:pt idx="1969">
                  <c:v>1</c:v>
                </c:pt>
                <c:pt idx="1970">
                  <c:v>8</c:v>
                </c:pt>
                <c:pt idx="1971">
                  <c:v>11</c:v>
                </c:pt>
                <c:pt idx="1972">
                  <c:v>4</c:v>
                </c:pt>
                <c:pt idx="1973">
                  <c:v>5</c:v>
                </c:pt>
                <c:pt idx="1974">
                  <c:v>14</c:v>
                </c:pt>
                <c:pt idx="1975">
                  <c:v>4</c:v>
                </c:pt>
                <c:pt idx="1976">
                  <c:v>4</c:v>
                </c:pt>
                <c:pt idx="1977">
                  <c:v>7</c:v>
                </c:pt>
                <c:pt idx="1978">
                  <c:v>12</c:v>
                </c:pt>
                <c:pt idx="1979">
                  <c:v>1</c:v>
                </c:pt>
                <c:pt idx="1980">
                  <c:v>2</c:v>
                </c:pt>
                <c:pt idx="1981">
                  <c:v>6</c:v>
                </c:pt>
                <c:pt idx="1982">
                  <c:v>5</c:v>
                </c:pt>
                <c:pt idx="1983">
                  <c:v>5</c:v>
                </c:pt>
                <c:pt idx="1984">
                  <c:v>11</c:v>
                </c:pt>
                <c:pt idx="1985">
                  <c:v>5</c:v>
                </c:pt>
                <c:pt idx="1986">
                  <c:v>2</c:v>
                </c:pt>
                <c:pt idx="1987">
                  <c:v>1</c:v>
                </c:pt>
                <c:pt idx="1988">
                  <c:v>3</c:v>
                </c:pt>
                <c:pt idx="1989">
                  <c:v>5</c:v>
                </c:pt>
                <c:pt idx="1990">
                  <c:v>4</c:v>
                </c:pt>
                <c:pt idx="1991">
                  <c:v>13</c:v>
                </c:pt>
                <c:pt idx="1992">
                  <c:v>4</c:v>
                </c:pt>
                <c:pt idx="1993">
                  <c:v>5</c:v>
                </c:pt>
                <c:pt idx="1994">
                  <c:v>7</c:v>
                </c:pt>
                <c:pt idx="1995">
                  <c:v>13</c:v>
                </c:pt>
                <c:pt idx="1996">
                  <c:v>12</c:v>
                </c:pt>
                <c:pt idx="1997">
                  <c:v>6.2688629120000003</c:v>
                </c:pt>
                <c:pt idx="1998">
                  <c:v>1</c:v>
                </c:pt>
                <c:pt idx="1999">
                  <c:v>5</c:v>
                </c:pt>
                <c:pt idx="2000">
                  <c:v>3</c:v>
                </c:pt>
                <c:pt idx="2001">
                  <c:v>3</c:v>
                </c:pt>
                <c:pt idx="2002">
                  <c:v>4</c:v>
                </c:pt>
                <c:pt idx="2003">
                  <c:v>6.2688629120000003</c:v>
                </c:pt>
                <c:pt idx="2004">
                  <c:v>3</c:v>
                </c:pt>
                <c:pt idx="2005">
                  <c:v>1</c:v>
                </c:pt>
                <c:pt idx="2006">
                  <c:v>1</c:v>
                </c:pt>
                <c:pt idx="2007">
                  <c:v>5</c:v>
                </c:pt>
                <c:pt idx="2008">
                  <c:v>1</c:v>
                </c:pt>
                <c:pt idx="2009">
                  <c:v>15</c:v>
                </c:pt>
                <c:pt idx="2010">
                  <c:v>11</c:v>
                </c:pt>
                <c:pt idx="2011">
                  <c:v>11</c:v>
                </c:pt>
                <c:pt idx="2012">
                  <c:v>14</c:v>
                </c:pt>
                <c:pt idx="2013">
                  <c:v>2</c:v>
                </c:pt>
                <c:pt idx="2014">
                  <c:v>10</c:v>
                </c:pt>
                <c:pt idx="2015">
                  <c:v>3</c:v>
                </c:pt>
                <c:pt idx="2016">
                  <c:v>4</c:v>
                </c:pt>
                <c:pt idx="2017">
                  <c:v>2</c:v>
                </c:pt>
                <c:pt idx="2018">
                  <c:v>14</c:v>
                </c:pt>
                <c:pt idx="2019">
                  <c:v>1</c:v>
                </c:pt>
                <c:pt idx="2020">
                  <c:v>3</c:v>
                </c:pt>
                <c:pt idx="2021">
                  <c:v>1</c:v>
                </c:pt>
                <c:pt idx="2022">
                  <c:v>6.2688629120000003</c:v>
                </c:pt>
                <c:pt idx="2023">
                  <c:v>11</c:v>
                </c:pt>
                <c:pt idx="2024">
                  <c:v>8</c:v>
                </c:pt>
                <c:pt idx="2025">
                  <c:v>5</c:v>
                </c:pt>
                <c:pt idx="2026">
                  <c:v>5</c:v>
                </c:pt>
                <c:pt idx="2027">
                  <c:v>9</c:v>
                </c:pt>
                <c:pt idx="2028">
                  <c:v>2</c:v>
                </c:pt>
                <c:pt idx="2029">
                  <c:v>3</c:v>
                </c:pt>
                <c:pt idx="2030">
                  <c:v>6</c:v>
                </c:pt>
                <c:pt idx="2031">
                  <c:v>10</c:v>
                </c:pt>
                <c:pt idx="2032">
                  <c:v>15</c:v>
                </c:pt>
                <c:pt idx="2033">
                  <c:v>15</c:v>
                </c:pt>
                <c:pt idx="2034">
                  <c:v>11</c:v>
                </c:pt>
                <c:pt idx="2035">
                  <c:v>5</c:v>
                </c:pt>
                <c:pt idx="2036">
                  <c:v>15</c:v>
                </c:pt>
                <c:pt idx="2037">
                  <c:v>4</c:v>
                </c:pt>
                <c:pt idx="2038">
                  <c:v>2</c:v>
                </c:pt>
                <c:pt idx="2039">
                  <c:v>3</c:v>
                </c:pt>
                <c:pt idx="2040">
                  <c:v>5</c:v>
                </c:pt>
                <c:pt idx="2041">
                  <c:v>4</c:v>
                </c:pt>
                <c:pt idx="2042">
                  <c:v>3</c:v>
                </c:pt>
                <c:pt idx="2043">
                  <c:v>1</c:v>
                </c:pt>
                <c:pt idx="2044">
                  <c:v>13</c:v>
                </c:pt>
                <c:pt idx="2045">
                  <c:v>15</c:v>
                </c:pt>
                <c:pt idx="2046">
                  <c:v>1</c:v>
                </c:pt>
                <c:pt idx="2047">
                  <c:v>8</c:v>
                </c:pt>
                <c:pt idx="2048">
                  <c:v>15</c:v>
                </c:pt>
                <c:pt idx="2049">
                  <c:v>10</c:v>
                </c:pt>
                <c:pt idx="2050">
                  <c:v>5</c:v>
                </c:pt>
                <c:pt idx="2051">
                  <c:v>13</c:v>
                </c:pt>
                <c:pt idx="2052">
                  <c:v>7</c:v>
                </c:pt>
                <c:pt idx="2053">
                  <c:v>12</c:v>
                </c:pt>
                <c:pt idx="2054">
                  <c:v>1</c:v>
                </c:pt>
                <c:pt idx="2055">
                  <c:v>4</c:v>
                </c:pt>
                <c:pt idx="2056">
                  <c:v>3</c:v>
                </c:pt>
                <c:pt idx="2057">
                  <c:v>4</c:v>
                </c:pt>
                <c:pt idx="2058">
                  <c:v>12</c:v>
                </c:pt>
                <c:pt idx="2059">
                  <c:v>6</c:v>
                </c:pt>
                <c:pt idx="2060">
                  <c:v>4</c:v>
                </c:pt>
                <c:pt idx="2061">
                  <c:v>12</c:v>
                </c:pt>
                <c:pt idx="2062">
                  <c:v>12</c:v>
                </c:pt>
                <c:pt idx="2063">
                  <c:v>3</c:v>
                </c:pt>
                <c:pt idx="2064">
                  <c:v>3</c:v>
                </c:pt>
                <c:pt idx="2065">
                  <c:v>1</c:v>
                </c:pt>
                <c:pt idx="2066">
                  <c:v>2</c:v>
                </c:pt>
                <c:pt idx="2067">
                  <c:v>1</c:v>
                </c:pt>
                <c:pt idx="2068">
                  <c:v>4</c:v>
                </c:pt>
                <c:pt idx="2069">
                  <c:v>1</c:v>
                </c:pt>
                <c:pt idx="2070">
                  <c:v>3</c:v>
                </c:pt>
                <c:pt idx="2071">
                  <c:v>6</c:v>
                </c:pt>
                <c:pt idx="2072">
                  <c:v>2</c:v>
                </c:pt>
                <c:pt idx="2073">
                  <c:v>1</c:v>
                </c:pt>
                <c:pt idx="2074">
                  <c:v>3</c:v>
                </c:pt>
                <c:pt idx="2075">
                  <c:v>12</c:v>
                </c:pt>
                <c:pt idx="2076">
                  <c:v>4</c:v>
                </c:pt>
                <c:pt idx="2077">
                  <c:v>2</c:v>
                </c:pt>
                <c:pt idx="2078">
                  <c:v>10</c:v>
                </c:pt>
                <c:pt idx="2079">
                  <c:v>11</c:v>
                </c:pt>
                <c:pt idx="2080">
                  <c:v>9</c:v>
                </c:pt>
                <c:pt idx="2081">
                  <c:v>3</c:v>
                </c:pt>
                <c:pt idx="2082">
                  <c:v>2</c:v>
                </c:pt>
                <c:pt idx="2083">
                  <c:v>12</c:v>
                </c:pt>
                <c:pt idx="2084">
                  <c:v>13</c:v>
                </c:pt>
                <c:pt idx="2085">
                  <c:v>4</c:v>
                </c:pt>
                <c:pt idx="2086">
                  <c:v>13</c:v>
                </c:pt>
                <c:pt idx="2087">
                  <c:v>2</c:v>
                </c:pt>
                <c:pt idx="2088">
                  <c:v>10</c:v>
                </c:pt>
                <c:pt idx="2089">
                  <c:v>3</c:v>
                </c:pt>
                <c:pt idx="2090">
                  <c:v>8</c:v>
                </c:pt>
                <c:pt idx="2091">
                  <c:v>5</c:v>
                </c:pt>
                <c:pt idx="2092">
                  <c:v>10</c:v>
                </c:pt>
                <c:pt idx="2093">
                  <c:v>4</c:v>
                </c:pt>
                <c:pt idx="2094">
                  <c:v>11</c:v>
                </c:pt>
                <c:pt idx="2095">
                  <c:v>9</c:v>
                </c:pt>
                <c:pt idx="2096">
                  <c:v>5</c:v>
                </c:pt>
                <c:pt idx="2097">
                  <c:v>10</c:v>
                </c:pt>
                <c:pt idx="2098">
                  <c:v>3</c:v>
                </c:pt>
                <c:pt idx="2099">
                  <c:v>5</c:v>
                </c:pt>
                <c:pt idx="2100">
                  <c:v>9</c:v>
                </c:pt>
                <c:pt idx="2101">
                  <c:v>1</c:v>
                </c:pt>
                <c:pt idx="2102">
                  <c:v>4</c:v>
                </c:pt>
                <c:pt idx="2103">
                  <c:v>5</c:v>
                </c:pt>
                <c:pt idx="2104">
                  <c:v>4</c:v>
                </c:pt>
                <c:pt idx="2105">
                  <c:v>5</c:v>
                </c:pt>
                <c:pt idx="2106">
                  <c:v>14</c:v>
                </c:pt>
                <c:pt idx="2107">
                  <c:v>12</c:v>
                </c:pt>
                <c:pt idx="2108">
                  <c:v>5</c:v>
                </c:pt>
                <c:pt idx="2109">
                  <c:v>13</c:v>
                </c:pt>
                <c:pt idx="2110">
                  <c:v>3</c:v>
                </c:pt>
                <c:pt idx="2111">
                  <c:v>6</c:v>
                </c:pt>
                <c:pt idx="2112">
                  <c:v>15</c:v>
                </c:pt>
                <c:pt idx="2113">
                  <c:v>1</c:v>
                </c:pt>
                <c:pt idx="2114">
                  <c:v>4</c:v>
                </c:pt>
                <c:pt idx="2115">
                  <c:v>6.2688629120000003</c:v>
                </c:pt>
                <c:pt idx="2116">
                  <c:v>13</c:v>
                </c:pt>
                <c:pt idx="2117">
                  <c:v>7</c:v>
                </c:pt>
                <c:pt idx="2118">
                  <c:v>4</c:v>
                </c:pt>
                <c:pt idx="2119">
                  <c:v>13</c:v>
                </c:pt>
                <c:pt idx="2120">
                  <c:v>15</c:v>
                </c:pt>
                <c:pt idx="2121">
                  <c:v>3</c:v>
                </c:pt>
                <c:pt idx="2122">
                  <c:v>5</c:v>
                </c:pt>
                <c:pt idx="2123">
                  <c:v>3</c:v>
                </c:pt>
                <c:pt idx="2124">
                  <c:v>7</c:v>
                </c:pt>
                <c:pt idx="2125">
                  <c:v>2</c:v>
                </c:pt>
                <c:pt idx="2126">
                  <c:v>5</c:v>
                </c:pt>
                <c:pt idx="2127">
                  <c:v>1</c:v>
                </c:pt>
                <c:pt idx="2128">
                  <c:v>4</c:v>
                </c:pt>
                <c:pt idx="2129">
                  <c:v>3</c:v>
                </c:pt>
                <c:pt idx="2130">
                  <c:v>6.2688629120000003</c:v>
                </c:pt>
                <c:pt idx="2131">
                  <c:v>5</c:v>
                </c:pt>
                <c:pt idx="2132">
                  <c:v>4</c:v>
                </c:pt>
                <c:pt idx="2133">
                  <c:v>12</c:v>
                </c:pt>
                <c:pt idx="2134">
                  <c:v>2</c:v>
                </c:pt>
                <c:pt idx="2135">
                  <c:v>12</c:v>
                </c:pt>
                <c:pt idx="2136">
                  <c:v>1</c:v>
                </c:pt>
                <c:pt idx="2137">
                  <c:v>12</c:v>
                </c:pt>
                <c:pt idx="2138">
                  <c:v>2</c:v>
                </c:pt>
                <c:pt idx="2139">
                  <c:v>2</c:v>
                </c:pt>
                <c:pt idx="2140">
                  <c:v>3</c:v>
                </c:pt>
                <c:pt idx="2141">
                  <c:v>2</c:v>
                </c:pt>
                <c:pt idx="2142">
                  <c:v>7</c:v>
                </c:pt>
                <c:pt idx="2143">
                  <c:v>14</c:v>
                </c:pt>
                <c:pt idx="2144">
                  <c:v>2</c:v>
                </c:pt>
                <c:pt idx="2145">
                  <c:v>13</c:v>
                </c:pt>
                <c:pt idx="2146">
                  <c:v>5</c:v>
                </c:pt>
                <c:pt idx="2147">
                  <c:v>10</c:v>
                </c:pt>
                <c:pt idx="2148">
                  <c:v>8</c:v>
                </c:pt>
                <c:pt idx="2149">
                  <c:v>2</c:v>
                </c:pt>
                <c:pt idx="2150">
                  <c:v>1</c:v>
                </c:pt>
                <c:pt idx="2151">
                  <c:v>15</c:v>
                </c:pt>
                <c:pt idx="2152">
                  <c:v>6</c:v>
                </c:pt>
                <c:pt idx="2153">
                  <c:v>6.2688629120000003</c:v>
                </c:pt>
                <c:pt idx="2154">
                  <c:v>3</c:v>
                </c:pt>
                <c:pt idx="2155">
                  <c:v>6.2688629120000003</c:v>
                </c:pt>
                <c:pt idx="2156">
                  <c:v>6.2688629120000003</c:v>
                </c:pt>
                <c:pt idx="2157">
                  <c:v>6</c:v>
                </c:pt>
                <c:pt idx="2158">
                  <c:v>15</c:v>
                </c:pt>
                <c:pt idx="2159">
                  <c:v>14</c:v>
                </c:pt>
                <c:pt idx="2160">
                  <c:v>5</c:v>
                </c:pt>
                <c:pt idx="2161">
                  <c:v>1</c:v>
                </c:pt>
                <c:pt idx="2162">
                  <c:v>2</c:v>
                </c:pt>
                <c:pt idx="2163">
                  <c:v>6.2688629120000003</c:v>
                </c:pt>
                <c:pt idx="2164">
                  <c:v>1</c:v>
                </c:pt>
                <c:pt idx="2165">
                  <c:v>14</c:v>
                </c:pt>
                <c:pt idx="2166">
                  <c:v>10</c:v>
                </c:pt>
                <c:pt idx="2167">
                  <c:v>5</c:v>
                </c:pt>
                <c:pt idx="2168">
                  <c:v>1</c:v>
                </c:pt>
                <c:pt idx="2169">
                  <c:v>10</c:v>
                </c:pt>
                <c:pt idx="2170">
                  <c:v>5</c:v>
                </c:pt>
                <c:pt idx="2171">
                  <c:v>5</c:v>
                </c:pt>
                <c:pt idx="2172">
                  <c:v>8</c:v>
                </c:pt>
                <c:pt idx="2173">
                  <c:v>1</c:v>
                </c:pt>
                <c:pt idx="2174">
                  <c:v>9</c:v>
                </c:pt>
                <c:pt idx="2175">
                  <c:v>3</c:v>
                </c:pt>
                <c:pt idx="2176">
                  <c:v>1</c:v>
                </c:pt>
                <c:pt idx="2177">
                  <c:v>6.2688629120000003</c:v>
                </c:pt>
                <c:pt idx="2178">
                  <c:v>7</c:v>
                </c:pt>
                <c:pt idx="2179">
                  <c:v>8</c:v>
                </c:pt>
                <c:pt idx="2180">
                  <c:v>12</c:v>
                </c:pt>
                <c:pt idx="2181">
                  <c:v>15</c:v>
                </c:pt>
                <c:pt idx="2182">
                  <c:v>2</c:v>
                </c:pt>
                <c:pt idx="2183">
                  <c:v>4</c:v>
                </c:pt>
                <c:pt idx="2184">
                  <c:v>4</c:v>
                </c:pt>
                <c:pt idx="2185">
                  <c:v>1</c:v>
                </c:pt>
                <c:pt idx="2186">
                  <c:v>12</c:v>
                </c:pt>
                <c:pt idx="2187">
                  <c:v>5</c:v>
                </c:pt>
                <c:pt idx="2188">
                  <c:v>2</c:v>
                </c:pt>
                <c:pt idx="2189">
                  <c:v>14</c:v>
                </c:pt>
                <c:pt idx="2190">
                  <c:v>5</c:v>
                </c:pt>
                <c:pt idx="2191">
                  <c:v>15</c:v>
                </c:pt>
                <c:pt idx="2192">
                  <c:v>10</c:v>
                </c:pt>
                <c:pt idx="2193">
                  <c:v>8</c:v>
                </c:pt>
                <c:pt idx="2194">
                  <c:v>2</c:v>
                </c:pt>
                <c:pt idx="2195">
                  <c:v>13</c:v>
                </c:pt>
                <c:pt idx="2196">
                  <c:v>12</c:v>
                </c:pt>
                <c:pt idx="2197">
                  <c:v>15</c:v>
                </c:pt>
                <c:pt idx="2198">
                  <c:v>8</c:v>
                </c:pt>
                <c:pt idx="2199">
                  <c:v>10</c:v>
                </c:pt>
                <c:pt idx="2200">
                  <c:v>8</c:v>
                </c:pt>
                <c:pt idx="2201">
                  <c:v>5</c:v>
                </c:pt>
                <c:pt idx="2202">
                  <c:v>11</c:v>
                </c:pt>
                <c:pt idx="2203">
                  <c:v>15</c:v>
                </c:pt>
                <c:pt idx="2204">
                  <c:v>3</c:v>
                </c:pt>
                <c:pt idx="2205">
                  <c:v>8</c:v>
                </c:pt>
                <c:pt idx="2206">
                  <c:v>6</c:v>
                </c:pt>
                <c:pt idx="2207">
                  <c:v>14</c:v>
                </c:pt>
                <c:pt idx="2208">
                  <c:v>14</c:v>
                </c:pt>
                <c:pt idx="2209">
                  <c:v>2</c:v>
                </c:pt>
                <c:pt idx="2210">
                  <c:v>9</c:v>
                </c:pt>
                <c:pt idx="2211">
                  <c:v>6</c:v>
                </c:pt>
                <c:pt idx="2212">
                  <c:v>3</c:v>
                </c:pt>
                <c:pt idx="2213">
                  <c:v>6</c:v>
                </c:pt>
                <c:pt idx="2214">
                  <c:v>10</c:v>
                </c:pt>
                <c:pt idx="2215">
                  <c:v>14</c:v>
                </c:pt>
                <c:pt idx="2216">
                  <c:v>11</c:v>
                </c:pt>
                <c:pt idx="2217">
                  <c:v>3</c:v>
                </c:pt>
                <c:pt idx="2218">
                  <c:v>4</c:v>
                </c:pt>
                <c:pt idx="2219">
                  <c:v>5</c:v>
                </c:pt>
                <c:pt idx="2220">
                  <c:v>12</c:v>
                </c:pt>
                <c:pt idx="2221">
                  <c:v>5</c:v>
                </c:pt>
                <c:pt idx="2222">
                  <c:v>2</c:v>
                </c:pt>
                <c:pt idx="2223">
                  <c:v>5</c:v>
                </c:pt>
                <c:pt idx="2224">
                  <c:v>8</c:v>
                </c:pt>
                <c:pt idx="2225">
                  <c:v>9</c:v>
                </c:pt>
                <c:pt idx="2226">
                  <c:v>4</c:v>
                </c:pt>
                <c:pt idx="2227">
                  <c:v>2</c:v>
                </c:pt>
                <c:pt idx="2228">
                  <c:v>7</c:v>
                </c:pt>
                <c:pt idx="2229">
                  <c:v>5</c:v>
                </c:pt>
                <c:pt idx="2230">
                  <c:v>4</c:v>
                </c:pt>
                <c:pt idx="2231">
                  <c:v>4</c:v>
                </c:pt>
                <c:pt idx="2232">
                  <c:v>4</c:v>
                </c:pt>
                <c:pt idx="2233">
                  <c:v>3</c:v>
                </c:pt>
                <c:pt idx="2234">
                  <c:v>6</c:v>
                </c:pt>
                <c:pt idx="2235">
                  <c:v>4</c:v>
                </c:pt>
                <c:pt idx="2236">
                  <c:v>7</c:v>
                </c:pt>
                <c:pt idx="2237">
                  <c:v>3</c:v>
                </c:pt>
                <c:pt idx="2238">
                  <c:v>6.2688629120000003</c:v>
                </c:pt>
                <c:pt idx="2239">
                  <c:v>12</c:v>
                </c:pt>
                <c:pt idx="2240">
                  <c:v>5</c:v>
                </c:pt>
                <c:pt idx="2241">
                  <c:v>11</c:v>
                </c:pt>
                <c:pt idx="2242">
                  <c:v>2</c:v>
                </c:pt>
                <c:pt idx="2243">
                  <c:v>4</c:v>
                </c:pt>
                <c:pt idx="2244">
                  <c:v>2</c:v>
                </c:pt>
                <c:pt idx="2245">
                  <c:v>2</c:v>
                </c:pt>
                <c:pt idx="2246">
                  <c:v>3</c:v>
                </c:pt>
                <c:pt idx="2247">
                  <c:v>1</c:v>
                </c:pt>
                <c:pt idx="2248">
                  <c:v>5</c:v>
                </c:pt>
                <c:pt idx="2249">
                  <c:v>8</c:v>
                </c:pt>
                <c:pt idx="2250">
                  <c:v>2</c:v>
                </c:pt>
                <c:pt idx="2251">
                  <c:v>12</c:v>
                </c:pt>
                <c:pt idx="2252">
                  <c:v>5</c:v>
                </c:pt>
                <c:pt idx="2253">
                  <c:v>13</c:v>
                </c:pt>
                <c:pt idx="2254">
                  <c:v>1</c:v>
                </c:pt>
                <c:pt idx="2255">
                  <c:v>2</c:v>
                </c:pt>
                <c:pt idx="2256">
                  <c:v>2</c:v>
                </c:pt>
                <c:pt idx="2257">
                  <c:v>6</c:v>
                </c:pt>
                <c:pt idx="2258">
                  <c:v>12</c:v>
                </c:pt>
                <c:pt idx="2259">
                  <c:v>1</c:v>
                </c:pt>
                <c:pt idx="2260">
                  <c:v>9</c:v>
                </c:pt>
                <c:pt idx="2261">
                  <c:v>5</c:v>
                </c:pt>
                <c:pt idx="2262">
                  <c:v>6</c:v>
                </c:pt>
                <c:pt idx="2263">
                  <c:v>4</c:v>
                </c:pt>
                <c:pt idx="2264">
                  <c:v>4</c:v>
                </c:pt>
                <c:pt idx="2265">
                  <c:v>12</c:v>
                </c:pt>
                <c:pt idx="2266">
                  <c:v>4</c:v>
                </c:pt>
                <c:pt idx="2267">
                  <c:v>5</c:v>
                </c:pt>
                <c:pt idx="2268">
                  <c:v>8</c:v>
                </c:pt>
                <c:pt idx="2269">
                  <c:v>11</c:v>
                </c:pt>
                <c:pt idx="2270">
                  <c:v>5</c:v>
                </c:pt>
                <c:pt idx="2271">
                  <c:v>6.2688629120000003</c:v>
                </c:pt>
                <c:pt idx="2272">
                  <c:v>6</c:v>
                </c:pt>
                <c:pt idx="2273">
                  <c:v>6.2688629120000003</c:v>
                </c:pt>
                <c:pt idx="2274">
                  <c:v>5</c:v>
                </c:pt>
                <c:pt idx="2275">
                  <c:v>5</c:v>
                </c:pt>
                <c:pt idx="2276">
                  <c:v>2</c:v>
                </c:pt>
                <c:pt idx="2277">
                  <c:v>10</c:v>
                </c:pt>
                <c:pt idx="2278">
                  <c:v>1</c:v>
                </c:pt>
                <c:pt idx="2279">
                  <c:v>3</c:v>
                </c:pt>
                <c:pt idx="2280">
                  <c:v>5</c:v>
                </c:pt>
                <c:pt idx="2281">
                  <c:v>7</c:v>
                </c:pt>
                <c:pt idx="2282">
                  <c:v>1</c:v>
                </c:pt>
                <c:pt idx="2283">
                  <c:v>5</c:v>
                </c:pt>
                <c:pt idx="2284">
                  <c:v>7</c:v>
                </c:pt>
                <c:pt idx="2285">
                  <c:v>4</c:v>
                </c:pt>
                <c:pt idx="2286">
                  <c:v>10</c:v>
                </c:pt>
                <c:pt idx="2287">
                  <c:v>3</c:v>
                </c:pt>
                <c:pt idx="2288">
                  <c:v>4</c:v>
                </c:pt>
                <c:pt idx="2289">
                  <c:v>3</c:v>
                </c:pt>
                <c:pt idx="2290">
                  <c:v>3</c:v>
                </c:pt>
                <c:pt idx="2291">
                  <c:v>11</c:v>
                </c:pt>
                <c:pt idx="2292">
                  <c:v>8</c:v>
                </c:pt>
                <c:pt idx="2293">
                  <c:v>14</c:v>
                </c:pt>
                <c:pt idx="2294">
                  <c:v>14</c:v>
                </c:pt>
                <c:pt idx="2295">
                  <c:v>2</c:v>
                </c:pt>
                <c:pt idx="2296">
                  <c:v>4</c:v>
                </c:pt>
                <c:pt idx="2297">
                  <c:v>5</c:v>
                </c:pt>
                <c:pt idx="2298">
                  <c:v>4</c:v>
                </c:pt>
                <c:pt idx="2299">
                  <c:v>3</c:v>
                </c:pt>
                <c:pt idx="2300">
                  <c:v>4</c:v>
                </c:pt>
                <c:pt idx="2301">
                  <c:v>3</c:v>
                </c:pt>
                <c:pt idx="2302">
                  <c:v>8</c:v>
                </c:pt>
                <c:pt idx="2303">
                  <c:v>10</c:v>
                </c:pt>
                <c:pt idx="2304">
                  <c:v>1</c:v>
                </c:pt>
                <c:pt idx="2305">
                  <c:v>10</c:v>
                </c:pt>
                <c:pt idx="2306">
                  <c:v>6</c:v>
                </c:pt>
                <c:pt idx="2307">
                  <c:v>2</c:v>
                </c:pt>
                <c:pt idx="2308">
                  <c:v>1</c:v>
                </c:pt>
                <c:pt idx="2309">
                  <c:v>4</c:v>
                </c:pt>
                <c:pt idx="2310">
                  <c:v>8</c:v>
                </c:pt>
                <c:pt idx="2311">
                  <c:v>1</c:v>
                </c:pt>
                <c:pt idx="2312">
                  <c:v>9</c:v>
                </c:pt>
                <c:pt idx="2313">
                  <c:v>1</c:v>
                </c:pt>
                <c:pt idx="2314">
                  <c:v>6</c:v>
                </c:pt>
                <c:pt idx="2315">
                  <c:v>1</c:v>
                </c:pt>
                <c:pt idx="2316">
                  <c:v>3</c:v>
                </c:pt>
                <c:pt idx="2317">
                  <c:v>6</c:v>
                </c:pt>
                <c:pt idx="2318">
                  <c:v>10</c:v>
                </c:pt>
                <c:pt idx="2319">
                  <c:v>2</c:v>
                </c:pt>
                <c:pt idx="2320">
                  <c:v>12</c:v>
                </c:pt>
                <c:pt idx="2321">
                  <c:v>15</c:v>
                </c:pt>
                <c:pt idx="2322">
                  <c:v>1</c:v>
                </c:pt>
                <c:pt idx="2323">
                  <c:v>7</c:v>
                </c:pt>
                <c:pt idx="2324">
                  <c:v>4</c:v>
                </c:pt>
                <c:pt idx="2325">
                  <c:v>2</c:v>
                </c:pt>
                <c:pt idx="2326">
                  <c:v>3</c:v>
                </c:pt>
                <c:pt idx="2327">
                  <c:v>8</c:v>
                </c:pt>
                <c:pt idx="2328">
                  <c:v>11</c:v>
                </c:pt>
                <c:pt idx="2329">
                  <c:v>2</c:v>
                </c:pt>
                <c:pt idx="2330">
                  <c:v>4</c:v>
                </c:pt>
                <c:pt idx="2331">
                  <c:v>9</c:v>
                </c:pt>
                <c:pt idx="2332">
                  <c:v>14</c:v>
                </c:pt>
                <c:pt idx="2333">
                  <c:v>1</c:v>
                </c:pt>
                <c:pt idx="2334">
                  <c:v>6.2688629120000003</c:v>
                </c:pt>
                <c:pt idx="2335">
                  <c:v>5</c:v>
                </c:pt>
                <c:pt idx="2336">
                  <c:v>5</c:v>
                </c:pt>
                <c:pt idx="2337">
                  <c:v>15</c:v>
                </c:pt>
                <c:pt idx="2338">
                  <c:v>2</c:v>
                </c:pt>
                <c:pt idx="2339">
                  <c:v>14</c:v>
                </c:pt>
                <c:pt idx="2340">
                  <c:v>4</c:v>
                </c:pt>
                <c:pt idx="2341">
                  <c:v>10</c:v>
                </c:pt>
                <c:pt idx="2342">
                  <c:v>13</c:v>
                </c:pt>
                <c:pt idx="2343">
                  <c:v>15</c:v>
                </c:pt>
                <c:pt idx="2344">
                  <c:v>1</c:v>
                </c:pt>
                <c:pt idx="2345">
                  <c:v>5</c:v>
                </c:pt>
                <c:pt idx="2346">
                  <c:v>3</c:v>
                </c:pt>
                <c:pt idx="2347">
                  <c:v>11</c:v>
                </c:pt>
                <c:pt idx="2348">
                  <c:v>2</c:v>
                </c:pt>
                <c:pt idx="2349">
                  <c:v>10</c:v>
                </c:pt>
                <c:pt idx="2350">
                  <c:v>12</c:v>
                </c:pt>
                <c:pt idx="2351">
                  <c:v>8</c:v>
                </c:pt>
                <c:pt idx="2352">
                  <c:v>5</c:v>
                </c:pt>
                <c:pt idx="2353">
                  <c:v>9</c:v>
                </c:pt>
                <c:pt idx="2354">
                  <c:v>2</c:v>
                </c:pt>
                <c:pt idx="2355">
                  <c:v>5</c:v>
                </c:pt>
                <c:pt idx="2356">
                  <c:v>12</c:v>
                </c:pt>
                <c:pt idx="2357">
                  <c:v>1</c:v>
                </c:pt>
                <c:pt idx="2358">
                  <c:v>1</c:v>
                </c:pt>
                <c:pt idx="2359">
                  <c:v>9</c:v>
                </c:pt>
                <c:pt idx="2360">
                  <c:v>5</c:v>
                </c:pt>
                <c:pt idx="2361">
                  <c:v>15</c:v>
                </c:pt>
                <c:pt idx="2362">
                  <c:v>3</c:v>
                </c:pt>
                <c:pt idx="2363">
                  <c:v>4</c:v>
                </c:pt>
                <c:pt idx="2364">
                  <c:v>2</c:v>
                </c:pt>
                <c:pt idx="2365">
                  <c:v>5</c:v>
                </c:pt>
                <c:pt idx="2366">
                  <c:v>10</c:v>
                </c:pt>
                <c:pt idx="2367">
                  <c:v>9</c:v>
                </c:pt>
                <c:pt idx="2368">
                  <c:v>6</c:v>
                </c:pt>
                <c:pt idx="2369">
                  <c:v>7</c:v>
                </c:pt>
                <c:pt idx="2370">
                  <c:v>1</c:v>
                </c:pt>
                <c:pt idx="2371">
                  <c:v>7</c:v>
                </c:pt>
                <c:pt idx="2372">
                  <c:v>12</c:v>
                </c:pt>
                <c:pt idx="2373">
                  <c:v>11</c:v>
                </c:pt>
                <c:pt idx="2374">
                  <c:v>6.2688629120000003</c:v>
                </c:pt>
                <c:pt idx="2375">
                  <c:v>2</c:v>
                </c:pt>
                <c:pt idx="2376">
                  <c:v>6.2688629120000003</c:v>
                </c:pt>
                <c:pt idx="2377">
                  <c:v>4</c:v>
                </c:pt>
                <c:pt idx="2378">
                  <c:v>12</c:v>
                </c:pt>
                <c:pt idx="2379">
                  <c:v>14</c:v>
                </c:pt>
                <c:pt idx="2380">
                  <c:v>10</c:v>
                </c:pt>
                <c:pt idx="2381">
                  <c:v>15</c:v>
                </c:pt>
                <c:pt idx="2382">
                  <c:v>5</c:v>
                </c:pt>
                <c:pt idx="2383">
                  <c:v>5</c:v>
                </c:pt>
                <c:pt idx="2384">
                  <c:v>12</c:v>
                </c:pt>
                <c:pt idx="2385">
                  <c:v>8</c:v>
                </c:pt>
                <c:pt idx="2386">
                  <c:v>9</c:v>
                </c:pt>
                <c:pt idx="2387">
                  <c:v>2</c:v>
                </c:pt>
                <c:pt idx="2388">
                  <c:v>4</c:v>
                </c:pt>
                <c:pt idx="2389">
                  <c:v>3</c:v>
                </c:pt>
                <c:pt idx="2390">
                  <c:v>14</c:v>
                </c:pt>
                <c:pt idx="2391">
                  <c:v>13</c:v>
                </c:pt>
                <c:pt idx="2392">
                  <c:v>9</c:v>
                </c:pt>
                <c:pt idx="2393">
                  <c:v>9</c:v>
                </c:pt>
                <c:pt idx="2394">
                  <c:v>2</c:v>
                </c:pt>
                <c:pt idx="2395">
                  <c:v>3</c:v>
                </c:pt>
                <c:pt idx="2396">
                  <c:v>5</c:v>
                </c:pt>
                <c:pt idx="2397">
                  <c:v>1</c:v>
                </c:pt>
                <c:pt idx="2398">
                  <c:v>7</c:v>
                </c:pt>
                <c:pt idx="2399">
                  <c:v>1</c:v>
                </c:pt>
                <c:pt idx="2400">
                  <c:v>2</c:v>
                </c:pt>
                <c:pt idx="2401">
                  <c:v>10</c:v>
                </c:pt>
                <c:pt idx="2402">
                  <c:v>13</c:v>
                </c:pt>
                <c:pt idx="2403">
                  <c:v>13</c:v>
                </c:pt>
                <c:pt idx="2404">
                  <c:v>8</c:v>
                </c:pt>
                <c:pt idx="2405">
                  <c:v>12</c:v>
                </c:pt>
                <c:pt idx="2406">
                  <c:v>8</c:v>
                </c:pt>
                <c:pt idx="2407">
                  <c:v>8</c:v>
                </c:pt>
                <c:pt idx="2408">
                  <c:v>2</c:v>
                </c:pt>
                <c:pt idx="2409">
                  <c:v>8</c:v>
                </c:pt>
                <c:pt idx="2410">
                  <c:v>1</c:v>
                </c:pt>
                <c:pt idx="2411">
                  <c:v>13</c:v>
                </c:pt>
                <c:pt idx="2412">
                  <c:v>9</c:v>
                </c:pt>
                <c:pt idx="2413">
                  <c:v>12</c:v>
                </c:pt>
                <c:pt idx="2414">
                  <c:v>13</c:v>
                </c:pt>
                <c:pt idx="2415">
                  <c:v>1</c:v>
                </c:pt>
                <c:pt idx="2416">
                  <c:v>5</c:v>
                </c:pt>
                <c:pt idx="2417">
                  <c:v>6.2688629120000003</c:v>
                </c:pt>
                <c:pt idx="2418">
                  <c:v>6.2688629120000003</c:v>
                </c:pt>
                <c:pt idx="2419">
                  <c:v>5</c:v>
                </c:pt>
                <c:pt idx="2420">
                  <c:v>11</c:v>
                </c:pt>
                <c:pt idx="2421">
                  <c:v>3</c:v>
                </c:pt>
                <c:pt idx="2422">
                  <c:v>10</c:v>
                </c:pt>
                <c:pt idx="2423">
                  <c:v>10</c:v>
                </c:pt>
                <c:pt idx="2424">
                  <c:v>12</c:v>
                </c:pt>
                <c:pt idx="2425">
                  <c:v>11</c:v>
                </c:pt>
                <c:pt idx="2426">
                  <c:v>7</c:v>
                </c:pt>
                <c:pt idx="2427">
                  <c:v>5</c:v>
                </c:pt>
                <c:pt idx="2428">
                  <c:v>3</c:v>
                </c:pt>
                <c:pt idx="2429">
                  <c:v>14</c:v>
                </c:pt>
                <c:pt idx="2430">
                  <c:v>6.2688629120000003</c:v>
                </c:pt>
                <c:pt idx="2431">
                  <c:v>10</c:v>
                </c:pt>
                <c:pt idx="2432">
                  <c:v>1</c:v>
                </c:pt>
                <c:pt idx="2433">
                  <c:v>2</c:v>
                </c:pt>
                <c:pt idx="2434">
                  <c:v>6.2688629120000003</c:v>
                </c:pt>
                <c:pt idx="2435">
                  <c:v>7</c:v>
                </c:pt>
                <c:pt idx="2436">
                  <c:v>3</c:v>
                </c:pt>
                <c:pt idx="2437">
                  <c:v>11</c:v>
                </c:pt>
                <c:pt idx="2438">
                  <c:v>4</c:v>
                </c:pt>
                <c:pt idx="2439">
                  <c:v>5</c:v>
                </c:pt>
                <c:pt idx="2440">
                  <c:v>10</c:v>
                </c:pt>
                <c:pt idx="2441">
                  <c:v>15</c:v>
                </c:pt>
                <c:pt idx="2442">
                  <c:v>4</c:v>
                </c:pt>
                <c:pt idx="2443">
                  <c:v>5</c:v>
                </c:pt>
                <c:pt idx="2444">
                  <c:v>7</c:v>
                </c:pt>
                <c:pt idx="2445">
                  <c:v>8</c:v>
                </c:pt>
                <c:pt idx="2446">
                  <c:v>6.2688629120000003</c:v>
                </c:pt>
                <c:pt idx="2447">
                  <c:v>10</c:v>
                </c:pt>
                <c:pt idx="2448">
                  <c:v>10</c:v>
                </c:pt>
                <c:pt idx="2449">
                  <c:v>3</c:v>
                </c:pt>
                <c:pt idx="2450">
                  <c:v>6</c:v>
                </c:pt>
                <c:pt idx="2451">
                  <c:v>5</c:v>
                </c:pt>
                <c:pt idx="2452">
                  <c:v>13</c:v>
                </c:pt>
                <c:pt idx="2453">
                  <c:v>11</c:v>
                </c:pt>
                <c:pt idx="2454">
                  <c:v>10</c:v>
                </c:pt>
                <c:pt idx="2455">
                  <c:v>13</c:v>
                </c:pt>
                <c:pt idx="2456">
                  <c:v>12</c:v>
                </c:pt>
                <c:pt idx="2457">
                  <c:v>14</c:v>
                </c:pt>
                <c:pt idx="2458">
                  <c:v>6</c:v>
                </c:pt>
                <c:pt idx="2459">
                  <c:v>5</c:v>
                </c:pt>
                <c:pt idx="2460">
                  <c:v>9</c:v>
                </c:pt>
                <c:pt idx="2461">
                  <c:v>5</c:v>
                </c:pt>
                <c:pt idx="2462">
                  <c:v>8</c:v>
                </c:pt>
                <c:pt idx="2463">
                  <c:v>5</c:v>
                </c:pt>
                <c:pt idx="2464">
                  <c:v>3</c:v>
                </c:pt>
                <c:pt idx="2465">
                  <c:v>6</c:v>
                </c:pt>
                <c:pt idx="2466">
                  <c:v>1</c:v>
                </c:pt>
                <c:pt idx="2467">
                  <c:v>1</c:v>
                </c:pt>
                <c:pt idx="2468">
                  <c:v>2</c:v>
                </c:pt>
                <c:pt idx="2469">
                  <c:v>6.2688629120000003</c:v>
                </c:pt>
                <c:pt idx="2470">
                  <c:v>2</c:v>
                </c:pt>
                <c:pt idx="2471">
                  <c:v>5</c:v>
                </c:pt>
                <c:pt idx="2472">
                  <c:v>5</c:v>
                </c:pt>
                <c:pt idx="2473">
                  <c:v>1</c:v>
                </c:pt>
                <c:pt idx="2474">
                  <c:v>14</c:v>
                </c:pt>
                <c:pt idx="2475">
                  <c:v>2</c:v>
                </c:pt>
                <c:pt idx="2476">
                  <c:v>2</c:v>
                </c:pt>
                <c:pt idx="2477">
                  <c:v>8</c:v>
                </c:pt>
                <c:pt idx="2478">
                  <c:v>13</c:v>
                </c:pt>
                <c:pt idx="2479">
                  <c:v>14</c:v>
                </c:pt>
                <c:pt idx="2480">
                  <c:v>8</c:v>
                </c:pt>
                <c:pt idx="2481">
                  <c:v>1</c:v>
                </c:pt>
                <c:pt idx="2482">
                  <c:v>3</c:v>
                </c:pt>
                <c:pt idx="2483">
                  <c:v>1</c:v>
                </c:pt>
                <c:pt idx="2484">
                  <c:v>15</c:v>
                </c:pt>
                <c:pt idx="2485">
                  <c:v>1</c:v>
                </c:pt>
                <c:pt idx="2486">
                  <c:v>3</c:v>
                </c:pt>
                <c:pt idx="2487">
                  <c:v>1</c:v>
                </c:pt>
                <c:pt idx="2488">
                  <c:v>12</c:v>
                </c:pt>
                <c:pt idx="2489">
                  <c:v>3</c:v>
                </c:pt>
                <c:pt idx="2490">
                  <c:v>9</c:v>
                </c:pt>
                <c:pt idx="2491">
                  <c:v>7</c:v>
                </c:pt>
                <c:pt idx="2492">
                  <c:v>15</c:v>
                </c:pt>
                <c:pt idx="2493">
                  <c:v>5</c:v>
                </c:pt>
                <c:pt idx="2494">
                  <c:v>1</c:v>
                </c:pt>
                <c:pt idx="2495">
                  <c:v>4</c:v>
                </c:pt>
                <c:pt idx="2496">
                  <c:v>2</c:v>
                </c:pt>
                <c:pt idx="2497">
                  <c:v>3</c:v>
                </c:pt>
                <c:pt idx="2498">
                  <c:v>5</c:v>
                </c:pt>
                <c:pt idx="2499">
                  <c:v>8</c:v>
                </c:pt>
                <c:pt idx="2500">
                  <c:v>2</c:v>
                </c:pt>
                <c:pt idx="2501">
                  <c:v>5</c:v>
                </c:pt>
                <c:pt idx="2502">
                  <c:v>11</c:v>
                </c:pt>
                <c:pt idx="2503">
                  <c:v>5</c:v>
                </c:pt>
                <c:pt idx="2504">
                  <c:v>15</c:v>
                </c:pt>
                <c:pt idx="2505">
                  <c:v>2</c:v>
                </c:pt>
                <c:pt idx="2506">
                  <c:v>11</c:v>
                </c:pt>
                <c:pt idx="2507">
                  <c:v>6</c:v>
                </c:pt>
                <c:pt idx="2508">
                  <c:v>11</c:v>
                </c:pt>
                <c:pt idx="2509">
                  <c:v>2</c:v>
                </c:pt>
                <c:pt idx="2510">
                  <c:v>8</c:v>
                </c:pt>
                <c:pt idx="2511">
                  <c:v>2</c:v>
                </c:pt>
                <c:pt idx="2512">
                  <c:v>4</c:v>
                </c:pt>
                <c:pt idx="2513">
                  <c:v>14</c:v>
                </c:pt>
                <c:pt idx="2514">
                  <c:v>13</c:v>
                </c:pt>
                <c:pt idx="2515">
                  <c:v>5</c:v>
                </c:pt>
                <c:pt idx="2516">
                  <c:v>2</c:v>
                </c:pt>
                <c:pt idx="2517">
                  <c:v>13</c:v>
                </c:pt>
                <c:pt idx="2518">
                  <c:v>2</c:v>
                </c:pt>
                <c:pt idx="2519">
                  <c:v>5</c:v>
                </c:pt>
                <c:pt idx="2520">
                  <c:v>12</c:v>
                </c:pt>
                <c:pt idx="2521">
                  <c:v>12</c:v>
                </c:pt>
                <c:pt idx="2522">
                  <c:v>4</c:v>
                </c:pt>
                <c:pt idx="2523">
                  <c:v>5</c:v>
                </c:pt>
                <c:pt idx="2524">
                  <c:v>12</c:v>
                </c:pt>
                <c:pt idx="2525">
                  <c:v>1</c:v>
                </c:pt>
                <c:pt idx="2526">
                  <c:v>5</c:v>
                </c:pt>
                <c:pt idx="2527">
                  <c:v>5</c:v>
                </c:pt>
                <c:pt idx="2528">
                  <c:v>1</c:v>
                </c:pt>
                <c:pt idx="2529">
                  <c:v>3</c:v>
                </c:pt>
                <c:pt idx="2530">
                  <c:v>15</c:v>
                </c:pt>
                <c:pt idx="2531">
                  <c:v>1</c:v>
                </c:pt>
                <c:pt idx="2532">
                  <c:v>2</c:v>
                </c:pt>
                <c:pt idx="2533">
                  <c:v>2</c:v>
                </c:pt>
                <c:pt idx="2534">
                  <c:v>14</c:v>
                </c:pt>
                <c:pt idx="2535">
                  <c:v>4</c:v>
                </c:pt>
                <c:pt idx="2536">
                  <c:v>5</c:v>
                </c:pt>
                <c:pt idx="2537">
                  <c:v>8</c:v>
                </c:pt>
                <c:pt idx="2538">
                  <c:v>8</c:v>
                </c:pt>
                <c:pt idx="2539">
                  <c:v>5</c:v>
                </c:pt>
                <c:pt idx="2540">
                  <c:v>14</c:v>
                </c:pt>
                <c:pt idx="2541">
                  <c:v>4</c:v>
                </c:pt>
                <c:pt idx="2542">
                  <c:v>14</c:v>
                </c:pt>
                <c:pt idx="2543">
                  <c:v>13</c:v>
                </c:pt>
                <c:pt idx="2544">
                  <c:v>4</c:v>
                </c:pt>
                <c:pt idx="2545">
                  <c:v>5</c:v>
                </c:pt>
                <c:pt idx="2546">
                  <c:v>12</c:v>
                </c:pt>
                <c:pt idx="2547">
                  <c:v>9</c:v>
                </c:pt>
                <c:pt idx="2548">
                  <c:v>6</c:v>
                </c:pt>
                <c:pt idx="2549">
                  <c:v>5</c:v>
                </c:pt>
                <c:pt idx="2550">
                  <c:v>8</c:v>
                </c:pt>
                <c:pt idx="2551">
                  <c:v>11</c:v>
                </c:pt>
                <c:pt idx="2552">
                  <c:v>8</c:v>
                </c:pt>
                <c:pt idx="2553">
                  <c:v>10</c:v>
                </c:pt>
                <c:pt idx="2554">
                  <c:v>2</c:v>
                </c:pt>
                <c:pt idx="2555">
                  <c:v>1</c:v>
                </c:pt>
                <c:pt idx="2556">
                  <c:v>4</c:v>
                </c:pt>
                <c:pt idx="2557">
                  <c:v>11</c:v>
                </c:pt>
                <c:pt idx="2558">
                  <c:v>2</c:v>
                </c:pt>
                <c:pt idx="2559">
                  <c:v>5</c:v>
                </c:pt>
                <c:pt idx="2560">
                  <c:v>10</c:v>
                </c:pt>
                <c:pt idx="2561">
                  <c:v>1</c:v>
                </c:pt>
                <c:pt idx="2562">
                  <c:v>12</c:v>
                </c:pt>
                <c:pt idx="2563">
                  <c:v>14</c:v>
                </c:pt>
                <c:pt idx="2564">
                  <c:v>2</c:v>
                </c:pt>
                <c:pt idx="2565">
                  <c:v>5</c:v>
                </c:pt>
                <c:pt idx="2566">
                  <c:v>11</c:v>
                </c:pt>
                <c:pt idx="2567">
                  <c:v>14</c:v>
                </c:pt>
                <c:pt idx="2568">
                  <c:v>5</c:v>
                </c:pt>
                <c:pt idx="2569">
                  <c:v>2</c:v>
                </c:pt>
                <c:pt idx="2570">
                  <c:v>3</c:v>
                </c:pt>
                <c:pt idx="2571">
                  <c:v>6</c:v>
                </c:pt>
                <c:pt idx="2572">
                  <c:v>8</c:v>
                </c:pt>
                <c:pt idx="2573">
                  <c:v>2</c:v>
                </c:pt>
                <c:pt idx="2574">
                  <c:v>9</c:v>
                </c:pt>
                <c:pt idx="2575">
                  <c:v>11</c:v>
                </c:pt>
                <c:pt idx="2576">
                  <c:v>14</c:v>
                </c:pt>
                <c:pt idx="2577">
                  <c:v>4</c:v>
                </c:pt>
                <c:pt idx="2578">
                  <c:v>14</c:v>
                </c:pt>
                <c:pt idx="2579">
                  <c:v>6.2688629120000003</c:v>
                </c:pt>
                <c:pt idx="2580">
                  <c:v>10</c:v>
                </c:pt>
                <c:pt idx="2581">
                  <c:v>1</c:v>
                </c:pt>
                <c:pt idx="2582">
                  <c:v>8</c:v>
                </c:pt>
                <c:pt idx="2583">
                  <c:v>14</c:v>
                </c:pt>
                <c:pt idx="2584">
                  <c:v>2</c:v>
                </c:pt>
                <c:pt idx="2585">
                  <c:v>6</c:v>
                </c:pt>
                <c:pt idx="2586">
                  <c:v>11</c:v>
                </c:pt>
                <c:pt idx="2587">
                  <c:v>1</c:v>
                </c:pt>
                <c:pt idx="2588">
                  <c:v>3</c:v>
                </c:pt>
                <c:pt idx="2589">
                  <c:v>12</c:v>
                </c:pt>
                <c:pt idx="2590">
                  <c:v>2</c:v>
                </c:pt>
                <c:pt idx="2591">
                  <c:v>6</c:v>
                </c:pt>
                <c:pt idx="2592">
                  <c:v>13</c:v>
                </c:pt>
                <c:pt idx="2593">
                  <c:v>6</c:v>
                </c:pt>
                <c:pt idx="2594">
                  <c:v>3</c:v>
                </c:pt>
                <c:pt idx="2595">
                  <c:v>12</c:v>
                </c:pt>
                <c:pt idx="2596">
                  <c:v>6</c:v>
                </c:pt>
                <c:pt idx="2597">
                  <c:v>10</c:v>
                </c:pt>
                <c:pt idx="2598">
                  <c:v>14</c:v>
                </c:pt>
                <c:pt idx="2599">
                  <c:v>9</c:v>
                </c:pt>
                <c:pt idx="2600">
                  <c:v>6</c:v>
                </c:pt>
                <c:pt idx="2601">
                  <c:v>5</c:v>
                </c:pt>
                <c:pt idx="2602">
                  <c:v>4</c:v>
                </c:pt>
                <c:pt idx="2603">
                  <c:v>5</c:v>
                </c:pt>
                <c:pt idx="2604">
                  <c:v>13</c:v>
                </c:pt>
                <c:pt idx="2605">
                  <c:v>14</c:v>
                </c:pt>
                <c:pt idx="2606">
                  <c:v>7</c:v>
                </c:pt>
                <c:pt idx="2607">
                  <c:v>1</c:v>
                </c:pt>
                <c:pt idx="2608">
                  <c:v>5</c:v>
                </c:pt>
                <c:pt idx="2609">
                  <c:v>5</c:v>
                </c:pt>
                <c:pt idx="2610">
                  <c:v>3</c:v>
                </c:pt>
                <c:pt idx="2611">
                  <c:v>5</c:v>
                </c:pt>
                <c:pt idx="2612">
                  <c:v>5</c:v>
                </c:pt>
                <c:pt idx="2613">
                  <c:v>9</c:v>
                </c:pt>
                <c:pt idx="2614">
                  <c:v>12</c:v>
                </c:pt>
                <c:pt idx="2615">
                  <c:v>2</c:v>
                </c:pt>
                <c:pt idx="2616">
                  <c:v>2</c:v>
                </c:pt>
                <c:pt idx="2617">
                  <c:v>8</c:v>
                </c:pt>
                <c:pt idx="2618">
                  <c:v>9</c:v>
                </c:pt>
                <c:pt idx="2619">
                  <c:v>5</c:v>
                </c:pt>
                <c:pt idx="2620">
                  <c:v>14</c:v>
                </c:pt>
                <c:pt idx="2621">
                  <c:v>2</c:v>
                </c:pt>
                <c:pt idx="2622">
                  <c:v>4</c:v>
                </c:pt>
                <c:pt idx="2623">
                  <c:v>9</c:v>
                </c:pt>
                <c:pt idx="2624">
                  <c:v>1</c:v>
                </c:pt>
                <c:pt idx="2625">
                  <c:v>8</c:v>
                </c:pt>
                <c:pt idx="2626">
                  <c:v>2</c:v>
                </c:pt>
                <c:pt idx="2627">
                  <c:v>6.2688629120000003</c:v>
                </c:pt>
                <c:pt idx="2628">
                  <c:v>15</c:v>
                </c:pt>
                <c:pt idx="2629">
                  <c:v>2</c:v>
                </c:pt>
                <c:pt idx="2630">
                  <c:v>10</c:v>
                </c:pt>
                <c:pt idx="2631">
                  <c:v>3</c:v>
                </c:pt>
                <c:pt idx="2632">
                  <c:v>2</c:v>
                </c:pt>
                <c:pt idx="2633">
                  <c:v>3</c:v>
                </c:pt>
                <c:pt idx="2634">
                  <c:v>6.2688629120000003</c:v>
                </c:pt>
                <c:pt idx="2635">
                  <c:v>3</c:v>
                </c:pt>
                <c:pt idx="2636">
                  <c:v>7</c:v>
                </c:pt>
                <c:pt idx="2637">
                  <c:v>6.2688629120000003</c:v>
                </c:pt>
                <c:pt idx="2638">
                  <c:v>11</c:v>
                </c:pt>
                <c:pt idx="2639">
                  <c:v>10</c:v>
                </c:pt>
                <c:pt idx="2640">
                  <c:v>8</c:v>
                </c:pt>
                <c:pt idx="2641">
                  <c:v>9</c:v>
                </c:pt>
                <c:pt idx="2642">
                  <c:v>9</c:v>
                </c:pt>
                <c:pt idx="2643">
                  <c:v>6</c:v>
                </c:pt>
                <c:pt idx="2644">
                  <c:v>8</c:v>
                </c:pt>
                <c:pt idx="2645">
                  <c:v>11</c:v>
                </c:pt>
                <c:pt idx="2646">
                  <c:v>12</c:v>
                </c:pt>
                <c:pt idx="2647">
                  <c:v>2</c:v>
                </c:pt>
                <c:pt idx="2648">
                  <c:v>3</c:v>
                </c:pt>
                <c:pt idx="2649">
                  <c:v>7</c:v>
                </c:pt>
                <c:pt idx="2650">
                  <c:v>5</c:v>
                </c:pt>
                <c:pt idx="2651">
                  <c:v>4</c:v>
                </c:pt>
                <c:pt idx="2652">
                  <c:v>2</c:v>
                </c:pt>
                <c:pt idx="2653">
                  <c:v>3</c:v>
                </c:pt>
                <c:pt idx="2654">
                  <c:v>5</c:v>
                </c:pt>
                <c:pt idx="2655">
                  <c:v>5</c:v>
                </c:pt>
                <c:pt idx="2656">
                  <c:v>4</c:v>
                </c:pt>
                <c:pt idx="2657">
                  <c:v>5</c:v>
                </c:pt>
                <c:pt idx="2658">
                  <c:v>4</c:v>
                </c:pt>
                <c:pt idx="2659">
                  <c:v>8</c:v>
                </c:pt>
                <c:pt idx="2660">
                  <c:v>4</c:v>
                </c:pt>
                <c:pt idx="2661">
                  <c:v>10</c:v>
                </c:pt>
                <c:pt idx="2662">
                  <c:v>1</c:v>
                </c:pt>
                <c:pt idx="2663">
                  <c:v>3</c:v>
                </c:pt>
                <c:pt idx="2664">
                  <c:v>5</c:v>
                </c:pt>
                <c:pt idx="2665">
                  <c:v>2</c:v>
                </c:pt>
                <c:pt idx="2666">
                  <c:v>3</c:v>
                </c:pt>
                <c:pt idx="2667">
                  <c:v>13</c:v>
                </c:pt>
                <c:pt idx="2668">
                  <c:v>7</c:v>
                </c:pt>
                <c:pt idx="2669">
                  <c:v>2</c:v>
                </c:pt>
                <c:pt idx="2670">
                  <c:v>15</c:v>
                </c:pt>
                <c:pt idx="2671">
                  <c:v>7</c:v>
                </c:pt>
                <c:pt idx="2672">
                  <c:v>6.2688629120000003</c:v>
                </c:pt>
                <c:pt idx="2673">
                  <c:v>4</c:v>
                </c:pt>
                <c:pt idx="2674">
                  <c:v>9</c:v>
                </c:pt>
                <c:pt idx="2675">
                  <c:v>1</c:v>
                </c:pt>
                <c:pt idx="2676">
                  <c:v>2</c:v>
                </c:pt>
                <c:pt idx="2677">
                  <c:v>3</c:v>
                </c:pt>
                <c:pt idx="2678">
                  <c:v>14</c:v>
                </c:pt>
                <c:pt idx="2679">
                  <c:v>13</c:v>
                </c:pt>
                <c:pt idx="2680">
                  <c:v>7</c:v>
                </c:pt>
                <c:pt idx="2681">
                  <c:v>8</c:v>
                </c:pt>
                <c:pt idx="2682">
                  <c:v>5</c:v>
                </c:pt>
                <c:pt idx="2683">
                  <c:v>4</c:v>
                </c:pt>
                <c:pt idx="2684">
                  <c:v>3</c:v>
                </c:pt>
                <c:pt idx="2685">
                  <c:v>6</c:v>
                </c:pt>
                <c:pt idx="2686">
                  <c:v>2</c:v>
                </c:pt>
                <c:pt idx="2687">
                  <c:v>13</c:v>
                </c:pt>
                <c:pt idx="2688">
                  <c:v>3</c:v>
                </c:pt>
                <c:pt idx="2689">
                  <c:v>4</c:v>
                </c:pt>
                <c:pt idx="2690">
                  <c:v>4</c:v>
                </c:pt>
                <c:pt idx="2691">
                  <c:v>4</c:v>
                </c:pt>
                <c:pt idx="2692">
                  <c:v>12</c:v>
                </c:pt>
                <c:pt idx="2693">
                  <c:v>14</c:v>
                </c:pt>
                <c:pt idx="2694">
                  <c:v>10</c:v>
                </c:pt>
                <c:pt idx="2695">
                  <c:v>2</c:v>
                </c:pt>
                <c:pt idx="2696">
                  <c:v>1</c:v>
                </c:pt>
                <c:pt idx="2697">
                  <c:v>3</c:v>
                </c:pt>
                <c:pt idx="2698">
                  <c:v>6</c:v>
                </c:pt>
                <c:pt idx="2699">
                  <c:v>6</c:v>
                </c:pt>
                <c:pt idx="2700">
                  <c:v>2</c:v>
                </c:pt>
                <c:pt idx="2701">
                  <c:v>10</c:v>
                </c:pt>
                <c:pt idx="2702">
                  <c:v>5</c:v>
                </c:pt>
                <c:pt idx="2703">
                  <c:v>12</c:v>
                </c:pt>
                <c:pt idx="2704">
                  <c:v>12</c:v>
                </c:pt>
                <c:pt idx="2705">
                  <c:v>9</c:v>
                </c:pt>
                <c:pt idx="2706">
                  <c:v>7</c:v>
                </c:pt>
                <c:pt idx="2707">
                  <c:v>12</c:v>
                </c:pt>
                <c:pt idx="2708">
                  <c:v>5</c:v>
                </c:pt>
                <c:pt idx="2709">
                  <c:v>12</c:v>
                </c:pt>
                <c:pt idx="2710">
                  <c:v>5</c:v>
                </c:pt>
                <c:pt idx="2711">
                  <c:v>12</c:v>
                </c:pt>
                <c:pt idx="2712">
                  <c:v>6.2688629120000003</c:v>
                </c:pt>
                <c:pt idx="2713">
                  <c:v>8</c:v>
                </c:pt>
                <c:pt idx="2714">
                  <c:v>3</c:v>
                </c:pt>
                <c:pt idx="2715">
                  <c:v>14</c:v>
                </c:pt>
                <c:pt idx="2716">
                  <c:v>11</c:v>
                </c:pt>
                <c:pt idx="2717">
                  <c:v>9</c:v>
                </c:pt>
                <c:pt idx="2718">
                  <c:v>1</c:v>
                </c:pt>
                <c:pt idx="2719">
                  <c:v>3</c:v>
                </c:pt>
                <c:pt idx="2720">
                  <c:v>3</c:v>
                </c:pt>
                <c:pt idx="2721">
                  <c:v>2</c:v>
                </c:pt>
                <c:pt idx="2722">
                  <c:v>11</c:v>
                </c:pt>
                <c:pt idx="2723">
                  <c:v>4</c:v>
                </c:pt>
                <c:pt idx="2724">
                  <c:v>13</c:v>
                </c:pt>
                <c:pt idx="2725">
                  <c:v>6.2688629120000003</c:v>
                </c:pt>
                <c:pt idx="2726">
                  <c:v>3</c:v>
                </c:pt>
                <c:pt idx="2727">
                  <c:v>10</c:v>
                </c:pt>
                <c:pt idx="2728">
                  <c:v>12</c:v>
                </c:pt>
                <c:pt idx="2729">
                  <c:v>10</c:v>
                </c:pt>
                <c:pt idx="2730">
                  <c:v>6</c:v>
                </c:pt>
                <c:pt idx="2731">
                  <c:v>7</c:v>
                </c:pt>
                <c:pt idx="2732">
                  <c:v>2</c:v>
                </c:pt>
                <c:pt idx="2733">
                  <c:v>11</c:v>
                </c:pt>
                <c:pt idx="2734">
                  <c:v>7</c:v>
                </c:pt>
                <c:pt idx="2735">
                  <c:v>13</c:v>
                </c:pt>
                <c:pt idx="2736">
                  <c:v>5</c:v>
                </c:pt>
                <c:pt idx="2737">
                  <c:v>15</c:v>
                </c:pt>
                <c:pt idx="2738">
                  <c:v>5</c:v>
                </c:pt>
                <c:pt idx="2739">
                  <c:v>4</c:v>
                </c:pt>
                <c:pt idx="2740">
                  <c:v>3</c:v>
                </c:pt>
                <c:pt idx="2741">
                  <c:v>5</c:v>
                </c:pt>
                <c:pt idx="2742">
                  <c:v>7</c:v>
                </c:pt>
                <c:pt idx="2743">
                  <c:v>10</c:v>
                </c:pt>
                <c:pt idx="2744">
                  <c:v>9</c:v>
                </c:pt>
                <c:pt idx="2745">
                  <c:v>2</c:v>
                </c:pt>
                <c:pt idx="2746">
                  <c:v>2</c:v>
                </c:pt>
                <c:pt idx="2747">
                  <c:v>3</c:v>
                </c:pt>
                <c:pt idx="2748">
                  <c:v>15</c:v>
                </c:pt>
                <c:pt idx="2749">
                  <c:v>3</c:v>
                </c:pt>
                <c:pt idx="2750">
                  <c:v>14</c:v>
                </c:pt>
                <c:pt idx="2751">
                  <c:v>10</c:v>
                </c:pt>
                <c:pt idx="2752">
                  <c:v>4</c:v>
                </c:pt>
                <c:pt idx="2753">
                  <c:v>10</c:v>
                </c:pt>
                <c:pt idx="2754">
                  <c:v>4</c:v>
                </c:pt>
                <c:pt idx="2755">
                  <c:v>10</c:v>
                </c:pt>
                <c:pt idx="2756">
                  <c:v>9</c:v>
                </c:pt>
                <c:pt idx="2757">
                  <c:v>5</c:v>
                </c:pt>
                <c:pt idx="2758">
                  <c:v>5</c:v>
                </c:pt>
                <c:pt idx="2759">
                  <c:v>10</c:v>
                </c:pt>
                <c:pt idx="2760">
                  <c:v>15</c:v>
                </c:pt>
                <c:pt idx="2761">
                  <c:v>1</c:v>
                </c:pt>
                <c:pt idx="2762">
                  <c:v>12</c:v>
                </c:pt>
                <c:pt idx="2763">
                  <c:v>12</c:v>
                </c:pt>
                <c:pt idx="2764">
                  <c:v>6</c:v>
                </c:pt>
                <c:pt idx="2765">
                  <c:v>2</c:v>
                </c:pt>
                <c:pt idx="2766">
                  <c:v>8</c:v>
                </c:pt>
                <c:pt idx="2767">
                  <c:v>6.2688629120000003</c:v>
                </c:pt>
                <c:pt idx="2768">
                  <c:v>4</c:v>
                </c:pt>
                <c:pt idx="2769">
                  <c:v>1</c:v>
                </c:pt>
                <c:pt idx="2770">
                  <c:v>15</c:v>
                </c:pt>
                <c:pt idx="2771">
                  <c:v>1</c:v>
                </c:pt>
                <c:pt idx="2772">
                  <c:v>11</c:v>
                </c:pt>
                <c:pt idx="2773">
                  <c:v>2</c:v>
                </c:pt>
                <c:pt idx="2774">
                  <c:v>2</c:v>
                </c:pt>
                <c:pt idx="2775">
                  <c:v>5</c:v>
                </c:pt>
                <c:pt idx="2776">
                  <c:v>5</c:v>
                </c:pt>
                <c:pt idx="2777">
                  <c:v>10</c:v>
                </c:pt>
                <c:pt idx="2778">
                  <c:v>2</c:v>
                </c:pt>
                <c:pt idx="2779">
                  <c:v>1</c:v>
                </c:pt>
                <c:pt idx="2780">
                  <c:v>1</c:v>
                </c:pt>
                <c:pt idx="2781">
                  <c:v>4</c:v>
                </c:pt>
                <c:pt idx="2782">
                  <c:v>7</c:v>
                </c:pt>
                <c:pt idx="2783">
                  <c:v>4</c:v>
                </c:pt>
                <c:pt idx="2784">
                  <c:v>12</c:v>
                </c:pt>
                <c:pt idx="2785">
                  <c:v>1</c:v>
                </c:pt>
                <c:pt idx="2786">
                  <c:v>15</c:v>
                </c:pt>
                <c:pt idx="2787">
                  <c:v>4</c:v>
                </c:pt>
                <c:pt idx="2788">
                  <c:v>14</c:v>
                </c:pt>
                <c:pt idx="2789">
                  <c:v>1</c:v>
                </c:pt>
                <c:pt idx="2790">
                  <c:v>3</c:v>
                </c:pt>
                <c:pt idx="2791">
                  <c:v>1</c:v>
                </c:pt>
                <c:pt idx="2792">
                  <c:v>2</c:v>
                </c:pt>
                <c:pt idx="2793">
                  <c:v>6</c:v>
                </c:pt>
                <c:pt idx="2794">
                  <c:v>1</c:v>
                </c:pt>
                <c:pt idx="2795">
                  <c:v>8</c:v>
                </c:pt>
                <c:pt idx="2796">
                  <c:v>3</c:v>
                </c:pt>
                <c:pt idx="2797">
                  <c:v>3</c:v>
                </c:pt>
                <c:pt idx="2798">
                  <c:v>8</c:v>
                </c:pt>
                <c:pt idx="2799">
                  <c:v>9</c:v>
                </c:pt>
                <c:pt idx="2800">
                  <c:v>2</c:v>
                </c:pt>
                <c:pt idx="2801">
                  <c:v>5</c:v>
                </c:pt>
                <c:pt idx="2802">
                  <c:v>4</c:v>
                </c:pt>
                <c:pt idx="2803">
                  <c:v>5</c:v>
                </c:pt>
                <c:pt idx="2804">
                  <c:v>15</c:v>
                </c:pt>
                <c:pt idx="2805">
                  <c:v>1</c:v>
                </c:pt>
                <c:pt idx="2806">
                  <c:v>7</c:v>
                </c:pt>
                <c:pt idx="2807">
                  <c:v>6</c:v>
                </c:pt>
                <c:pt idx="2808">
                  <c:v>11</c:v>
                </c:pt>
                <c:pt idx="2809">
                  <c:v>14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9</c:v>
                </c:pt>
                <c:pt idx="2814">
                  <c:v>14</c:v>
                </c:pt>
                <c:pt idx="2815">
                  <c:v>6</c:v>
                </c:pt>
                <c:pt idx="2816">
                  <c:v>3</c:v>
                </c:pt>
                <c:pt idx="2817">
                  <c:v>2</c:v>
                </c:pt>
                <c:pt idx="2818">
                  <c:v>2</c:v>
                </c:pt>
                <c:pt idx="2819">
                  <c:v>13</c:v>
                </c:pt>
                <c:pt idx="2820">
                  <c:v>1</c:v>
                </c:pt>
                <c:pt idx="2821">
                  <c:v>9</c:v>
                </c:pt>
                <c:pt idx="2822">
                  <c:v>1</c:v>
                </c:pt>
                <c:pt idx="2823">
                  <c:v>3</c:v>
                </c:pt>
                <c:pt idx="2824">
                  <c:v>7</c:v>
                </c:pt>
                <c:pt idx="2825">
                  <c:v>1</c:v>
                </c:pt>
                <c:pt idx="2826">
                  <c:v>4</c:v>
                </c:pt>
                <c:pt idx="2827">
                  <c:v>7</c:v>
                </c:pt>
                <c:pt idx="2828">
                  <c:v>10</c:v>
                </c:pt>
                <c:pt idx="2829">
                  <c:v>6</c:v>
                </c:pt>
                <c:pt idx="2830">
                  <c:v>2</c:v>
                </c:pt>
                <c:pt idx="2831">
                  <c:v>12</c:v>
                </c:pt>
                <c:pt idx="2832">
                  <c:v>9</c:v>
                </c:pt>
                <c:pt idx="2833">
                  <c:v>3</c:v>
                </c:pt>
                <c:pt idx="2834">
                  <c:v>1</c:v>
                </c:pt>
                <c:pt idx="2835">
                  <c:v>11</c:v>
                </c:pt>
                <c:pt idx="2836">
                  <c:v>4</c:v>
                </c:pt>
                <c:pt idx="2837">
                  <c:v>6</c:v>
                </c:pt>
                <c:pt idx="2838">
                  <c:v>6.2688629120000003</c:v>
                </c:pt>
                <c:pt idx="2839">
                  <c:v>1</c:v>
                </c:pt>
                <c:pt idx="2840">
                  <c:v>12</c:v>
                </c:pt>
                <c:pt idx="2841">
                  <c:v>3</c:v>
                </c:pt>
                <c:pt idx="2842">
                  <c:v>12</c:v>
                </c:pt>
                <c:pt idx="2843">
                  <c:v>3</c:v>
                </c:pt>
                <c:pt idx="2844">
                  <c:v>3</c:v>
                </c:pt>
                <c:pt idx="2845">
                  <c:v>5</c:v>
                </c:pt>
                <c:pt idx="2846">
                  <c:v>12</c:v>
                </c:pt>
                <c:pt idx="2847">
                  <c:v>9</c:v>
                </c:pt>
                <c:pt idx="2848">
                  <c:v>5</c:v>
                </c:pt>
                <c:pt idx="2849">
                  <c:v>6</c:v>
                </c:pt>
                <c:pt idx="2850">
                  <c:v>11</c:v>
                </c:pt>
                <c:pt idx="2851">
                  <c:v>10</c:v>
                </c:pt>
                <c:pt idx="2852">
                  <c:v>3</c:v>
                </c:pt>
                <c:pt idx="2853">
                  <c:v>13</c:v>
                </c:pt>
                <c:pt idx="2854">
                  <c:v>5</c:v>
                </c:pt>
                <c:pt idx="2855">
                  <c:v>10</c:v>
                </c:pt>
                <c:pt idx="2856">
                  <c:v>10</c:v>
                </c:pt>
                <c:pt idx="2857">
                  <c:v>9</c:v>
                </c:pt>
                <c:pt idx="2858">
                  <c:v>11</c:v>
                </c:pt>
                <c:pt idx="2859">
                  <c:v>13</c:v>
                </c:pt>
                <c:pt idx="2860">
                  <c:v>2</c:v>
                </c:pt>
                <c:pt idx="2861">
                  <c:v>14</c:v>
                </c:pt>
                <c:pt idx="2862">
                  <c:v>3</c:v>
                </c:pt>
                <c:pt idx="2863">
                  <c:v>9</c:v>
                </c:pt>
                <c:pt idx="2864">
                  <c:v>8</c:v>
                </c:pt>
                <c:pt idx="2865">
                  <c:v>13</c:v>
                </c:pt>
                <c:pt idx="2866">
                  <c:v>6</c:v>
                </c:pt>
                <c:pt idx="2867">
                  <c:v>4</c:v>
                </c:pt>
                <c:pt idx="2868">
                  <c:v>7</c:v>
                </c:pt>
                <c:pt idx="2869">
                  <c:v>14</c:v>
                </c:pt>
                <c:pt idx="2870">
                  <c:v>7</c:v>
                </c:pt>
                <c:pt idx="2871">
                  <c:v>7</c:v>
                </c:pt>
                <c:pt idx="2872">
                  <c:v>13</c:v>
                </c:pt>
                <c:pt idx="2873">
                  <c:v>2</c:v>
                </c:pt>
                <c:pt idx="2874">
                  <c:v>5</c:v>
                </c:pt>
                <c:pt idx="2875">
                  <c:v>14</c:v>
                </c:pt>
                <c:pt idx="2876">
                  <c:v>5</c:v>
                </c:pt>
                <c:pt idx="2877">
                  <c:v>7</c:v>
                </c:pt>
                <c:pt idx="2878">
                  <c:v>12</c:v>
                </c:pt>
                <c:pt idx="2879">
                  <c:v>5</c:v>
                </c:pt>
                <c:pt idx="2880">
                  <c:v>7</c:v>
                </c:pt>
                <c:pt idx="2881">
                  <c:v>1</c:v>
                </c:pt>
                <c:pt idx="2882">
                  <c:v>7</c:v>
                </c:pt>
                <c:pt idx="2883">
                  <c:v>1</c:v>
                </c:pt>
                <c:pt idx="2884">
                  <c:v>3</c:v>
                </c:pt>
                <c:pt idx="2885">
                  <c:v>2</c:v>
                </c:pt>
                <c:pt idx="2886">
                  <c:v>5</c:v>
                </c:pt>
                <c:pt idx="2887">
                  <c:v>6</c:v>
                </c:pt>
                <c:pt idx="2888">
                  <c:v>1</c:v>
                </c:pt>
                <c:pt idx="2889">
                  <c:v>3</c:v>
                </c:pt>
                <c:pt idx="2890">
                  <c:v>1</c:v>
                </c:pt>
                <c:pt idx="2891">
                  <c:v>5</c:v>
                </c:pt>
                <c:pt idx="2892">
                  <c:v>1</c:v>
                </c:pt>
                <c:pt idx="2893">
                  <c:v>4</c:v>
                </c:pt>
                <c:pt idx="2894">
                  <c:v>12</c:v>
                </c:pt>
                <c:pt idx="2895">
                  <c:v>6</c:v>
                </c:pt>
                <c:pt idx="2896">
                  <c:v>14</c:v>
                </c:pt>
                <c:pt idx="2897">
                  <c:v>4</c:v>
                </c:pt>
                <c:pt idx="2898">
                  <c:v>2</c:v>
                </c:pt>
                <c:pt idx="289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5A-4670-99F2-45BEBA786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728480"/>
        <c:axId val="1625724640"/>
      </c:scatterChart>
      <c:valAx>
        <c:axId val="162572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724640"/>
        <c:crosses val="autoZero"/>
        <c:crossBetween val="midCat"/>
      </c:valAx>
      <c:valAx>
        <c:axId val="16257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72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69851</xdr:rowOff>
    </xdr:from>
    <xdr:to>
      <xdr:col>3</xdr:col>
      <xdr:colOff>377825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BE103-AF72-B5EB-A1D9-A3D9710BF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9</xdr:row>
      <xdr:rowOff>60325</xdr:rowOff>
    </xdr:from>
    <xdr:to>
      <xdr:col>6</xdr:col>
      <xdr:colOff>3168650</xdr:colOff>
      <xdr:row>21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D87302-4826-C2DF-2F2B-F89066EF5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6</xdr:col>
      <xdr:colOff>381000</xdr:colOff>
      <xdr:row>45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B21F690-3F1E-40CF-8D47-9B7F38876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52.150081481479" createdVersion="8" refreshedVersion="8" minRefreshableVersion="3" recordCount="2900" xr:uid="{6EAD33AB-A25D-4FB6-A00D-8F0BB4333AD9}">
  <cacheSource type="worksheet">
    <worksheetSource name="Table2"/>
  </cacheSource>
  <cacheFields count="13">
    <cacheField name="Time_spent_Alone= IF(ISBLANK(A2),MEDIAN(A:A),A2)" numFmtId="0">
      <sharedItems containsSemiMixedTypes="0" containsString="0" containsNumber="1" minValue="0" maxValue="11"/>
    </cacheField>
    <cacheField name="Stage_fear" numFmtId="0">
      <sharedItems count="2">
        <s v="No"/>
        <s v="Yes"/>
      </sharedItems>
    </cacheField>
    <cacheField name="Social_event_attendance" numFmtId="0">
      <sharedItems containsSemiMixedTypes="0" containsString="0" containsNumber="1" minValue="0" maxValue="10" count="12">
        <n v="4"/>
        <n v="0"/>
        <n v="1"/>
        <n v="6"/>
        <n v="9"/>
        <n v="7"/>
        <n v="8"/>
        <n v="3"/>
        <n v="5"/>
        <n v="2"/>
        <n v="10"/>
        <n v="3.963354475"/>
      </sharedItems>
    </cacheField>
    <cacheField name="Going_outside" numFmtId="0">
      <sharedItems containsSemiMixedTypes="0" containsString="0" containsNumber="1" containsInteger="1" minValue="0" maxValue="7" count="8">
        <n v="6"/>
        <n v="0"/>
        <n v="2"/>
        <n v="7"/>
        <n v="4"/>
        <n v="5"/>
        <n v="3"/>
        <n v="1"/>
      </sharedItems>
    </cacheField>
    <cacheField name="Drained_after_socializing" numFmtId="0">
      <sharedItems/>
    </cacheField>
    <cacheField name="Friends_circle_size" numFmtId="0">
      <sharedItems containsSemiMixedTypes="0" containsString="0" containsNumber="1" minValue="0" maxValue="15" count="17">
        <n v="13"/>
        <n v="0"/>
        <n v="5"/>
        <n v="14"/>
        <n v="8"/>
        <n v="6"/>
        <n v="7"/>
        <n v="15"/>
        <n v="4"/>
        <n v="10"/>
        <n v="1"/>
        <n v="12"/>
        <n v="2"/>
        <n v="11"/>
        <n v="9"/>
        <n v="3"/>
        <n v="6.2688629120000003"/>
      </sharedItems>
    </cacheField>
    <cacheField name="Post_frequency" numFmtId="0">
      <sharedItems containsSemiMixedTypes="0" containsString="0" containsNumber="1" minValue="0" maxValue="10"/>
    </cacheField>
    <cacheField name="Personality" numFmtId="0">
      <sharedItems count="2">
        <s v="Extrovert"/>
        <s v="Introvert"/>
      </sharedItems>
    </cacheField>
    <cacheField name="Stage fear numeric" numFmtId="0">
      <sharedItems containsSemiMixedTypes="0" containsString="0" containsNumber="1" containsInteger="1" minValue="0" maxValue="1" count="2">
        <n v="0"/>
        <n v="1"/>
      </sharedItems>
    </cacheField>
    <cacheField name="Drained_after_socializing_Numeric" numFmtId="0">
      <sharedItems containsSemiMixedTypes="0" containsString="0" containsNumber="1" containsInteger="1" minValue="0" maxValue="1" count="2">
        <n v="0"/>
        <n v="1"/>
      </sharedItems>
    </cacheField>
    <cacheField name="Personality Numeric" numFmtId="0">
      <sharedItems containsSemiMixedTypes="0" containsString="0" containsNumber="1" containsInteger="1" minValue="0" maxValue="1" count="2">
        <n v="1"/>
        <n v="0"/>
      </sharedItems>
    </cacheField>
    <cacheField name="Age group from Time_spent_Alone" numFmtId="0">
      <sharedItems count="3">
        <s v="Medium"/>
        <s v="High"/>
        <s v="Low"/>
      </sharedItems>
    </cacheField>
    <cacheField name="Social_score" numFmtId="0" formula="Social_event_attendance*2+Going_outside-Drained_after_socializing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71.819293402776" createdVersion="8" refreshedVersion="8" minRefreshableVersion="3" recordCount="2901" xr:uid="{32FB400F-B25A-4033-8660-E2B0ACAB5618}">
  <cacheSource type="worksheet">
    <worksheetSource ref="A1:M1048576" sheet="personality_dataset_DataAnalysi"/>
  </cacheSource>
  <cacheFields count="13">
    <cacheField name="Time_spent_Alone= IF(ISBLANK(A2),MEDIAN(A:A),A2)" numFmtId="0">
      <sharedItems containsString="0" containsBlank="1" containsNumber="1" minValue="0" maxValue="11"/>
    </cacheField>
    <cacheField name="Stage_fear" numFmtId="0">
      <sharedItems containsBlank="1"/>
    </cacheField>
    <cacheField name="Social_event_attendance" numFmtId="0">
      <sharedItems containsString="0" containsBlank="1" containsNumber="1" minValue="0" maxValue="10"/>
    </cacheField>
    <cacheField name="Going_outside" numFmtId="0">
      <sharedItems containsString="0" containsBlank="1" containsNumber="1" containsInteger="1" minValue="0" maxValue="7"/>
    </cacheField>
    <cacheField name="Drained_after_socializing" numFmtId="0">
      <sharedItems containsBlank="1"/>
    </cacheField>
    <cacheField name="Friends_circle_size" numFmtId="0">
      <sharedItems containsString="0" containsBlank="1" containsNumber="1" minValue="0" maxValue="15"/>
    </cacheField>
    <cacheField name="Post_frequency" numFmtId="0">
      <sharedItems containsString="0" containsBlank="1" containsNumber="1" minValue="0" maxValue="10"/>
    </cacheField>
    <cacheField name="Personality" numFmtId="0">
      <sharedItems containsBlank="1" count="3">
        <s v="Extrovert"/>
        <s v="Introvert"/>
        <m/>
      </sharedItems>
    </cacheField>
    <cacheField name="Stage fear numeric" numFmtId="0">
      <sharedItems containsString="0" containsBlank="1" containsNumber="1" containsInteger="1" minValue="0" maxValue="1"/>
    </cacheField>
    <cacheField name="Drained_after_socializing_Numeric" numFmtId="0">
      <sharedItems containsString="0" containsBlank="1" containsNumber="1" containsInteger="1" minValue="0" maxValue="1"/>
    </cacheField>
    <cacheField name="Personality Numeric" numFmtId="0">
      <sharedItems containsString="0" containsBlank="1" containsNumber="1" containsInteger="1" minValue="0" maxValue="1"/>
    </cacheField>
    <cacheField name="Age group from Time_spent_Alone" numFmtId="0">
      <sharedItems containsBlank="1"/>
    </cacheField>
    <cacheField name="Column1" numFmtId="0">
      <sharedItems containsBlank="1" containsMixedTypes="1" containsNumber="1" minValue="0" maxValue="4.50616083041000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00">
  <r>
    <n v="4"/>
    <x v="0"/>
    <x v="0"/>
    <x v="0"/>
    <s v="No"/>
    <x v="0"/>
    <n v="5"/>
    <x v="0"/>
    <x v="0"/>
    <x v="0"/>
    <x v="0"/>
    <x v="0"/>
  </r>
  <r>
    <n v="9"/>
    <x v="1"/>
    <x v="1"/>
    <x v="1"/>
    <s v="Yes"/>
    <x v="1"/>
    <n v="3"/>
    <x v="1"/>
    <x v="1"/>
    <x v="1"/>
    <x v="1"/>
    <x v="1"/>
  </r>
  <r>
    <n v="9"/>
    <x v="1"/>
    <x v="2"/>
    <x v="2"/>
    <s v="Yes"/>
    <x v="2"/>
    <n v="2"/>
    <x v="1"/>
    <x v="1"/>
    <x v="1"/>
    <x v="1"/>
    <x v="1"/>
  </r>
  <r>
    <n v="0"/>
    <x v="0"/>
    <x v="3"/>
    <x v="3"/>
    <s v="No"/>
    <x v="3"/>
    <n v="8"/>
    <x v="0"/>
    <x v="0"/>
    <x v="0"/>
    <x v="0"/>
    <x v="2"/>
  </r>
  <r>
    <n v="4"/>
    <x v="0"/>
    <x v="4"/>
    <x v="4"/>
    <s v="No"/>
    <x v="4"/>
    <n v="5"/>
    <x v="0"/>
    <x v="0"/>
    <x v="0"/>
    <x v="0"/>
    <x v="0"/>
  </r>
  <r>
    <n v="1"/>
    <x v="0"/>
    <x v="5"/>
    <x v="5"/>
    <s v="No"/>
    <x v="5"/>
    <n v="6"/>
    <x v="0"/>
    <x v="0"/>
    <x v="0"/>
    <x v="0"/>
    <x v="2"/>
  </r>
  <r>
    <n v="4"/>
    <x v="0"/>
    <x v="4"/>
    <x v="6"/>
    <s v="No"/>
    <x v="0"/>
    <n v="7"/>
    <x v="0"/>
    <x v="0"/>
    <x v="0"/>
    <x v="0"/>
    <x v="0"/>
  </r>
  <r>
    <n v="2"/>
    <x v="0"/>
    <x v="6"/>
    <x v="4"/>
    <s v="No"/>
    <x v="6"/>
    <n v="5"/>
    <x v="0"/>
    <x v="0"/>
    <x v="0"/>
    <x v="0"/>
    <x v="2"/>
  </r>
  <r>
    <n v="10"/>
    <x v="1"/>
    <x v="2"/>
    <x v="6"/>
    <s v="Yes"/>
    <x v="1"/>
    <n v="3"/>
    <x v="1"/>
    <x v="1"/>
    <x v="1"/>
    <x v="1"/>
    <x v="1"/>
  </r>
  <r>
    <n v="0"/>
    <x v="0"/>
    <x v="6"/>
    <x v="0"/>
    <s v="No"/>
    <x v="0"/>
    <n v="8"/>
    <x v="0"/>
    <x v="0"/>
    <x v="0"/>
    <x v="0"/>
    <x v="2"/>
  </r>
  <r>
    <n v="3"/>
    <x v="0"/>
    <x v="4"/>
    <x v="0"/>
    <s v="No"/>
    <x v="7"/>
    <n v="5"/>
    <x v="0"/>
    <x v="0"/>
    <x v="0"/>
    <x v="0"/>
    <x v="2"/>
  </r>
  <r>
    <n v="10"/>
    <x v="1"/>
    <x v="7"/>
    <x v="7"/>
    <s v="Yes"/>
    <x v="8"/>
    <n v="0"/>
    <x v="1"/>
    <x v="1"/>
    <x v="1"/>
    <x v="1"/>
    <x v="1"/>
  </r>
  <r>
    <n v="3"/>
    <x v="0"/>
    <x v="3"/>
    <x v="3"/>
    <s v="No"/>
    <x v="3"/>
    <n v="10"/>
    <x v="0"/>
    <x v="0"/>
    <x v="0"/>
    <x v="0"/>
    <x v="2"/>
  </r>
  <r>
    <n v="3"/>
    <x v="0"/>
    <x v="3"/>
    <x v="4"/>
    <s v="No"/>
    <x v="9"/>
    <n v="7"/>
    <x v="0"/>
    <x v="0"/>
    <x v="0"/>
    <x v="0"/>
    <x v="2"/>
  </r>
  <r>
    <n v="6"/>
    <x v="1"/>
    <x v="7"/>
    <x v="1"/>
    <s v="Yes"/>
    <x v="10"/>
    <n v="3"/>
    <x v="1"/>
    <x v="1"/>
    <x v="1"/>
    <x v="1"/>
    <x v="0"/>
  </r>
  <r>
    <n v="0"/>
    <x v="0"/>
    <x v="0"/>
    <x v="4"/>
    <s v="No"/>
    <x v="4"/>
    <n v="8"/>
    <x v="0"/>
    <x v="0"/>
    <x v="0"/>
    <x v="0"/>
    <x v="2"/>
  </r>
  <r>
    <n v="9"/>
    <x v="1"/>
    <x v="1"/>
    <x v="1"/>
    <s v="Yes"/>
    <x v="1"/>
    <n v="0"/>
    <x v="1"/>
    <x v="1"/>
    <x v="1"/>
    <x v="1"/>
    <x v="1"/>
  </r>
  <r>
    <n v="1"/>
    <x v="0"/>
    <x v="8"/>
    <x v="0"/>
    <s v="No"/>
    <x v="9"/>
    <n v="4"/>
    <x v="0"/>
    <x v="0"/>
    <x v="0"/>
    <x v="0"/>
    <x v="2"/>
  </r>
  <r>
    <n v="5"/>
    <x v="1"/>
    <x v="7"/>
    <x v="1"/>
    <s v="Yes"/>
    <x v="8"/>
    <n v="2"/>
    <x v="1"/>
    <x v="1"/>
    <x v="1"/>
    <x v="1"/>
    <x v="0"/>
  </r>
  <r>
    <n v="1"/>
    <x v="0"/>
    <x v="5"/>
    <x v="5"/>
    <s v="No"/>
    <x v="11"/>
    <n v="5"/>
    <x v="0"/>
    <x v="0"/>
    <x v="0"/>
    <x v="0"/>
    <x v="2"/>
  </r>
  <r>
    <n v="10"/>
    <x v="1"/>
    <x v="7"/>
    <x v="7"/>
    <s v="Yes"/>
    <x v="12"/>
    <n v="1"/>
    <x v="1"/>
    <x v="1"/>
    <x v="1"/>
    <x v="1"/>
    <x v="1"/>
  </r>
  <r>
    <n v="2"/>
    <x v="0"/>
    <x v="6"/>
    <x v="4"/>
    <s v="No"/>
    <x v="0"/>
    <n v="6"/>
    <x v="0"/>
    <x v="0"/>
    <x v="0"/>
    <x v="0"/>
    <x v="2"/>
  </r>
  <r>
    <n v="1"/>
    <x v="0"/>
    <x v="3"/>
    <x v="3"/>
    <s v="No"/>
    <x v="3"/>
    <n v="9"/>
    <x v="0"/>
    <x v="0"/>
    <x v="0"/>
    <x v="0"/>
    <x v="2"/>
  </r>
  <r>
    <n v="9"/>
    <x v="1"/>
    <x v="9"/>
    <x v="2"/>
    <s v="Yes"/>
    <x v="10"/>
    <n v="0"/>
    <x v="1"/>
    <x v="1"/>
    <x v="1"/>
    <x v="1"/>
    <x v="1"/>
  </r>
  <r>
    <n v="2"/>
    <x v="0"/>
    <x v="6"/>
    <x v="3"/>
    <s v="No"/>
    <x v="7"/>
    <n v="6"/>
    <x v="0"/>
    <x v="0"/>
    <x v="0"/>
    <x v="0"/>
    <x v="2"/>
  </r>
  <r>
    <n v="2"/>
    <x v="0"/>
    <x v="6"/>
    <x v="4"/>
    <s v="No"/>
    <x v="13"/>
    <n v="9"/>
    <x v="0"/>
    <x v="0"/>
    <x v="0"/>
    <x v="0"/>
    <x v="2"/>
  </r>
  <r>
    <n v="0"/>
    <x v="0"/>
    <x v="3"/>
    <x v="4"/>
    <s v="No"/>
    <x v="3"/>
    <n v="9"/>
    <x v="0"/>
    <x v="0"/>
    <x v="0"/>
    <x v="0"/>
    <x v="2"/>
  </r>
  <r>
    <n v="4"/>
    <x v="0"/>
    <x v="8"/>
    <x v="3"/>
    <s v="No"/>
    <x v="5"/>
    <n v="6"/>
    <x v="0"/>
    <x v="0"/>
    <x v="0"/>
    <x v="0"/>
    <x v="0"/>
  </r>
  <r>
    <n v="2"/>
    <x v="0"/>
    <x v="3"/>
    <x v="4"/>
    <s v="No"/>
    <x v="11"/>
    <n v="10"/>
    <x v="0"/>
    <x v="0"/>
    <x v="0"/>
    <x v="0"/>
    <x v="2"/>
  </r>
  <r>
    <n v="0"/>
    <x v="0"/>
    <x v="4"/>
    <x v="4"/>
    <s v="No"/>
    <x v="3"/>
    <n v="7"/>
    <x v="0"/>
    <x v="0"/>
    <x v="0"/>
    <x v="0"/>
    <x v="2"/>
  </r>
  <r>
    <n v="4"/>
    <x v="0"/>
    <x v="10"/>
    <x v="4"/>
    <s v="No"/>
    <x v="14"/>
    <n v="10"/>
    <x v="0"/>
    <x v="0"/>
    <x v="0"/>
    <x v="0"/>
    <x v="0"/>
  </r>
  <r>
    <n v="4"/>
    <x v="0"/>
    <x v="5"/>
    <x v="3"/>
    <s v="No"/>
    <x v="6"/>
    <n v="9"/>
    <x v="0"/>
    <x v="0"/>
    <x v="0"/>
    <x v="0"/>
    <x v="0"/>
  </r>
  <r>
    <n v="5"/>
    <x v="1"/>
    <x v="7"/>
    <x v="6"/>
    <s v="Yes"/>
    <x v="1"/>
    <n v="1"/>
    <x v="1"/>
    <x v="1"/>
    <x v="1"/>
    <x v="1"/>
    <x v="0"/>
  </r>
  <r>
    <n v="8"/>
    <x v="1"/>
    <x v="7"/>
    <x v="6"/>
    <s v="No"/>
    <x v="12"/>
    <n v="0"/>
    <x v="1"/>
    <x v="1"/>
    <x v="0"/>
    <x v="1"/>
    <x v="1"/>
  </r>
  <r>
    <n v="10"/>
    <x v="1"/>
    <x v="2"/>
    <x v="7"/>
    <s v="Yes"/>
    <x v="15"/>
    <n v="2"/>
    <x v="1"/>
    <x v="1"/>
    <x v="1"/>
    <x v="1"/>
    <x v="1"/>
  </r>
  <r>
    <n v="2"/>
    <x v="0"/>
    <x v="3"/>
    <x v="5"/>
    <s v="No"/>
    <x v="3"/>
    <n v="9"/>
    <x v="0"/>
    <x v="0"/>
    <x v="0"/>
    <x v="0"/>
    <x v="2"/>
  </r>
  <r>
    <n v="1"/>
    <x v="0"/>
    <x v="0"/>
    <x v="4"/>
    <s v="No"/>
    <x v="7"/>
    <n v="4"/>
    <x v="0"/>
    <x v="0"/>
    <x v="0"/>
    <x v="0"/>
    <x v="2"/>
  </r>
  <r>
    <n v="1"/>
    <x v="0"/>
    <x v="3"/>
    <x v="4"/>
    <s v="No"/>
    <x v="9"/>
    <n v="5"/>
    <x v="0"/>
    <x v="0"/>
    <x v="0"/>
    <x v="0"/>
    <x v="2"/>
  </r>
  <r>
    <n v="10"/>
    <x v="1"/>
    <x v="2"/>
    <x v="2"/>
    <s v="Yes"/>
    <x v="12"/>
    <n v="0"/>
    <x v="1"/>
    <x v="1"/>
    <x v="1"/>
    <x v="1"/>
    <x v="1"/>
  </r>
  <r>
    <n v="5"/>
    <x v="1"/>
    <x v="1"/>
    <x v="7"/>
    <s v="Yes"/>
    <x v="2"/>
    <n v="0"/>
    <x v="1"/>
    <x v="1"/>
    <x v="1"/>
    <x v="1"/>
    <x v="0"/>
  </r>
  <r>
    <n v="3"/>
    <x v="0"/>
    <x v="8"/>
    <x v="5"/>
    <s v="No"/>
    <x v="0"/>
    <n v="5"/>
    <x v="0"/>
    <x v="0"/>
    <x v="0"/>
    <x v="0"/>
    <x v="2"/>
  </r>
  <r>
    <n v="1"/>
    <x v="0"/>
    <x v="0"/>
    <x v="5"/>
    <s v="No"/>
    <x v="16"/>
    <n v="10"/>
    <x v="0"/>
    <x v="0"/>
    <x v="0"/>
    <x v="0"/>
    <x v="2"/>
  </r>
  <r>
    <n v="9"/>
    <x v="1"/>
    <x v="2"/>
    <x v="6"/>
    <s v="Yes"/>
    <x v="12"/>
    <n v="2"/>
    <x v="1"/>
    <x v="1"/>
    <x v="1"/>
    <x v="1"/>
    <x v="1"/>
  </r>
  <r>
    <n v="6"/>
    <x v="1"/>
    <x v="9"/>
    <x v="2"/>
    <s v="Yes"/>
    <x v="12"/>
    <n v="1"/>
    <x v="1"/>
    <x v="1"/>
    <x v="1"/>
    <x v="1"/>
    <x v="0"/>
  </r>
  <r>
    <n v="8"/>
    <x v="1"/>
    <x v="9"/>
    <x v="7"/>
    <s v="Yes"/>
    <x v="2"/>
    <n v="3"/>
    <x v="1"/>
    <x v="1"/>
    <x v="1"/>
    <x v="1"/>
    <x v="1"/>
  </r>
  <r>
    <n v="0"/>
    <x v="0"/>
    <x v="6"/>
    <x v="0"/>
    <s v="No"/>
    <x v="5"/>
    <n v="10"/>
    <x v="0"/>
    <x v="0"/>
    <x v="0"/>
    <x v="0"/>
    <x v="2"/>
  </r>
  <r>
    <n v="4"/>
    <x v="0"/>
    <x v="5"/>
    <x v="4"/>
    <s v="No"/>
    <x v="0"/>
    <n v="10"/>
    <x v="0"/>
    <x v="0"/>
    <x v="0"/>
    <x v="0"/>
    <x v="0"/>
  </r>
  <r>
    <n v="10"/>
    <x v="1"/>
    <x v="2"/>
    <x v="2"/>
    <s v="Yes"/>
    <x v="12"/>
    <n v="0"/>
    <x v="1"/>
    <x v="1"/>
    <x v="1"/>
    <x v="1"/>
    <x v="1"/>
  </r>
  <r>
    <n v="5"/>
    <x v="1"/>
    <x v="2"/>
    <x v="6"/>
    <s v="Yes"/>
    <x v="15"/>
    <n v="3"/>
    <x v="1"/>
    <x v="1"/>
    <x v="1"/>
    <x v="1"/>
    <x v="0"/>
  </r>
  <r>
    <n v="1"/>
    <x v="0"/>
    <x v="8"/>
    <x v="0"/>
    <s v="No"/>
    <x v="4"/>
    <n v="10"/>
    <x v="0"/>
    <x v="0"/>
    <x v="0"/>
    <x v="0"/>
    <x v="2"/>
  </r>
  <r>
    <n v="6"/>
    <x v="1"/>
    <x v="2"/>
    <x v="1"/>
    <s v="Yes"/>
    <x v="15"/>
    <n v="1"/>
    <x v="1"/>
    <x v="1"/>
    <x v="1"/>
    <x v="1"/>
    <x v="0"/>
  </r>
  <r>
    <n v="0"/>
    <x v="0"/>
    <x v="5"/>
    <x v="4"/>
    <s v="No"/>
    <x v="9"/>
    <n v="10"/>
    <x v="0"/>
    <x v="0"/>
    <x v="0"/>
    <x v="0"/>
    <x v="2"/>
  </r>
  <r>
    <n v="9"/>
    <x v="1"/>
    <x v="1"/>
    <x v="2"/>
    <s v="Yes"/>
    <x v="15"/>
    <n v="2"/>
    <x v="1"/>
    <x v="1"/>
    <x v="1"/>
    <x v="1"/>
    <x v="1"/>
  </r>
  <r>
    <n v="8"/>
    <x v="1"/>
    <x v="7"/>
    <x v="7"/>
    <s v="Yes"/>
    <x v="10"/>
    <n v="2"/>
    <x v="1"/>
    <x v="1"/>
    <x v="1"/>
    <x v="1"/>
    <x v="1"/>
  </r>
  <r>
    <n v="6"/>
    <x v="1"/>
    <x v="7"/>
    <x v="6"/>
    <s v="Yes"/>
    <x v="8"/>
    <n v="3"/>
    <x v="1"/>
    <x v="1"/>
    <x v="1"/>
    <x v="1"/>
    <x v="0"/>
  </r>
  <r>
    <n v="3"/>
    <x v="0"/>
    <x v="10"/>
    <x v="4"/>
    <s v="No"/>
    <x v="9"/>
    <n v="5"/>
    <x v="0"/>
    <x v="0"/>
    <x v="0"/>
    <x v="0"/>
    <x v="2"/>
  </r>
  <r>
    <n v="9"/>
    <x v="1"/>
    <x v="7"/>
    <x v="2"/>
    <s v="Yes"/>
    <x v="8"/>
    <n v="3"/>
    <x v="1"/>
    <x v="1"/>
    <x v="1"/>
    <x v="1"/>
    <x v="1"/>
  </r>
  <r>
    <n v="2"/>
    <x v="0"/>
    <x v="10"/>
    <x v="0"/>
    <s v="No"/>
    <x v="9"/>
    <n v="9"/>
    <x v="0"/>
    <x v="0"/>
    <x v="0"/>
    <x v="0"/>
    <x v="2"/>
  </r>
  <r>
    <n v="2"/>
    <x v="0"/>
    <x v="8"/>
    <x v="3"/>
    <s v="No"/>
    <x v="9"/>
    <n v="5"/>
    <x v="0"/>
    <x v="0"/>
    <x v="0"/>
    <x v="0"/>
    <x v="2"/>
  </r>
  <r>
    <n v="4.5058160029999996"/>
    <x v="0"/>
    <x v="4"/>
    <x v="4"/>
    <s v="No"/>
    <x v="6"/>
    <n v="5"/>
    <x v="0"/>
    <x v="0"/>
    <x v="0"/>
    <x v="0"/>
    <x v="0"/>
  </r>
  <r>
    <n v="1"/>
    <x v="0"/>
    <x v="4"/>
    <x v="5"/>
    <s v="No"/>
    <x v="14"/>
    <n v="10"/>
    <x v="0"/>
    <x v="0"/>
    <x v="0"/>
    <x v="0"/>
    <x v="2"/>
  </r>
  <r>
    <n v="9"/>
    <x v="1"/>
    <x v="9"/>
    <x v="6"/>
    <s v="Yes"/>
    <x v="8"/>
    <n v="2"/>
    <x v="1"/>
    <x v="1"/>
    <x v="1"/>
    <x v="1"/>
    <x v="1"/>
  </r>
  <r>
    <n v="7"/>
    <x v="1"/>
    <x v="7"/>
    <x v="7"/>
    <s v="Yes"/>
    <x v="12"/>
    <n v="3"/>
    <x v="1"/>
    <x v="1"/>
    <x v="1"/>
    <x v="1"/>
    <x v="0"/>
  </r>
  <r>
    <n v="2"/>
    <x v="0"/>
    <x v="5"/>
    <x v="5"/>
    <s v="No"/>
    <x v="6"/>
    <n v="9"/>
    <x v="0"/>
    <x v="0"/>
    <x v="0"/>
    <x v="0"/>
    <x v="2"/>
  </r>
  <r>
    <n v="3"/>
    <x v="0"/>
    <x v="8"/>
    <x v="0"/>
    <s v="No"/>
    <x v="5"/>
    <n v="5"/>
    <x v="0"/>
    <x v="0"/>
    <x v="0"/>
    <x v="0"/>
    <x v="2"/>
  </r>
  <r>
    <n v="10"/>
    <x v="1"/>
    <x v="7"/>
    <x v="7"/>
    <s v="Yes"/>
    <x v="1"/>
    <n v="2"/>
    <x v="1"/>
    <x v="1"/>
    <x v="1"/>
    <x v="1"/>
    <x v="1"/>
  </r>
  <r>
    <n v="0"/>
    <x v="0"/>
    <x v="10"/>
    <x v="0"/>
    <s v="No"/>
    <x v="5"/>
    <n v="4"/>
    <x v="0"/>
    <x v="0"/>
    <x v="0"/>
    <x v="0"/>
    <x v="2"/>
  </r>
  <r>
    <n v="5"/>
    <x v="1"/>
    <x v="2"/>
    <x v="6"/>
    <s v="Yes"/>
    <x v="8"/>
    <n v="3"/>
    <x v="1"/>
    <x v="1"/>
    <x v="1"/>
    <x v="1"/>
    <x v="0"/>
  </r>
  <r>
    <n v="0"/>
    <x v="0"/>
    <x v="0"/>
    <x v="0"/>
    <s v="No"/>
    <x v="5"/>
    <n v="5"/>
    <x v="0"/>
    <x v="0"/>
    <x v="0"/>
    <x v="0"/>
    <x v="2"/>
  </r>
  <r>
    <n v="7"/>
    <x v="1"/>
    <x v="7"/>
    <x v="2"/>
    <s v="Yes"/>
    <x v="10"/>
    <n v="2"/>
    <x v="1"/>
    <x v="1"/>
    <x v="1"/>
    <x v="1"/>
    <x v="0"/>
  </r>
  <r>
    <n v="8"/>
    <x v="1"/>
    <x v="7"/>
    <x v="6"/>
    <s v="Yes"/>
    <x v="8"/>
    <n v="0"/>
    <x v="1"/>
    <x v="1"/>
    <x v="1"/>
    <x v="1"/>
    <x v="1"/>
  </r>
  <r>
    <n v="1"/>
    <x v="0"/>
    <x v="11"/>
    <x v="5"/>
    <s v="No"/>
    <x v="13"/>
    <n v="8"/>
    <x v="0"/>
    <x v="0"/>
    <x v="0"/>
    <x v="0"/>
    <x v="2"/>
  </r>
  <r>
    <n v="2"/>
    <x v="0"/>
    <x v="10"/>
    <x v="5"/>
    <s v="No"/>
    <x v="11"/>
    <n v="5"/>
    <x v="0"/>
    <x v="0"/>
    <x v="0"/>
    <x v="0"/>
    <x v="2"/>
  </r>
  <r>
    <n v="8"/>
    <x v="1"/>
    <x v="1"/>
    <x v="7"/>
    <s v="Yes"/>
    <x v="1"/>
    <n v="2"/>
    <x v="1"/>
    <x v="1"/>
    <x v="1"/>
    <x v="1"/>
    <x v="1"/>
  </r>
  <r>
    <n v="10"/>
    <x v="1"/>
    <x v="9"/>
    <x v="1"/>
    <s v="Yes"/>
    <x v="15"/>
    <n v="1"/>
    <x v="1"/>
    <x v="1"/>
    <x v="1"/>
    <x v="1"/>
    <x v="1"/>
  </r>
  <r>
    <n v="7"/>
    <x v="1"/>
    <x v="7"/>
    <x v="6"/>
    <s v="Yes"/>
    <x v="12"/>
    <n v="0"/>
    <x v="1"/>
    <x v="1"/>
    <x v="1"/>
    <x v="1"/>
    <x v="0"/>
  </r>
  <r>
    <n v="6"/>
    <x v="1"/>
    <x v="2"/>
    <x v="2"/>
    <s v="Yes"/>
    <x v="2"/>
    <n v="0"/>
    <x v="1"/>
    <x v="1"/>
    <x v="1"/>
    <x v="1"/>
    <x v="0"/>
  </r>
  <r>
    <n v="0"/>
    <x v="0"/>
    <x v="8"/>
    <x v="4"/>
    <s v="No"/>
    <x v="14"/>
    <n v="10"/>
    <x v="0"/>
    <x v="0"/>
    <x v="0"/>
    <x v="0"/>
    <x v="2"/>
  </r>
  <r>
    <n v="8"/>
    <x v="1"/>
    <x v="1"/>
    <x v="7"/>
    <s v="Yes"/>
    <x v="2"/>
    <n v="0"/>
    <x v="1"/>
    <x v="1"/>
    <x v="1"/>
    <x v="1"/>
    <x v="1"/>
  </r>
  <r>
    <n v="4"/>
    <x v="0"/>
    <x v="4"/>
    <x v="0"/>
    <s v="No"/>
    <x v="13"/>
    <n v="6"/>
    <x v="0"/>
    <x v="0"/>
    <x v="0"/>
    <x v="0"/>
    <x v="0"/>
  </r>
  <r>
    <n v="5"/>
    <x v="1"/>
    <x v="9"/>
    <x v="1"/>
    <s v="Yes"/>
    <x v="12"/>
    <n v="0"/>
    <x v="1"/>
    <x v="1"/>
    <x v="1"/>
    <x v="1"/>
    <x v="0"/>
  </r>
  <r>
    <n v="1"/>
    <x v="0"/>
    <x v="6"/>
    <x v="4"/>
    <s v="No"/>
    <x v="13"/>
    <n v="10"/>
    <x v="0"/>
    <x v="0"/>
    <x v="0"/>
    <x v="0"/>
    <x v="2"/>
  </r>
  <r>
    <n v="0"/>
    <x v="0"/>
    <x v="8"/>
    <x v="0"/>
    <s v="No"/>
    <x v="14"/>
    <n v="7"/>
    <x v="0"/>
    <x v="0"/>
    <x v="0"/>
    <x v="0"/>
    <x v="2"/>
  </r>
  <r>
    <n v="7"/>
    <x v="1"/>
    <x v="2"/>
    <x v="1"/>
    <s v="No"/>
    <x v="15"/>
    <n v="1"/>
    <x v="1"/>
    <x v="1"/>
    <x v="0"/>
    <x v="1"/>
    <x v="0"/>
  </r>
  <r>
    <n v="4"/>
    <x v="0"/>
    <x v="0"/>
    <x v="3"/>
    <s v="No"/>
    <x v="5"/>
    <n v="8"/>
    <x v="0"/>
    <x v="0"/>
    <x v="0"/>
    <x v="0"/>
    <x v="0"/>
  </r>
  <r>
    <n v="3"/>
    <x v="0"/>
    <x v="0"/>
    <x v="4"/>
    <s v="No"/>
    <x v="11"/>
    <n v="5"/>
    <x v="0"/>
    <x v="0"/>
    <x v="0"/>
    <x v="0"/>
    <x v="2"/>
  </r>
  <r>
    <n v="4"/>
    <x v="0"/>
    <x v="4"/>
    <x v="4"/>
    <s v="No"/>
    <x v="4"/>
    <n v="10"/>
    <x v="0"/>
    <x v="0"/>
    <x v="0"/>
    <x v="0"/>
    <x v="0"/>
  </r>
  <r>
    <n v="0"/>
    <x v="0"/>
    <x v="3"/>
    <x v="5"/>
    <s v="No"/>
    <x v="13"/>
    <n v="8"/>
    <x v="0"/>
    <x v="0"/>
    <x v="0"/>
    <x v="0"/>
    <x v="2"/>
  </r>
  <r>
    <n v="1"/>
    <x v="0"/>
    <x v="0"/>
    <x v="0"/>
    <s v="No"/>
    <x v="7"/>
    <n v="8"/>
    <x v="0"/>
    <x v="0"/>
    <x v="0"/>
    <x v="0"/>
    <x v="2"/>
  </r>
  <r>
    <n v="3"/>
    <x v="0"/>
    <x v="5"/>
    <x v="0"/>
    <s v="No"/>
    <x v="16"/>
    <n v="9"/>
    <x v="0"/>
    <x v="0"/>
    <x v="0"/>
    <x v="0"/>
    <x v="2"/>
  </r>
  <r>
    <n v="5"/>
    <x v="1"/>
    <x v="2"/>
    <x v="6"/>
    <s v="Yes"/>
    <x v="8"/>
    <n v="0"/>
    <x v="1"/>
    <x v="1"/>
    <x v="1"/>
    <x v="1"/>
    <x v="0"/>
  </r>
  <r>
    <n v="0"/>
    <x v="0"/>
    <x v="5"/>
    <x v="0"/>
    <s v="No"/>
    <x v="9"/>
    <n v="4"/>
    <x v="0"/>
    <x v="0"/>
    <x v="0"/>
    <x v="0"/>
    <x v="2"/>
  </r>
  <r>
    <n v="9"/>
    <x v="1"/>
    <x v="2"/>
    <x v="7"/>
    <s v="Yes"/>
    <x v="10"/>
    <n v="3"/>
    <x v="1"/>
    <x v="1"/>
    <x v="1"/>
    <x v="1"/>
    <x v="1"/>
  </r>
  <r>
    <n v="3"/>
    <x v="0"/>
    <x v="8"/>
    <x v="5"/>
    <s v="No"/>
    <x v="4"/>
    <n v="5"/>
    <x v="0"/>
    <x v="0"/>
    <x v="0"/>
    <x v="0"/>
    <x v="2"/>
  </r>
  <r>
    <n v="1"/>
    <x v="0"/>
    <x v="6"/>
    <x v="0"/>
    <s v="No"/>
    <x v="14"/>
    <n v="6"/>
    <x v="0"/>
    <x v="0"/>
    <x v="0"/>
    <x v="0"/>
    <x v="2"/>
  </r>
  <r>
    <n v="3"/>
    <x v="0"/>
    <x v="5"/>
    <x v="0"/>
    <s v="No"/>
    <x v="13"/>
    <n v="10"/>
    <x v="0"/>
    <x v="0"/>
    <x v="0"/>
    <x v="0"/>
    <x v="2"/>
  </r>
  <r>
    <n v="1"/>
    <x v="0"/>
    <x v="8"/>
    <x v="6"/>
    <s v="No"/>
    <x v="9"/>
    <n v="9"/>
    <x v="0"/>
    <x v="0"/>
    <x v="0"/>
    <x v="0"/>
    <x v="2"/>
  </r>
  <r>
    <n v="3"/>
    <x v="0"/>
    <x v="10"/>
    <x v="0"/>
    <s v="No"/>
    <x v="3"/>
    <n v="7"/>
    <x v="0"/>
    <x v="0"/>
    <x v="0"/>
    <x v="0"/>
    <x v="2"/>
  </r>
  <r>
    <n v="4"/>
    <x v="0"/>
    <x v="10"/>
    <x v="3"/>
    <s v="No"/>
    <x v="4"/>
    <n v="10"/>
    <x v="0"/>
    <x v="0"/>
    <x v="0"/>
    <x v="0"/>
    <x v="0"/>
  </r>
  <r>
    <n v="8"/>
    <x v="1"/>
    <x v="2"/>
    <x v="1"/>
    <s v="Yes"/>
    <x v="8"/>
    <n v="2"/>
    <x v="1"/>
    <x v="1"/>
    <x v="1"/>
    <x v="1"/>
    <x v="1"/>
  </r>
  <r>
    <n v="5"/>
    <x v="1"/>
    <x v="9"/>
    <x v="2"/>
    <s v="Yes"/>
    <x v="1"/>
    <n v="3"/>
    <x v="1"/>
    <x v="1"/>
    <x v="1"/>
    <x v="1"/>
    <x v="0"/>
  </r>
  <r>
    <n v="1"/>
    <x v="0"/>
    <x v="11"/>
    <x v="0"/>
    <s v="No"/>
    <x v="4"/>
    <n v="8"/>
    <x v="0"/>
    <x v="0"/>
    <x v="0"/>
    <x v="0"/>
    <x v="2"/>
  </r>
  <r>
    <n v="0"/>
    <x v="0"/>
    <x v="0"/>
    <x v="3"/>
    <s v="No"/>
    <x v="0"/>
    <n v="4"/>
    <x v="0"/>
    <x v="0"/>
    <x v="0"/>
    <x v="0"/>
    <x v="2"/>
  </r>
  <r>
    <n v="5"/>
    <x v="1"/>
    <x v="2"/>
    <x v="6"/>
    <s v="Yes"/>
    <x v="2"/>
    <n v="2"/>
    <x v="1"/>
    <x v="1"/>
    <x v="1"/>
    <x v="1"/>
    <x v="0"/>
  </r>
  <r>
    <n v="7"/>
    <x v="1"/>
    <x v="2"/>
    <x v="2"/>
    <s v="Yes"/>
    <x v="15"/>
    <n v="3"/>
    <x v="1"/>
    <x v="1"/>
    <x v="1"/>
    <x v="1"/>
    <x v="0"/>
  </r>
  <r>
    <n v="0"/>
    <x v="0"/>
    <x v="3"/>
    <x v="3"/>
    <s v="No"/>
    <x v="11"/>
    <n v="9"/>
    <x v="0"/>
    <x v="0"/>
    <x v="0"/>
    <x v="0"/>
    <x v="2"/>
  </r>
  <r>
    <n v="0"/>
    <x v="0"/>
    <x v="0"/>
    <x v="0"/>
    <s v="No"/>
    <x v="0"/>
    <n v="5"/>
    <x v="0"/>
    <x v="0"/>
    <x v="0"/>
    <x v="0"/>
    <x v="2"/>
  </r>
  <r>
    <n v="0"/>
    <x v="0"/>
    <x v="3"/>
    <x v="3"/>
    <s v="No"/>
    <x v="14"/>
    <n v="4"/>
    <x v="0"/>
    <x v="0"/>
    <x v="0"/>
    <x v="0"/>
    <x v="2"/>
  </r>
  <r>
    <n v="3"/>
    <x v="0"/>
    <x v="0"/>
    <x v="5"/>
    <s v="No"/>
    <x v="9"/>
    <n v="6"/>
    <x v="0"/>
    <x v="0"/>
    <x v="0"/>
    <x v="0"/>
    <x v="2"/>
  </r>
  <r>
    <n v="9"/>
    <x v="1"/>
    <x v="1"/>
    <x v="6"/>
    <s v="Yes"/>
    <x v="10"/>
    <n v="0"/>
    <x v="1"/>
    <x v="1"/>
    <x v="1"/>
    <x v="1"/>
    <x v="1"/>
  </r>
  <r>
    <n v="3"/>
    <x v="0"/>
    <x v="3"/>
    <x v="3"/>
    <s v="No"/>
    <x v="7"/>
    <n v="5"/>
    <x v="0"/>
    <x v="0"/>
    <x v="0"/>
    <x v="0"/>
    <x v="2"/>
  </r>
  <r>
    <n v="4"/>
    <x v="0"/>
    <x v="4"/>
    <x v="3"/>
    <s v="No"/>
    <x v="0"/>
    <n v="5"/>
    <x v="0"/>
    <x v="0"/>
    <x v="0"/>
    <x v="0"/>
    <x v="0"/>
  </r>
  <r>
    <n v="1"/>
    <x v="0"/>
    <x v="5"/>
    <x v="3"/>
    <s v="No"/>
    <x v="14"/>
    <n v="5"/>
    <x v="0"/>
    <x v="0"/>
    <x v="0"/>
    <x v="0"/>
    <x v="2"/>
  </r>
  <r>
    <n v="7"/>
    <x v="1"/>
    <x v="1"/>
    <x v="6"/>
    <s v="Yes"/>
    <x v="10"/>
    <n v="0"/>
    <x v="1"/>
    <x v="1"/>
    <x v="1"/>
    <x v="1"/>
    <x v="0"/>
  </r>
  <r>
    <n v="3"/>
    <x v="0"/>
    <x v="3"/>
    <x v="4"/>
    <s v="No"/>
    <x v="4"/>
    <n v="10"/>
    <x v="0"/>
    <x v="0"/>
    <x v="0"/>
    <x v="0"/>
    <x v="2"/>
  </r>
  <r>
    <n v="4"/>
    <x v="0"/>
    <x v="8"/>
    <x v="5"/>
    <s v="No"/>
    <x v="7"/>
    <n v="8"/>
    <x v="0"/>
    <x v="0"/>
    <x v="0"/>
    <x v="0"/>
    <x v="0"/>
  </r>
  <r>
    <n v="1"/>
    <x v="0"/>
    <x v="5"/>
    <x v="5"/>
    <s v="No"/>
    <x v="5"/>
    <n v="9"/>
    <x v="0"/>
    <x v="0"/>
    <x v="0"/>
    <x v="0"/>
    <x v="2"/>
  </r>
  <r>
    <n v="5"/>
    <x v="1"/>
    <x v="1"/>
    <x v="2"/>
    <s v="Yes"/>
    <x v="1"/>
    <n v="2"/>
    <x v="1"/>
    <x v="1"/>
    <x v="1"/>
    <x v="1"/>
    <x v="0"/>
  </r>
  <r>
    <n v="10"/>
    <x v="1"/>
    <x v="1"/>
    <x v="6"/>
    <s v="Yes"/>
    <x v="1"/>
    <n v="1"/>
    <x v="1"/>
    <x v="1"/>
    <x v="1"/>
    <x v="1"/>
    <x v="1"/>
  </r>
  <r>
    <n v="3"/>
    <x v="0"/>
    <x v="6"/>
    <x v="4"/>
    <s v="No"/>
    <x v="11"/>
    <n v="4"/>
    <x v="0"/>
    <x v="0"/>
    <x v="0"/>
    <x v="0"/>
    <x v="2"/>
  </r>
  <r>
    <n v="6"/>
    <x v="1"/>
    <x v="2"/>
    <x v="2"/>
    <s v="Yes"/>
    <x v="2"/>
    <n v="1"/>
    <x v="1"/>
    <x v="1"/>
    <x v="1"/>
    <x v="1"/>
    <x v="0"/>
  </r>
  <r>
    <n v="10"/>
    <x v="1"/>
    <x v="9"/>
    <x v="6"/>
    <s v="Yes"/>
    <x v="12"/>
    <n v="2"/>
    <x v="1"/>
    <x v="1"/>
    <x v="1"/>
    <x v="1"/>
    <x v="1"/>
  </r>
  <r>
    <n v="3"/>
    <x v="0"/>
    <x v="8"/>
    <x v="3"/>
    <s v="No"/>
    <x v="4"/>
    <n v="4"/>
    <x v="0"/>
    <x v="0"/>
    <x v="0"/>
    <x v="0"/>
    <x v="2"/>
  </r>
  <r>
    <n v="7"/>
    <x v="1"/>
    <x v="9"/>
    <x v="6"/>
    <s v="Yes"/>
    <x v="10"/>
    <n v="2"/>
    <x v="1"/>
    <x v="1"/>
    <x v="1"/>
    <x v="1"/>
    <x v="0"/>
  </r>
  <r>
    <n v="3"/>
    <x v="0"/>
    <x v="3"/>
    <x v="0"/>
    <s v="No"/>
    <x v="9"/>
    <n v="7"/>
    <x v="0"/>
    <x v="0"/>
    <x v="0"/>
    <x v="0"/>
    <x v="2"/>
  </r>
  <r>
    <n v="4.5058160029999996"/>
    <x v="1"/>
    <x v="7"/>
    <x v="1"/>
    <s v="Yes"/>
    <x v="12"/>
    <n v="1"/>
    <x v="1"/>
    <x v="1"/>
    <x v="1"/>
    <x v="1"/>
    <x v="0"/>
  </r>
  <r>
    <n v="4"/>
    <x v="0"/>
    <x v="4"/>
    <x v="3"/>
    <s v="No"/>
    <x v="9"/>
    <n v="5"/>
    <x v="0"/>
    <x v="0"/>
    <x v="0"/>
    <x v="0"/>
    <x v="0"/>
  </r>
  <r>
    <n v="4"/>
    <x v="0"/>
    <x v="0"/>
    <x v="3"/>
    <s v="No"/>
    <x v="7"/>
    <n v="8"/>
    <x v="0"/>
    <x v="0"/>
    <x v="0"/>
    <x v="0"/>
    <x v="0"/>
  </r>
  <r>
    <n v="10"/>
    <x v="1"/>
    <x v="1"/>
    <x v="7"/>
    <s v="Yes"/>
    <x v="2"/>
    <n v="3"/>
    <x v="1"/>
    <x v="1"/>
    <x v="1"/>
    <x v="1"/>
    <x v="1"/>
  </r>
  <r>
    <n v="4"/>
    <x v="0"/>
    <x v="5"/>
    <x v="0"/>
    <s v="No"/>
    <x v="6"/>
    <n v="9"/>
    <x v="0"/>
    <x v="0"/>
    <x v="0"/>
    <x v="0"/>
    <x v="0"/>
  </r>
  <r>
    <n v="3"/>
    <x v="0"/>
    <x v="8"/>
    <x v="3"/>
    <s v="No"/>
    <x v="0"/>
    <n v="7"/>
    <x v="0"/>
    <x v="0"/>
    <x v="0"/>
    <x v="0"/>
    <x v="2"/>
  </r>
  <r>
    <n v="5"/>
    <x v="1"/>
    <x v="11"/>
    <x v="1"/>
    <s v="Yes"/>
    <x v="12"/>
    <n v="2"/>
    <x v="1"/>
    <x v="1"/>
    <x v="1"/>
    <x v="1"/>
    <x v="0"/>
  </r>
  <r>
    <n v="8"/>
    <x v="1"/>
    <x v="2"/>
    <x v="7"/>
    <s v="Yes"/>
    <x v="12"/>
    <n v="3"/>
    <x v="1"/>
    <x v="1"/>
    <x v="1"/>
    <x v="1"/>
    <x v="1"/>
  </r>
  <r>
    <n v="4"/>
    <x v="0"/>
    <x v="4"/>
    <x v="5"/>
    <s v="No"/>
    <x v="9"/>
    <n v="7"/>
    <x v="0"/>
    <x v="0"/>
    <x v="0"/>
    <x v="0"/>
    <x v="0"/>
  </r>
  <r>
    <n v="2"/>
    <x v="0"/>
    <x v="10"/>
    <x v="0"/>
    <s v="No"/>
    <x v="13"/>
    <n v="8"/>
    <x v="0"/>
    <x v="0"/>
    <x v="0"/>
    <x v="0"/>
    <x v="2"/>
  </r>
  <r>
    <n v="6"/>
    <x v="1"/>
    <x v="1"/>
    <x v="7"/>
    <s v="Yes"/>
    <x v="10"/>
    <n v="1"/>
    <x v="1"/>
    <x v="1"/>
    <x v="1"/>
    <x v="1"/>
    <x v="0"/>
  </r>
  <r>
    <n v="10"/>
    <x v="1"/>
    <x v="9"/>
    <x v="7"/>
    <s v="Yes"/>
    <x v="2"/>
    <n v="3"/>
    <x v="1"/>
    <x v="1"/>
    <x v="1"/>
    <x v="1"/>
    <x v="1"/>
  </r>
  <r>
    <n v="9"/>
    <x v="1"/>
    <x v="7"/>
    <x v="2"/>
    <s v="Yes"/>
    <x v="15"/>
    <n v="2"/>
    <x v="1"/>
    <x v="1"/>
    <x v="1"/>
    <x v="1"/>
    <x v="1"/>
  </r>
  <r>
    <n v="6"/>
    <x v="1"/>
    <x v="7"/>
    <x v="2"/>
    <s v="Yes"/>
    <x v="10"/>
    <n v="1"/>
    <x v="1"/>
    <x v="1"/>
    <x v="1"/>
    <x v="1"/>
    <x v="0"/>
  </r>
  <r>
    <n v="4"/>
    <x v="0"/>
    <x v="10"/>
    <x v="4"/>
    <s v="No"/>
    <x v="14"/>
    <n v="8"/>
    <x v="0"/>
    <x v="0"/>
    <x v="0"/>
    <x v="0"/>
    <x v="0"/>
  </r>
  <r>
    <n v="2"/>
    <x v="0"/>
    <x v="10"/>
    <x v="3"/>
    <s v="No"/>
    <x v="5"/>
    <n v="4"/>
    <x v="0"/>
    <x v="0"/>
    <x v="0"/>
    <x v="0"/>
    <x v="2"/>
  </r>
  <r>
    <n v="10"/>
    <x v="1"/>
    <x v="7"/>
    <x v="6"/>
    <s v="Yes"/>
    <x v="2"/>
    <n v="3"/>
    <x v="1"/>
    <x v="1"/>
    <x v="1"/>
    <x v="1"/>
    <x v="1"/>
  </r>
  <r>
    <n v="3"/>
    <x v="0"/>
    <x v="5"/>
    <x v="5"/>
    <s v="No"/>
    <x v="5"/>
    <n v="9"/>
    <x v="0"/>
    <x v="0"/>
    <x v="0"/>
    <x v="0"/>
    <x v="2"/>
  </r>
  <r>
    <n v="2"/>
    <x v="0"/>
    <x v="10"/>
    <x v="0"/>
    <s v="No"/>
    <x v="11"/>
    <n v="5"/>
    <x v="0"/>
    <x v="0"/>
    <x v="0"/>
    <x v="0"/>
    <x v="2"/>
  </r>
  <r>
    <n v="3"/>
    <x v="0"/>
    <x v="8"/>
    <x v="0"/>
    <s v="No"/>
    <x v="4"/>
    <n v="6"/>
    <x v="0"/>
    <x v="0"/>
    <x v="0"/>
    <x v="0"/>
    <x v="2"/>
  </r>
  <r>
    <n v="3"/>
    <x v="0"/>
    <x v="3"/>
    <x v="3"/>
    <s v="No"/>
    <x v="7"/>
    <n v="9"/>
    <x v="0"/>
    <x v="0"/>
    <x v="0"/>
    <x v="0"/>
    <x v="2"/>
  </r>
  <r>
    <n v="9"/>
    <x v="1"/>
    <x v="2"/>
    <x v="1"/>
    <s v="Yes"/>
    <x v="1"/>
    <n v="0"/>
    <x v="1"/>
    <x v="1"/>
    <x v="1"/>
    <x v="1"/>
    <x v="1"/>
  </r>
  <r>
    <n v="5"/>
    <x v="1"/>
    <x v="1"/>
    <x v="6"/>
    <s v="Yes"/>
    <x v="8"/>
    <n v="3"/>
    <x v="1"/>
    <x v="1"/>
    <x v="1"/>
    <x v="1"/>
    <x v="0"/>
  </r>
  <r>
    <n v="0"/>
    <x v="0"/>
    <x v="3"/>
    <x v="3"/>
    <s v="No"/>
    <x v="4"/>
    <n v="7"/>
    <x v="0"/>
    <x v="0"/>
    <x v="0"/>
    <x v="0"/>
    <x v="2"/>
  </r>
  <r>
    <n v="1"/>
    <x v="0"/>
    <x v="0"/>
    <x v="3"/>
    <s v="No"/>
    <x v="9"/>
    <n v="7"/>
    <x v="0"/>
    <x v="0"/>
    <x v="0"/>
    <x v="0"/>
    <x v="2"/>
  </r>
  <r>
    <n v="7"/>
    <x v="1"/>
    <x v="9"/>
    <x v="2"/>
    <s v="Yes"/>
    <x v="15"/>
    <n v="2"/>
    <x v="1"/>
    <x v="1"/>
    <x v="1"/>
    <x v="1"/>
    <x v="0"/>
  </r>
  <r>
    <n v="2"/>
    <x v="0"/>
    <x v="3"/>
    <x v="4"/>
    <s v="No"/>
    <x v="0"/>
    <n v="5"/>
    <x v="0"/>
    <x v="0"/>
    <x v="0"/>
    <x v="0"/>
    <x v="2"/>
  </r>
  <r>
    <n v="4"/>
    <x v="0"/>
    <x v="8"/>
    <x v="3"/>
    <s v="No"/>
    <x v="0"/>
    <n v="8"/>
    <x v="0"/>
    <x v="0"/>
    <x v="0"/>
    <x v="0"/>
    <x v="0"/>
  </r>
  <r>
    <n v="9"/>
    <x v="1"/>
    <x v="9"/>
    <x v="6"/>
    <s v="Yes"/>
    <x v="1"/>
    <n v="1"/>
    <x v="1"/>
    <x v="1"/>
    <x v="1"/>
    <x v="1"/>
    <x v="1"/>
  </r>
  <r>
    <n v="4"/>
    <x v="0"/>
    <x v="6"/>
    <x v="3"/>
    <s v="No"/>
    <x v="13"/>
    <n v="7"/>
    <x v="0"/>
    <x v="0"/>
    <x v="0"/>
    <x v="0"/>
    <x v="0"/>
  </r>
  <r>
    <n v="8"/>
    <x v="1"/>
    <x v="2"/>
    <x v="2"/>
    <s v="Yes"/>
    <x v="15"/>
    <n v="3"/>
    <x v="1"/>
    <x v="1"/>
    <x v="1"/>
    <x v="1"/>
    <x v="1"/>
  </r>
  <r>
    <n v="5"/>
    <x v="1"/>
    <x v="7"/>
    <x v="7"/>
    <s v="Yes"/>
    <x v="12"/>
    <n v="1"/>
    <x v="1"/>
    <x v="1"/>
    <x v="1"/>
    <x v="1"/>
    <x v="0"/>
  </r>
  <r>
    <n v="2"/>
    <x v="0"/>
    <x v="3"/>
    <x v="3"/>
    <s v="No"/>
    <x v="13"/>
    <n v="10"/>
    <x v="0"/>
    <x v="0"/>
    <x v="0"/>
    <x v="0"/>
    <x v="2"/>
  </r>
  <r>
    <n v="2"/>
    <x v="0"/>
    <x v="10"/>
    <x v="4"/>
    <s v="No"/>
    <x v="13"/>
    <n v="10"/>
    <x v="0"/>
    <x v="0"/>
    <x v="0"/>
    <x v="0"/>
    <x v="2"/>
  </r>
  <r>
    <n v="2"/>
    <x v="0"/>
    <x v="4"/>
    <x v="5"/>
    <s v="No"/>
    <x v="4"/>
    <n v="10"/>
    <x v="0"/>
    <x v="0"/>
    <x v="0"/>
    <x v="0"/>
    <x v="2"/>
  </r>
  <r>
    <n v="5"/>
    <x v="1"/>
    <x v="9"/>
    <x v="2"/>
    <s v="Yes"/>
    <x v="10"/>
    <n v="2"/>
    <x v="1"/>
    <x v="1"/>
    <x v="1"/>
    <x v="1"/>
    <x v="0"/>
  </r>
  <r>
    <n v="6"/>
    <x v="1"/>
    <x v="7"/>
    <x v="1"/>
    <s v="Yes"/>
    <x v="2"/>
    <n v="0"/>
    <x v="1"/>
    <x v="1"/>
    <x v="1"/>
    <x v="1"/>
    <x v="0"/>
  </r>
  <r>
    <n v="3"/>
    <x v="0"/>
    <x v="10"/>
    <x v="5"/>
    <s v="No"/>
    <x v="3"/>
    <n v="4"/>
    <x v="0"/>
    <x v="0"/>
    <x v="0"/>
    <x v="0"/>
    <x v="2"/>
  </r>
  <r>
    <n v="6"/>
    <x v="1"/>
    <x v="7"/>
    <x v="6"/>
    <s v="Yes"/>
    <x v="10"/>
    <n v="0"/>
    <x v="1"/>
    <x v="1"/>
    <x v="1"/>
    <x v="1"/>
    <x v="0"/>
  </r>
  <r>
    <n v="6"/>
    <x v="1"/>
    <x v="2"/>
    <x v="6"/>
    <s v="Yes"/>
    <x v="10"/>
    <n v="3"/>
    <x v="1"/>
    <x v="1"/>
    <x v="1"/>
    <x v="1"/>
    <x v="0"/>
  </r>
  <r>
    <n v="0"/>
    <x v="0"/>
    <x v="5"/>
    <x v="3"/>
    <s v="No"/>
    <x v="14"/>
    <n v="8"/>
    <x v="0"/>
    <x v="0"/>
    <x v="0"/>
    <x v="0"/>
    <x v="2"/>
  </r>
  <r>
    <n v="10"/>
    <x v="1"/>
    <x v="1"/>
    <x v="6"/>
    <s v="Yes"/>
    <x v="8"/>
    <n v="3"/>
    <x v="1"/>
    <x v="1"/>
    <x v="1"/>
    <x v="1"/>
    <x v="1"/>
  </r>
  <r>
    <n v="9"/>
    <x v="1"/>
    <x v="9"/>
    <x v="2"/>
    <s v="Yes"/>
    <x v="10"/>
    <n v="1"/>
    <x v="1"/>
    <x v="1"/>
    <x v="1"/>
    <x v="1"/>
    <x v="1"/>
  </r>
  <r>
    <n v="1"/>
    <x v="0"/>
    <x v="8"/>
    <x v="3"/>
    <s v="No"/>
    <x v="14"/>
    <n v="7"/>
    <x v="0"/>
    <x v="0"/>
    <x v="0"/>
    <x v="0"/>
    <x v="2"/>
  </r>
  <r>
    <n v="6"/>
    <x v="1"/>
    <x v="2"/>
    <x v="6"/>
    <s v="Yes"/>
    <x v="15"/>
    <n v="3"/>
    <x v="1"/>
    <x v="1"/>
    <x v="1"/>
    <x v="1"/>
    <x v="0"/>
  </r>
  <r>
    <n v="1"/>
    <x v="0"/>
    <x v="6"/>
    <x v="4"/>
    <s v="No"/>
    <x v="9"/>
    <n v="8"/>
    <x v="0"/>
    <x v="0"/>
    <x v="0"/>
    <x v="0"/>
    <x v="2"/>
  </r>
  <r>
    <n v="4.5058160029999996"/>
    <x v="0"/>
    <x v="0"/>
    <x v="3"/>
    <s v="No"/>
    <x v="6"/>
    <n v="5"/>
    <x v="0"/>
    <x v="0"/>
    <x v="0"/>
    <x v="0"/>
    <x v="0"/>
  </r>
  <r>
    <n v="3"/>
    <x v="0"/>
    <x v="3"/>
    <x v="0"/>
    <s v="No"/>
    <x v="0"/>
    <n v="9"/>
    <x v="0"/>
    <x v="0"/>
    <x v="0"/>
    <x v="0"/>
    <x v="2"/>
  </r>
  <r>
    <n v="6"/>
    <x v="1"/>
    <x v="2"/>
    <x v="6"/>
    <s v="Yes"/>
    <x v="1"/>
    <n v="2"/>
    <x v="1"/>
    <x v="1"/>
    <x v="1"/>
    <x v="1"/>
    <x v="0"/>
  </r>
  <r>
    <n v="1"/>
    <x v="0"/>
    <x v="8"/>
    <x v="5"/>
    <s v="No"/>
    <x v="7"/>
    <n v="5"/>
    <x v="0"/>
    <x v="0"/>
    <x v="0"/>
    <x v="0"/>
    <x v="2"/>
  </r>
  <r>
    <n v="8"/>
    <x v="1"/>
    <x v="9"/>
    <x v="2"/>
    <s v="Yes"/>
    <x v="10"/>
    <n v="1"/>
    <x v="1"/>
    <x v="1"/>
    <x v="1"/>
    <x v="1"/>
    <x v="1"/>
  </r>
  <r>
    <n v="1"/>
    <x v="0"/>
    <x v="4"/>
    <x v="4"/>
    <s v="No"/>
    <x v="0"/>
    <n v="6"/>
    <x v="0"/>
    <x v="0"/>
    <x v="0"/>
    <x v="0"/>
    <x v="2"/>
  </r>
  <r>
    <n v="2"/>
    <x v="0"/>
    <x v="6"/>
    <x v="0"/>
    <s v="No"/>
    <x v="0"/>
    <n v="10"/>
    <x v="0"/>
    <x v="0"/>
    <x v="0"/>
    <x v="0"/>
    <x v="2"/>
  </r>
  <r>
    <n v="2"/>
    <x v="0"/>
    <x v="4"/>
    <x v="3"/>
    <s v="No"/>
    <x v="0"/>
    <n v="10"/>
    <x v="0"/>
    <x v="0"/>
    <x v="0"/>
    <x v="0"/>
    <x v="2"/>
  </r>
  <r>
    <n v="2"/>
    <x v="0"/>
    <x v="3"/>
    <x v="3"/>
    <s v="No"/>
    <x v="4"/>
    <n v="9"/>
    <x v="0"/>
    <x v="0"/>
    <x v="0"/>
    <x v="0"/>
    <x v="2"/>
  </r>
  <r>
    <n v="4.5058160029999996"/>
    <x v="0"/>
    <x v="6"/>
    <x v="5"/>
    <s v="No"/>
    <x v="14"/>
    <n v="4"/>
    <x v="0"/>
    <x v="0"/>
    <x v="0"/>
    <x v="0"/>
    <x v="0"/>
  </r>
  <r>
    <n v="3"/>
    <x v="0"/>
    <x v="6"/>
    <x v="4"/>
    <s v="No"/>
    <x v="6"/>
    <n v="4"/>
    <x v="0"/>
    <x v="0"/>
    <x v="0"/>
    <x v="0"/>
    <x v="2"/>
  </r>
  <r>
    <n v="6"/>
    <x v="1"/>
    <x v="1"/>
    <x v="1"/>
    <s v="Yes"/>
    <x v="12"/>
    <n v="3"/>
    <x v="1"/>
    <x v="1"/>
    <x v="1"/>
    <x v="1"/>
    <x v="0"/>
  </r>
  <r>
    <n v="7"/>
    <x v="1"/>
    <x v="1"/>
    <x v="2"/>
    <s v="Yes"/>
    <x v="15"/>
    <n v="2"/>
    <x v="1"/>
    <x v="1"/>
    <x v="1"/>
    <x v="1"/>
    <x v="0"/>
  </r>
  <r>
    <n v="3"/>
    <x v="0"/>
    <x v="6"/>
    <x v="3"/>
    <s v="No"/>
    <x v="6"/>
    <n v="10"/>
    <x v="0"/>
    <x v="0"/>
    <x v="0"/>
    <x v="0"/>
    <x v="2"/>
  </r>
  <r>
    <n v="10"/>
    <x v="1"/>
    <x v="2"/>
    <x v="1"/>
    <s v="Yes"/>
    <x v="1"/>
    <n v="3"/>
    <x v="1"/>
    <x v="1"/>
    <x v="1"/>
    <x v="1"/>
    <x v="1"/>
  </r>
  <r>
    <n v="9"/>
    <x v="1"/>
    <x v="9"/>
    <x v="1"/>
    <s v="Yes"/>
    <x v="12"/>
    <n v="1"/>
    <x v="1"/>
    <x v="1"/>
    <x v="1"/>
    <x v="1"/>
    <x v="1"/>
  </r>
  <r>
    <n v="10"/>
    <x v="1"/>
    <x v="1"/>
    <x v="7"/>
    <s v="Yes"/>
    <x v="10"/>
    <n v="1"/>
    <x v="1"/>
    <x v="1"/>
    <x v="1"/>
    <x v="1"/>
    <x v="1"/>
  </r>
  <r>
    <n v="7"/>
    <x v="1"/>
    <x v="9"/>
    <x v="7"/>
    <s v="Yes"/>
    <x v="10"/>
    <n v="2"/>
    <x v="1"/>
    <x v="1"/>
    <x v="1"/>
    <x v="1"/>
    <x v="0"/>
  </r>
  <r>
    <n v="2"/>
    <x v="0"/>
    <x v="10"/>
    <x v="3"/>
    <s v="No"/>
    <x v="9"/>
    <n v="4"/>
    <x v="0"/>
    <x v="0"/>
    <x v="0"/>
    <x v="0"/>
    <x v="2"/>
  </r>
  <r>
    <n v="4"/>
    <x v="0"/>
    <x v="6"/>
    <x v="3"/>
    <s v="No"/>
    <x v="5"/>
    <n v="10"/>
    <x v="0"/>
    <x v="0"/>
    <x v="0"/>
    <x v="0"/>
    <x v="0"/>
  </r>
  <r>
    <n v="3"/>
    <x v="0"/>
    <x v="6"/>
    <x v="4"/>
    <s v="No"/>
    <x v="14"/>
    <n v="7"/>
    <x v="0"/>
    <x v="0"/>
    <x v="0"/>
    <x v="0"/>
    <x v="2"/>
  </r>
  <r>
    <n v="0"/>
    <x v="0"/>
    <x v="8"/>
    <x v="0"/>
    <s v="No"/>
    <x v="14"/>
    <n v="4"/>
    <x v="0"/>
    <x v="0"/>
    <x v="0"/>
    <x v="0"/>
    <x v="2"/>
  </r>
  <r>
    <n v="9"/>
    <x v="1"/>
    <x v="9"/>
    <x v="6"/>
    <s v="Yes"/>
    <x v="12"/>
    <n v="1"/>
    <x v="1"/>
    <x v="1"/>
    <x v="1"/>
    <x v="1"/>
    <x v="1"/>
  </r>
  <r>
    <n v="8"/>
    <x v="1"/>
    <x v="1"/>
    <x v="1"/>
    <s v="Yes"/>
    <x v="10"/>
    <n v="2"/>
    <x v="1"/>
    <x v="1"/>
    <x v="1"/>
    <x v="1"/>
    <x v="1"/>
  </r>
  <r>
    <n v="1"/>
    <x v="0"/>
    <x v="3"/>
    <x v="3"/>
    <s v="No"/>
    <x v="0"/>
    <n v="10"/>
    <x v="0"/>
    <x v="0"/>
    <x v="0"/>
    <x v="0"/>
    <x v="2"/>
  </r>
  <r>
    <n v="6"/>
    <x v="1"/>
    <x v="7"/>
    <x v="2"/>
    <s v="Yes"/>
    <x v="15"/>
    <n v="1"/>
    <x v="1"/>
    <x v="1"/>
    <x v="1"/>
    <x v="1"/>
    <x v="0"/>
  </r>
  <r>
    <n v="6"/>
    <x v="1"/>
    <x v="9"/>
    <x v="2"/>
    <s v="Yes"/>
    <x v="10"/>
    <n v="1"/>
    <x v="1"/>
    <x v="1"/>
    <x v="1"/>
    <x v="1"/>
    <x v="0"/>
  </r>
  <r>
    <n v="10"/>
    <x v="1"/>
    <x v="1"/>
    <x v="1"/>
    <s v="Yes"/>
    <x v="15"/>
    <n v="0"/>
    <x v="1"/>
    <x v="1"/>
    <x v="1"/>
    <x v="1"/>
    <x v="1"/>
  </r>
  <r>
    <n v="3"/>
    <x v="0"/>
    <x v="3"/>
    <x v="6"/>
    <s v="No"/>
    <x v="9"/>
    <n v="6"/>
    <x v="0"/>
    <x v="0"/>
    <x v="0"/>
    <x v="0"/>
    <x v="2"/>
  </r>
  <r>
    <n v="7"/>
    <x v="1"/>
    <x v="1"/>
    <x v="2"/>
    <s v="Yes"/>
    <x v="15"/>
    <n v="0"/>
    <x v="1"/>
    <x v="1"/>
    <x v="1"/>
    <x v="1"/>
    <x v="0"/>
  </r>
  <r>
    <n v="8"/>
    <x v="1"/>
    <x v="9"/>
    <x v="7"/>
    <s v="Yes"/>
    <x v="15"/>
    <n v="2"/>
    <x v="1"/>
    <x v="1"/>
    <x v="1"/>
    <x v="1"/>
    <x v="1"/>
  </r>
  <r>
    <n v="6"/>
    <x v="1"/>
    <x v="9"/>
    <x v="1"/>
    <s v="Yes"/>
    <x v="15"/>
    <n v="1"/>
    <x v="1"/>
    <x v="1"/>
    <x v="1"/>
    <x v="1"/>
    <x v="0"/>
  </r>
  <r>
    <n v="8"/>
    <x v="1"/>
    <x v="2"/>
    <x v="7"/>
    <s v="Yes"/>
    <x v="12"/>
    <n v="1"/>
    <x v="1"/>
    <x v="1"/>
    <x v="1"/>
    <x v="1"/>
    <x v="1"/>
  </r>
  <r>
    <n v="7"/>
    <x v="1"/>
    <x v="1"/>
    <x v="1"/>
    <s v="Yes"/>
    <x v="12"/>
    <n v="1"/>
    <x v="1"/>
    <x v="1"/>
    <x v="1"/>
    <x v="1"/>
    <x v="0"/>
  </r>
  <r>
    <n v="8"/>
    <x v="0"/>
    <x v="1"/>
    <x v="6"/>
    <s v="Yes"/>
    <x v="15"/>
    <n v="2"/>
    <x v="1"/>
    <x v="0"/>
    <x v="1"/>
    <x v="1"/>
    <x v="1"/>
  </r>
  <r>
    <n v="5"/>
    <x v="1"/>
    <x v="9"/>
    <x v="7"/>
    <s v="Yes"/>
    <x v="12"/>
    <n v="2"/>
    <x v="1"/>
    <x v="1"/>
    <x v="1"/>
    <x v="1"/>
    <x v="0"/>
  </r>
  <r>
    <n v="4.5058160029999996"/>
    <x v="1"/>
    <x v="9"/>
    <x v="2"/>
    <s v="Yes"/>
    <x v="10"/>
    <n v="2"/>
    <x v="1"/>
    <x v="1"/>
    <x v="1"/>
    <x v="1"/>
    <x v="0"/>
  </r>
  <r>
    <n v="8"/>
    <x v="1"/>
    <x v="9"/>
    <x v="2"/>
    <s v="Yes"/>
    <x v="10"/>
    <n v="0"/>
    <x v="1"/>
    <x v="1"/>
    <x v="1"/>
    <x v="1"/>
    <x v="1"/>
  </r>
  <r>
    <n v="5"/>
    <x v="1"/>
    <x v="1"/>
    <x v="7"/>
    <s v="Yes"/>
    <x v="12"/>
    <n v="1"/>
    <x v="1"/>
    <x v="1"/>
    <x v="1"/>
    <x v="1"/>
    <x v="0"/>
  </r>
  <r>
    <n v="4"/>
    <x v="1"/>
    <x v="2"/>
    <x v="1"/>
    <s v="Yes"/>
    <x v="12"/>
    <n v="2"/>
    <x v="1"/>
    <x v="1"/>
    <x v="1"/>
    <x v="1"/>
    <x v="0"/>
  </r>
  <r>
    <n v="7"/>
    <x v="1"/>
    <x v="9"/>
    <x v="1"/>
    <s v="Yes"/>
    <x v="15"/>
    <n v="2"/>
    <x v="1"/>
    <x v="1"/>
    <x v="1"/>
    <x v="1"/>
    <x v="0"/>
  </r>
  <r>
    <n v="9"/>
    <x v="1"/>
    <x v="1"/>
    <x v="7"/>
    <s v="Yes"/>
    <x v="12"/>
    <n v="1"/>
    <x v="1"/>
    <x v="1"/>
    <x v="1"/>
    <x v="1"/>
    <x v="1"/>
  </r>
  <r>
    <n v="9"/>
    <x v="1"/>
    <x v="2"/>
    <x v="7"/>
    <s v="Yes"/>
    <x v="12"/>
    <n v="0"/>
    <x v="1"/>
    <x v="1"/>
    <x v="1"/>
    <x v="1"/>
    <x v="1"/>
  </r>
  <r>
    <n v="5"/>
    <x v="1"/>
    <x v="2"/>
    <x v="7"/>
    <s v="Yes"/>
    <x v="12"/>
    <n v="1"/>
    <x v="1"/>
    <x v="1"/>
    <x v="1"/>
    <x v="1"/>
    <x v="0"/>
  </r>
  <r>
    <n v="7"/>
    <x v="1"/>
    <x v="2"/>
    <x v="2"/>
    <s v="Yes"/>
    <x v="15"/>
    <n v="1"/>
    <x v="1"/>
    <x v="1"/>
    <x v="1"/>
    <x v="1"/>
    <x v="0"/>
  </r>
  <r>
    <n v="7"/>
    <x v="1"/>
    <x v="1"/>
    <x v="7"/>
    <s v="Yes"/>
    <x v="10"/>
    <n v="0"/>
    <x v="1"/>
    <x v="1"/>
    <x v="1"/>
    <x v="1"/>
    <x v="0"/>
  </r>
  <r>
    <n v="5"/>
    <x v="1"/>
    <x v="9"/>
    <x v="1"/>
    <s v="Yes"/>
    <x v="12"/>
    <n v="0"/>
    <x v="1"/>
    <x v="1"/>
    <x v="1"/>
    <x v="1"/>
    <x v="0"/>
  </r>
  <r>
    <n v="7"/>
    <x v="1"/>
    <x v="1"/>
    <x v="1"/>
    <s v="Yes"/>
    <x v="10"/>
    <n v="2"/>
    <x v="1"/>
    <x v="1"/>
    <x v="1"/>
    <x v="1"/>
    <x v="0"/>
  </r>
  <r>
    <n v="8"/>
    <x v="1"/>
    <x v="1"/>
    <x v="1"/>
    <s v="Yes"/>
    <x v="15"/>
    <n v="0"/>
    <x v="1"/>
    <x v="1"/>
    <x v="1"/>
    <x v="1"/>
    <x v="1"/>
  </r>
  <r>
    <n v="4"/>
    <x v="1"/>
    <x v="9"/>
    <x v="2"/>
    <s v="Yes"/>
    <x v="16"/>
    <n v="0"/>
    <x v="1"/>
    <x v="1"/>
    <x v="1"/>
    <x v="1"/>
    <x v="0"/>
  </r>
  <r>
    <n v="6"/>
    <x v="1"/>
    <x v="9"/>
    <x v="1"/>
    <s v="Yes"/>
    <x v="15"/>
    <n v="0"/>
    <x v="1"/>
    <x v="1"/>
    <x v="1"/>
    <x v="1"/>
    <x v="0"/>
  </r>
  <r>
    <n v="5"/>
    <x v="1"/>
    <x v="9"/>
    <x v="7"/>
    <s v="Yes"/>
    <x v="10"/>
    <n v="2"/>
    <x v="1"/>
    <x v="1"/>
    <x v="1"/>
    <x v="1"/>
    <x v="0"/>
  </r>
  <r>
    <n v="4"/>
    <x v="1"/>
    <x v="2"/>
    <x v="1"/>
    <s v="Yes"/>
    <x v="15"/>
    <n v="2"/>
    <x v="1"/>
    <x v="1"/>
    <x v="1"/>
    <x v="1"/>
    <x v="0"/>
  </r>
  <r>
    <n v="9"/>
    <x v="1"/>
    <x v="1"/>
    <x v="2"/>
    <s v="Yes"/>
    <x v="12"/>
    <n v="2"/>
    <x v="1"/>
    <x v="1"/>
    <x v="1"/>
    <x v="1"/>
    <x v="1"/>
  </r>
  <r>
    <n v="6"/>
    <x v="0"/>
    <x v="1"/>
    <x v="2"/>
    <s v="Yes"/>
    <x v="10"/>
    <n v="2"/>
    <x v="1"/>
    <x v="0"/>
    <x v="1"/>
    <x v="1"/>
    <x v="0"/>
  </r>
  <r>
    <n v="9"/>
    <x v="1"/>
    <x v="9"/>
    <x v="1"/>
    <s v="Yes"/>
    <x v="10"/>
    <n v="1"/>
    <x v="1"/>
    <x v="1"/>
    <x v="1"/>
    <x v="1"/>
    <x v="1"/>
  </r>
  <r>
    <n v="9"/>
    <x v="1"/>
    <x v="9"/>
    <x v="2"/>
    <s v="Yes"/>
    <x v="10"/>
    <n v="2"/>
    <x v="1"/>
    <x v="1"/>
    <x v="1"/>
    <x v="1"/>
    <x v="1"/>
  </r>
  <r>
    <n v="5"/>
    <x v="1"/>
    <x v="2"/>
    <x v="1"/>
    <s v="Yes"/>
    <x v="15"/>
    <n v="2"/>
    <x v="1"/>
    <x v="1"/>
    <x v="1"/>
    <x v="1"/>
    <x v="0"/>
  </r>
  <r>
    <n v="4"/>
    <x v="1"/>
    <x v="1"/>
    <x v="7"/>
    <s v="Yes"/>
    <x v="10"/>
    <n v="2"/>
    <x v="1"/>
    <x v="1"/>
    <x v="1"/>
    <x v="1"/>
    <x v="0"/>
  </r>
  <r>
    <n v="8"/>
    <x v="1"/>
    <x v="9"/>
    <x v="2"/>
    <s v="No"/>
    <x v="10"/>
    <n v="0"/>
    <x v="1"/>
    <x v="1"/>
    <x v="0"/>
    <x v="1"/>
    <x v="1"/>
  </r>
  <r>
    <n v="6"/>
    <x v="1"/>
    <x v="9"/>
    <x v="7"/>
    <s v="Yes"/>
    <x v="12"/>
    <n v="1"/>
    <x v="1"/>
    <x v="1"/>
    <x v="1"/>
    <x v="1"/>
    <x v="0"/>
  </r>
  <r>
    <n v="8"/>
    <x v="1"/>
    <x v="2"/>
    <x v="1"/>
    <s v="Yes"/>
    <x v="10"/>
    <n v="1"/>
    <x v="1"/>
    <x v="1"/>
    <x v="1"/>
    <x v="1"/>
    <x v="1"/>
  </r>
  <r>
    <n v="7"/>
    <x v="1"/>
    <x v="2"/>
    <x v="7"/>
    <s v="Yes"/>
    <x v="15"/>
    <n v="3.5647266310000001"/>
    <x v="1"/>
    <x v="1"/>
    <x v="1"/>
    <x v="1"/>
    <x v="0"/>
  </r>
  <r>
    <n v="7"/>
    <x v="1"/>
    <x v="1"/>
    <x v="2"/>
    <s v="Yes"/>
    <x v="12"/>
    <n v="0"/>
    <x v="1"/>
    <x v="1"/>
    <x v="1"/>
    <x v="1"/>
    <x v="0"/>
  </r>
  <r>
    <n v="4"/>
    <x v="1"/>
    <x v="1"/>
    <x v="2"/>
    <s v="Yes"/>
    <x v="12"/>
    <n v="3.5647266310000001"/>
    <x v="1"/>
    <x v="1"/>
    <x v="1"/>
    <x v="1"/>
    <x v="0"/>
  </r>
  <r>
    <n v="7"/>
    <x v="1"/>
    <x v="1"/>
    <x v="1"/>
    <s v="Yes"/>
    <x v="15"/>
    <n v="2"/>
    <x v="1"/>
    <x v="1"/>
    <x v="1"/>
    <x v="1"/>
    <x v="0"/>
  </r>
  <r>
    <n v="9"/>
    <x v="1"/>
    <x v="9"/>
    <x v="1"/>
    <s v="Yes"/>
    <x v="12"/>
    <n v="0"/>
    <x v="1"/>
    <x v="1"/>
    <x v="1"/>
    <x v="1"/>
    <x v="1"/>
  </r>
  <r>
    <n v="4"/>
    <x v="1"/>
    <x v="9"/>
    <x v="7"/>
    <s v="Yes"/>
    <x v="15"/>
    <n v="2"/>
    <x v="1"/>
    <x v="1"/>
    <x v="1"/>
    <x v="1"/>
    <x v="0"/>
  </r>
  <r>
    <n v="9"/>
    <x v="1"/>
    <x v="1"/>
    <x v="1"/>
    <s v="Yes"/>
    <x v="12"/>
    <n v="0"/>
    <x v="1"/>
    <x v="1"/>
    <x v="1"/>
    <x v="1"/>
    <x v="1"/>
  </r>
  <r>
    <n v="5"/>
    <x v="1"/>
    <x v="2"/>
    <x v="2"/>
    <s v="Yes"/>
    <x v="12"/>
    <n v="2"/>
    <x v="1"/>
    <x v="1"/>
    <x v="1"/>
    <x v="1"/>
    <x v="0"/>
  </r>
  <r>
    <n v="4"/>
    <x v="1"/>
    <x v="1"/>
    <x v="1"/>
    <s v="Yes"/>
    <x v="10"/>
    <n v="2"/>
    <x v="1"/>
    <x v="1"/>
    <x v="1"/>
    <x v="1"/>
    <x v="0"/>
  </r>
  <r>
    <n v="4"/>
    <x v="1"/>
    <x v="2"/>
    <x v="7"/>
    <s v="Yes"/>
    <x v="12"/>
    <n v="2"/>
    <x v="1"/>
    <x v="1"/>
    <x v="1"/>
    <x v="1"/>
    <x v="0"/>
  </r>
  <r>
    <n v="8"/>
    <x v="1"/>
    <x v="1"/>
    <x v="1"/>
    <s v="Yes"/>
    <x v="15"/>
    <n v="1"/>
    <x v="1"/>
    <x v="1"/>
    <x v="1"/>
    <x v="1"/>
    <x v="1"/>
  </r>
  <r>
    <n v="5"/>
    <x v="1"/>
    <x v="1"/>
    <x v="7"/>
    <s v="Yes"/>
    <x v="12"/>
    <n v="2"/>
    <x v="1"/>
    <x v="1"/>
    <x v="1"/>
    <x v="1"/>
    <x v="0"/>
  </r>
  <r>
    <n v="7"/>
    <x v="1"/>
    <x v="9"/>
    <x v="2"/>
    <s v="Yes"/>
    <x v="15"/>
    <n v="0"/>
    <x v="1"/>
    <x v="1"/>
    <x v="1"/>
    <x v="1"/>
    <x v="0"/>
  </r>
  <r>
    <n v="9"/>
    <x v="1"/>
    <x v="1"/>
    <x v="7"/>
    <s v="Yes"/>
    <x v="12"/>
    <n v="1"/>
    <x v="1"/>
    <x v="1"/>
    <x v="1"/>
    <x v="1"/>
    <x v="1"/>
  </r>
  <r>
    <n v="6"/>
    <x v="1"/>
    <x v="9"/>
    <x v="1"/>
    <s v="Yes"/>
    <x v="10"/>
    <n v="2"/>
    <x v="1"/>
    <x v="1"/>
    <x v="1"/>
    <x v="1"/>
    <x v="0"/>
  </r>
  <r>
    <n v="9"/>
    <x v="1"/>
    <x v="1"/>
    <x v="2"/>
    <s v="Yes"/>
    <x v="15"/>
    <n v="2"/>
    <x v="1"/>
    <x v="1"/>
    <x v="1"/>
    <x v="1"/>
    <x v="1"/>
  </r>
  <r>
    <n v="5"/>
    <x v="1"/>
    <x v="9"/>
    <x v="2"/>
    <s v="Yes"/>
    <x v="15"/>
    <n v="2"/>
    <x v="1"/>
    <x v="1"/>
    <x v="1"/>
    <x v="1"/>
    <x v="0"/>
  </r>
  <r>
    <n v="7"/>
    <x v="1"/>
    <x v="1"/>
    <x v="1"/>
    <s v="Yes"/>
    <x v="15"/>
    <n v="1"/>
    <x v="1"/>
    <x v="1"/>
    <x v="1"/>
    <x v="1"/>
    <x v="0"/>
  </r>
  <r>
    <n v="4"/>
    <x v="1"/>
    <x v="9"/>
    <x v="1"/>
    <s v="Yes"/>
    <x v="10"/>
    <n v="1"/>
    <x v="1"/>
    <x v="1"/>
    <x v="1"/>
    <x v="1"/>
    <x v="0"/>
  </r>
  <r>
    <n v="9"/>
    <x v="1"/>
    <x v="2"/>
    <x v="2"/>
    <s v="Yes"/>
    <x v="15"/>
    <n v="1"/>
    <x v="1"/>
    <x v="1"/>
    <x v="1"/>
    <x v="1"/>
    <x v="1"/>
  </r>
  <r>
    <n v="4"/>
    <x v="1"/>
    <x v="1"/>
    <x v="7"/>
    <s v="Yes"/>
    <x v="10"/>
    <n v="1"/>
    <x v="1"/>
    <x v="1"/>
    <x v="1"/>
    <x v="1"/>
    <x v="0"/>
  </r>
  <r>
    <n v="7"/>
    <x v="1"/>
    <x v="1"/>
    <x v="1"/>
    <s v="Yes"/>
    <x v="15"/>
    <n v="2"/>
    <x v="1"/>
    <x v="1"/>
    <x v="1"/>
    <x v="1"/>
    <x v="0"/>
  </r>
  <r>
    <n v="4"/>
    <x v="1"/>
    <x v="1"/>
    <x v="2"/>
    <s v="Yes"/>
    <x v="15"/>
    <n v="2"/>
    <x v="1"/>
    <x v="1"/>
    <x v="1"/>
    <x v="1"/>
    <x v="0"/>
  </r>
  <r>
    <n v="7"/>
    <x v="1"/>
    <x v="2"/>
    <x v="1"/>
    <s v="Yes"/>
    <x v="15"/>
    <n v="0"/>
    <x v="1"/>
    <x v="1"/>
    <x v="1"/>
    <x v="1"/>
    <x v="0"/>
  </r>
  <r>
    <n v="7"/>
    <x v="1"/>
    <x v="2"/>
    <x v="7"/>
    <s v="Yes"/>
    <x v="15"/>
    <n v="1"/>
    <x v="1"/>
    <x v="1"/>
    <x v="1"/>
    <x v="1"/>
    <x v="0"/>
  </r>
  <r>
    <n v="4"/>
    <x v="1"/>
    <x v="9"/>
    <x v="1"/>
    <s v="Yes"/>
    <x v="10"/>
    <n v="1"/>
    <x v="1"/>
    <x v="1"/>
    <x v="1"/>
    <x v="1"/>
    <x v="0"/>
  </r>
  <r>
    <n v="9"/>
    <x v="1"/>
    <x v="2"/>
    <x v="7"/>
    <s v="Yes"/>
    <x v="12"/>
    <n v="2"/>
    <x v="1"/>
    <x v="1"/>
    <x v="1"/>
    <x v="1"/>
    <x v="1"/>
  </r>
  <r>
    <n v="8"/>
    <x v="1"/>
    <x v="1"/>
    <x v="1"/>
    <s v="Yes"/>
    <x v="10"/>
    <n v="1"/>
    <x v="1"/>
    <x v="1"/>
    <x v="1"/>
    <x v="1"/>
    <x v="1"/>
  </r>
  <r>
    <n v="8"/>
    <x v="1"/>
    <x v="9"/>
    <x v="2"/>
    <s v="Yes"/>
    <x v="10"/>
    <n v="0"/>
    <x v="1"/>
    <x v="1"/>
    <x v="1"/>
    <x v="1"/>
    <x v="1"/>
  </r>
  <r>
    <n v="7"/>
    <x v="1"/>
    <x v="9"/>
    <x v="2"/>
    <s v="Yes"/>
    <x v="12"/>
    <n v="2"/>
    <x v="1"/>
    <x v="1"/>
    <x v="1"/>
    <x v="1"/>
    <x v="0"/>
  </r>
  <r>
    <n v="9"/>
    <x v="1"/>
    <x v="2"/>
    <x v="7"/>
    <s v="Yes"/>
    <x v="12"/>
    <n v="1"/>
    <x v="1"/>
    <x v="1"/>
    <x v="1"/>
    <x v="1"/>
    <x v="1"/>
  </r>
  <r>
    <n v="8"/>
    <x v="1"/>
    <x v="9"/>
    <x v="7"/>
    <s v="Yes"/>
    <x v="15"/>
    <n v="2"/>
    <x v="1"/>
    <x v="1"/>
    <x v="1"/>
    <x v="1"/>
    <x v="1"/>
  </r>
  <r>
    <n v="5"/>
    <x v="1"/>
    <x v="1"/>
    <x v="7"/>
    <s v="Yes"/>
    <x v="10"/>
    <n v="2"/>
    <x v="1"/>
    <x v="1"/>
    <x v="1"/>
    <x v="1"/>
    <x v="0"/>
  </r>
  <r>
    <n v="4"/>
    <x v="1"/>
    <x v="1"/>
    <x v="1"/>
    <s v="Yes"/>
    <x v="15"/>
    <n v="2"/>
    <x v="1"/>
    <x v="1"/>
    <x v="1"/>
    <x v="1"/>
    <x v="0"/>
  </r>
  <r>
    <n v="4"/>
    <x v="1"/>
    <x v="1"/>
    <x v="7"/>
    <s v="Yes"/>
    <x v="10"/>
    <n v="1"/>
    <x v="1"/>
    <x v="1"/>
    <x v="1"/>
    <x v="1"/>
    <x v="0"/>
  </r>
  <r>
    <n v="8"/>
    <x v="1"/>
    <x v="2"/>
    <x v="2"/>
    <s v="Yes"/>
    <x v="10"/>
    <n v="0"/>
    <x v="1"/>
    <x v="1"/>
    <x v="1"/>
    <x v="1"/>
    <x v="1"/>
  </r>
  <r>
    <n v="8"/>
    <x v="1"/>
    <x v="1"/>
    <x v="7"/>
    <s v="Yes"/>
    <x v="10"/>
    <n v="3.5647266310000001"/>
    <x v="1"/>
    <x v="1"/>
    <x v="1"/>
    <x v="1"/>
    <x v="1"/>
  </r>
  <r>
    <n v="6"/>
    <x v="1"/>
    <x v="1"/>
    <x v="2"/>
    <s v="Yes"/>
    <x v="10"/>
    <n v="0"/>
    <x v="1"/>
    <x v="1"/>
    <x v="1"/>
    <x v="1"/>
    <x v="0"/>
  </r>
  <r>
    <n v="4"/>
    <x v="1"/>
    <x v="9"/>
    <x v="7"/>
    <s v="Yes"/>
    <x v="10"/>
    <n v="1"/>
    <x v="1"/>
    <x v="1"/>
    <x v="1"/>
    <x v="1"/>
    <x v="0"/>
  </r>
  <r>
    <n v="9"/>
    <x v="1"/>
    <x v="2"/>
    <x v="2"/>
    <s v="Yes"/>
    <x v="12"/>
    <n v="1"/>
    <x v="1"/>
    <x v="1"/>
    <x v="1"/>
    <x v="1"/>
    <x v="1"/>
  </r>
  <r>
    <n v="9"/>
    <x v="1"/>
    <x v="9"/>
    <x v="7"/>
    <s v="Yes"/>
    <x v="15"/>
    <n v="2"/>
    <x v="1"/>
    <x v="1"/>
    <x v="1"/>
    <x v="1"/>
    <x v="1"/>
  </r>
  <r>
    <n v="5"/>
    <x v="1"/>
    <x v="2"/>
    <x v="6"/>
    <s v="Yes"/>
    <x v="10"/>
    <n v="0"/>
    <x v="1"/>
    <x v="1"/>
    <x v="1"/>
    <x v="1"/>
    <x v="0"/>
  </r>
  <r>
    <n v="4"/>
    <x v="1"/>
    <x v="9"/>
    <x v="7"/>
    <s v="Yes"/>
    <x v="15"/>
    <n v="0"/>
    <x v="1"/>
    <x v="1"/>
    <x v="1"/>
    <x v="1"/>
    <x v="0"/>
  </r>
  <r>
    <n v="5"/>
    <x v="1"/>
    <x v="9"/>
    <x v="7"/>
    <s v="Yes"/>
    <x v="15"/>
    <n v="1"/>
    <x v="1"/>
    <x v="1"/>
    <x v="1"/>
    <x v="1"/>
    <x v="0"/>
  </r>
  <r>
    <n v="4"/>
    <x v="1"/>
    <x v="1"/>
    <x v="7"/>
    <s v="Yes"/>
    <x v="15"/>
    <n v="0"/>
    <x v="1"/>
    <x v="1"/>
    <x v="1"/>
    <x v="1"/>
    <x v="0"/>
  </r>
  <r>
    <n v="7"/>
    <x v="1"/>
    <x v="1"/>
    <x v="1"/>
    <s v="Yes"/>
    <x v="16"/>
    <n v="1"/>
    <x v="1"/>
    <x v="1"/>
    <x v="1"/>
    <x v="1"/>
    <x v="0"/>
  </r>
  <r>
    <n v="7"/>
    <x v="1"/>
    <x v="9"/>
    <x v="2"/>
    <s v="Yes"/>
    <x v="15"/>
    <n v="1"/>
    <x v="1"/>
    <x v="1"/>
    <x v="1"/>
    <x v="1"/>
    <x v="0"/>
  </r>
  <r>
    <n v="5"/>
    <x v="1"/>
    <x v="9"/>
    <x v="2"/>
    <s v="Yes"/>
    <x v="12"/>
    <n v="2"/>
    <x v="1"/>
    <x v="1"/>
    <x v="1"/>
    <x v="1"/>
    <x v="0"/>
  </r>
  <r>
    <n v="4"/>
    <x v="1"/>
    <x v="2"/>
    <x v="2"/>
    <s v="Yes"/>
    <x v="12"/>
    <n v="0"/>
    <x v="1"/>
    <x v="1"/>
    <x v="1"/>
    <x v="1"/>
    <x v="0"/>
  </r>
  <r>
    <n v="9"/>
    <x v="0"/>
    <x v="2"/>
    <x v="7"/>
    <s v="Yes"/>
    <x v="12"/>
    <n v="0"/>
    <x v="1"/>
    <x v="0"/>
    <x v="1"/>
    <x v="1"/>
    <x v="1"/>
  </r>
  <r>
    <n v="7"/>
    <x v="1"/>
    <x v="2"/>
    <x v="7"/>
    <s v="Yes"/>
    <x v="15"/>
    <n v="1"/>
    <x v="1"/>
    <x v="1"/>
    <x v="1"/>
    <x v="1"/>
    <x v="0"/>
  </r>
  <r>
    <n v="6"/>
    <x v="1"/>
    <x v="1"/>
    <x v="1"/>
    <s v="Yes"/>
    <x v="10"/>
    <n v="0"/>
    <x v="1"/>
    <x v="1"/>
    <x v="1"/>
    <x v="1"/>
    <x v="0"/>
  </r>
  <r>
    <n v="7"/>
    <x v="1"/>
    <x v="2"/>
    <x v="1"/>
    <s v="Yes"/>
    <x v="12"/>
    <n v="2"/>
    <x v="1"/>
    <x v="1"/>
    <x v="1"/>
    <x v="1"/>
    <x v="0"/>
  </r>
  <r>
    <n v="6"/>
    <x v="1"/>
    <x v="9"/>
    <x v="1"/>
    <s v="Yes"/>
    <x v="12"/>
    <n v="1"/>
    <x v="1"/>
    <x v="1"/>
    <x v="1"/>
    <x v="1"/>
    <x v="0"/>
  </r>
  <r>
    <n v="9"/>
    <x v="1"/>
    <x v="9"/>
    <x v="1"/>
    <s v="Yes"/>
    <x v="15"/>
    <n v="2"/>
    <x v="1"/>
    <x v="1"/>
    <x v="1"/>
    <x v="1"/>
    <x v="1"/>
  </r>
  <r>
    <n v="7"/>
    <x v="1"/>
    <x v="2"/>
    <x v="2"/>
    <s v="Yes"/>
    <x v="12"/>
    <n v="0"/>
    <x v="1"/>
    <x v="1"/>
    <x v="1"/>
    <x v="1"/>
    <x v="0"/>
  </r>
  <r>
    <n v="5"/>
    <x v="1"/>
    <x v="1"/>
    <x v="7"/>
    <s v="Yes"/>
    <x v="15"/>
    <n v="2"/>
    <x v="1"/>
    <x v="1"/>
    <x v="1"/>
    <x v="1"/>
    <x v="0"/>
  </r>
  <r>
    <n v="4"/>
    <x v="1"/>
    <x v="1"/>
    <x v="1"/>
    <s v="Yes"/>
    <x v="12"/>
    <n v="1"/>
    <x v="1"/>
    <x v="1"/>
    <x v="1"/>
    <x v="1"/>
    <x v="0"/>
  </r>
  <r>
    <n v="4"/>
    <x v="1"/>
    <x v="9"/>
    <x v="7"/>
    <s v="Yes"/>
    <x v="12"/>
    <n v="1"/>
    <x v="1"/>
    <x v="1"/>
    <x v="1"/>
    <x v="1"/>
    <x v="0"/>
  </r>
  <r>
    <n v="4"/>
    <x v="1"/>
    <x v="1"/>
    <x v="1"/>
    <s v="Yes"/>
    <x v="10"/>
    <n v="0"/>
    <x v="1"/>
    <x v="1"/>
    <x v="1"/>
    <x v="1"/>
    <x v="0"/>
  </r>
  <r>
    <n v="8"/>
    <x v="1"/>
    <x v="11"/>
    <x v="1"/>
    <s v="Yes"/>
    <x v="16"/>
    <n v="3.5647266310000001"/>
    <x v="1"/>
    <x v="1"/>
    <x v="1"/>
    <x v="1"/>
    <x v="1"/>
  </r>
  <r>
    <n v="7"/>
    <x v="1"/>
    <x v="2"/>
    <x v="2"/>
    <s v="Yes"/>
    <x v="10"/>
    <n v="1"/>
    <x v="1"/>
    <x v="1"/>
    <x v="1"/>
    <x v="1"/>
    <x v="0"/>
  </r>
  <r>
    <n v="4"/>
    <x v="1"/>
    <x v="1"/>
    <x v="7"/>
    <s v="Yes"/>
    <x v="10"/>
    <n v="2"/>
    <x v="1"/>
    <x v="1"/>
    <x v="1"/>
    <x v="1"/>
    <x v="0"/>
  </r>
  <r>
    <n v="4"/>
    <x v="1"/>
    <x v="2"/>
    <x v="7"/>
    <s v="Yes"/>
    <x v="12"/>
    <n v="0"/>
    <x v="1"/>
    <x v="1"/>
    <x v="1"/>
    <x v="1"/>
    <x v="0"/>
  </r>
  <r>
    <n v="7"/>
    <x v="1"/>
    <x v="2"/>
    <x v="7"/>
    <s v="Yes"/>
    <x v="10"/>
    <n v="2"/>
    <x v="1"/>
    <x v="1"/>
    <x v="1"/>
    <x v="1"/>
    <x v="0"/>
  </r>
  <r>
    <n v="7"/>
    <x v="1"/>
    <x v="1"/>
    <x v="7"/>
    <s v="Yes"/>
    <x v="12"/>
    <n v="0"/>
    <x v="1"/>
    <x v="1"/>
    <x v="1"/>
    <x v="1"/>
    <x v="0"/>
  </r>
  <r>
    <n v="5"/>
    <x v="1"/>
    <x v="2"/>
    <x v="7"/>
    <s v="Yes"/>
    <x v="10"/>
    <n v="1"/>
    <x v="1"/>
    <x v="1"/>
    <x v="1"/>
    <x v="1"/>
    <x v="0"/>
  </r>
  <r>
    <n v="3"/>
    <x v="0"/>
    <x v="0"/>
    <x v="5"/>
    <s v="No"/>
    <x v="5"/>
    <n v="4"/>
    <x v="0"/>
    <x v="0"/>
    <x v="0"/>
    <x v="0"/>
    <x v="2"/>
  </r>
  <r>
    <n v="3"/>
    <x v="0"/>
    <x v="7"/>
    <x v="3"/>
    <s v="No"/>
    <x v="4"/>
    <n v="7"/>
    <x v="0"/>
    <x v="0"/>
    <x v="0"/>
    <x v="0"/>
    <x v="2"/>
  </r>
  <r>
    <n v="3"/>
    <x v="0"/>
    <x v="0"/>
    <x v="4"/>
    <s v="No"/>
    <x v="6"/>
    <n v="5"/>
    <x v="0"/>
    <x v="0"/>
    <x v="0"/>
    <x v="0"/>
    <x v="2"/>
  </r>
  <r>
    <n v="3"/>
    <x v="0"/>
    <x v="3"/>
    <x v="5"/>
    <s v="No"/>
    <x v="5"/>
    <n v="6"/>
    <x v="0"/>
    <x v="0"/>
    <x v="0"/>
    <x v="0"/>
    <x v="2"/>
  </r>
  <r>
    <n v="0"/>
    <x v="0"/>
    <x v="7"/>
    <x v="4"/>
    <s v="No"/>
    <x v="5"/>
    <n v="5"/>
    <x v="0"/>
    <x v="0"/>
    <x v="0"/>
    <x v="0"/>
    <x v="2"/>
  </r>
  <r>
    <n v="0"/>
    <x v="0"/>
    <x v="3"/>
    <x v="0"/>
    <s v="No"/>
    <x v="8"/>
    <n v="3"/>
    <x v="0"/>
    <x v="0"/>
    <x v="0"/>
    <x v="0"/>
    <x v="2"/>
  </r>
  <r>
    <n v="3"/>
    <x v="0"/>
    <x v="0"/>
    <x v="0"/>
    <s v="No"/>
    <x v="6"/>
    <n v="7"/>
    <x v="0"/>
    <x v="0"/>
    <x v="0"/>
    <x v="0"/>
    <x v="2"/>
  </r>
  <r>
    <n v="0"/>
    <x v="0"/>
    <x v="3"/>
    <x v="0"/>
    <s v="No"/>
    <x v="14"/>
    <n v="4"/>
    <x v="0"/>
    <x v="0"/>
    <x v="0"/>
    <x v="0"/>
    <x v="2"/>
  </r>
  <r>
    <n v="0"/>
    <x v="0"/>
    <x v="8"/>
    <x v="5"/>
    <s v="No"/>
    <x v="16"/>
    <n v="9"/>
    <x v="0"/>
    <x v="0"/>
    <x v="0"/>
    <x v="0"/>
    <x v="2"/>
  </r>
  <r>
    <n v="0"/>
    <x v="0"/>
    <x v="0"/>
    <x v="3"/>
    <s v="No"/>
    <x v="4"/>
    <n v="4"/>
    <x v="0"/>
    <x v="0"/>
    <x v="0"/>
    <x v="0"/>
    <x v="2"/>
  </r>
  <r>
    <n v="1"/>
    <x v="0"/>
    <x v="0"/>
    <x v="6"/>
    <s v="No"/>
    <x v="16"/>
    <n v="5"/>
    <x v="0"/>
    <x v="0"/>
    <x v="0"/>
    <x v="0"/>
    <x v="2"/>
  </r>
  <r>
    <n v="0"/>
    <x v="0"/>
    <x v="3"/>
    <x v="6"/>
    <s v="No"/>
    <x v="4"/>
    <n v="4"/>
    <x v="0"/>
    <x v="0"/>
    <x v="0"/>
    <x v="0"/>
    <x v="2"/>
  </r>
  <r>
    <n v="0"/>
    <x v="0"/>
    <x v="8"/>
    <x v="4"/>
    <s v="No"/>
    <x v="6"/>
    <n v="3"/>
    <x v="0"/>
    <x v="0"/>
    <x v="0"/>
    <x v="0"/>
    <x v="2"/>
  </r>
  <r>
    <n v="0"/>
    <x v="0"/>
    <x v="5"/>
    <x v="4"/>
    <s v="No"/>
    <x v="6"/>
    <n v="4"/>
    <x v="0"/>
    <x v="0"/>
    <x v="0"/>
    <x v="0"/>
    <x v="2"/>
  </r>
  <r>
    <n v="0"/>
    <x v="0"/>
    <x v="7"/>
    <x v="3"/>
    <s v="No"/>
    <x v="5"/>
    <n v="3"/>
    <x v="0"/>
    <x v="0"/>
    <x v="0"/>
    <x v="0"/>
    <x v="2"/>
  </r>
  <r>
    <n v="2"/>
    <x v="0"/>
    <x v="3"/>
    <x v="5"/>
    <s v="No"/>
    <x v="8"/>
    <n v="9"/>
    <x v="0"/>
    <x v="0"/>
    <x v="0"/>
    <x v="0"/>
    <x v="2"/>
  </r>
  <r>
    <n v="3"/>
    <x v="0"/>
    <x v="5"/>
    <x v="3"/>
    <s v="No"/>
    <x v="8"/>
    <n v="9"/>
    <x v="0"/>
    <x v="0"/>
    <x v="0"/>
    <x v="0"/>
    <x v="2"/>
  </r>
  <r>
    <n v="4.5058160029999996"/>
    <x v="0"/>
    <x v="7"/>
    <x v="0"/>
    <s v="No"/>
    <x v="8"/>
    <n v="8"/>
    <x v="0"/>
    <x v="0"/>
    <x v="0"/>
    <x v="0"/>
    <x v="0"/>
  </r>
  <r>
    <n v="0"/>
    <x v="0"/>
    <x v="7"/>
    <x v="5"/>
    <s v="No"/>
    <x v="6"/>
    <n v="3"/>
    <x v="0"/>
    <x v="0"/>
    <x v="0"/>
    <x v="0"/>
    <x v="2"/>
  </r>
  <r>
    <n v="1"/>
    <x v="0"/>
    <x v="5"/>
    <x v="0"/>
    <s v="No"/>
    <x v="5"/>
    <n v="3"/>
    <x v="0"/>
    <x v="0"/>
    <x v="0"/>
    <x v="0"/>
    <x v="2"/>
  </r>
  <r>
    <n v="4.5058160029999996"/>
    <x v="0"/>
    <x v="3"/>
    <x v="4"/>
    <s v="No"/>
    <x v="8"/>
    <n v="5"/>
    <x v="0"/>
    <x v="0"/>
    <x v="0"/>
    <x v="0"/>
    <x v="0"/>
  </r>
  <r>
    <n v="3"/>
    <x v="0"/>
    <x v="7"/>
    <x v="0"/>
    <s v="No"/>
    <x v="6"/>
    <n v="8"/>
    <x v="0"/>
    <x v="0"/>
    <x v="0"/>
    <x v="0"/>
    <x v="2"/>
  </r>
  <r>
    <n v="2"/>
    <x v="0"/>
    <x v="3"/>
    <x v="0"/>
    <s v="No"/>
    <x v="2"/>
    <n v="9"/>
    <x v="0"/>
    <x v="0"/>
    <x v="0"/>
    <x v="0"/>
    <x v="2"/>
  </r>
  <r>
    <n v="3"/>
    <x v="0"/>
    <x v="5"/>
    <x v="4"/>
    <s v="No"/>
    <x v="5"/>
    <n v="6"/>
    <x v="0"/>
    <x v="0"/>
    <x v="0"/>
    <x v="0"/>
    <x v="2"/>
  </r>
  <r>
    <n v="0"/>
    <x v="0"/>
    <x v="3"/>
    <x v="0"/>
    <s v="No"/>
    <x v="4"/>
    <n v="6"/>
    <x v="0"/>
    <x v="0"/>
    <x v="0"/>
    <x v="0"/>
    <x v="2"/>
  </r>
  <r>
    <n v="0"/>
    <x v="0"/>
    <x v="7"/>
    <x v="0"/>
    <s v="No"/>
    <x v="4"/>
    <n v="7"/>
    <x v="0"/>
    <x v="0"/>
    <x v="0"/>
    <x v="0"/>
    <x v="2"/>
  </r>
  <r>
    <n v="1"/>
    <x v="0"/>
    <x v="0"/>
    <x v="0"/>
    <s v="No"/>
    <x v="14"/>
    <n v="9"/>
    <x v="0"/>
    <x v="0"/>
    <x v="0"/>
    <x v="0"/>
    <x v="2"/>
  </r>
  <r>
    <n v="1"/>
    <x v="0"/>
    <x v="5"/>
    <x v="0"/>
    <s v="No"/>
    <x v="4"/>
    <n v="5"/>
    <x v="0"/>
    <x v="0"/>
    <x v="0"/>
    <x v="0"/>
    <x v="2"/>
  </r>
  <r>
    <n v="2"/>
    <x v="0"/>
    <x v="0"/>
    <x v="0"/>
    <s v="No"/>
    <x v="6"/>
    <n v="3"/>
    <x v="0"/>
    <x v="0"/>
    <x v="0"/>
    <x v="0"/>
    <x v="2"/>
  </r>
  <r>
    <n v="1"/>
    <x v="0"/>
    <x v="0"/>
    <x v="3"/>
    <s v="No"/>
    <x v="8"/>
    <n v="7"/>
    <x v="0"/>
    <x v="0"/>
    <x v="0"/>
    <x v="0"/>
    <x v="2"/>
  </r>
  <r>
    <n v="1"/>
    <x v="0"/>
    <x v="11"/>
    <x v="3"/>
    <s v="No"/>
    <x v="2"/>
    <n v="3"/>
    <x v="0"/>
    <x v="0"/>
    <x v="0"/>
    <x v="0"/>
    <x v="2"/>
  </r>
  <r>
    <n v="1"/>
    <x v="0"/>
    <x v="8"/>
    <x v="5"/>
    <s v="No"/>
    <x v="2"/>
    <n v="7"/>
    <x v="0"/>
    <x v="0"/>
    <x v="0"/>
    <x v="0"/>
    <x v="2"/>
  </r>
  <r>
    <n v="0"/>
    <x v="0"/>
    <x v="5"/>
    <x v="5"/>
    <s v="No"/>
    <x v="5"/>
    <n v="7"/>
    <x v="0"/>
    <x v="0"/>
    <x v="0"/>
    <x v="0"/>
    <x v="2"/>
  </r>
  <r>
    <n v="0"/>
    <x v="0"/>
    <x v="3"/>
    <x v="4"/>
    <s v="No"/>
    <x v="8"/>
    <n v="7"/>
    <x v="0"/>
    <x v="0"/>
    <x v="0"/>
    <x v="0"/>
    <x v="2"/>
  </r>
  <r>
    <n v="3"/>
    <x v="0"/>
    <x v="3"/>
    <x v="5"/>
    <s v="No"/>
    <x v="6"/>
    <n v="9"/>
    <x v="0"/>
    <x v="0"/>
    <x v="0"/>
    <x v="0"/>
    <x v="2"/>
  </r>
  <r>
    <n v="2"/>
    <x v="0"/>
    <x v="5"/>
    <x v="3"/>
    <s v="No"/>
    <x v="14"/>
    <n v="9"/>
    <x v="0"/>
    <x v="0"/>
    <x v="0"/>
    <x v="0"/>
    <x v="2"/>
  </r>
  <r>
    <n v="2"/>
    <x v="0"/>
    <x v="0"/>
    <x v="5"/>
    <s v="No"/>
    <x v="5"/>
    <n v="3.5647266310000001"/>
    <x v="0"/>
    <x v="0"/>
    <x v="0"/>
    <x v="0"/>
    <x v="2"/>
  </r>
  <r>
    <n v="1"/>
    <x v="0"/>
    <x v="11"/>
    <x v="4"/>
    <s v="No"/>
    <x v="4"/>
    <n v="4"/>
    <x v="0"/>
    <x v="0"/>
    <x v="0"/>
    <x v="0"/>
    <x v="2"/>
  </r>
  <r>
    <n v="3"/>
    <x v="0"/>
    <x v="0"/>
    <x v="3"/>
    <s v="No"/>
    <x v="6"/>
    <n v="7"/>
    <x v="0"/>
    <x v="0"/>
    <x v="0"/>
    <x v="0"/>
    <x v="2"/>
  </r>
  <r>
    <n v="2"/>
    <x v="0"/>
    <x v="7"/>
    <x v="0"/>
    <s v="No"/>
    <x v="8"/>
    <n v="5"/>
    <x v="0"/>
    <x v="0"/>
    <x v="0"/>
    <x v="0"/>
    <x v="2"/>
  </r>
  <r>
    <n v="0"/>
    <x v="0"/>
    <x v="3"/>
    <x v="5"/>
    <s v="No"/>
    <x v="8"/>
    <n v="9"/>
    <x v="0"/>
    <x v="0"/>
    <x v="0"/>
    <x v="0"/>
    <x v="2"/>
  </r>
  <r>
    <n v="3"/>
    <x v="0"/>
    <x v="7"/>
    <x v="4"/>
    <s v="No"/>
    <x v="8"/>
    <n v="8"/>
    <x v="0"/>
    <x v="0"/>
    <x v="0"/>
    <x v="0"/>
    <x v="2"/>
  </r>
  <r>
    <n v="0"/>
    <x v="0"/>
    <x v="0"/>
    <x v="3"/>
    <s v="No"/>
    <x v="4"/>
    <n v="7"/>
    <x v="0"/>
    <x v="0"/>
    <x v="0"/>
    <x v="0"/>
    <x v="2"/>
  </r>
  <r>
    <n v="0"/>
    <x v="0"/>
    <x v="5"/>
    <x v="3"/>
    <s v="No"/>
    <x v="14"/>
    <n v="7"/>
    <x v="0"/>
    <x v="0"/>
    <x v="0"/>
    <x v="0"/>
    <x v="2"/>
  </r>
  <r>
    <n v="2"/>
    <x v="0"/>
    <x v="3"/>
    <x v="4"/>
    <s v="No"/>
    <x v="6"/>
    <n v="5"/>
    <x v="0"/>
    <x v="0"/>
    <x v="0"/>
    <x v="0"/>
    <x v="2"/>
  </r>
  <r>
    <n v="2"/>
    <x v="0"/>
    <x v="3"/>
    <x v="4"/>
    <s v="No"/>
    <x v="2"/>
    <n v="9"/>
    <x v="0"/>
    <x v="0"/>
    <x v="0"/>
    <x v="0"/>
    <x v="2"/>
  </r>
  <r>
    <n v="0"/>
    <x v="0"/>
    <x v="7"/>
    <x v="5"/>
    <s v="No"/>
    <x v="8"/>
    <n v="7"/>
    <x v="0"/>
    <x v="0"/>
    <x v="0"/>
    <x v="0"/>
    <x v="2"/>
  </r>
  <r>
    <n v="1"/>
    <x v="0"/>
    <x v="8"/>
    <x v="3"/>
    <s v="No"/>
    <x v="8"/>
    <n v="5"/>
    <x v="0"/>
    <x v="0"/>
    <x v="0"/>
    <x v="0"/>
    <x v="2"/>
  </r>
  <r>
    <n v="3"/>
    <x v="0"/>
    <x v="0"/>
    <x v="3"/>
    <s v="No"/>
    <x v="14"/>
    <n v="6"/>
    <x v="0"/>
    <x v="0"/>
    <x v="0"/>
    <x v="0"/>
    <x v="2"/>
  </r>
  <r>
    <n v="3"/>
    <x v="0"/>
    <x v="3"/>
    <x v="4"/>
    <s v="No"/>
    <x v="2"/>
    <n v="6"/>
    <x v="0"/>
    <x v="0"/>
    <x v="0"/>
    <x v="0"/>
    <x v="2"/>
  </r>
  <r>
    <n v="3"/>
    <x v="0"/>
    <x v="0"/>
    <x v="3"/>
    <s v="No"/>
    <x v="2"/>
    <n v="6"/>
    <x v="0"/>
    <x v="0"/>
    <x v="0"/>
    <x v="0"/>
    <x v="2"/>
  </r>
  <r>
    <n v="1"/>
    <x v="0"/>
    <x v="3"/>
    <x v="3"/>
    <s v="No"/>
    <x v="4"/>
    <n v="3.5647266310000001"/>
    <x v="0"/>
    <x v="0"/>
    <x v="0"/>
    <x v="0"/>
    <x v="2"/>
  </r>
  <r>
    <n v="3"/>
    <x v="0"/>
    <x v="8"/>
    <x v="5"/>
    <s v="No"/>
    <x v="8"/>
    <n v="3"/>
    <x v="0"/>
    <x v="0"/>
    <x v="0"/>
    <x v="0"/>
    <x v="2"/>
  </r>
  <r>
    <n v="0"/>
    <x v="0"/>
    <x v="5"/>
    <x v="3"/>
    <s v="No"/>
    <x v="4"/>
    <n v="6"/>
    <x v="0"/>
    <x v="0"/>
    <x v="0"/>
    <x v="0"/>
    <x v="2"/>
  </r>
  <r>
    <n v="3"/>
    <x v="0"/>
    <x v="5"/>
    <x v="4"/>
    <s v="No"/>
    <x v="14"/>
    <n v="5"/>
    <x v="0"/>
    <x v="0"/>
    <x v="0"/>
    <x v="0"/>
    <x v="2"/>
  </r>
  <r>
    <n v="0"/>
    <x v="0"/>
    <x v="0"/>
    <x v="0"/>
    <s v="No"/>
    <x v="4"/>
    <n v="9"/>
    <x v="0"/>
    <x v="0"/>
    <x v="0"/>
    <x v="0"/>
    <x v="2"/>
  </r>
  <r>
    <n v="0"/>
    <x v="0"/>
    <x v="0"/>
    <x v="5"/>
    <s v="No"/>
    <x v="14"/>
    <n v="4"/>
    <x v="0"/>
    <x v="0"/>
    <x v="0"/>
    <x v="0"/>
    <x v="2"/>
  </r>
  <r>
    <n v="2"/>
    <x v="0"/>
    <x v="5"/>
    <x v="4"/>
    <s v="No"/>
    <x v="8"/>
    <n v="8"/>
    <x v="0"/>
    <x v="0"/>
    <x v="0"/>
    <x v="0"/>
    <x v="2"/>
  </r>
  <r>
    <n v="0"/>
    <x v="0"/>
    <x v="0"/>
    <x v="3"/>
    <s v="No"/>
    <x v="8"/>
    <n v="5"/>
    <x v="0"/>
    <x v="0"/>
    <x v="0"/>
    <x v="0"/>
    <x v="2"/>
  </r>
  <r>
    <n v="0"/>
    <x v="0"/>
    <x v="0"/>
    <x v="0"/>
    <s v="No"/>
    <x v="8"/>
    <n v="8"/>
    <x v="0"/>
    <x v="0"/>
    <x v="0"/>
    <x v="0"/>
    <x v="2"/>
  </r>
  <r>
    <n v="2"/>
    <x v="0"/>
    <x v="8"/>
    <x v="4"/>
    <s v="No"/>
    <x v="4"/>
    <n v="3"/>
    <x v="0"/>
    <x v="0"/>
    <x v="0"/>
    <x v="0"/>
    <x v="2"/>
  </r>
  <r>
    <n v="1"/>
    <x v="0"/>
    <x v="7"/>
    <x v="0"/>
    <s v="No"/>
    <x v="8"/>
    <n v="7"/>
    <x v="0"/>
    <x v="0"/>
    <x v="0"/>
    <x v="0"/>
    <x v="2"/>
  </r>
  <r>
    <n v="3"/>
    <x v="0"/>
    <x v="3"/>
    <x v="4"/>
    <s v="No"/>
    <x v="4"/>
    <n v="9"/>
    <x v="0"/>
    <x v="0"/>
    <x v="0"/>
    <x v="0"/>
    <x v="2"/>
  </r>
  <r>
    <n v="0"/>
    <x v="0"/>
    <x v="8"/>
    <x v="4"/>
    <s v="No"/>
    <x v="4"/>
    <n v="7"/>
    <x v="0"/>
    <x v="0"/>
    <x v="0"/>
    <x v="0"/>
    <x v="2"/>
  </r>
  <r>
    <n v="0"/>
    <x v="0"/>
    <x v="0"/>
    <x v="5"/>
    <s v="No"/>
    <x v="5"/>
    <n v="3"/>
    <x v="0"/>
    <x v="0"/>
    <x v="0"/>
    <x v="0"/>
    <x v="2"/>
  </r>
  <r>
    <n v="0"/>
    <x v="0"/>
    <x v="7"/>
    <x v="5"/>
    <s v="No"/>
    <x v="8"/>
    <n v="5"/>
    <x v="0"/>
    <x v="0"/>
    <x v="0"/>
    <x v="0"/>
    <x v="2"/>
  </r>
  <r>
    <n v="0"/>
    <x v="0"/>
    <x v="5"/>
    <x v="3"/>
    <s v="No"/>
    <x v="14"/>
    <n v="3"/>
    <x v="0"/>
    <x v="0"/>
    <x v="0"/>
    <x v="0"/>
    <x v="2"/>
  </r>
  <r>
    <n v="0"/>
    <x v="0"/>
    <x v="0"/>
    <x v="3"/>
    <s v="No"/>
    <x v="2"/>
    <n v="4"/>
    <x v="0"/>
    <x v="0"/>
    <x v="0"/>
    <x v="0"/>
    <x v="2"/>
  </r>
  <r>
    <n v="1"/>
    <x v="0"/>
    <x v="8"/>
    <x v="0"/>
    <s v="No"/>
    <x v="2"/>
    <n v="6"/>
    <x v="0"/>
    <x v="0"/>
    <x v="0"/>
    <x v="0"/>
    <x v="2"/>
  </r>
  <r>
    <n v="0"/>
    <x v="0"/>
    <x v="3"/>
    <x v="4"/>
    <s v="No"/>
    <x v="14"/>
    <n v="8"/>
    <x v="0"/>
    <x v="0"/>
    <x v="0"/>
    <x v="0"/>
    <x v="2"/>
  </r>
  <r>
    <n v="2"/>
    <x v="0"/>
    <x v="7"/>
    <x v="4"/>
    <s v="No"/>
    <x v="4"/>
    <n v="7"/>
    <x v="0"/>
    <x v="0"/>
    <x v="0"/>
    <x v="0"/>
    <x v="2"/>
  </r>
  <r>
    <n v="1"/>
    <x v="0"/>
    <x v="0"/>
    <x v="0"/>
    <s v="No"/>
    <x v="5"/>
    <n v="9"/>
    <x v="0"/>
    <x v="0"/>
    <x v="0"/>
    <x v="0"/>
    <x v="2"/>
  </r>
  <r>
    <n v="1"/>
    <x v="0"/>
    <x v="3"/>
    <x v="5"/>
    <s v="No"/>
    <x v="14"/>
    <n v="4"/>
    <x v="0"/>
    <x v="0"/>
    <x v="0"/>
    <x v="0"/>
    <x v="2"/>
  </r>
  <r>
    <n v="1"/>
    <x v="0"/>
    <x v="0"/>
    <x v="5"/>
    <s v="No"/>
    <x v="5"/>
    <n v="5"/>
    <x v="0"/>
    <x v="0"/>
    <x v="0"/>
    <x v="0"/>
    <x v="2"/>
  </r>
  <r>
    <n v="2"/>
    <x v="0"/>
    <x v="0"/>
    <x v="3"/>
    <s v="No"/>
    <x v="8"/>
    <n v="8"/>
    <x v="0"/>
    <x v="0"/>
    <x v="0"/>
    <x v="0"/>
    <x v="2"/>
  </r>
  <r>
    <n v="0"/>
    <x v="0"/>
    <x v="3"/>
    <x v="5"/>
    <s v="No"/>
    <x v="2"/>
    <n v="5"/>
    <x v="0"/>
    <x v="0"/>
    <x v="0"/>
    <x v="0"/>
    <x v="2"/>
  </r>
  <r>
    <n v="0"/>
    <x v="0"/>
    <x v="5"/>
    <x v="4"/>
    <s v="No"/>
    <x v="6"/>
    <n v="4"/>
    <x v="0"/>
    <x v="0"/>
    <x v="0"/>
    <x v="0"/>
    <x v="2"/>
  </r>
  <r>
    <n v="3"/>
    <x v="0"/>
    <x v="7"/>
    <x v="5"/>
    <s v="No"/>
    <x v="8"/>
    <n v="6"/>
    <x v="0"/>
    <x v="0"/>
    <x v="0"/>
    <x v="0"/>
    <x v="2"/>
  </r>
  <r>
    <n v="3"/>
    <x v="0"/>
    <x v="5"/>
    <x v="5"/>
    <s v="No"/>
    <x v="16"/>
    <n v="7"/>
    <x v="0"/>
    <x v="0"/>
    <x v="0"/>
    <x v="0"/>
    <x v="2"/>
  </r>
  <r>
    <n v="1"/>
    <x v="0"/>
    <x v="5"/>
    <x v="5"/>
    <s v="No"/>
    <x v="5"/>
    <n v="5"/>
    <x v="0"/>
    <x v="0"/>
    <x v="0"/>
    <x v="0"/>
    <x v="2"/>
  </r>
  <r>
    <n v="3"/>
    <x v="0"/>
    <x v="8"/>
    <x v="0"/>
    <s v="No"/>
    <x v="16"/>
    <n v="9"/>
    <x v="0"/>
    <x v="0"/>
    <x v="0"/>
    <x v="0"/>
    <x v="2"/>
  </r>
  <r>
    <n v="2"/>
    <x v="0"/>
    <x v="8"/>
    <x v="5"/>
    <s v="No"/>
    <x v="6"/>
    <n v="6"/>
    <x v="0"/>
    <x v="0"/>
    <x v="0"/>
    <x v="0"/>
    <x v="2"/>
  </r>
  <r>
    <n v="3"/>
    <x v="0"/>
    <x v="7"/>
    <x v="0"/>
    <s v="No"/>
    <x v="5"/>
    <n v="5"/>
    <x v="0"/>
    <x v="0"/>
    <x v="0"/>
    <x v="0"/>
    <x v="2"/>
  </r>
  <r>
    <n v="0"/>
    <x v="0"/>
    <x v="0"/>
    <x v="4"/>
    <s v="No"/>
    <x v="2"/>
    <n v="5"/>
    <x v="0"/>
    <x v="0"/>
    <x v="0"/>
    <x v="0"/>
    <x v="2"/>
  </r>
  <r>
    <n v="2"/>
    <x v="0"/>
    <x v="5"/>
    <x v="4"/>
    <s v="No"/>
    <x v="2"/>
    <n v="6"/>
    <x v="0"/>
    <x v="0"/>
    <x v="0"/>
    <x v="0"/>
    <x v="2"/>
  </r>
  <r>
    <n v="1"/>
    <x v="0"/>
    <x v="5"/>
    <x v="5"/>
    <s v="No"/>
    <x v="4"/>
    <n v="8"/>
    <x v="0"/>
    <x v="0"/>
    <x v="0"/>
    <x v="0"/>
    <x v="2"/>
  </r>
  <r>
    <n v="0"/>
    <x v="0"/>
    <x v="11"/>
    <x v="4"/>
    <s v="No"/>
    <x v="6"/>
    <n v="4"/>
    <x v="0"/>
    <x v="0"/>
    <x v="0"/>
    <x v="0"/>
    <x v="2"/>
  </r>
  <r>
    <n v="1"/>
    <x v="0"/>
    <x v="0"/>
    <x v="4"/>
    <s v="No"/>
    <x v="14"/>
    <n v="4"/>
    <x v="0"/>
    <x v="0"/>
    <x v="0"/>
    <x v="0"/>
    <x v="2"/>
  </r>
  <r>
    <n v="0"/>
    <x v="0"/>
    <x v="8"/>
    <x v="4"/>
    <s v="No"/>
    <x v="2"/>
    <n v="3"/>
    <x v="0"/>
    <x v="0"/>
    <x v="0"/>
    <x v="0"/>
    <x v="2"/>
  </r>
  <r>
    <n v="2"/>
    <x v="0"/>
    <x v="7"/>
    <x v="5"/>
    <s v="No"/>
    <x v="16"/>
    <n v="5"/>
    <x v="0"/>
    <x v="0"/>
    <x v="0"/>
    <x v="0"/>
    <x v="2"/>
  </r>
  <r>
    <n v="2"/>
    <x v="0"/>
    <x v="5"/>
    <x v="4"/>
    <s v="No"/>
    <x v="2"/>
    <n v="6"/>
    <x v="0"/>
    <x v="0"/>
    <x v="0"/>
    <x v="0"/>
    <x v="2"/>
  </r>
  <r>
    <n v="0"/>
    <x v="0"/>
    <x v="7"/>
    <x v="0"/>
    <s v="No"/>
    <x v="4"/>
    <n v="6"/>
    <x v="0"/>
    <x v="0"/>
    <x v="0"/>
    <x v="0"/>
    <x v="2"/>
  </r>
  <r>
    <n v="2"/>
    <x v="0"/>
    <x v="0"/>
    <x v="3"/>
    <s v="No"/>
    <x v="14"/>
    <n v="4"/>
    <x v="0"/>
    <x v="0"/>
    <x v="0"/>
    <x v="0"/>
    <x v="2"/>
  </r>
  <r>
    <n v="0"/>
    <x v="0"/>
    <x v="0"/>
    <x v="5"/>
    <s v="No"/>
    <x v="5"/>
    <n v="5"/>
    <x v="0"/>
    <x v="0"/>
    <x v="0"/>
    <x v="0"/>
    <x v="2"/>
  </r>
  <r>
    <n v="2"/>
    <x v="0"/>
    <x v="8"/>
    <x v="0"/>
    <s v="No"/>
    <x v="14"/>
    <n v="5"/>
    <x v="0"/>
    <x v="0"/>
    <x v="0"/>
    <x v="0"/>
    <x v="2"/>
  </r>
  <r>
    <n v="2"/>
    <x v="0"/>
    <x v="3"/>
    <x v="4"/>
    <s v="No"/>
    <x v="2"/>
    <n v="4"/>
    <x v="0"/>
    <x v="0"/>
    <x v="0"/>
    <x v="0"/>
    <x v="2"/>
  </r>
  <r>
    <n v="1"/>
    <x v="0"/>
    <x v="8"/>
    <x v="0"/>
    <s v="No"/>
    <x v="8"/>
    <n v="9"/>
    <x v="0"/>
    <x v="0"/>
    <x v="0"/>
    <x v="0"/>
    <x v="2"/>
  </r>
  <r>
    <n v="0"/>
    <x v="0"/>
    <x v="3"/>
    <x v="5"/>
    <s v="No"/>
    <x v="8"/>
    <n v="3"/>
    <x v="0"/>
    <x v="0"/>
    <x v="0"/>
    <x v="0"/>
    <x v="2"/>
  </r>
  <r>
    <n v="2"/>
    <x v="0"/>
    <x v="0"/>
    <x v="5"/>
    <s v="No"/>
    <x v="6"/>
    <n v="3"/>
    <x v="0"/>
    <x v="0"/>
    <x v="0"/>
    <x v="0"/>
    <x v="2"/>
  </r>
  <r>
    <n v="0"/>
    <x v="0"/>
    <x v="5"/>
    <x v="3"/>
    <s v="No"/>
    <x v="8"/>
    <n v="6"/>
    <x v="0"/>
    <x v="0"/>
    <x v="0"/>
    <x v="0"/>
    <x v="2"/>
  </r>
  <r>
    <n v="2"/>
    <x v="0"/>
    <x v="5"/>
    <x v="4"/>
    <s v="No"/>
    <x v="0"/>
    <n v="7"/>
    <x v="0"/>
    <x v="0"/>
    <x v="0"/>
    <x v="0"/>
    <x v="2"/>
  </r>
  <r>
    <n v="8"/>
    <x v="1"/>
    <x v="9"/>
    <x v="7"/>
    <s v="Yes"/>
    <x v="12"/>
    <n v="2"/>
    <x v="1"/>
    <x v="1"/>
    <x v="1"/>
    <x v="1"/>
    <x v="1"/>
  </r>
  <r>
    <n v="6"/>
    <x v="1"/>
    <x v="9"/>
    <x v="1"/>
    <s v="Yes"/>
    <x v="16"/>
    <n v="2"/>
    <x v="1"/>
    <x v="1"/>
    <x v="1"/>
    <x v="1"/>
    <x v="0"/>
  </r>
  <r>
    <n v="9"/>
    <x v="1"/>
    <x v="1"/>
    <x v="7"/>
    <s v="Yes"/>
    <x v="15"/>
    <n v="1"/>
    <x v="1"/>
    <x v="1"/>
    <x v="1"/>
    <x v="1"/>
    <x v="1"/>
  </r>
  <r>
    <n v="1"/>
    <x v="0"/>
    <x v="8"/>
    <x v="3"/>
    <s v="No"/>
    <x v="9"/>
    <n v="3"/>
    <x v="0"/>
    <x v="0"/>
    <x v="0"/>
    <x v="0"/>
    <x v="2"/>
  </r>
  <r>
    <n v="3"/>
    <x v="0"/>
    <x v="8"/>
    <x v="5"/>
    <s v="No"/>
    <x v="3"/>
    <n v="3"/>
    <x v="0"/>
    <x v="0"/>
    <x v="0"/>
    <x v="0"/>
    <x v="2"/>
  </r>
  <r>
    <n v="2"/>
    <x v="0"/>
    <x v="3"/>
    <x v="0"/>
    <s v="No"/>
    <x v="4"/>
    <n v="6"/>
    <x v="0"/>
    <x v="0"/>
    <x v="0"/>
    <x v="0"/>
    <x v="2"/>
  </r>
  <r>
    <n v="10"/>
    <x v="1"/>
    <x v="7"/>
    <x v="1"/>
    <s v="Yes"/>
    <x v="12"/>
    <n v="0"/>
    <x v="1"/>
    <x v="1"/>
    <x v="1"/>
    <x v="1"/>
    <x v="1"/>
  </r>
  <r>
    <n v="6"/>
    <x v="1"/>
    <x v="9"/>
    <x v="1"/>
    <s v="Yes"/>
    <x v="1"/>
    <n v="2"/>
    <x v="0"/>
    <x v="1"/>
    <x v="1"/>
    <x v="0"/>
    <x v="0"/>
  </r>
  <r>
    <n v="5"/>
    <x v="1"/>
    <x v="7"/>
    <x v="1"/>
    <s v="Yes"/>
    <x v="15"/>
    <n v="1"/>
    <x v="1"/>
    <x v="1"/>
    <x v="1"/>
    <x v="1"/>
    <x v="0"/>
  </r>
  <r>
    <n v="5"/>
    <x v="1"/>
    <x v="2"/>
    <x v="1"/>
    <s v="Yes"/>
    <x v="10"/>
    <n v="0"/>
    <x v="1"/>
    <x v="1"/>
    <x v="1"/>
    <x v="1"/>
    <x v="0"/>
  </r>
  <r>
    <n v="5"/>
    <x v="1"/>
    <x v="7"/>
    <x v="2"/>
    <s v="Yes"/>
    <x v="15"/>
    <n v="2"/>
    <x v="0"/>
    <x v="1"/>
    <x v="1"/>
    <x v="0"/>
    <x v="0"/>
  </r>
  <r>
    <n v="7"/>
    <x v="1"/>
    <x v="1"/>
    <x v="2"/>
    <s v="Yes"/>
    <x v="12"/>
    <n v="1"/>
    <x v="1"/>
    <x v="1"/>
    <x v="1"/>
    <x v="1"/>
    <x v="0"/>
  </r>
  <r>
    <n v="4"/>
    <x v="1"/>
    <x v="7"/>
    <x v="7"/>
    <s v="Yes"/>
    <x v="15"/>
    <n v="1"/>
    <x v="1"/>
    <x v="1"/>
    <x v="1"/>
    <x v="1"/>
    <x v="0"/>
  </r>
  <r>
    <n v="1"/>
    <x v="0"/>
    <x v="4"/>
    <x v="5"/>
    <s v="No"/>
    <x v="14"/>
    <n v="8"/>
    <x v="0"/>
    <x v="0"/>
    <x v="0"/>
    <x v="0"/>
    <x v="2"/>
  </r>
  <r>
    <n v="8"/>
    <x v="1"/>
    <x v="9"/>
    <x v="7"/>
    <s v="Yes"/>
    <x v="10"/>
    <n v="1"/>
    <x v="0"/>
    <x v="1"/>
    <x v="1"/>
    <x v="0"/>
    <x v="1"/>
  </r>
  <r>
    <n v="5"/>
    <x v="1"/>
    <x v="2"/>
    <x v="7"/>
    <s v="Yes"/>
    <x v="2"/>
    <n v="2"/>
    <x v="1"/>
    <x v="1"/>
    <x v="1"/>
    <x v="1"/>
    <x v="0"/>
  </r>
  <r>
    <n v="3"/>
    <x v="0"/>
    <x v="0"/>
    <x v="5"/>
    <s v="No"/>
    <x v="0"/>
    <n v="7"/>
    <x v="0"/>
    <x v="0"/>
    <x v="0"/>
    <x v="0"/>
    <x v="2"/>
  </r>
  <r>
    <n v="3"/>
    <x v="0"/>
    <x v="6"/>
    <x v="5"/>
    <s v="No"/>
    <x v="9"/>
    <n v="4"/>
    <x v="0"/>
    <x v="0"/>
    <x v="0"/>
    <x v="0"/>
    <x v="2"/>
  </r>
  <r>
    <n v="4"/>
    <x v="1"/>
    <x v="7"/>
    <x v="1"/>
    <s v="Yes"/>
    <x v="1"/>
    <n v="0"/>
    <x v="0"/>
    <x v="1"/>
    <x v="1"/>
    <x v="0"/>
    <x v="0"/>
  </r>
  <r>
    <n v="2"/>
    <x v="0"/>
    <x v="6"/>
    <x v="4"/>
    <s v="No"/>
    <x v="3"/>
    <n v="9"/>
    <x v="0"/>
    <x v="0"/>
    <x v="0"/>
    <x v="0"/>
    <x v="2"/>
  </r>
  <r>
    <n v="0"/>
    <x v="0"/>
    <x v="0"/>
    <x v="3"/>
    <s v="No"/>
    <x v="0"/>
    <n v="9"/>
    <x v="0"/>
    <x v="0"/>
    <x v="0"/>
    <x v="0"/>
    <x v="2"/>
  </r>
  <r>
    <n v="6"/>
    <x v="1"/>
    <x v="9"/>
    <x v="1"/>
    <s v="Yes"/>
    <x v="12"/>
    <n v="2"/>
    <x v="0"/>
    <x v="1"/>
    <x v="1"/>
    <x v="0"/>
    <x v="0"/>
  </r>
  <r>
    <n v="4"/>
    <x v="1"/>
    <x v="9"/>
    <x v="1"/>
    <s v="Yes"/>
    <x v="10"/>
    <n v="2"/>
    <x v="0"/>
    <x v="1"/>
    <x v="1"/>
    <x v="0"/>
    <x v="0"/>
  </r>
  <r>
    <n v="1"/>
    <x v="0"/>
    <x v="0"/>
    <x v="3"/>
    <s v="No"/>
    <x v="11"/>
    <n v="3"/>
    <x v="0"/>
    <x v="0"/>
    <x v="0"/>
    <x v="0"/>
    <x v="2"/>
  </r>
  <r>
    <n v="11"/>
    <x v="1"/>
    <x v="7"/>
    <x v="7"/>
    <s v="Yes"/>
    <x v="1"/>
    <n v="2"/>
    <x v="1"/>
    <x v="1"/>
    <x v="1"/>
    <x v="1"/>
    <x v="1"/>
  </r>
  <r>
    <n v="10"/>
    <x v="1"/>
    <x v="2"/>
    <x v="1"/>
    <s v="Yes"/>
    <x v="12"/>
    <n v="1"/>
    <x v="1"/>
    <x v="1"/>
    <x v="1"/>
    <x v="1"/>
    <x v="1"/>
  </r>
  <r>
    <n v="6"/>
    <x v="1"/>
    <x v="9"/>
    <x v="1"/>
    <s v="Yes"/>
    <x v="12"/>
    <n v="0"/>
    <x v="1"/>
    <x v="1"/>
    <x v="1"/>
    <x v="1"/>
    <x v="0"/>
  </r>
  <r>
    <n v="2"/>
    <x v="0"/>
    <x v="4"/>
    <x v="0"/>
    <s v="No"/>
    <x v="5"/>
    <n v="7"/>
    <x v="0"/>
    <x v="0"/>
    <x v="0"/>
    <x v="0"/>
    <x v="2"/>
  </r>
  <r>
    <n v="1"/>
    <x v="0"/>
    <x v="4"/>
    <x v="0"/>
    <s v="No"/>
    <x v="3"/>
    <n v="9"/>
    <x v="0"/>
    <x v="0"/>
    <x v="0"/>
    <x v="0"/>
    <x v="2"/>
  </r>
  <r>
    <n v="2"/>
    <x v="0"/>
    <x v="8"/>
    <x v="5"/>
    <s v="No"/>
    <x v="4"/>
    <n v="9"/>
    <x v="0"/>
    <x v="0"/>
    <x v="0"/>
    <x v="0"/>
    <x v="2"/>
  </r>
  <r>
    <n v="3"/>
    <x v="0"/>
    <x v="0"/>
    <x v="3"/>
    <s v="No"/>
    <x v="14"/>
    <n v="8"/>
    <x v="0"/>
    <x v="0"/>
    <x v="0"/>
    <x v="0"/>
    <x v="2"/>
  </r>
  <r>
    <n v="8"/>
    <x v="1"/>
    <x v="9"/>
    <x v="2"/>
    <s v="Yes"/>
    <x v="8"/>
    <n v="2"/>
    <x v="0"/>
    <x v="1"/>
    <x v="1"/>
    <x v="0"/>
    <x v="1"/>
  </r>
  <r>
    <n v="2"/>
    <x v="0"/>
    <x v="6"/>
    <x v="3"/>
    <s v="No"/>
    <x v="11"/>
    <n v="5"/>
    <x v="0"/>
    <x v="0"/>
    <x v="0"/>
    <x v="0"/>
    <x v="2"/>
  </r>
  <r>
    <n v="6"/>
    <x v="1"/>
    <x v="2"/>
    <x v="7"/>
    <s v="Yes"/>
    <x v="10"/>
    <n v="0"/>
    <x v="1"/>
    <x v="1"/>
    <x v="1"/>
    <x v="1"/>
    <x v="0"/>
  </r>
  <r>
    <n v="1"/>
    <x v="0"/>
    <x v="0"/>
    <x v="4"/>
    <s v="No"/>
    <x v="13"/>
    <n v="6"/>
    <x v="0"/>
    <x v="0"/>
    <x v="0"/>
    <x v="0"/>
    <x v="2"/>
  </r>
  <r>
    <n v="3"/>
    <x v="0"/>
    <x v="5"/>
    <x v="3"/>
    <s v="No"/>
    <x v="14"/>
    <n v="8"/>
    <x v="0"/>
    <x v="0"/>
    <x v="0"/>
    <x v="0"/>
    <x v="2"/>
  </r>
  <r>
    <n v="1"/>
    <x v="0"/>
    <x v="3"/>
    <x v="3"/>
    <s v="No"/>
    <x v="11"/>
    <n v="6"/>
    <x v="0"/>
    <x v="0"/>
    <x v="0"/>
    <x v="0"/>
    <x v="2"/>
  </r>
  <r>
    <n v="0"/>
    <x v="0"/>
    <x v="4"/>
    <x v="4"/>
    <s v="No"/>
    <x v="5"/>
    <n v="3"/>
    <x v="0"/>
    <x v="0"/>
    <x v="0"/>
    <x v="0"/>
    <x v="2"/>
  </r>
  <r>
    <n v="2"/>
    <x v="0"/>
    <x v="4"/>
    <x v="4"/>
    <s v="No"/>
    <x v="14"/>
    <n v="7"/>
    <x v="0"/>
    <x v="0"/>
    <x v="0"/>
    <x v="0"/>
    <x v="2"/>
  </r>
  <r>
    <n v="0"/>
    <x v="0"/>
    <x v="3"/>
    <x v="0"/>
    <s v="No"/>
    <x v="13"/>
    <n v="5"/>
    <x v="1"/>
    <x v="0"/>
    <x v="0"/>
    <x v="1"/>
    <x v="2"/>
  </r>
  <r>
    <n v="4"/>
    <x v="1"/>
    <x v="2"/>
    <x v="1"/>
    <s v="Yes"/>
    <x v="1"/>
    <n v="2"/>
    <x v="1"/>
    <x v="1"/>
    <x v="1"/>
    <x v="1"/>
    <x v="0"/>
  </r>
  <r>
    <n v="5"/>
    <x v="1"/>
    <x v="7"/>
    <x v="2"/>
    <s v="Yes"/>
    <x v="12"/>
    <n v="1"/>
    <x v="1"/>
    <x v="1"/>
    <x v="1"/>
    <x v="1"/>
    <x v="0"/>
  </r>
  <r>
    <n v="11"/>
    <x v="1"/>
    <x v="7"/>
    <x v="1"/>
    <s v="Yes"/>
    <x v="15"/>
    <n v="0"/>
    <x v="1"/>
    <x v="1"/>
    <x v="1"/>
    <x v="1"/>
    <x v="1"/>
  </r>
  <r>
    <n v="9"/>
    <x v="1"/>
    <x v="1"/>
    <x v="7"/>
    <s v="Yes"/>
    <x v="15"/>
    <n v="1"/>
    <x v="1"/>
    <x v="1"/>
    <x v="1"/>
    <x v="1"/>
    <x v="1"/>
  </r>
  <r>
    <n v="10"/>
    <x v="1"/>
    <x v="2"/>
    <x v="2"/>
    <s v="Yes"/>
    <x v="1"/>
    <n v="0"/>
    <x v="1"/>
    <x v="1"/>
    <x v="1"/>
    <x v="1"/>
    <x v="1"/>
  </r>
  <r>
    <n v="4"/>
    <x v="1"/>
    <x v="7"/>
    <x v="1"/>
    <s v="Yes"/>
    <x v="12"/>
    <n v="3.5647266310000001"/>
    <x v="1"/>
    <x v="1"/>
    <x v="1"/>
    <x v="1"/>
    <x v="0"/>
  </r>
  <r>
    <n v="5"/>
    <x v="1"/>
    <x v="2"/>
    <x v="7"/>
    <s v="Yes"/>
    <x v="8"/>
    <n v="0"/>
    <x v="1"/>
    <x v="1"/>
    <x v="1"/>
    <x v="1"/>
    <x v="0"/>
  </r>
  <r>
    <n v="0"/>
    <x v="0"/>
    <x v="3"/>
    <x v="5"/>
    <s v="No"/>
    <x v="6"/>
    <n v="7"/>
    <x v="0"/>
    <x v="0"/>
    <x v="0"/>
    <x v="0"/>
    <x v="2"/>
  </r>
  <r>
    <n v="7"/>
    <x v="1"/>
    <x v="2"/>
    <x v="7"/>
    <s v="Yes"/>
    <x v="15"/>
    <n v="2"/>
    <x v="1"/>
    <x v="1"/>
    <x v="1"/>
    <x v="1"/>
    <x v="0"/>
  </r>
  <r>
    <n v="6"/>
    <x v="1"/>
    <x v="7"/>
    <x v="2"/>
    <s v="Yes"/>
    <x v="1"/>
    <n v="2"/>
    <x v="1"/>
    <x v="1"/>
    <x v="1"/>
    <x v="1"/>
    <x v="0"/>
  </r>
  <r>
    <n v="9"/>
    <x v="1"/>
    <x v="7"/>
    <x v="1"/>
    <s v="Yes"/>
    <x v="15"/>
    <n v="1"/>
    <x v="1"/>
    <x v="1"/>
    <x v="1"/>
    <x v="1"/>
    <x v="1"/>
  </r>
  <r>
    <n v="9"/>
    <x v="1"/>
    <x v="2"/>
    <x v="2"/>
    <s v="Yes"/>
    <x v="1"/>
    <n v="0"/>
    <x v="1"/>
    <x v="1"/>
    <x v="1"/>
    <x v="1"/>
    <x v="1"/>
  </r>
  <r>
    <n v="3"/>
    <x v="0"/>
    <x v="3"/>
    <x v="5"/>
    <s v="No"/>
    <x v="4"/>
    <n v="6"/>
    <x v="0"/>
    <x v="0"/>
    <x v="0"/>
    <x v="0"/>
    <x v="2"/>
  </r>
  <r>
    <n v="3"/>
    <x v="0"/>
    <x v="3"/>
    <x v="3"/>
    <s v="No"/>
    <x v="4"/>
    <n v="4"/>
    <x v="0"/>
    <x v="0"/>
    <x v="0"/>
    <x v="0"/>
    <x v="2"/>
  </r>
  <r>
    <n v="2"/>
    <x v="0"/>
    <x v="3"/>
    <x v="3"/>
    <s v="No"/>
    <x v="11"/>
    <n v="6"/>
    <x v="0"/>
    <x v="0"/>
    <x v="0"/>
    <x v="0"/>
    <x v="2"/>
  </r>
  <r>
    <n v="4"/>
    <x v="1"/>
    <x v="1"/>
    <x v="2"/>
    <s v="Yes"/>
    <x v="10"/>
    <n v="0"/>
    <x v="1"/>
    <x v="1"/>
    <x v="1"/>
    <x v="1"/>
    <x v="0"/>
  </r>
  <r>
    <n v="2"/>
    <x v="0"/>
    <x v="5"/>
    <x v="4"/>
    <s v="No"/>
    <x v="3"/>
    <n v="4"/>
    <x v="0"/>
    <x v="0"/>
    <x v="0"/>
    <x v="0"/>
    <x v="2"/>
  </r>
  <r>
    <n v="10"/>
    <x v="1"/>
    <x v="9"/>
    <x v="7"/>
    <s v="Yes"/>
    <x v="10"/>
    <n v="2"/>
    <x v="1"/>
    <x v="1"/>
    <x v="1"/>
    <x v="1"/>
    <x v="1"/>
  </r>
  <r>
    <n v="10"/>
    <x v="1"/>
    <x v="7"/>
    <x v="7"/>
    <s v="Yes"/>
    <x v="1"/>
    <n v="0"/>
    <x v="1"/>
    <x v="1"/>
    <x v="1"/>
    <x v="1"/>
    <x v="1"/>
  </r>
  <r>
    <n v="1"/>
    <x v="0"/>
    <x v="0"/>
    <x v="3"/>
    <s v="No"/>
    <x v="9"/>
    <n v="7"/>
    <x v="0"/>
    <x v="0"/>
    <x v="0"/>
    <x v="0"/>
    <x v="2"/>
  </r>
  <r>
    <n v="3"/>
    <x v="0"/>
    <x v="3"/>
    <x v="0"/>
    <s v="No"/>
    <x v="3"/>
    <n v="3"/>
    <x v="0"/>
    <x v="0"/>
    <x v="0"/>
    <x v="0"/>
    <x v="2"/>
  </r>
  <r>
    <n v="2"/>
    <x v="0"/>
    <x v="3"/>
    <x v="3"/>
    <s v="No"/>
    <x v="16"/>
    <n v="6"/>
    <x v="0"/>
    <x v="0"/>
    <x v="0"/>
    <x v="0"/>
    <x v="2"/>
  </r>
  <r>
    <n v="3"/>
    <x v="0"/>
    <x v="4"/>
    <x v="3"/>
    <s v="No"/>
    <x v="5"/>
    <n v="6"/>
    <x v="0"/>
    <x v="0"/>
    <x v="0"/>
    <x v="0"/>
    <x v="2"/>
  </r>
  <r>
    <n v="2"/>
    <x v="0"/>
    <x v="0"/>
    <x v="3"/>
    <s v="No"/>
    <x v="14"/>
    <n v="8"/>
    <x v="0"/>
    <x v="0"/>
    <x v="0"/>
    <x v="0"/>
    <x v="2"/>
  </r>
  <r>
    <n v="3"/>
    <x v="0"/>
    <x v="5"/>
    <x v="5"/>
    <s v="No"/>
    <x v="4"/>
    <n v="8"/>
    <x v="0"/>
    <x v="0"/>
    <x v="0"/>
    <x v="0"/>
    <x v="2"/>
  </r>
  <r>
    <n v="4"/>
    <x v="1"/>
    <x v="9"/>
    <x v="1"/>
    <s v="Yes"/>
    <x v="8"/>
    <n v="1"/>
    <x v="1"/>
    <x v="1"/>
    <x v="1"/>
    <x v="1"/>
    <x v="0"/>
  </r>
  <r>
    <n v="11"/>
    <x v="1"/>
    <x v="2"/>
    <x v="7"/>
    <s v="Yes"/>
    <x v="10"/>
    <n v="3.5647266310000001"/>
    <x v="1"/>
    <x v="1"/>
    <x v="1"/>
    <x v="1"/>
    <x v="1"/>
  </r>
  <r>
    <n v="6"/>
    <x v="1"/>
    <x v="7"/>
    <x v="1"/>
    <s v="Yes"/>
    <x v="1"/>
    <n v="0"/>
    <x v="1"/>
    <x v="1"/>
    <x v="1"/>
    <x v="1"/>
    <x v="0"/>
  </r>
  <r>
    <n v="7"/>
    <x v="1"/>
    <x v="1"/>
    <x v="7"/>
    <s v="Yes"/>
    <x v="8"/>
    <n v="2"/>
    <x v="1"/>
    <x v="1"/>
    <x v="1"/>
    <x v="1"/>
    <x v="0"/>
  </r>
  <r>
    <n v="6"/>
    <x v="1"/>
    <x v="1"/>
    <x v="1"/>
    <s v="Yes"/>
    <x v="15"/>
    <n v="2"/>
    <x v="1"/>
    <x v="1"/>
    <x v="1"/>
    <x v="1"/>
    <x v="0"/>
  </r>
  <r>
    <n v="2"/>
    <x v="0"/>
    <x v="4"/>
    <x v="0"/>
    <s v="No"/>
    <x v="13"/>
    <n v="8"/>
    <x v="0"/>
    <x v="0"/>
    <x v="0"/>
    <x v="0"/>
    <x v="2"/>
  </r>
  <r>
    <n v="1"/>
    <x v="0"/>
    <x v="11"/>
    <x v="5"/>
    <s v="No"/>
    <x v="4"/>
    <n v="8"/>
    <x v="0"/>
    <x v="0"/>
    <x v="0"/>
    <x v="0"/>
    <x v="2"/>
  </r>
  <r>
    <n v="11"/>
    <x v="1"/>
    <x v="9"/>
    <x v="2"/>
    <s v="Yes"/>
    <x v="10"/>
    <n v="0"/>
    <x v="1"/>
    <x v="1"/>
    <x v="1"/>
    <x v="1"/>
    <x v="1"/>
  </r>
  <r>
    <n v="1"/>
    <x v="0"/>
    <x v="0"/>
    <x v="3"/>
    <s v="No"/>
    <x v="5"/>
    <n v="7"/>
    <x v="0"/>
    <x v="0"/>
    <x v="0"/>
    <x v="0"/>
    <x v="2"/>
  </r>
  <r>
    <n v="7"/>
    <x v="1"/>
    <x v="1"/>
    <x v="2"/>
    <s v="Yes"/>
    <x v="15"/>
    <n v="2"/>
    <x v="1"/>
    <x v="1"/>
    <x v="1"/>
    <x v="1"/>
    <x v="0"/>
  </r>
  <r>
    <n v="3"/>
    <x v="0"/>
    <x v="0"/>
    <x v="3"/>
    <s v="No"/>
    <x v="5"/>
    <n v="6"/>
    <x v="0"/>
    <x v="0"/>
    <x v="0"/>
    <x v="0"/>
    <x v="2"/>
  </r>
  <r>
    <n v="7"/>
    <x v="1"/>
    <x v="2"/>
    <x v="1"/>
    <s v="Yes"/>
    <x v="2"/>
    <n v="0"/>
    <x v="1"/>
    <x v="1"/>
    <x v="1"/>
    <x v="1"/>
    <x v="0"/>
  </r>
  <r>
    <n v="9"/>
    <x v="1"/>
    <x v="9"/>
    <x v="1"/>
    <s v="Yes"/>
    <x v="8"/>
    <n v="0"/>
    <x v="1"/>
    <x v="1"/>
    <x v="1"/>
    <x v="1"/>
    <x v="1"/>
  </r>
  <r>
    <n v="4"/>
    <x v="1"/>
    <x v="2"/>
    <x v="1"/>
    <s v="Yes"/>
    <x v="12"/>
    <n v="0"/>
    <x v="1"/>
    <x v="1"/>
    <x v="1"/>
    <x v="1"/>
    <x v="0"/>
  </r>
  <r>
    <n v="3"/>
    <x v="0"/>
    <x v="6"/>
    <x v="4"/>
    <s v="No"/>
    <x v="11"/>
    <n v="3"/>
    <x v="0"/>
    <x v="0"/>
    <x v="0"/>
    <x v="0"/>
    <x v="2"/>
  </r>
  <r>
    <n v="11"/>
    <x v="1"/>
    <x v="9"/>
    <x v="7"/>
    <s v="Yes"/>
    <x v="1"/>
    <n v="1"/>
    <x v="1"/>
    <x v="1"/>
    <x v="1"/>
    <x v="1"/>
    <x v="1"/>
  </r>
  <r>
    <n v="2"/>
    <x v="0"/>
    <x v="4"/>
    <x v="5"/>
    <s v="No"/>
    <x v="4"/>
    <n v="8"/>
    <x v="0"/>
    <x v="0"/>
    <x v="0"/>
    <x v="0"/>
    <x v="2"/>
  </r>
  <r>
    <n v="3"/>
    <x v="0"/>
    <x v="8"/>
    <x v="3"/>
    <s v="No"/>
    <x v="13"/>
    <n v="9"/>
    <x v="0"/>
    <x v="0"/>
    <x v="0"/>
    <x v="0"/>
    <x v="2"/>
  </r>
  <r>
    <n v="5"/>
    <x v="1"/>
    <x v="9"/>
    <x v="2"/>
    <s v="Yes"/>
    <x v="10"/>
    <n v="1"/>
    <x v="1"/>
    <x v="1"/>
    <x v="1"/>
    <x v="1"/>
    <x v="0"/>
  </r>
  <r>
    <n v="5"/>
    <x v="1"/>
    <x v="1"/>
    <x v="1"/>
    <s v="Yes"/>
    <x v="1"/>
    <n v="2"/>
    <x v="1"/>
    <x v="1"/>
    <x v="1"/>
    <x v="1"/>
    <x v="0"/>
  </r>
  <r>
    <n v="1"/>
    <x v="0"/>
    <x v="6"/>
    <x v="5"/>
    <s v="No"/>
    <x v="11"/>
    <n v="4"/>
    <x v="0"/>
    <x v="0"/>
    <x v="0"/>
    <x v="0"/>
    <x v="2"/>
  </r>
  <r>
    <n v="6"/>
    <x v="1"/>
    <x v="2"/>
    <x v="1"/>
    <s v="Yes"/>
    <x v="8"/>
    <n v="1"/>
    <x v="1"/>
    <x v="1"/>
    <x v="1"/>
    <x v="1"/>
    <x v="0"/>
  </r>
  <r>
    <n v="10"/>
    <x v="1"/>
    <x v="1"/>
    <x v="1"/>
    <s v="Yes"/>
    <x v="15"/>
    <n v="0"/>
    <x v="1"/>
    <x v="1"/>
    <x v="1"/>
    <x v="1"/>
    <x v="1"/>
  </r>
  <r>
    <n v="11"/>
    <x v="1"/>
    <x v="7"/>
    <x v="7"/>
    <s v="Yes"/>
    <x v="2"/>
    <n v="2"/>
    <x v="1"/>
    <x v="1"/>
    <x v="1"/>
    <x v="1"/>
    <x v="1"/>
  </r>
  <r>
    <n v="10"/>
    <x v="1"/>
    <x v="9"/>
    <x v="7"/>
    <s v="Yes"/>
    <x v="10"/>
    <n v="2"/>
    <x v="1"/>
    <x v="1"/>
    <x v="1"/>
    <x v="1"/>
    <x v="1"/>
  </r>
  <r>
    <n v="2"/>
    <x v="0"/>
    <x v="4"/>
    <x v="0"/>
    <s v="No"/>
    <x v="3"/>
    <n v="4"/>
    <x v="0"/>
    <x v="0"/>
    <x v="0"/>
    <x v="0"/>
    <x v="2"/>
  </r>
  <r>
    <n v="2"/>
    <x v="0"/>
    <x v="4"/>
    <x v="4"/>
    <s v="No"/>
    <x v="13"/>
    <n v="4"/>
    <x v="0"/>
    <x v="0"/>
    <x v="0"/>
    <x v="0"/>
    <x v="2"/>
  </r>
  <r>
    <n v="5"/>
    <x v="1"/>
    <x v="2"/>
    <x v="1"/>
    <s v="Yes"/>
    <x v="15"/>
    <n v="1"/>
    <x v="1"/>
    <x v="1"/>
    <x v="1"/>
    <x v="1"/>
    <x v="0"/>
  </r>
  <r>
    <n v="9"/>
    <x v="1"/>
    <x v="9"/>
    <x v="7"/>
    <s v="Yes"/>
    <x v="12"/>
    <n v="0"/>
    <x v="1"/>
    <x v="1"/>
    <x v="1"/>
    <x v="1"/>
    <x v="1"/>
  </r>
  <r>
    <n v="4"/>
    <x v="1"/>
    <x v="7"/>
    <x v="1"/>
    <s v="Yes"/>
    <x v="15"/>
    <n v="0"/>
    <x v="1"/>
    <x v="1"/>
    <x v="1"/>
    <x v="1"/>
    <x v="0"/>
  </r>
  <r>
    <n v="2"/>
    <x v="0"/>
    <x v="5"/>
    <x v="5"/>
    <s v="No"/>
    <x v="14"/>
    <n v="8"/>
    <x v="0"/>
    <x v="0"/>
    <x v="0"/>
    <x v="0"/>
    <x v="2"/>
  </r>
  <r>
    <n v="10"/>
    <x v="1"/>
    <x v="9"/>
    <x v="2"/>
    <s v="Yes"/>
    <x v="15"/>
    <n v="0"/>
    <x v="1"/>
    <x v="1"/>
    <x v="1"/>
    <x v="1"/>
    <x v="1"/>
  </r>
  <r>
    <n v="1"/>
    <x v="0"/>
    <x v="5"/>
    <x v="5"/>
    <s v="No"/>
    <x v="4"/>
    <n v="3"/>
    <x v="0"/>
    <x v="0"/>
    <x v="0"/>
    <x v="0"/>
    <x v="2"/>
  </r>
  <r>
    <n v="3"/>
    <x v="0"/>
    <x v="3"/>
    <x v="3"/>
    <s v="No"/>
    <x v="11"/>
    <n v="4"/>
    <x v="0"/>
    <x v="0"/>
    <x v="0"/>
    <x v="0"/>
    <x v="2"/>
  </r>
  <r>
    <n v="8"/>
    <x v="1"/>
    <x v="2"/>
    <x v="1"/>
    <s v="Yes"/>
    <x v="2"/>
    <n v="2"/>
    <x v="1"/>
    <x v="1"/>
    <x v="1"/>
    <x v="1"/>
    <x v="1"/>
  </r>
  <r>
    <n v="2"/>
    <x v="0"/>
    <x v="0"/>
    <x v="3"/>
    <s v="No"/>
    <x v="9"/>
    <n v="3"/>
    <x v="0"/>
    <x v="0"/>
    <x v="0"/>
    <x v="0"/>
    <x v="2"/>
  </r>
  <r>
    <n v="1"/>
    <x v="0"/>
    <x v="8"/>
    <x v="4"/>
    <s v="No"/>
    <x v="6"/>
    <n v="8"/>
    <x v="0"/>
    <x v="0"/>
    <x v="0"/>
    <x v="0"/>
    <x v="2"/>
  </r>
  <r>
    <n v="9"/>
    <x v="1"/>
    <x v="7"/>
    <x v="1"/>
    <s v="Yes"/>
    <x v="8"/>
    <n v="0"/>
    <x v="1"/>
    <x v="1"/>
    <x v="1"/>
    <x v="1"/>
    <x v="1"/>
  </r>
  <r>
    <n v="4"/>
    <x v="1"/>
    <x v="7"/>
    <x v="1"/>
    <s v="Yes"/>
    <x v="8"/>
    <n v="1"/>
    <x v="1"/>
    <x v="1"/>
    <x v="1"/>
    <x v="1"/>
    <x v="0"/>
  </r>
  <r>
    <n v="0"/>
    <x v="0"/>
    <x v="3"/>
    <x v="3"/>
    <s v="No"/>
    <x v="4"/>
    <n v="7"/>
    <x v="0"/>
    <x v="0"/>
    <x v="0"/>
    <x v="0"/>
    <x v="2"/>
  </r>
  <r>
    <n v="9"/>
    <x v="1"/>
    <x v="1"/>
    <x v="1"/>
    <s v="Yes"/>
    <x v="2"/>
    <n v="0"/>
    <x v="1"/>
    <x v="1"/>
    <x v="1"/>
    <x v="1"/>
    <x v="1"/>
  </r>
  <r>
    <n v="10"/>
    <x v="1"/>
    <x v="1"/>
    <x v="7"/>
    <s v="Yes"/>
    <x v="2"/>
    <n v="1"/>
    <x v="1"/>
    <x v="1"/>
    <x v="1"/>
    <x v="1"/>
    <x v="1"/>
  </r>
  <r>
    <n v="7"/>
    <x v="1"/>
    <x v="1"/>
    <x v="7"/>
    <s v="Yes"/>
    <x v="10"/>
    <n v="0"/>
    <x v="1"/>
    <x v="1"/>
    <x v="1"/>
    <x v="1"/>
    <x v="0"/>
  </r>
  <r>
    <n v="2"/>
    <x v="0"/>
    <x v="5"/>
    <x v="4"/>
    <s v="No"/>
    <x v="9"/>
    <n v="9"/>
    <x v="0"/>
    <x v="0"/>
    <x v="0"/>
    <x v="0"/>
    <x v="2"/>
  </r>
  <r>
    <n v="1"/>
    <x v="0"/>
    <x v="8"/>
    <x v="5"/>
    <s v="No"/>
    <x v="9"/>
    <n v="6"/>
    <x v="0"/>
    <x v="0"/>
    <x v="0"/>
    <x v="0"/>
    <x v="2"/>
  </r>
  <r>
    <n v="5"/>
    <x v="1"/>
    <x v="7"/>
    <x v="2"/>
    <s v="Yes"/>
    <x v="10"/>
    <n v="1"/>
    <x v="1"/>
    <x v="1"/>
    <x v="1"/>
    <x v="1"/>
    <x v="0"/>
  </r>
  <r>
    <n v="6"/>
    <x v="1"/>
    <x v="2"/>
    <x v="1"/>
    <s v="Yes"/>
    <x v="8"/>
    <n v="0"/>
    <x v="1"/>
    <x v="1"/>
    <x v="1"/>
    <x v="1"/>
    <x v="0"/>
  </r>
  <r>
    <n v="7"/>
    <x v="1"/>
    <x v="7"/>
    <x v="2"/>
    <s v="Yes"/>
    <x v="10"/>
    <n v="0"/>
    <x v="1"/>
    <x v="1"/>
    <x v="1"/>
    <x v="1"/>
    <x v="0"/>
  </r>
  <r>
    <n v="3"/>
    <x v="0"/>
    <x v="3"/>
    <x v="3"/>
    <s v="No"/>
    <x v="0"/>
    <n v="6"/>
    <x v="0"/>
    <x v="0"/>
    <x v="0"/>
    <x v="0"/>
    <x v="2"/>
  </r>
  <r>
    <n v="1"/>
    <x v="0"/>
    <x v="3"/>
    <x v="3"/>
    <s v="No"/>
    <x v="5"/>
    <n v="3"/>
    <x v="0"/>
    <x v="0"/>
    <x v="0"/>
    <x v="0"/>
    <x v="2"/>
  </r>
  <r>
    <n v="8"/>
    <x v="1"/>
    <x v="9"/>
    <x v="2"/>
    <s v="Yes"/>
    <x v="8"/>
    <n v="2"/>
    <x v="1"/>
    <x v="1"/>
    <x v="1"/>
    <x v="1"/>
    <x v="1"/>
  </r>
  <r>
    <n v="0"/>
    <x v="0"/>
    <x v="0"/>
    <x v="3"/>
    <s v="No"/>
    <x v="6"/>
    <n v="7"/>
    <x v="0"/>
    <x v="0"/>
    <x v="0"/>
    <x v="0"/>
    <x v="2"/>
  </r>
  <r>
    <n v="2"/>
    <x v="0"/>
    <x v="8"/>
    <x v="0"/>
    <s v="No"/>
    <x v="11"/>
    <n v="3"/>
    <x v="0"/>
    <x v="0"/>
    <x v="0"/>
    <x v="0"/>
    <x v="2"/>
  </r>
  <r>
    <n v="5"/>
    <x v="1"/>
    <x v="7"/>
    <x v="1"/>
    <s v="Yes"/>
    <x v="10"/>
    <n v="1"/>
    <x v="1"/>
    <x v="1"/>
    <x v="1"/>
    <x v="1"/>
    <x v="0"/>
  </r>
  <r>
    <n v="4.5058160029999996"/>
    <x v="0"/>
    <x v="4"/>
    <x v="5"/>
    <s v="No"/>
    <x v="4"/>
    <n v="3"/>
    <x v="0"/>
    <x v="0"/>
    <x v="0"/>
    <x v="0"/>
    <x v="0"/>
  </r>
  <r>
    <n v="10"/>
    <x v="1"/>
    <x v="7"/>
    <x v="7"/>
    <s v="Yes"/>
    <x v="8"/>
    <n v="1"/>
    <x v="1"/>
    <x v="1"/>
    <x v="1"/>
    <x v="1"/>
    <x v="1"/>
  </r>
  <r>
    <n v="0"/>
    <x v="0"/>
    <x v="3"/>
    <x v="4"/>
    <s v="No"/>
    <x v="0"/>
    <n v="6"/>
    <x v="1"/>
    <x v="0"/>
    <x v="0"/>
    <x v="1"/>
    <x v="2"/>
  </r>
  <r>
    <n v="4"/>
    <x v="1"/>
    <x v="1"/>
    <x v="1"/>
    <s v="Yes"/>
    <x v="1"/>
    <n v="1"/>
    <x v="1"/>
    <x v="1"/>
    <x v="1"/>
    <x v="1"/>
    <x v="0"/>
  </r>
  <r>
    <n v="8"/>
    <x v="1"/>
    <x v="1"/>
    <x v="2"/>
    <s v="Yes"/>
    <x v="1"/>
    <n v="2"/>
    <x v="1"/>
    <x v="1"/>
    <x v="1"/>
    <x v="1"/>
    <x v="1"/>
  </r>
  <r>
    <n v="11"/>
    <x v="1"/>
    <x v="7"/>
    <x v="7"/>
    <s v="Yes"/>
    <x v="1"/>
    <n v="2"/>
    <x v="1"/>
    <x v="1"/>
    <x v="1"/>
    <x v="1"/>
    <x v="1"/>
  </r>
  <r>
    <n v="4.5058160029999996"/>
    <x v="1"/>
    <x v="7"/>
    <x v="2"/>
    <s v="Yes"/>
    <x v="2"/>
    <n v="0"/>
    <x v="1"/>
    <x v="1"/>
    <x v="1"/>
    <x v="1"/>
    <x v="0"/>
  </r>
  <r>
    <n v="3"/>
    <x v="0"/>
    <x v="0"/>
    <x v="0"/>
    <s v="No"/>
    <x v="11"/>
    <n v="3"/>
    <x v="0"/>
    <x v="0"/>
    <x v="0"/>
    <x v="0"/>
    <x v="2"/>
  </r>
  <r>
    <n v="2"/>
    <x v="0"/>
    <x v="0"/>
    <x v="5"/>
    <s v="No"/>
    <x v="5"/>
    <n v="3.5647266310000001"/>
    <x v="0"/>
    <x v="0"/>
    <x v="0"/>
    <x v="0"/>
    <x v="2"/>
  </r>
  <r>
    <n v="1"/>
    <x v="0"/>
    <x v="5"/>
    <x v="3"/>
    <s v="No"/>
    <x v="3"/>
    <n v="8"/>
    <x v="0"/>
    <x v="0"/>
    <x v="0"/>
    <x v="0"/>
    <x v="2"/>
  </r>
  <r>
    <n v="8"/>
    <x v="1"/>
    <x v="9"/>
    <x v="2"/>
    <s v="Yes"/>
    <x v="1"/>
    <n v="0"/>
    <x v="1"/>
    <x v="1"/>
    <x v="1"/>
    <x v="1"/>
    <x v="1"/>
  </r>
  <r>
    <n v="4"/>
    <x v="1"/>
    <x v="9"/>
    <x v="1"/>
    <s v="Yes"/>
    <x v="15"/>
    <n v="1"/>
    <x v="1"/>
    <x v="1"/>
    <x v="1"/>
    <x v="1"/>
    <x v="0"/>
  </r>
  <r>
    <n v="2"/>
    <x v="0"/>
    <x v="5"/>
    <x v="0"/>
    <s v="No"/>
    <x v="9"/>
    <n v="7"/>
    <x v="0"/>
    <x v="0"/>
    <x v="0"/>
    <x v="0"/>
    <x v="2"/>
  </r>
  <r>
    <n v="2"/>
    <x v="0"/>
    <x v="5"/>
    <x v="4"/>
    <s v="No"/>
    <x v="14"/>
    <n v="5"/>
    <x v="1"/>
    <x v="0"/>
    <x v="0"/>
    <x v="1"/>
    <x v="2"/>
  </r>
  <r>
    <n v="8"/>
    <x v="1"/>
    <x v="7"/>
    <x v="1"/>
    <s v="Yes"/>
    <x v="1"/>
    <n v="2"/>
    <x v="1"/>
    <x v="1"/>
    <x v="1"/>
    <x v="1"/>
    <x v="1"/>
  </r>
  <r>
    <n v="8"/>
    <x v="1"/>
    <x v="1"/>
    <x v="7"/>
    <s v="Yes"/>
    <x v="10"/>
    <n v="2"/>
    <x v="1"/>
    <x v="1"/>
    <x v="1"/>
    <x v="1"/>
    <x v="1"/>
  </r>
  <r>
    <n v="9"/>
    <x v="1"/>
    <x v="9"/>
    <x v="7"/>
    <s v="Yes"/>
    <x v="8"/>
    <n v="2"/>
    <x v="1"/>
    <x v="1"/>
    <x v="1"/>
    <x v="1"/>
    <x v="1"/>
  </r>
  <r>
    <n v="2"/>
    <x v="0"/>
    <x v="6"/>
    <x v="0"/>
    <s v="No"/>
    <x v="6"/>
    <n v="9"/>
    <x v="0"/>
    <x v="0"/>
    <x v="0"/>
    <x v="0"/>
    <x v="2"/>
  </r>
  <r>
    <n v="3"/>
    <x v="0"/>
    <x v="0"/>
    <x v="5"/>
    <s v="No"/>
    <x v="5"/>
    <n v="7"/>
    <x v="0"/>
    <x v="0"/>
    <x v="0"/>
    <x v="0"/>
    <x v="2"/>
  </r>
  <r>
    <n v="9"/>
    <x v="1"/>
    <x v="9"/>
    <x v="7"/>
    <s v="Yes"/>
    <x v="8"/>
    <n v="1"/>
    <x v="1"/>
    <x v="1"/>
    <x v="1"/>
    <x v="1"/>
    <x v="1"/>
  </r>
  <r>
    <n v="4"/>
    <x v="1"/>
    <x v="2"/>
    <x v="2"/>
    <s v="Yes"/>
    <x v="10"/>
    <n v="1"/>
    <x v="1"/>
    <x v="1"/>
    <x v="1"/>
    <x v="1"/>
    <x v="0"/>
  </r>
  <r>
    <n v="8"/>
    <x v="1"/>
    <x v="1"/>
    <x v="1"/>
    <s v="Yes"/>
    <x v="2"/>
    <n v="2"/>
    <x v="1"/>
    <x v="1"/>
    <x v="1"/>
    <x v="1"/>
    <x v="1"/>
  </r>
  <r>
    <n v="11"/>
    <x v="1"/>
    <x v="7"/>
    <x v="1"/>
    <s v="Yes"/>
    <x v="1"/>
    <n v="1"/>
    <x v="1"/>
    <x v="1"/>
    <x v="1"/>
    <x v="1"/>
    <x v="1"/>
  </r>
  <r>
    <n v="3"/>
    <x v="0"/>
    <x v="0"/>
    <x v="0"/>
    <s v="No"/>
    <x v="11"/>
    <n v="3"/>
    <x v="0"/>
    <x v="0"/>
    <x v="0"/>
    <x v="0"/>
    <x v="2"/>
  </r>
  <r>
    <n v="8"/>
    <x v="1"/>
    <x v="7"/>
    <x v="7"/>
    <s v="Yes"/>
    <x v="15"/>
    <n v="2"/>
    <x v="1"/>
    <x v="1"/>
    <x v="1"/>
    <x v="1"/>
    <x v="1"/>
  </r>
  <r>
    <n v="6"/>
    <x v="1"/>
    <x v="1"/>
    <x v="7"/>
    <s v="Yes"/>
    <x v="12"/>
    <n v="1"/>
    <x v="0"/>
    <x v="1"/>
    <x v="1"/>
    <x v="0"/>
    <x v="0"/>
  </r>
  <r>
    <n v="5"/>
    <x v="1"/>
    <x v="9"/>
    <x v="2"/>
    <s v="Yes"/>
    <x v="2"/>
    <n v="2"/>
    <x v="1"/>
    <x v="1"/>
    <x v="1"/>
    <x v="1"/>
    <x v="0"/>
  </r>
  <r>
    <n v="0"/>
    <x v="0"/>
    <x v="6"/>
    <x v="5"/>
    <s v="No"/>
    <x v="14"/>
    <n v="6"/>
    <x v="0"/>
    <x v="0"/>
    <x v="0"/>
    <x v="0"/>
    <x v="2"/>
  </r>
  <r>
    <n v="11"/>
    <x v="1"/>
    <x v="1"/>
    <x v="2"/>
    <s v="Yes"/>
    <x v="1"/>
    <n v="2"/>
    <x v="1"/>
    <x v="1"/>
    <x v="1"/>
    <x v="1"/>
    <x v="1"/>
  </r>
  <r>
    <n v="4"/>
    <x v="1"/>
    <x v="9"/>
    <x v="1"/>
    <s v="Yes"/>
    <x v="15"/>
    <n v="1"/>
    <x v="1"/>
    <x v="1"/>
    <x v="1"/>
    <x v="1"/>
    <x v="0"/>
  </r>
  <r>
    <n v="0"/>
    <x v="0"/>
    <x v="5"/>
    <x v="4"/>
    <s v="No"/>
    <x v="3"/>
    <n v="3.5647266310000001"/>
    <x v="1"/>
    <x v="0"/>
    <x v="0"/>
    <x v="1"/>
    <x v="2"/>
  </r>
  <r>
    <n v="1"/>
    <x v="0"/>
    <x v="6"/>
    <x v="5"/>
    <s v="No"/>
    <x v="9"/>
    <n v="8"/>
    <x v="0"/>
    <x v="0"/>
    <x v="0"/>
    <x v="0"/>
    <x v="2"/>
  </r>
  <r>
    <n v="8"/>
    <x v="1"/>
    <x v="9"/>
    <x v="1"/>
    <s v="Yes"/>
    <x v="15"/>
    <n v="2"/>
    <x v="1"/>
    <x v="1"/>
    <x v="1"/>
    <x v="1"/>
    <x v="1"/>
  </r>
  <r>
    <n v="6"/>
    <x v="1"/>
    <x v="7"/>
    <x v="1"/>
    <s v="Yes"/>
    <x v="10"/>
    <n v="2"/>
    <x v="1"/>
    <x v="1"/>
    <x v="1"/>
    <x v="1"/>
    <x v="0"/>
  </r>
  <r>
    <n v="4"/>
    <x v="1"/>
    <x v="1"/>
    <x v="7"/>
    <s v="Yes"/>
    <x v="1"/>
    <n v="0"/>
    <x v="1"/>
    <x v="1"/>
    <x v="1"/>
    <x v="1"/>
    <x v="0"/>
  </r>
  <r>
    <n v="9"/>
    <x v="1"/>
    <x v="2"/>
    <x v="2"/>
    <s v="Yes"/>
    <x v="1"/>
    <n v="2"/>
    <x v="1"/>
    <x v="1"/>
    <x v="1"/>
    <x v="1"/>
    <x v="1"/>
  </r>
  <r>
    <n v="7"/>
    <x v="1"/>
    <x v="2"/>
    <x v="7"/>
    <s v="Yes"/>
    <x v="15"/>
    <n v="0"/>
    <x v="1"/>
    <x v="1"/>
    <x v="1"/>
    <x v="1"/>
    <x v="0"/>
  </r>
  <r>
    <n v="3"/>
    <x v="0"/>
    <x v="8"/>
    <x v="3"/>
    <s v="No"/>
    <x v="14"/>
    <n v="4"/>
    <x v="0"/>
    <x v="0"/>
    <x v="0"/>
    <x v="0"/>
    <x v="2"/>
  </r>
  <r>
    <n v="11"/>
    <x v="1"/>
    <x v="2"/>
    <x v="7"/>
    <s v="Yes"/>
    <x v="15"/>
    <n v="0"/>
    <x v="0"/>
    <x v="1"/>
    <x v="1"/>
    <x v="0"/>
    <x v="1"/>
  </r>
  <r>
    <n v="4"/>
    <x v="1"/>
    <x v="7"/>
    <x v="2"/>
    <s v="Yes"/>
    <x v="2"/>
    <n v="2"/>
    <x v="1"/>
    <x v="1"/>
    <x v="1"/>
    <x v="1"/>
    <x v="0"/>
  </r>
  <r>
    <n v="4"/>
    <x v="1"/>
    <x v="1"/>
    <x v="1"/>
    <s v="Yes"/>
    <x v="8"/>
    <n v="0"/>
    <x v="1"/>
    <x v="1"/>
    <x v="1"/>
    <x v="1"/>
    <x v="0"/>
  </r>
  <r>
    <n v="3"/>
    <x v="0"/>
    <x v="6"/>
    <x v="4"/>
    <s v="No"/>
    <x v="4"/>
    <n v="7"/>
    <x v="0"/>
    <x v="0"/>
    <x v="0"/>
    <x v="0"/>
    <x v="2"/>
  </r>
  <r>
    <n v="9"/>
    <x v="1"/>
    <x v="2"/>
    <x v="2"/>
    <s v="Yes"/>
    <x v="8"/>
    <n v="2"/>
    <x v="1"/>
    <x v="1"/>
    <x v="1"/>
    <x v="1"/>
    <x v="1"/>
  </r>
  <r>
    <n v="0"/>
    <x v="0"/>
    <x v="11"/>
    <x v="5"/>
    <s v="No"/>
    <x v="0"/>
    <n v="8"/>
    <x v="0"/>
    <x v="0"/>
    <x v="0"/>
    <x v="0"/>
    <x v="2"/>
  </r>
  <r>
    <n v="1"/>
    <x v="0"/>
    <x v="3"/>
    <x v="4"/>
    <s v="No"/>
    <x v="9"/>
    <n v="9"/>
    <x v="0"/>
    <x v="0"/>
    <x v="0"/>
    <x v="0"/>
    <x v="2"/>
  </r>
  <r>
    <n v="11"/>
    <x v="1"/>
    <x v="1"/>
    <x v="7"/>
    <s v="Yes"/>
    <x v="1"/>
    <n v="1"/>
    <x v="1"/>
    <x v="1"/>
    <x v="1"/>
    <x v="1"/>
    <x v="1"/>
  </r>
  <r>
    <n v="11"/>
    <x v="1"/>
    <x v="9"/>
    <x v="1"/>
    <s v="Yes"/>
    <x v="12"/>
    <n v="0"/>
    <x v="1"/>
    <x v="1"/>
    <x v="1"/>
    <x v="1"/>
    <x v="1"/>
  </r>
  <r>
    <n v="1"/>
    <x v="0"/>
    <x v="0"/>
    <x v="5"/>
    <s v="No"/>
    <x v="5"/>
    <n v="7"/>
    <x v="1"/>
    <x v="0"/>
    <x v="0"/>
    <x v="1"/>
    <x v="2"/>
  </r>
  <r>
    <n v="4"/>
    <x v="1"/>
    <x v="2"/>
    <x v="1"/>
    <s v="Yes"/>
    <x v="12"/>
    <n v="2"/>
    <x v="0"/>
    <x v="1"/>
    <x v="1"/>
    <x v="0"/>
    <x v="0"/>
  </r>
  <r>
    <n v="4"/>
    <x v="0"/>
    <x v="1"/>
    <x v="2"/>
    <s v="Yes"/>
    <x v="2"/>
    <n v="0"/>
    <x v="1"/>
    <x v="0"/>
    <x v="1"/>
    <x v="1"/>
    <x v="0"/>
  </r>
  <r>
    <n v="0"/>
    <x v="0"/>
    <x v="6"/>
    <x v="5"/>
    <s v="No"/>
    <x v="4"/>
    <n v="7"/>
    <x v="0"/>
    <x v="0"/>
    <x v="0"/>
    <x v="0"/>
    <x v="2"/>
  </r>
  <r>
    <n v="2"/>
    <x v="0"/>
    <x v="6"/>
    <x v="4"/>
    <s v="No"/>
    <x v="9"/>
    <n v="4"/>
    <x v="1"/>
    <x v="0"/>
    <x v="0"/>
    <x v="1"/>
    <x v="2"/>
  </r>
  <r>
    <n v="5"/>
    <x v="1"/>
    <x v="9"/>
    <x v="1"/>
    <s v="Yes"/>
    <x v="8"/>
    <n v="1"/>
    <x v="1"/>
    <x v="1"/>
    <x v="1"/>
    <x v="1"/>
    <x v="0"/>
  </r>
  <r>
    <n v="0"/>
    <x v="0"/>
    <x v="4"/>
    <x v="4"/>
    <s v="No"/>
    <x v="4"/>
    <n v="7"/>
    <x v="0"/>
    <x v="0"/>
    <x v="0"/>
    <x v="0"/>
    <x v="2"/>
  </r>
  <r>
    <n v="0"/>
    <x v="0"/>
    <x v="5"/>
    <x v="5"/>
    <s v="No"/>
    <x v="5"/>
    <n v="3"/>
    <x v="0"/>
    <x v="0"/>
    <x v="0"/>
    <x v="0"/>
    <x v="2"/>
  </r>
  <r>
    <n v="11"/>
    <x v="1"/>
    <x v="7"/>
    <x v="7"/>
    <s v="Yes"/>
    <x v="16"/>
    <n v="2"/>
    <x v="1"/>
    <x v="1"/>
    <x v="1"/>
    <x v="1"/>
    <x v="1"/>
  </r>
  <r>
    <n v="11"/>
    <x v="1"/>
    <x v="9"/>
    <x v="7"/>
    <s v="Yes"/>
    <x v="10"/>
    <n v="1"/>
    <x v="1"/>
    <x v="1"/>
    <x v="1"/>
    <x v="1"/>
    <x v="1"/>
  </r>
  <r>
    <n v="9"/>
    <x v="1"/>
    <x v="2"/>
    <x v="2"/>
    <s v="Yes"/>
    <x v="12"/>
    <n v="1"/>
    <x v="1"/>
    <x v="1"/>
    <x v="1"/>
    <x v="1"/>
    <x v="1"/>
  </r>
  <r>
    <n v="7"/>
    <x v="1"/>
    <x v="1"/>
    <x v="7"/>
    <s v="Yes"/>
    <x v="15"/>
    <n v="0"/>
    <x v="1"/>
    <x v="1"/>
    <x v="1"/>
    <x v="1"/>
    <x v="0"/>
  </r>
  <r>
    <n v="9"/>
    <x v="1"/>
    <x v="2"/>
    <x v="2"/>
    <s v="Yes"/>
    <x v="1"/>
    <n v="0"/>
    <x v="1"/>
    <x v="1"/>
    <x v="1"/>
    <x v="1"/>
    <x v="1"/>
  </r>
  <r>
    <n v="3"/>
    <x v="0"/>
    <x v="6"/>
    <x v="4"/>
    <s v="No"/>
    <x v="6"/>
    <n v="5"/>
    <x v="0"/>
    <x v="0"/>
    <x v="0"/>
    <x v="0"/>
    <x v="2"/>
  </r>
  <r>
    <n v="2"/>
    <x v="0"/>
    <x v="4"/>
    <x v="3"/>
    <s v="No"/>
    <x v="6"/>
    <n v="8"/>
    <x v="0"/>
    <x v="0"/>
    <x v="0"/>
    <x v="0"/>
    <x v="2"/>
  </r>
  <r>
    <n v="1"/>
    <x v="0"/>
    <x v="8"/>
    <x v="5"/>
    <s v="No"/>
    <x v="4"/>
    <n v="9"/>
    <x v="1"/>
    <x v="0"/>
    <x v="0"/>
    <x v="1"/>
    <x v="2"/>
  </r>
  <r>
    <n v="5"/>
    <x v="1"/>
    <x v="7"/>
    <x v="1"/>
    <s v="Yes"/>
    <x v="2"/>
    <n v="0"/>
    <x v="1"/>
    <x v="1"/>
    <x v="1"/>
    <x v="1"/>
    <x v="0"/>
  </r>
  <r>
    <n v="11"/>
    <x v="1"/>
    <x v="9"/>
    <x v="7"/>
    <s v="Yes"/>
    <x v="10"/>
    <n v="2"/>
    <x v="1"/>
    <x v="1"/>
    <x v="1"/>
    <x v="1"/>
    <x v="1"/>
  </r>
  <r>
    <n v="4"/>
    <x v="1"/>
    <x v="1"/>
    <x v="1"/>
    <s v="Yes"/>
    <x v="15"/>
    <n v="1"/>
    <x v="1"/>
    <x v="1"/>
    <x v="1"/>
    <x v="1"/>
    <x v="0"/>
  </r>
  <r>
    <n v="3"/>
    <x v="0"/>
    <x v="0"/>
    <x v="5"/>
    <s v="No"/>
    <x v="5"/>
    <n v="6"/>
    <x v="0"/>
    <x v="0"/>
    <x v="0"/>
    <x v="0"/>
    <x v="2"/>
  </r>
  <r>
    <n v="7"/>
    <x v="1"/>
    <x v="7"/>
    <x v="1"/>
    <s v="Yes"/>
    <x v="16"/>
    <n v="1"/>
    <x v="1"/>
    <x v="1"/>
    <x v="1"/>
    <x v="1"/>
    <x v="0"/>
  </r>
  <r>
    <n v="8"/>
    <x v="1"/>
    <x v="2"/>
    <x v="1"/>
    <s v="Yes"/>
    <x v="2"/>
    <n v="2"/>
    <x v="1"/>
    <x v="1"/>
    <x v="1"/>
    <x v="1"/>
    <x v="1"/>
  </r>
  <r>
    <n v="6"/>
    <x v="1"/>
    <x v="7"/>
    <x v="2"/>
    <s v="Yes"/>
    <x v="12"/>
    <n v="2"/>
    <x v="1"/>
    <x v="1"/>
    <x v="1"/>
    <x v="1"/>
    <x v="0"/>
  </r>
  <r>
    <n v="4"/>
    <x v="1"/>
    <x v="9"/>
    <x v="2"/>
    <s v="Yes"/>
    <x v="12"/>
    <n v="1"/>
    <x v="1"/>
    <x v="1"/>
    <x v="1"/>
    <x v="1"/>
    <x v="0"/>
  </r>
  <r>
    <n v="11"/>
    <x v="1"/>
    <x v="7"/>
    <x v="1"/>
    <s v="Yes"/>
    <x v="12"/>
    <n v="2"/>
    <x v="1"/>
    <x v="1"/>
    <x v="1"/>
    <x v="1"/>
    <x v="1"/>
  </r>
  <r>
    <n v="6"/>
    <x v="1"/>
    <x v="1"/>
    <x v="7"/>
    <s v="Yes"/>
    <x v="8"/>
    <n v="1"/>
    <x v="1"/>
    <x v="1"/>
    <x v="1"/>
    <x v="1"/>
    <x v="0"/>
  </r>
  <r>
    <n v="2"/>
    <x v="0"/>
    <x v="3"/>
    <x v="4"/>
    <s v="No"/>
    <x v="9"/>
    <n v="4"/>
    <x v="0"/>
    <x v="0"/>
    <x v="0"/>
    <x v="0"/>
    <x v="2"/>
  </r>
  <r>
    <n v="7"/>
    <x v="1"/>
    <x v="2"/>
    <x v="1"/>
    <s v="Yes"/>
    <x v="2"/>
    <n v="0"/>
    <x v="1"/>
    <x v="1"/>
    <x v="1"/>
    <x v="1"/>
    <x v="0"/>
  </r>
  <r>
    <n v="1"/>
    <x v="0"/>
    <x v="0"/>
    <x v="4"/>
    <s v="No"/>
    <x v="3"/>
    <n v="6"/>
    <x v="0"/>
    <x v="0"/>
    <x v="0"/>
    <x v="0"/>
    <x v="2"/>
  </r>
  <r>
    <n v="1"/>
    <x v="0"/>
    <x v="4"/>
    <x v="5"/>
    <s v="No"/>
    <x v="5"/>
    <n v="8"/>
    <x v="0"/>
    <x v="0"/>
    <x v="0"/>
    <x v="0"/>
    <x v="2"/>
  </r>
  <r>
    <n v="5"/>
    <x v="1"/>
    <x v="1"/>
    <x v="2"/>
    <s v="Yes"/>
    <x v="1"/>
    <n v="1"/>
    <x v="1"/>
    <x v="1"/>
    <x v="1"/>
    <x v="1"/>
    <x v="0"/>
  </r>
  <r>
    <n v="0"/>
    <x v="0"/>
    <x v="0"/>
    <x v="5"/>
    <s v="No"/>
    <x v="0"/>
    <n v="8"/>
    <x v="0"/>
    <x v="0"/>
    <x v="0"/>
    <x v="0"/>
    <x v="2"/>
  </r>
  <r>
    <n v="2"/>
    <x v="0"/>
    <x v="6"/>
    <x v="4"/>
    <s v="No"/>
    <x v="14"/>
    <n v="3"/>
    <x v="0"/>
    <x v="0"/>
    <x v="0"/>
    <x v="0"/>
    <x v="2"/>
  </r>
  <r>
    <n v="3"/>
    <x v="0"/>
    <x v="0"/>
    <x v="0"/>
    <s v="No"/>
    <x v="14"/>
    <n v="9"/>
    <x v="0"/>
    <x v="0"/>
    <x v="0"/>
    <x v="0"/>
    <x v="2"/>
  </r>
  <r>
    <n v="2"/>
    <x v="0"/>
    <x v="4"/>
    <x v="5"/>
    <s v="No"/>
    <x v="11"/>
    <n v="8"/>
    <x v="0"/>
    <x v="0"/>
    <x v="0"/>
    <x v="0"/>
    <x v="2"/>
  </r>
  <r>
    <n v="3"/>
    <x v="0"/>
    <x v="8"/>
    <x v="4"/>
    <s v="No"/>
    <x v="0"/>
    <n v="5"/>
    <x v="0"/>
    <x v="0"/>
    <x v="0"/>
    <x v="0"/>
    <x v="2"/>
  </r>
  <r>
    <n v="10"/>
    <x v="1"/>
    <x v="9"/>
    <x v="2"/>
    <s v="Yes"/>
    <x v="2"/>
    <n v="2"/>
    <x v="1"/>
    <x v="1"/>
    <x v="1"/>
    <x v="1"/>
    <x v="1"/>
  </r>
  <r>
    <n v="10"/>
    <x v="1"/>
    <x v="7"/>
    <x v="6"/>
    <s v="Yes"/>
    <x v="10"/>
    <n v="1"/>
    <x v="1"/>
    <x v="1"/>
    <x v="1"/>
    <x v="1"/>
    <x v="1"/>
  </r>
  <r>
    <n v="9"/>
    <x v="1"/>
    <x v="9"/>
    <x v="2"/>
    <s v="Yes"/>
    <x v="1"/>
    <n v="2"/>
    <x v="1"/>
    <x v="1"/>
    <x v="1"/>
    <x v="1"/>
    <x v="1"/>
  </r>
  <r>
    <n v="8"/>
    <x v="1"/>
    <x v="7"/>
    <x v="7"/>
    <s v="Yes"/>
    <x v="1"/>
    <n v="0"/>
    <x v="1"/>
    <x v="1"/>
    <x v="1"/>
    <x v="1"/>
    <x v="1"/>
  </r>
  <r>
    <n v="10"/>
    <x v="1"/>
    <x v="2"/>
    <x v="7"/>
    <s v="Yes"/>
    <x v="2"/>
    <n v="0"/>
    <x v="1"/>
    <x v="1"/>
    <x v="1"/>
    <x v="1"/>
    <x v="1"/>
  </r>
  <r>
    <n v="4"/>
    <x v="1"/>
    <x v="1"/>
    <x v="1"/>
    <s v="Yes"/>
    <x v="15"/>
    <n v="1"/>
    <x v="1"/>
    <x v="1"/>
    <x v="1"/>
    <x v="1"/>
    <x v="0"/>
  </r>
  <r>
    <n v="2"/>
    <x v="0"/>
    <x v="0"/>
    <x v="4"/>
    <s v="No"/>
    <x v="6"/>
    <n v="9"/>
    <x v="0"/>
    <x v="0"/>
    <x v="0"/>
    <x v="0"/>
    <x v="2"/>
  </r>
  <r>
    <n v="7"/>
    <x v="1"/>
    <x v="9"/>
    <x v="7"/>
    <s v="Yes"/>
    <x v="10"/>
    <n v="2"/>
    <x v="1"/>
    <x v="1"/>
    <x v="1"/>
    <x v="1"/>
    <x v="0"/>
  </r>
  <r>
    <n v="3"/>
    <x v="0"/>
    <x v="0"/>
    <x v="3"/>
    <s v="No"/>
    <x v="4"/>
    <n v="4"/>
    <x v="0"/>
    <x v="0"/>
    <x v="0"/>
    <x v="0"/>
    <x v="2"/>
  </r>
  <r>
    <n v="4"/>
    <x v="1"/>
    <x v="1"/>
    <x v="7"/>
    <s v="Yes"/>
    <x v="15"/>
    <n v="1"/>
    <x v="1"/>
    <x v="1"/>
    <x v="1"/>
    <x v="1"/>
    <x v="0"/>
  </r>
  <r>
    <n v="11"/>
    <x v="1"/>
    <x v="2"/>
    <x v="2"/>
    <s v="Yes"/>
    <x v="12"/>
    <n v="3.5647266310000001"/>
    <x v="1"/>
    <x v="1"/>
    <x v="1"/>
    <x v="1"/>
    <x v="1"/>
  </r>
  <r>
    <n v="1"/>
    <x v="0"/>
    <x v="6"/>
    <x v="4"/>
    <s v="No"/>
    <x v="5"/>
    <n v="7"/>
    <x v="0"/>
    <x v="0"/>
    <x v="0"/>
    <x v="0"/>
    <x v="2"/>
  </r>
  <r>
    <n v="1"/>
    <x v="0"/>
    <x v="6"/>
    <x v="5"/>
    <s v="No"/>
    <x v="13"/>
    <n v="9"/>
    <x v="0"/>
    <x v="0"/>
    <x v="0"/>
    <x v="0"/>
    <x v="2"/>
  </r>
  <r>
    <n v="3"/>
    <x v="0"/>
    <x v="5"/>
    <x v="5"/>
    <s v="No"/>
    <x v="0"/>
    <n v="9"/>
    <x v="0"/>
    <x v="0"/>
    <x v="0"/>
    <x v="0"/>
    <x v="2"/>
  </r>
  <r>
    <n v="0"/>
    <x v="0"/>
    <x v="3"/>
    <x v="0"/>
    <s v="No"/>
    <x v="0"/>
    <n v="7"/>
    <x v="0"/>
    <x v="0"/>
    <x v="0"/>
    <x v="0"/>
    <x v="2"/>
  </r>
  <r>
    <n v="7"/>
    <x v="1"/>
    <x v="7"/>
    <x v="2"/>
    <s v="Yes"/>
    <x v="2"/>
    <n v="1"/>
    <x v="1"/>
    <x v="1"/>
    <x v="1"/>
    <x v="1"/>
    <x v="0"/>
  </r>
  <r>
    <n v="7"/>
    <x v="1"/>
    <x v="7"/>
    <x v="2"/>
    <s v="Yes"/>
    <x v="15"/>
    <n v="2"/>
    <x v="1"/>
    <x v="1"/>
    <x v="1"/>
    <x v="1"/>
    <x v="0"/>
  </r>
  <r>
    <n v="1"/>
    <x v="0"/>
    <x v="4"/>
    <x v="4"/>
    <s v="No"/>
    <x v="0"/>
    <n v="8"/>
    <x v="0"/>
    <x v="0"/>
    <x v="0"/>
    <x v="0"/>
    <x v="2"/>
  </r>
  <r>
    <n v="2"/>
    <x v="0"/>
    <x v="4"/>
    <x v="4"/>
    <s v="No"/>
    <x v="6"/>
    <n v="9"/>
    <x v="0"/>
    <x v="0"/>
    <x v="0"/>
    <x v="0"/>
    <x v="2"/>
  </r>
  <r>
    <n v="6"/>
    <x v="1"/>
    <x v="7"/>
    <x v="7"/>
    <s v="Yes"/>
    <x v="12"/>
    <n v="0"/>
    <x v="1"/>
    <x v="1"/>
    <x v="1"/>
    <x v="1"/>
    <x v="0"/>
  </r>
  <r>
    <n v="3"/>
    <x v="0"/>
    <x v="6"/>
    <x v="5"/>
    <s v="No"/>
    <x v="13"/>
    <n v="6"/>
    <x v="0"/>
    <x v="0"/>
    <x v="0"/>
    <x v="0"/>
    <x v="2"/>
  </r>
  <r>
    <n v="6"/>
    <x v="1"/>
    <x v="7"/>
    <x v="1"/>
    <s v="Yes"/>
    <x v="15"/>
    <n v="0"/>
    <x v="1"/>
    <x v="1"/>
    <x v="1"/>
    <x v="1"/>
    <x v="0"/>
  </r>
  <r>
    <n v="3"/>
    <x v="0"/>
    <x v="0"/>
    <x v="5"/>
    <s v="No"/>
    <x v="13"/>
    <n v="7"/>
    <x v="0"/>
    <x v="0"/>
    <x v="0"/>
    <x v="0"/>
    <x v="2"/>
  </r>
  <r>
    <n v="9"/>
    <x v="1"/>
    <x v="9"/>
    <x v="2"/>
    <s v="Yes"/>
    <x v="15"/>
    <n v="0"/>
    <x v="1"/>
    <x v="1"/>
    <x v="1"/>
    <x v="1"/>
    <x v="1"/>
  </r>
  <r>
    <n v="2"/>
    <x v="0"/>
    <x v="3"/>
    <x v="4"/>
    <s v="No"/>
    <x v="13"/>
    <n v="4"/>
    <x v="0"/>
    <x v="0"/>
    <x v="0"/>
    <x v="0"/>
    <x v="2"/>
  </r>
  <r>
    <n v="11"/>
    <x v="1"/>
    <x v="2"/>
    <x v="1"/>
    <s v="Yes"/>
    <x v="10"/>
    <n v="1"/>
    <x v="1"/>
    <x v="1"/>
    <x v="1"/>
    <x v="1"/>
    <x v="1"/>
  </r>
  <r>
    <n v="0"/>
    <x v="0"/>
    <x v="8"/>
    <x v="3"/>
    <s v="No"/>
    <x v="5"/>
    <n v="9"/>
    <x v="0"/>
    <x v="0"/>
    <x v="0"/>
    <x v="0"/>
    <x v="2"/>
  </r>
  <r>
    <n v="8"/>
    <x v="1"/>
    <x v="1"/>
    <x v="1"/>
    <s v="Yes"/>
    <x v="1"/>
    <n v="2"/>
    <x v="0"/>
    <x v="1"/>
    <x v="1"/>
    <x v="0"/>
    <x v="1"/>
  </r>
  <r>
    <n v="10"/>
    <x v="1"/>
    <x v="7"/>
    <x v="7"/>
    <s v="Yes"/>
    <x v="12"/>
    <n v="1"/>
    <x v="1"/>
    <x v="1"/>
    <x v="1"/>
    <x v="1"/>
    <x v="1"/>
  </r>
  <r>
    <n v="2"/>
    <x v="0"/>
    <x v="0"/>
    <x v="4"/>
    <s v="No"/>
    <x v="6"/>
    <n v="8"/>
    <x v="0"/>
    <x v="0"/>
    <x v="0"/>
    <x v="0"/>
    <x v="2"/>
  </r>
  <r>
    <n v="0"/>
    <x v="0"/>
    <x v="3"/>
    <x v="4"/>
    <s v="No"/>
    <x v="6"/>
    <n v="6"/>
    <x v="0"/>
    <x v="0"/>
    <x v="0"/>
    <x v="0"/>
    <x v="2"/>
  </r>
  <r>
    <n v="6"/>
    <x v="1"/>
    <x v="9"/>
    <x v="1"/>
    <s v="Yes"/>
    <x v="2"/>
    <n v="0"/>
    <x v="1"/>
    <x v="1"/>
    <x v="1"/>
    <x v="1"/>
    <x v="0"/>
  </r>
  <r>
    <n v="11"/>
    <x v="1"/>
    <x v="9"/>
    <x v="1"/>
    <s v="Yes"/>
    <x v="8"/>
    <n v="1"/>
    <x v="1"/>
    <x v="1"/>
    <x v="1"/>
    <x v="1"/>
    <x v="1"/>
  </r>
  <r>
    <n v="3"/>
    <x v="0"/>
    <x v="4"/>
    <x v="0"/>
    <s v="No"/>
    <x v="16"/>
    <n v="7"/>
    <x v="0"/>
    <x v="0"/>
    <x v="0"/>
    <x v="0"/>
    <x v="2"/>
  </r>
  <r>
    <n v="8"/>
    <x v="1"/>
    <x v="9"/>
    <x v="2"/>
    <s v="Yes"/>
    <x v="2"/>
    <n v="1"/>
    <x v="1"/>
    <x v="1"/>
    <x v="1"/>
    <x v="1"/>
    <x v="1"/>
  </r>
  <r>
    <n v="1"/>
    <x v="0"/>
    <x v="5"/>
    <x v="4"/>
    <s v="No"/>
    <x v="3"/>
    <n v="4"/>
    <x v="0"/>
    <x v="0"/>
    <x v="0"/>
    <x v="0"/>
    <x v="2"/>
  </r>
  <r>
    <n v="3"/>
    <x v="0"/>
    <x v="4"/>
    <x v="3"/>
    <s v="No"/>
    <x v="4"/>
    <n v="7"/>
    <x v="0"/>
    <x v="0"/>
    <x v="0"/>
    <x v="0"/>
    <x v="2"/>
  </r>
  <r>
    <n v="9"/>
    <x v="1"/>
    <x v="1"/>
    <x v="2"/>
    <s v="Yes"/>
    <x v="1"/>
    <n v="0"/>
    <x v="1"/>
    <x v="1"/>
    <x v="1"/>
    <x v="1"/>
    <x v="1"/>
  </r>
  <r>
    <n v="0"/>
    <x v="0"/>
    <x v="0"/>
    <x v="0"/>
    <s v="No"/>
    <x v="11"/>
    <n v="4"/>
    <x v="0"/>
    <x v="0"/>
    <x v="0"/>
    <x v="0"/>
    <x v="2"/>
  </r>
  <r>
    <n v="9"/>
    <x v="1"/>
    <x v="1"/>
    <x v="2"/>
    <s v="Yes"/>
    <x v="12"/>
    <n v="1"/>
    <x v="1"/>
    <x v="1"/>
    <x v="1"/>
    <x v="1"/>
    <x v="1"/>
  </r>
  <r>
    <n v="1"/>
    <x v="0"/>
    <x v="3"/>
    <x v="0"/>
    <s v="No"/>
    <x v="4"/>
    <n v="4"/>
    <x v="0"/>
    <x v="0"/>
    <x v="0"/>
    <x v="0"/>
    <x v="2"/>
  </r>
  <r>
    <n v="11"/>
    <x v="1"/>
    <x v="7"/>
    <x v="2"/>
    <s v="Yes"/>
    <x v="8"/>
    <n v="0"/>
    <x v="1"/>
    <x v="1"/>
    <x v="1"/>
    <x v="1"/>
    <x v="1"/>
  </r>
  <r>
    <n v="3"/>
    <x v="0"/>
    <x v="4"/>
    <x v="0"/>
    <s v="No"/>
    <x v="14"/>
    <n v="7"/>
    <x v="0"/>
    <x v="0"/>
    <x v="0"/>
    <x v="0"/>
    <x v="2"/>
  </r>
  <r>
    <n v="9"/>
    <x v="1"/>
    <x v="1"/>
    <x v="1"/>
    <s v="Yes"/>
    <x v="8"/>
    <n v="0"/>
    <x v="1"/>
    <x v="1"/>
    <x v="1"/>
    <x v="1"/>
    <x v="1"/>
  </r>
  <r>
    <n v="6"/>
    <x v="1"/>
    <x v="9"/>
    <x v="6"/>
    <s v="Yes"/>
    <x v="2"/>
    <n v="1"/>
    <x v="0"/>
    <x v="1"/>
    <x v="1"/>
    <x v="0"/>
    <x v="0"/>
  </r>
  <r>
    <n v="1"/>
    <x v="0"/>
    <x v="8"/>
    <x v="4"/>
    <s v="No"/>
    <x v="5"/>
    <n v="8"/>
    <x v="0"/>
    <x v="0"/>
    <x v="0"/>
    <x v="0"/>
    <x v="2"/>
  </r>
  <r>
    <n v="9"/>
    <x v="1"/>
    <x v="1"/>
    <x v="2"/>
    <s v="Yes"/>
    <x v="15"/>
    <n v="0"/>
    <x v="1"/>
    <x v="1"/>
    <x v="1"/>
    <x v="1"/>
    <x v="1"/>
  </r>
  <r>
    <n v="11"/>
    <x v="1"/>
    <x v="7"/>
    <x v="2"/>
    <s v="Yes"/>
    <x v="8"/>
    <n v="0"/>
    <x v="1"/>
    <x v="1"/>
    <x v="1"/>
    <x v="1"/>
    <x v="1"/>
  </r>
  <r>
    <n v="0"/>
    <x v="0"/>
    <x v="5"/>
    <x v="3"/>
    <s v="No"/>
    <x v="6"/>
    <n v="5"/>
    <x v="0"/>
    <x v="0"/>
    <x v="0"/>
    <x v="0"/>
    <x v="2"/>
  </r>
  <r>
    <n v="10"/>
    <x v="1"/>
    <x v="9"/>
    <x v="2"/>
    <s v="Yes"/>
    <x v="15"/>
    <n v="1"/>
    <x v="1"/>
    <x v="1"/>
    <x v="1"/>
    <x v="1"/>
    <x v="1"/>
  </r>
  <r>
    <n v="6"/>
    <x v="1"/>
    <x v="9"/>
    <x v="1"/>
    <s v="Yes"/>
    <x v="15"/>
    <n v="2"/>
    <x v="1"/>
    <x v="1"/>
    <x v="1"/>
    <x v="1"/>
    <x v="0"/>
  </r>
  <r>
    <n v="1"/>
    <x v="0"/>
    <x v="8"/>
    <x v="3"/>
    <s v="No"/>
    <x v="13"/>
    <n v="8"/>
    <x v="0"/>
    <x v="0"/>
    <x v="0"/>
    <x v="0"/>
    <x v="2"/>
  </r>
  <r>
    <n v="3"/>
    <x v="0"/>
    <x v="8"/>
    <x v="5"/>
    <s v="No"/>
    <x v="0"/>
    <n v="8"/>
    <x v="0"/>
    <x v="0"/>
    <x v="0"/>
    <x v="0"/>
    <x v="2"/>
  </r>
  <r>
    <n v="5"/>
    <x v="1"/>
    <x v="1"/>
    <x v="1"/>
    <s v="Yes"/>
    <x v="15"/>
    <n v="2"/>
    <x v="1"/>
    <x v="1"/>
    <x v="1"/>
    <x v="1"/>
    <x v="0"/>
  </r>
  <r>
    <n v="7"/>
    <x v="1"/>
    <x v="7"/>
    <x v="1"/>
    <s v="Yes"/>
    <x v="8"/>
    <n v="2"/>
    <x v="1"/>
    <x v="1"/>
    <x v="1"/>
    <x v="1"/>
    <x v="0"/>
  </r>
  <r>
    <n v="5"/>
    <x v="1"/>
    <x v="1"/>
    <x v="2"/>
    <s v="Yes"/>
    <x v="10"/>
    <n v="0"/>
    <x v="1"/>
    <x v="1"/>
    <x v="1"/>
    <x v="1"/>
    <x v="0"/>
  </r>
  <r>
    <n v="1"/>
    <x v="0"/>
    <x v="3"/>
    <x v="4"/>
    <s v="No"/>
    <x v="0"/>
    <n v="3"/>
    <x v="0"/>
    <x v="0"/>
    <x v="0"/>
    <x v="0"/>
    <x v="2"/>
  </r>
  <r>
    <n v="1"/>
    <x v="0"/>
    <x v="3"/>
    <x v="0"/>
    <s v="No"/>
    <x v="5"/>
    <n v="8"/>
    <x v="0"/>
    <x v="0"/>
    <x v="0"/>
    <x v="0"/>
    <x v="2"/>
  </r>
  <r>
    <n v="0"/>
    <x v="0"/>
    <x v="6"/>
    <x v="5"/>
    <s v="No"/>
    <x v="14"/>
    <n v="8"/>
    <x v="0"/>
    <x v="0"/>
    <x v="0"/>
    <x v="0"/>
    <x v="2"/>
  </r>
  <r>
    <n v="10"/>
    <x v="1"/>
    <x v="1"/>
    <x v="1"/>
    <s v="Yes"/>
    <x v="2"/>
    <n v="2"/>
    <x v="1"/>
    <x v="1"/>
    <x v="1"/>
    <x v="1"/>
    <x v="1"/>
  </r>
  <r>
    <n v="6"/>
    <x v="1"/>
    <x v="7"/>
    <x v="2"/>
    <s v="Yes"/>
    <x v="8"/>
    <n v="2"/>
    <x v="1"/>
    <x v="1"/>
    <x v="1"/>
    <x v="1"/>
    <x v="0"/>
  </r>
  <r>
    <n v="0"/>
    <x v="0"/>
    <x v="6"/>
    <x v="4"/>
    <s v="No"/>
    <x v="14"/>
    <n v="3"/>
    <x v="0"/>
    <x v="0"/>
    <x v="0"/>
    <x v="0"/>
    <x v="2"/>
  </r>
  <r>
    <n v="0"/>
    <x v="0"/>
    <x v="8"/>
    <x v="4"/>
    <s v="No"/>
    <x v="4"/>
    <n v="9"/>
    <x v="0"/>
    <x v="0"/>
    <x v="0"/>
    <x v="0"/>
    <x v="2"/>
  </r>
  <r>
    <n v="3"/>
    <x v="0"/>
    <x v="0"/>
    <x v="5"/>
    <s v="No"/>
    <x v="13"/>
    <n v="4"/>
    <x v="0"/>
    <x v="0"/>
    <x v="0"/>
    <x v="0"/>
    <x v="2"/>
  </r>
  <r>
    <n v="2"/>
    <x v="0"/>
    <x v="8"/>
    <x v="0"/>
    <s v="No"/>
    <x v="6"/>
    <n v="5"/>
    <x v="0"/>
    <x v="0"/>
    <x v="0"/>
    <x v="0"/>
    <x v="2"/>
  </r>
  <r>
    <n v="0"/>
    <x v="0"/>
    <x v="3"/>
    <x v="0"/>
    <s v="No"/>
    <x v="4"/>
    <n v="8"/>
    <x v="0"/>
    <x v="0"/>
    <x v="0"/>
    <x v="0"/>
    <x v="2"/>
  </r>
  <r>
    <n v="11"/>
    <x v="1"/>
    <x v="1"/>
    <x v="2"/>
    <s v="Yes"/>
    <x v="15"/>
    <n v="1"/>
    <x v="1"/>
    <x v="1"/>
    <x v="1"/>
    <x v="1"/>
    <x v="1"/>
  </r>
  <r>
    <n v="0"/>
    <x v="0"/>
    <x v="0"/>
    <x v="6"/>
    <s v="No"/>
    <x v="13"/>
    <n v="4"/>
    <x v="0"/>
    <x v="0"/>
    <x v="0"/>
    <x v="0"/>
    <x v="2"/>
  </r>
  <r>
    <n v="7"/>
    <x v="1"/>
    <x v="2"/>
    <x v="1"/>
    <s v="Yes"/>
    <x v="1"/>
    <n v="2"/>
    <x v="1"/>
    <x v="1"/>
    <x v="1"/>
    <x v="1"/>
    <x v="0"/>
  </r>
  <r>
    <n v="0"/>
    <x v="0"/>
    <x v="5"/>
    <x v="4"/>
    <s v="No"/>
    <x v="5"/>
    <n v="6"/>
    <x v="0"/>
    <x v="0"/>
    <x v="0"/>
    <x v="0"/>
    <x v="2"/>
  </r>
  <r>
    <n v="1"/>
    <x v="0"/>
    <x v="4"/>
    <x v="3"/>
    <s v="No"/>
    <x v="0"/>
    <n v="3"/>
    <x v="0"/>
    <x v="0"/>
    <x v="0"/>
    <x v="0"/>
    <x v="2"/>
  </r>
  <r>
    <n v="10"/>
    <x v="1"/>
    <x v="1"/>
    <x v="6"/>
    <s v="Yes"/>
    <x v="2"/>
    <n v="2"/>
    <x v="1"/>
    <x v="1"/>
    <x v="1"/>
    <x v="1"/>
    <x v="1"/>
  </r>
  <r>
    <n v="6"/>
    <x v="1"/>
    <x v="9"/>
    <x v="2"/>
    <s v="Yes"/>
    <x v="2"/>
    <n v="1"/>
    <x v="1"/>
    <x v="1"/>
    <x v="1"/>
    <x v="1"/>
    <x v="0"/>
  </r>
  <r>
    <n v="8"/>
    <x v="1"/>
    <x v="1"/>
    <x v="1"/>
    <s v="Yes"/>
    <x v="8"/>
    <n v="1"/>
    <x v="1"/>
    <x v="1"/>
    <x v="1"/>
    <x v="1"/>
    <x v="1"/>
  </r>
  <r>
    <n v="3"/>
    <x v="0"/>
    <x v="3"/>
    <x v="5"/>
    <s v="No"/>
    <x v="5"/>
    <n v="8"/>
    <x v="0"/>
    <x v="0"/>
    <x v="0"/>
    <x v="0"/>
    <x v="2"/>
  </r>
  <r>
    <n v="6"/>
    <x v="1"/>
    <x v="9"/>
    <x v="7"/>
    <s v="Yes"/>
    <x v="10"/>
    <n v="1"/>
    <x v="1"/>
    <x v="1"/>
    <x v="1"/>
    <x v="1"/>
    <x v="0"/>
  </r>
  <r>
    <n v="3"/>
    <x v="0"/>
    <x v="0"/>
    <x v="5"/>
    <s v="No"/>
    <x v="13"/>
    <n v="5"/>
    <x v="0"/>
    <x v="0"/>
    <x v="0"/>
    <x v="0"/>
    <x v="2"/>
  </r>
  <r>
    <n v="2"/>
    <x v="0"/>
    <x v="5"/>
    <x v="4"/>
    <s v="No"/>
    <x v="0"/>
    <n v="7"/>
    <x v="0"/>
    <x v="0"/>
    <x v="0"/>
    <x v="0"/>
    <x v="2"/>
  </r>
  <r>
    <n v="10"/>
    <x v="1"/>
    <x v="9"/>
    <x v="2"/>
    <s v="Yes"/>
    <x v="10"/>
    <n v="1"/>
    <x v="1"/>
    <x v="1"/>
    <x v="1"/>
    <x v="1"/>
    <x v="1"/>
  </r>
  <r>
    <n v="2"/>
    <x v="0"/>
    <x v="4"/>
    <x v="5"/>
    <s v="No"/>
    <x v="5"/>
    <n v="9"/>
    <x v="0"/>
    <x v="0"/>
    <x v="0"/>
    <x v="0"/>
    <x v="2"/>
  </r>
  <r>
    <n v="4.5058160029999996"/>
    <x v="1"/>
    <x v="7"/>
    <x v="7"/>
    <s v="Yes"/>
    <x v="8"/>
    <n v="0"/>
    <x v="1"/>
    <x v="1"/>
    <x v="1"/>
    <x v="1"/>
    <x v="0"/>
  </r>
  <r>
    <n v="4"/>
    <x v="1"/>
    <x v="9"/>
    <x v="2"/>
    <s v="Yes"/>
    <x v="12"/>
    <n v="2"/>
    <x v="1"/>
    <x v="1"/>
    <x v="1"/>
    <x v="1"/>
    <x v="0"/>
  </r>
  <r>
    <n v="0"/>
    <x v="0"/>
    <x v="4"/>
    <x v="4"/>
    <s v="No"/>
    <x v="9"/>
    <n v="5"/>
    <x v="0"/>
    <x v="0"/>
    <x v="0"/>
    <x v="0"/>
    <x v="2"/>
  </r>
  <r>
    <n v="2"/>
    <x v="0"/>
    <x v="0"/>
    <x v="3"/>
    <s v="No"/>
    <x v="0"/>
    <n v="4"/>
    <x v="0"/>
    <x v="0"/>
    <x v="0"/>
    <x v="0"/>
    <x v="2"/>
  </r>
  <r>
    <n v="6"/>
    <x v="1"/>
    <x v="7"/>
    <x v="7"/>
    <s v="Yes"/>
    <x v="2"/>
    <n v="2"/>
    <x v="1"/>
    <x v="1"/>
    <x v="1"/>
    <x v="1"/>
    <x v="0"/>
  </r>
  <r>
    <n v="11"/>
    <x v="1"/>
    <x v="7"/>
    <x v="1"/>
    <s v="Yes"/>
    <x v="2"/>
    <n v="0"/>
    <x v="1"/>
    <x v="1"/>
    <x v="1"/>
    <x v="1"/>
    <x v="1"/>
  </r>
  <r>
    <n v="9"/>
    <x v="1"/>
    <x v="9"/>
    <x v="2"/>
    <s v="Yes"/>
    <x v="10"/>
    <n v="2"/>
    <x v="0"/>
    <x v="1"/>
    <x v="1"/>
    <x v="0"/>
    <x v="1"/>
  </r>
  <r>
    <n v="5"/>
    <x v="1"/>
    <x v="9"/>
    <x v="1"/>
    <s v="Yes"/>
    <x v="8"/>
    <n v="2"/>
    <x v="1"/>
    <x v="1"/>
    <x v="1"/>
    <x v="1"/>
    <x v="0"/>
  </r>
  <r>
    <n v="3"/>
    <x v="0"/>
    <x v="6"/>
    <x v="0"/>
    <s v="No"/>
    <x v="14"/>
    <n v="7"/>
    <x v="0"/>
    <x v="0"/>
    <x v="0"/>
    <x v="0"/>
    <x v="2"/>
  </r>
  <r>
    <n v="3"/>
    <x v="0"/>
    <x v="8"/>
    <x v="5"/>
    <s v="No"/>
    <x v="5"/>
    <n v="9"/>
    <x v="0"/>
    <x v="0"/>
    <x v="0"/>
    <x v="0"/>
    <x v="2"/>
  </r>
  <r>
    <n v="8"/>
    <x v="1"/>
    <x v="7"/>
    <x v="2"/>
    <s v="Yes"/>
    <x v="10"/>
    <n v="2"/>
    <x v="1"/>
    <x v="1"/>
    <x v="1"/>
    <x v="1"/>
    <x v="1"/>
  </r>
  <r>
    <n v="4.5058160029999996"/>
    <x v="0"/>
    <x v="3"/>
    <x v="0"/>
    <s v="No"/>
    <x v="11"/>
    <n v="6"/>
    <x v="0"/>
    <x v="0"/>
    <x v="0"/>
    <x v="0"/>
    <x v="0"/>
  </r>
  <r>
    <n v="3"/>
    <x v="0"/>
    <x v="11"/>
    <x v="4"/>
    <s v="No"/>
    <x v="13"/>
    <n v="8"/>
    <x v="0"/>
    <x v="0"/>
    <x v="0"/>
    <x v="0"/>
    <x v="2"/>
  </r>
  <r>
    <n v="4"/>
    <x v="1"/>
    <x v="2"/>
    <x v="1"/>
    <s v="Yes"/>
    <x v="15"/>
    <n v="2"/>
    <x v="1"/>
    <x v="1"/>
    <x v="1"/>
    <x v="1"/>
    <x v="0"/>
  </r>
  <r>
    <n v="7"/>
    <x v="1"/>
    <x v="2"/>
    <x v="7"/>
    <s v="Yes"/>
    <x v="15"/>
    <n v="0"/>
    <x v="1"/>
    <x v="1"/>
    <x v="1"/>
    <x v="1"/>
    <x v="0"/>
  </r>
  <r>
    <n v="5"/>
    <x v="0"/>
    <x v="2"/>
    <x v="2"/>
    <s v="Yes"/>
    <x v="2"/>
    <n v="2"/>
    <x v="1"/>
    <x v="0"/>
    <x v="1"/>
    <x v="1"/>
    <x v="0"/>
  </r>
  <r>
    <n v="3"/>
    <x v="0"/>
    <x v="0"/>
    <x v="5"/>
    <s v="No"/>
    <x v="4"/>
    <n v="3"/>
    <x v="0"/>
    <x v="0"/>
    <x v="0"/>
    <x v="0"/>
    <x v="2"/>
  </r>
  <r>
    <n v="1"/>
    <x v="0"/>
    <x v="0"/>
    <x v="3"/>
    <s v="No"/>
    <x v="6"/>
    <n v="7"/>
    <x v="0"/>
    <x v="0"/>
    <x v="0"/>
    <x v="0"/>
    <x v="2"/>
  </r>
  <r>
    <n v="4"/>
    <x v="1"/>
    <x v="9"/>
    <x v="1"/>
    <s v="Yes"/>
    <x v="2"/>
    <n v="1"/>
    <x v="1"/>
    <x v="1"/>
    <x v="1"/>
    <x v="1"/>
    <x v="0"/>
  </r>
  <r>
    <n v="2"/>
    <x v="0"/>
    <x v="4"/>
    <x v="3"/>
    <s v="No"/>
    <x v="6"/>
    <n v="9"/>
    <x v="0"/>
    <x v="0"/>
    <x v="0"/>
    <x v="0"/>
    <x v="2"/>
  </r>
  <r>
    <n v="0"/>
    <x v="0"/>
    <x v="3"/>
    <x v="5"/>
    <s v="No"/>
    <x v="6"/>
    <n v="7"/>
    <x v="0"/>
    <x v="0"/>
    <x v="0"/>
    <x v="0"/>
    <x v="2"/>
  </r>
  <r>
    <n v="5"/>
    <x v="1"/>
    <x v="7"/>
    <x v="1"/>
    <s v="Yes"/>
    <x v="2"/>
    <n v="1"/>
    <x v="1"/>
    <x v="1"/>
    <x v="1"/>
    <x v="1"/>
    <x v="0"/>
  </r>
  <r>
    <n v="4"/>
    <x v="1"/>
    <x v="1"/>
    <x v="1"/>
    <s v="Yes"/>
    <x v="2"/>
    <n v="1"/>
    <x v="1"/>
    <x v="1"/>
    <x v="1"/>
    <x v="1"/>
    <x v="0"/>
  </r>
  <r>
    <n v="7"/>
    <x v="1"/>
    <x v="9"/>
    <x v="1"/>
    <s v="Yes"/>
    <x v="10"/>
    <n v="1"/>
    <x v="1"/>
    <x v="1"/>
    <x v="1"/>
    <x v="1"/>
    <x v="0"/>
  </r>
  <r>
    <n v="0"/>
    <x v="0"/>
    <x v="3"/>
    <x v="4"/>
    <s v="No"/>
    <x v="13"/>
    <n v="5"/>
    <x v="0"/>
    <x v="0"/>
    <x v="0"/>
    <x v="0"/>
    <x v="2"/>
  </r>
  <r>
    <n v="3"/>
    <x v="0"/>
    <x v="8"/>
    <x v="3"/>
    <s v="No"/>
    <x v="3"/>
    <n v="7"/>
    <x v="0"/>
    <x v="0"/>
    <x v="0"/>
    <x v="0"/>
    <x v="2"/>
  </r>
  <r>
    <n v="2"/>
    <x v="0"/>
    <x v="8"/>
    <x v="4"/>
    <s v="No"/>
    <x v="5"/>
    <n v="4"/>
    <x v="0"/>
    <x v="0"/>
    <x v="0"/>
    <x v="0"/>
    <x v="2"/>
  </r>
  <r>
    <n v="0"/>
    <x v="0"/>
    <x v="5"/>
    <x v="5"/>
    <s v="No"/>
    <x v="6"/>
    <n v="6"/>
    <x v="0"/>
    <x v="0"/>
    <x v="0"/>
    <x v="0"/>
    <x v="2"/>
  </r>
  <r>
    <n v="9"/>
    <x v="1"/>
    <x v="9"/>
    <x v="1"/>
    <s v="Yes"/>
    <x v="12"/>
    <n v="0"/>
    <x v="1"/>
    <x v="1"/>
    <x v="1"/>
    <x v="1"/>
    <x v="1"/>
  </r>
  <r>
    <n v="7"/>
    <x v="1"/>
    <x v="9"/>
    <x v="7"/>
    <s v="Yes"/>
    <x v="8"/>
    <n v="0"/>
    <x v="1"/>
    <x v="1"/>
    <x v="1"/>
    <x v="1"/>
    <x v="0"/>
  </r>
  <r>
    <n v="4.5058160029999996"/>
    <x v="1"/>
    <x v="7"/>
    <x v="2"/>
    <s v="Yes"/>
    <x v="15"/>
    <n v="0"/>
    <x v="1"/>
    <x v="1"/>
    <x v="1"/>
    <x v="1"/>
    <x v="0"/>
  </r>
  <r>
    <n v="2"/>
    <x v="0"/>
    <x v="3"/>
    <x v="5"/>
    <s v="No"/>
    <x v="6"/>
    <n v="9"/>
    <x v="0"/>
    <x v="0"/>
    <x v="0"/>
    <x v="0"/>
    <x v="2"/>
  </r>
  <r>
    <n v="2"/>
    <x v="0"/>
    <x v="4"/>
    <x v="5"/>
    <s v="No"/>
    <x v="9"/>
    <n v="3"/>
    <x v="0"/>
    <x v="0"/>
    <x v="0"/>
    <x v="0"/>
    <x v="2"/>
  </r>
  <r>
    <n v="5"/>
    <x v="1"/>
    <x v="7"/>
    <x v="2"/>
    <s v="Yes"/>
    <x v="15"/>
    <n v="2"/>
    <x v="1"/>
    <x v="1"/>
    <x v="1"/>
    <x v="1"/>
    <x v="0"/>
  </r>
  <r>
    <n v="2"/>
    <x v="0"/>
    <x v="5"/>
    <x v="0"/>
    <s v="No"/>
    <x v="5"/>
    <n v="8"/>
    <x v="0"/>
    <x v="0"/>
    <x v="0"/>
    <x v="0"/>
    <x v="2"/>
  </r>
  <r>
    <n v="6"/>
    <x v="1"/>
    <x v="1"/>
    <x v="2"/>
    <s v="Yes"/>
    <x v="10"/>
    <n v="0"/>
    <x v="1"/>
    <x v="1"/>
    <x v="1"/>
    <x v="1"/>
    <x v="0"/>
  </r>
  <r>
    <n v="1"/>
    <x v="0"/>
    <x v="8"/>
    <x v="4"/>
    <s v="No"/>
    <x v="3"/>
    <n v="3"/>
    <x v="0"/>
    <x v="0"/>
    <x v="0"/>
    <x v="0"/>
    <x v="2"/>
  </r>
  <r>
    <n v="3"/>
    <x v="0"/>
    <x v="0"/>
    <x v="4"/>
    <s v="No"/>
    <x v="3"/>
    <n v="7"/>
    <x v="1"/>
    <x v="0"/>
    <x v="0"/>
    <x v="1"/>
    <x v="2"/>
  </r>
  <r>
    <n v="2"/>
    <x v="0"/>
    <x v="8"/>
    <x v="4"/>
    <s v="No"/>
    <x v="11"/>
    <n v="5"/>
    <x v="0"/>
    <x v="0"/>
    <x v="0"/>
    <x v="0"/>
    <x v="2"/>
  </r>
  <r>
    <n v="2"/>
    <x v="0"/>
    <x v="8"/>
    <x v="4"/>
    <s v="No"/>
    <x v="4"/>
    <n v="8"/>
    <x v="0"/>
    <x v="0"/>
    <x v="0"/>
    <x v="0"/>
    <x v="2"/>
  </r>
  <r>
    <n v="1"/>
    <x v="0"/>
    <x v="8"/>
    <x v="3"/>
    <s v="No"/>
    <x v="4"/>
    <n v="7"/>
    <x v="0"/>
    <x v="0"/>
    <x v="0"/>
    <x v="0"/>
    <x v="2"/>
  </r>
  <r>
    <n v="7"/>
    <x v="1"/>
    <x v="9"/>
    <x v="2"/>
    <s v="Yes"/>
    <x v="1"/>
    <n v="0"/>
    <x v="1"/>
    <x v="1"/>
    <x v="1"/>
    <x v="1"/>
    <x v="0"/>
  </r>
  <r>
    <n v="0"/>
    <x v="0"/>
    <x v="8"/>
    <x v="4"/>
    <s v="No"/>
    <x v="11"/>
    <n v="3"/>
    <x v="0"/>
    <x v="0"/>
    <x v="0"/>
    <x v="0"/>
    <x v="2"/>
  </r>
  <r>
    <n v="10"/>
    <x v="1"/>
    <x v="7"/>
    <x v="7"/>
    <s v="Yes"/>
    <x v="12"/>
    <n v="2"/>
    <x v="1"/>
    <x v="1"/>
    <x v="1"/>
    <x v="1"/>
    <x v="1"/>
  </r>
  <r>
    <n v="0"/>
    <x v="0"/>
    <x v="0"/>
    <x v="0"/>
    <s v="No"/>
    <x v="9"/>
    <n v="8"/>
    <x v="0"/>
    <x v="0"/>
    <x v="0"/>
    <x v="0"/>
    <x v="2"/>
  </r>
  <r>
    <n v="3"/>
    <x v="0"/>
    <x v="4"/>
    <x v="3"/>
    <s v="No"/>
    <x v="3"/>
    <n v="4"/>
    <x v="0"/>
    <x v="0"/>
    <x v="0"/>
    <x v="0"/>
    <x v="2"/>
  </r>
  <r>
    <n v="0"/>
    <x v="0"/>
    <x v="5"/>
    <x v="0"/>
    <s v="No"/>
    <x v="3"/>
    <n v="7"/>
    <x v="0"/>
    <x v="0"/>
    <x v="0"/>
    <x v="0"/>
    <x v="2"/>
  </r>
  <r>
    <n v="1"/>
    <x v="0"/>
    <x v="8"/>
    <x v="3"/>
    <s v="No"/>
    <x v="11"/>
    <n v="3"/>
    <x v="0"/>
    <x v="0"/>
    <x v="0"/>
    <x v="0"/>
    <x v="2"/>
  </r>
  <r>
    <n v="10"/>
    <x v="1"/>
    <x v="2"/>
    <x v="1"/>
    <s v="Yes"/>
    <x v="2"/>
    <n v="1"/>
    <x v="1"/>
    <x v="1"/>
    <x v="1"/>
    <x v="1"/>
    <x v="1"/>
  </r>
  <r>
    <n v="2"/>
    <x v="0"/>
    <x v="4"/>
    <x v="0"/>
    <s v="No"/>
    <x v="9"/>
    <n v="9"/>
    <x v="0"/>
    <x v="0"/>
    <x v="0"/>
    <x v="0"/>
    <x v="2"/>
  </r>
  <r>
    <n v="4"/>
    <x v="1"/>
    <x v="9"/>
    <x v="7"/>
    <s v="Yes"/>
    <x v="12"/>
    <n v="2"/>
    <x v="1"/>
    <x v="1"/>
    <x v="1"/>
    <x v="1"/>
    <x v="0"/>
  </r>
  <r>
    <n v="0"/>
    <x v="0"/>
    <x v="8"/>
    <x v="6"/>
    <s v="No"/>
    <x v="14"/>
    <n v="9"/>
    <x v="0"/>
    <x v="0"/>
    <x v="0"/>
    <x v="0"/>
    <x v="2"/>
  </r>
  <r>
    <n v="2"/>
    <x v="0"/>
    <x v="8"/>
    <x v="0"/>
    <s v="No"/>
    <x v="11"/>
    <n v="3"/>
    <x v="0"/>
    <x v="0"/>
    <x v="0"/>
    <x v="0"/>
    <x v="2"/>
  </r>
  <r>
    <n v="9"/>
    <x v="1"/>
    <x v="9"/>
    <x v="2"/>
    <s v="Yes"/>
    <x v="15"/>
    <n v="0"/>
    <x v="1"/>
    <x v="1"/>
    <x v="1"/>
    <x v="1"/>
    <x v="1"/>
  </r>
  <r>
    <n v="1"/>
    <x v="0"/>
    <x v="3"/>
    <x v="4"/>
    <s v="No"/>
    <x v="0"/>
    <n v="4"/>
    <x v="0"/>
    <x v="0"/>
    <x v="0"/>
    <x v="0"/>
    <x v="2"/>
  </r>
  <r>
    <n v="10"/>
    <x v="1"/>
    <x v="9"/>
    <x v="2"/>
    <s v="Yes"/>
    <x v="1"/>
    <n v="0"/>
    <x v="1"/>
    <x v="1"/>
    <x v="1"/>
    <x v="1"/>
    <x v="1"/>
  </r>
  <r>
    <n v="9"/>
    <x v="1"/>
    <x v="1"/>
    <x v="1"/>
    <s v="Yes"/>
    <x v="10"/>
    <n v="0"/>
    <x v="1"/>
    <x v="1"/>
    <x v="1"/>
    <x v="1"/>
    <x v="1"/>
  </r>
  <r>
    <n v="3"/>
    <x v="0"/>
    <x v="6"/>
    <x v="5"/>
    <s v="No"/>
    <x v="6"/>
    <n v="9"/>
    <x v="0"/>
    <x v="0"/>
    <x v="0"/>
    <x v="0"/>
    <x v="2"/>
  </r>
  <r>
    <n v="6"/>
    <x v="1"/>
    <x v="2"/>
    <x v="7"/>
    <s v="Yes"/>
    <x v="2"/>
    <n v="2"/>
    <x v="1"/>
    <x v="1"/>
    <x v="1"/>
    <x v="1"/>
    <x v="0"/>
  </r>
  <r>
    <n v="10"/>
    <x v="1"/>
    <x v="1"/>
    <x v="1"/>
    <s v="Yes"/>
    <x v="10"/>
    <n v="2"/>
    <x v="1"/>
    <x v="1"/>
    <x v="1"/>
    <x v="1"/>
    <x v="1"/>
  </r>
  <r>
    <n v="6"/>
    <x v="1"/>
    <x v="9"/>
    <x v="7"/>
    <s v="Yes"/>
    <x v="15"/>
    <n v="0"/>
    <x v="1"/>
    <x v="1"/>
    <x v="1"/>
    <x v="1"/>
    <x v="0"/>
  </r>
  <r>
    <n v="9"/>
    <x v="1"/>
    <x v="1"/>
    <x v="1"/>
    <s v="Yes"/>
    <x v="2"/>
    <n v="0"/>
    <x v="1"/>
    <x v="1"/>
    <x v="1"/>
    <x v="1"/>
    <x v="1"/>
  </r>
  <r>
    <n v="3"/>
    <x v="0"/>
    <x v="0"/>
    <x v="3"/>
    <s v="No"/>
    <x v="0"/>
    <n v="6"/>
    <x v="0"/>
    <x v="0"/>
    <x v="0"/>
    <x v="0"/>
    <x v="2"/>
  </r>
  <r>
    <n v="2"/>
    <x v="0"/>
    <x v="0"/>
    <x v="5"/>
    <s v="No"/>
    <x v="3"/>
    <n v="9"/>
    <x v="0"/>
    <x v="0"/>
    <x v="0"/>
    <x v="0"/>
    <x v="2"/>
  </r>
  <r>
    <n v="10"/>
    <x v="1"/>
    <x v="7"/>
    <x v="1"/>
    <s v="Yes"/>
    <x v="1"/>
    <n v="1"/>
    <x v="1"/>
    <x v="1"/>
    <x v="1"/>
    <x v="1"/>
    <x v="1"/>
  </r>
  <r>
    <n v="0"/>
    <x v="0"/>
    <x v="3"/>
    <x v="4"/>
    <s v="No"/>
    <x v="0"/>
    <n v="8"/>
    <x v="0"/>
    <x v="0"/>
    <x v="0"/>
    <x v="0"/>
    <x v="2"/>
  </r>
  <r>
    <n v="5"/>
    <x v="1"/>
    <x v="7"/>
    <x v="7"/>
    <s v="Yes"/>
    <x v="2"/>
    <n v="0"/>
    <x v="1"/>
    <x v="1"/>
    <x v="1"/>
    <x v="1"/>
    <x v="0"/>
  </r>
  <r>
    <n v="0"/>
    <x v="0"/>
    <x v="0"/>
    <x v="4"/>
    <s v="No"/>
    <x v="3"/>
    <n v="9"/>
    <x v="0"/>
    <x v="0"/>
    <x v="0"/>
    <x v="0"/>
    <x v="2"/>
  </r>
  <r>
    <n v="4"/>
    <x v="1"/>
    <x v="1"/>
    <x v="2"/>
    <s v="Yes"/>
    <x v="10"/>
    <n v="0"/>
    <x v="1"/>
    <x v="1"/>
    <x v="1"/>
    <x v="1"/>
    <x v="0"/>
  </r>
  <r>
    <n v="0"/>
    <x v="0"/>
    <x v="6"/>
    <x v="0"/>
    <s v="No"/>
    <x v="13"/>
    <n v="9"/>
    <x v="0"/>
    <x v="0"/>
    <x v="0"/>
    <x v="0"/>
    <x v="2"/>
  </r>
  <r>
    <n v="11"/>
    <x v="1"/>
    <x v="9"/>
    <x v="7"/>
    <s v="Yes"/>
    <x v="12"/>
    <n v="1"/>
    <x v="1"/>
    <x v="1"/>
    <x v="1"/>
    <x v="1"/>
    <x v="1"/>
  </r>
  <r>
    <n v="0"/>
    <x v="0"/>
    <x v="8"/>
    <x v="4"/>
    <s v="No"/>
    <x v="11"/>
    <n v="6"/>
    <x v="0"/>
    <x v="0"/>
    <x v="0"/>
    <x v="0"/>
    <x v="2"/>
  </r>
  <r>
    <n v="7"/>
    <x v="1"/>
    <x v="9"/>
    <x v="1"/>
    <s v="Yes"/>
    <x v="2"/>
    <n v="0"/>
    <x v="1"/>
    <x v="1"/>
    <x v="1"/>
    <x v="1"/>
    <x v="0"/>
  </r>
  <r>
    <n v="2"/>
    <x v="0"/>
    <x v="6"/>
    <x v="5"/>
    <s v="No"/>
    <x v="6"/>
    <n v="3"/>
    <x v="0"/>
    <x v="0"/>
    <x v="0"/>
    <x v="0"/>
    <x v="2"/>
  </r>
  <r>
    <n v="5"/>
    <x v="1"/>
    <x v="1"/>
    <x v="1"/>
    <s v="Yes"/>
    <x v="10"/>
    <n v="2"/>
    <x v="1"/>
    <x v="1"/>
    <x v="1"/>
    <x v="1"/>
    <x v="0"/>
  </r>
  <r>
    <n v="11"/>
    <x v="1"/>
    <x v="2"/>
    <x v="1"/>
    <s v="Yes"/>
    <x v="8"/>
    <n v="1"/>
    <x v="1"/>
    <x v="1"/>
    <x v="1"/>
    <x v="1"/>
    <x v="1"/>
  </r>
  <r>
    <n v="10"/>
    <x v="1"/>
    <x v="9"/>
    <x v="1"/>
    <s v="Yes"/>
    <x v="1"/>
    <n v="2"/>
    <x v="1"/>
    <x v="1"/>
    <x v="1"/>
    <x v="1"/>
    <x v="1"/>
  </r>
  <r>
    <n v="3"/>
    <x v="0"/>
    <x v="8"/>
    <x v="4"/>
    <s v="No"/>
    <x v="4"/>
    <n v="4"/>
    <x v="0"/>
    <x v="0"/>
    <x v="0"/>
    <x v="0"/>
    <x v="2"/>
  </r>
  <r>
    <n v="5"/>
    <x v="1"/>
    <x v="2"/>
    <x v="1"/>
    <s v="Yes"/>
    <x v="12"/>
    <n v="2"/>
    <x v="1"/>
    <x v="1"/>
    <x v="1"/>
    <x v="1"/>
    <x v="0"/>
  </r>
  <r>
    <n v="1"/>
    <x v="0"/>
    <x v="11"/>
    <x v="3"/>
    <s v="No"/>
    <x v="3"/>
    <n v="3"/>
    <x v="0"/>
    <x v="0"/>
    <x v="0"/>
    <x v="0"/>
    <x v="2"/>
  </r>
  <r>
    <n v="7"/>
    <x v="1"/>
    <x v="2"/>
    <x v="1"/>
    <s v="Yes"/>
    <x v="10"/>
    <n v="2"/>
    <x v="1"/>
    <x v="1"/>
    <x v="1"/>
    <x v="1"/>
    <x v="0"/>
  </r>
  <r>
    <n v="4"/>
    <x v="1"/>
    <x v="7"/>
    <x v="2"/>
    <s v="Yes"/>
    <x v="12"/>
    <n v="0"/>
    <x v="1"/>
    <x v="1"/>
    <x v="1"/>
    <x v="1"/>
    <x v="0"/>
  </r>
  <r>
    <n v="0"/>
    <x v="0"/>
    <x v="3"/>
    <x v="4"/>
    <s v="No"/>
    <x v="6"/>
    <n v="6"/>
    <x v="0"/>
    <x v="0"/>
    <x v="0"/>
    <x v="0"/>
    <x v="2"/>
  </r>
  <r>
    <n v="5"/>
    <x v="1"/>
    <x v="1"/>
    <x v="2"/>
    <s v="Yes"/>
    <x v="1"/>
    <n v="0"/>
    <x v="1"/>
    <x v="1"/>
    <x v="1"/>
    <x v="1"/>
    <x v="0"/>
  </r>
  <r>
    <n v="2"/>
    <x v="0"/>
    <x v="3"/>
    <x v="5"/>
    <s v="No"/>
    <x v="0"/>
    <n v="6"/>
    <x v="0"/>
    <x v="0"/>
    <x v="0"/>
    <x v="0"/>
    <x v="2"/>
  </r>
  <r>
    <n v="10"/>
    <x v="1"/>
    <x v="2"/>
    <x v="2"/>
    <s v="No"/>
    <x v="8"/>
    <n v="1"/>
    <x v="1"/>
    <x v="1"/>
    <x v="0"/>
    <x v="1"/>
    <x v="1"/>
  </r>
  <r>
    <n v="1"/>
    <x v="0"/>
    <x v="11"/>
    <x v="4"/>
    <s v="No"/>
    <x v="9"/>
    <n v="7"/>
    <x v="0"/>
    <x v="0"/>
    <x v="0"/>
    <x v="0"/>
    <x v="2"/>
  </r>
  <r>
    <n v="4"/>
    <x v="1"/>
    <x v="2"/>
    <x v="1"/>
    <s v="Yes"/>
    <x v="2"/>
    <n v="0"/>
    <x v="1"/>
    <x v="1"/>
    <x v="1"/>
    <x v="1"/>
    <x v="0"/>
  </r>
  <r>
    <n v="2"/>
    <x v="0"/>
    <x v="8"/>
    <x v="0"/>
    <s v="No"/>
    <x v="0"/>
    <n v="4"/>
    <x v="0"/>
    <x v="0"/>
    <x v="0"/>
    <x v="0"/>
    <x v="2"/>
  </r>
  <r>
    <n v="3"/>
    <x v="0"/>
    <x v="3"/>
    <x v="4"/>
    <s v="No"/>
    <x v="5"/>
    <n v="8"/>
    <x v="0"/>
    <x v="0"/>
    <x v="0"/>
    <x v="0"/>
    <x v="2"/>
  </r>
  <r>
    <n v="3"/>
    <x v="0"/>
    <x v="3"/>
    <x v="3"/>
    <s v="No"/>
    <x v="0"/>
    <n v="6"/>
    <x v="0"/>
    <x v="0"/>
    <x v="0"/>
    <x v="0"/>
    <x v="2"/>
  </r>
  <r>
    <n v="4"/>
    <x v="1"/>
    <x v="9"/>
    <x v="2"/>
    <s v="Yes"/>
    <x v="1"/>
    <n v="0"/>
    <x v="1"/>
    <x v="1"/>
    <x v="1"/>
    <x v="1"/>
    <x v="0"/>
  </r>
  <r>
    <n v="6"/>
    <x v="1"/>
    <x v="1"/>
    <x v="1"/>
    <s v="Yes"/>
    <x v="8"/>
    <n v="1"/>
    <x v="1"/>
    <x v="1"/>
    <x v="1"/>
    <x v="1"/>
    <x v="0"/>
  </r>
  <r>
    <n v="4.5058160029999996"/>
    <x v="0"/>
    <x v="3"/>
    <x v="5"/>
    <s v="No"/>
    <x v="11"/>
    <n v="7"/>
    <x v="0"/>
    <x v="0"/>
    <x v="0"/>
    <x v="0"/>
    <x v="0"/>
  </r>
  <r>
    <n v="6"/>
    <x v="1"/>
    <x v="1"/>
    <x v="7"/>
    <s v="Yes"/>
    <x v="1"/>
    <n v="2"/>
    <x v="1"/>
    <x v="1"/>
    <x v="1"/>
    <x v="1"/>
    <x v="0"/>
  </r>
  <r>
    <n v="10"/>
    <x v="1"/>
    <x v="9"/>
    <x v="7"/>
    <s v="Yes"/>
    <x v="10"/>
    <n v="2"/>
    <x v="1"/>
    <x v="1"/>
    <x v="1"/>
    <x v="1"/>
    <x v="1"/>
  </r>
  <r>
    <n v="0"/>
    <x v="0"/>
    <x v="4"/>
    <x v="0"/>
    <s v="No"/>
    <x v="6"/>
    <n v="6"/>
    <x v="0"/>
    <x v="0"/>
    <x v="0"/>
    <x v="0"/>
    <x v="2"/>
  </r>
  <r>
    <n v="1"/>
    <x v="0"/>
    <x v="4"/>
    <x v="4"/>
    <s v="No"/>
    <x v="11"/>
    <n v="4"/>
    <x v="0"/>
    <x v="0"/>
    <x v="0"/>
    <x v="0"/>
    <x v="2"/>
  </r>
  <r>
    <n v="11"/>
    <x v="1"/>
    <x v="1"/>
    <x v="7"/>
    <s v="Yes"/>
    <x v="12"/>
    <n v="0"/>
    <x v="1"/>
    <x v="1"/>
    <x v="1"/>
    <x v="1"/>
    <x v="1"/>
  </r>
  <r>
    <n v="4"/>
    <x v="1"/>
    <x v="1"/>
    <x v="2"/>
    <s v="Yes"/>
    <x v="10"/>
    <n v="0"/>
    <x v="1"/>
    <x v="1"/>
    <x v="1"/>
    <x v="1"/>
    <x v="0"/>
  </r>
  <r>
    <n v="6"/>
    <x v="1"/>
    <x v="7"/>
    <x v="7"/>
    <s v="Yes"/>
    <x v="12"/>
    <n v="1"/>
    <x v="1"/>
    <x v="1"/>
    <x v="1"/>
    <x v="1"/>
    <x v="0"/>
  </r>
  <r>
    <n v="10"/>
    <x v="1"/>
    <x v="2"/>
    <x v="1"/>
    <s v="Yes"/>
    <x v="10"/>
    <n v="2"/>
    <x v="1"/>
    <x v="1"/>
    <x v="1"/>
    <x v="1"/>
    <x v="1"/>
  </r>
  <r>
    <n v="7"/>
    <x v="1"/>
    <x v="7"/>
    <x v="2"/>
    <s v="Yes"/>
    <x v="2"/>
    <n v="0"/>
    <x v="1"/>
    <x v="1"/>
    <x v="1"/>
    <x v="1"/>
    <x v="0"/>
  </r>
  <r>
    <n v="8"/>
    <x v="0"/>
    <x v="2"/>
    <x v="7"/>
    <s v="Yes"/>
    <x v="15"/>
    <n v="2"/>
    <x v="1"/>
    <x v="0"/>
    <x v="1"/>
    <x v="1"/>
    <x v="1"/>
  </r>
  <r>
    <n v="11"/>
    <x v="1"/>
    <x v="1"/>
    <x v="7"/>
    <s v="Yes"/>
    <x v="1"/>
    <n v="1"/>
    <x v="1"/>
    <x v="1"/>
    <x v="1"/>
    <x v="1"/>
    <x v="1"/>
  </r>
  <r>
    <n v="1"/>
    <x v="0"/>
    <x v="0"/>
    <x v="5"/>
    <s v="No"/>
    <x v="0"/>
    <n v="5"/>
    <x v="0"/>
    <x v="0"/>
    <x v="0"/>
    <x v="0"/>
    <x v="2"/>
  </r>
  <r>
    <n v="1"/>
    <x v="0"/>
    <x v="8"/>
    <x v="5"/>
    <s v="No"/>
    <x v="14"/>
    <n v="5"/>
    <x v="0"/>
    <x v="0"/>
    <x v="0"/>
    <x v="0"/>
    <x v="2"/>
  </r>
  <r>
    <n v="2"/>
    <x v="0"/>
    <x v="5"/>
    <x v="4"/>
    <s v="No"/>
    <x v="11"/>
    <n v="7"/>
    <x v="1"/>
    <x v="0"/>
    <x v="0"/>
    <x v="1"/>
    <x v="2"/>
  </r>
  <r>
    <n v="2"/>
    <x v="0"/>
    <x v="0"/>
    <x v="5"/>
    <s v="No"/>
    <x v="4"/>
    <n v="5"/>
    <x v="0"/>
    <x v="0"/>
    <x v="0"/>
    <x v="0"/>
    <x v="2"/>
  </r>
  <r>
    <n v="5"/>
    <x v="1"/>
    <x v="9"/>
    <x v="7"/>
    <s v="Yes"/>
    <x v="10"/>
    <n v="1"/>
    <x v="1"/>
    <x v="1"/>
    <x v="1"/>
    <x v="1"/>
    <x v="0"/>
  </r>
  <r>
    <n v="5"/>
    <x v="1"/>
    <x v="1"/>
    <x v="1"/>
    <s v="Yes"/>
    <x v="12"/>
    <n v="0"/>
    <x v="1"/>
    <x v="1"/>
    <x v="1"/>
    <x v="1"/>
    <x v="0"/>
  </r>
  <r>
    <n v="4"/>
    <x v="1"/>
    <x v="9"/>
    <x v="2"/>
    <s v="Yes"/>
    <x v="8"/>
    <n v="0"/>
    <x v="1"/>
    <x v="1"/>
    <x v="1"/>
    <x v="1"/>
    <x v="0"/>
  </r>
  <r>
    <n v="6"/>
    <x v="1"/>
    <x v="7"/>
    <x v="7"/>
    <s v="Yes"/>
    <x v="2"/>
    <n v="1"/>
    <x v="1"/>
    <x v="1"/>
    <x v="1"/>
    <x v="1"/>
    <x v="0"/>
  </r>
  <r>
    <n v="6"/>
    <x v="1"/>
    <x v="9"/>
    <x v="2"/>
    <s v="Yes"/>
    <x v="1"/>
    <n v="1"/>
    <x v="1"/>
    <x v="1"/>
    <x v="1"/>
    <x v="1"/>
    <x v="0"/>
  </r>
  <r>
    <n v="3"/>
    <x v="0"/>
    <x v="5"/>
    <x v="4"/>
    <s v="No"/>
    <x v="9"/>
    <n v="9"/>
    <x v="1"/>
    <x v="0"/>
    <x v="0"/>
    <x v="1"/>
    <x v="2"/>
  </r>
  <r>
    <n v="3"/>
    <x v="0"/>
    <x v="6"/>
    <x v="0"/>
    <s v="No"/>
    <x v="14"/>
    <n v="8"/>
    <x v="0"/>
    <x v="0"/>
    <x v="0"/>
    <x v="0"/>
    <x v="2"/>
  </r>
  <r>
    <n v="6"/>
    <x v="1"/>
    <x v="1"/>
    <x v="1"/>
    <s v="Yes"/>
    <x v="12"/>
    <n v="2"/>
    <x v="1"/>
    <x v="1"/>
    <x v="1"/>
    <x v="1"/>
    <x v="0"/>
  </r>
  <r>
    <n v="4"/>
    <x v="1"/>
    <x v="2"/>
    <x v="7"/>
    <s v="Yes"/>
    <x v="10"/>
    <n v="0"/>
    <x v="1"/>
    <x v="1"/>
    <x v="1"/>
    <x v="1"/>
    <x v="0"/>
  </r>
  <r>
    <n v="6"/>
    <x v="1"/>
    <x v="7"/>
    <x v="1"/>
    <s v="Yes"/>
    <x v="1"/>
    <n v="1"/>
    <x v="1"/>
    <x v="1"/>
    <x v="1"/>
    <x v="1"/>
    <x v="0"/>
  </r>
  <r>
    <n v="10"/>
    <x v="1"/>
    <x v="7"/>
    <x v="2"/>
    <s v="Yes"/>
    <x v="15"/>
    <n v="1"/>
    <x v="0"/>
    <x v="1"/>
    <x v="1"/>
    <x v="0"/>
    <x v="1"/>
  </r>
  <r>
    <n v="0"/>
    <x v="0"/>
    <x v="0"/>
    <x v="4"/>
    <s v="No"/>
    <x v="9"/>
    <n v="9"/>
    <x v="0"/>
    <x v="0"/>
    <x v="0"/>
    <x v="0"/>
    <x v="2"/>
  </r>
  <r>
    <n v="2"/>
    <x v="0"/>
    <x v="4"/>
    <x v="5"/>
    <s v="No"/>
    <x v="14"/>
    <n v="9"/>
    <x v="0"/>
    <x v="0"/>
    <x v="0"/>
    <x v="0"/>
    <x v="2"/>
  </r>
  <r>
    <n v="6"/>
    <x v="1"/>
    <x v="1"/>
    <x v="1"/>
    <s v="Yes"/>
    <x v="15"/>
    <n v="1"/>
    <x v="1"/>
    <x v="1"/>
    <x v="1"/>
    <x v="1"/>
    <x v="0"/>
  </r>
  <r>
    <n v="6"/>
    <x v="1"/>
    <x v="7"/>
    <x v="7"/>
    <s v="Yes"/>
    <x v="1"/>
    <n v="1"/>
    <x v="1"/>
    <x v="1"/>
    <x v="1"/>
    <x v="1"/>
    <x v="0"/>
  </r>
  <r>
    <n v="9"/>
    <x v="1"/>
    <x v="9"/>
    <x v="1"/>
    <s v="Yes"/>
    <x v="2"/>
    <n v="0"/>
    <x v="1"/>
    <x v="1"/>
    <x v="1"/>
    <x v="1"/>
    <x v="1"/>
  </r>
  <r>
    <n v="1"/>
    <x v="0"/>
    <x v="0"/>
    <x v="3"/>
    <s v="No"/>
    <x v="13"/>
    <n v="8"/>
    <x v="0"/>
    <x v="0"/>
    <x v="0"/>
    <x v="0"/>
    <x v="2"/>
  </r>
  <r>
    <n v="8"/>
    <x v="1"/>
    <x v="1"/>
    <x v="7"/>
    <s v="Yes"/>
    <x v="12"/>
    <n v="0"/>
    <x v="1"/>
    <x v="1"/>
    <x v="1"/>
    <x v="1"/>
    <x v="1"/>
  </r>
  <r>
    <n v="0"/>
    <x v="0"/>
    <x v="6"/>
    <x v="5"/>
    <s v="No"/>
    <x v="6"/>
    <n v="8"/>
    <x v="0"/>
    <x v="0"/>
    <x v="0"/>
    <x v="0"/>
    <x v="2"/>
  </r>
  <r>
    <n v="2"/>
    <x v="0"/>
    <x v="4"/>
    <x v="3"/>
    <s v="No"/>
    <x v="3"/>
    <n v="3"/>
    <x v="0"/>
    <x v="0"/>
    <x v="0"/>
    <x v="0"/>
    <x v="2"/>
  </r>
  <r>
    <n v="3"/>
    <x v="0"/>
    <x v="4"/>
    <x v="4"/>
    <s v="No"/>
    <x v="0"/>
    <n v="5"/>
    <x v="0"/>
    <x v="0"/>
    <x v="0"/>
    <x v="0"/>
    <x v="2"/>
  </r>
  <r>
    <n v="9"/>
    <x v="1"/>
    <x v="9"/>
    <x v="1"/>
    <s v="Yes"/>
    <x v="1"/>
    <n v="0"/>
    <x v="1"/>
    <x v="1"/>
    <x v="1"/>
    <x v="1"/>
    <x v="1"/>
  </r>
  <r>
    <n v="9"/>
    <x v="1"/>
    <x v="7"/>
    <x v="2"/>
    <s v="Yes"/>
    <x v="2"/>
    <n v="1"/>
    <x v="1"/>
    <x v="1"/>
    <x v="1"/>
    <x v="1"/>
    <x v="1"/>
  </r>
  <r>
    <n v="7"/>
    <x v="1"/>
    <x v="7"/>
    <x v="1"/>
    <s v="Yes"/>
    <x v="10"/>
    <n v="1"/>
    <x v="1"/>
    <x v="1"/>
    <x v="1"/>
    <x v="1"/>
    <x v="0"/>
  </r>
  <r>
    <n v="7"/>
    <x v="1"/>
    <x v="1"/>
    <x v="7"/>
    <s v="Yes"/>
    <x v="1"/>
    <n v="0"/>
    <x v="0"/>
    <x v="1"/>
    <x v="1"/>
    <x v="0"/>
    <x v="0"/>
  </r>
  <r>
    <n v="4"/>
    <x v="1"/>
    <x v="1"/>
    <x v="7"/>
    <s v="Yes"/>
    <x v="1"/>
    <n v="0"/>
    <x v="1"/>
    <x v="1"/>
    <x v="1"/>
    <x v="1"/>
    <x v="0"/>
  </r>
  <r>
    <n v="3"/>
    <x v="0"/>
    <x v="8"/>
    <x v="6"/>
    <s v="No"/>
    <x v="11"/>
    <n v="4"/>
    <x v="0"/>
    <x v="0"/>
    <x v="0"/>
    <x v="0"/>
    <x v="2"/>
  </r>
  <r>
    <n v="4.5058160029999996"/>
    <x v="1"/>
    <x v="9"/>
    <x v="7"/>
    <s v="Yes"/>
    <x v="2"/>
    <n v="1"/>
    <x v="1"/>
    <x v="1"/>
    <x v="1"/>
    <x v="1"/>
    <x v="0"/>
  </r>
  <r>
    <n v="5"/>
    <x v="1"/>
    <x v="9"/>
    <x v="7"/>
    <s v="Yes"/>
    <x v="10"/>
    <n v="2"/>
    <x v="1"/>
    <x v="1"/>
    <x v="1"/>
    <x v="1"/>
    <x v="0"/>
  </r>
  <r>
    <n v="3"/>
    <x v="0"/>
    <x v="0"/>
    <x v="3"/>
    <s v="No"/>
    <x v="4"/>
    <n v="5"/>
    <x v="0"/>
    <x v="0"/>
    <x v="0"/>
    <x v="0"/>
    <x v="2"/>
  </r>
  <r>
    <n v="9"/>
    <x v="1"/>
    <x v="1"/>
    <x v="7"/>
    <s v="Yes"/>
    <x v="1"/>
    <n v="2"/>
    <x v="1"/>
    <x v="1"/>
    <x v="1"/>
    <x v="1"/>
    <x v="1"/>
  </r>
  <r>
    <n v="2"/>
    <x v="0"/>
    <x v="0"/>
    <x v="5"/>
    <s v="No"/>
    <x v="0"/>
    <n v="4"/>
    <x v="0"/>
    <x v="0"/>
    <x v="0"/>
    <x v="0"/>
    <x v="2"/>
  </r>
  <r>
    <n v="7"/>
    <x v="1"/>
    <x v="2"/>
    <x v="7"/>
    <s v="Yes"/>
    <x v="12"/>
    <n v="2"/>
    <x v="1"/>
    <x v="1"/>
    <x v="1"/>
    <x v="1"/>
    <x v="0"/>
  </r>
  <r>
    <n v="10"/>
    <x v="1"/>
    <x v="9"/>
    <x v="7"/>
    <s v="Yes"/>
    <x v="10"/>
    <n v="1"/>
    <x v="1"/>
    <x v="1"/>
    <x v="1"/>
    <x v="1"/>
    <x v="1"/>
  </r>
  <r>
    <n v="1"/>
    <x v="0"/>
    <x v="3"/>
    <x v="0"/>
    <s v="No"/>
    <x v="3"/>
    <n v="6"/>
    <x v="0"/>
    <x v="0"/>
    <x v="0"/>
    <x v="0"/>
    <x v="2"/>
  </r>
  <r>
    <n v="5"/>
    <x v="1"/>
    <x v="2"/>
    <x v="2"/>
    <s v="Yes"/>
    <x v="10"/>
    <n v="1"/>
    <x v="1"/>
    <x v="1"/>
    <x v="1"/>
    <x v="1"/>
    <x v="0"/>
  </r>
  <r>
    <n v="3"/>
    <x v="0"/>
    <x v="5"/>
    <x v="4"/>
    <s v="No"/>
    <x v="3"/>
    <n v="7"/>
    <x v="0"/>
    <x v="0"/>
    <x v="0"/>
    <x v="0"/>
    <x v="2"/>
  </r>
  <r>
    <n v="2"/>
    <x v="0"/>
    <x v="8"/>
    <x v="0"/>
    <s v="No"/>
    <x v="11"/>
    <n v="8"/>
    <x v="0"/>
    <x v="0"/>
    <x v="0"/>
    <x v="0"/>
    <x v="2"/>
  </r>
  <r>
    <n v="7"/>
    <x v="1"/>
    <x v="1"/>
    <x v="1"/>
    <s v="Yes"/>
    <x v="8"/>
    <n v="2"/>
    <x v="1"/>
    <x v="1"/>
    <x v="1"/>
    <x v="1"/>
    <x v="0"/>
  </r>
  <r>
    <n v="11"/>
    <x v="1"/>
    <x v="9"/>
    <x v="7"/>
    <s v="Yes"/>
    <x v="2"/>
    <n v="1"/>
    <x v="1"/>
    <x v="1"/>
    <x v="1"/>
    <x v="1"/>
    <x v="1"/>
  </r>
  <r>
    <n v="6"/>
    <x v="1"/>
    <x v="2"/>
    <x v="1"/>
    <s v="Yes"/>
    <x v="1"/>
    <n v="2"/>
    <x v="1"/>
    <x v="1"/>
    <x v="1"/>
    <x v="1"/>
    <x v="0"/>
  </r>
  <r>
    <n v="2"/>
    <x v="0"/>
    <x v="5"/>
    <x v="5"/>
    <s v="No"/>
    <x v="4"/>
    <n v="5"/>
    <x v="0"/>
    <x v="0"/>
    <x v="0"/>
    <x v="0"/>
    <x v="2"/>
  </r>
  <r>
    <n v="8"/>
    <x v="1"/>
    <x v="1"/>
    <x v="7"/>
    <s v="Yes"/>
    <x v="1"/>
    <n v="2"/>
    <x v="1"/>
    <x v="1"/>
    <x v="1"/>
    <x v="1"/>
    <x v="1"/>
  </r>
  <r>
    <n v="7"/>
    <x v="1"/>
    <x v="1"/>
    <x v="7"/>
    <s v="Yes"/>
    <x v="8"/>
    <n v="2"/>
    <x v="1"/>
    <x v="1"/>
    <x v="1"/>
    <x v="1"/>
    <x v="0"/>
  </r>
  <r>
    <n v="5"/>
    <x v="1"/>
    <x v="1"/>
    <x v="1"/>
    <s v="Yes"/>
    <x v="15"/>
    <n v="1"/>
    <x v="1"/>
    <x v="1"/>
    <x v="1"/>
    <x v="1"/>
    <x v="0"/>
  </r>
  <r>
    <n v="3"/>
    <x v="0"/>
    <x v="5"/>
    <x v="3"/>
    <s v="No"/>
    <x v="6"/>
    <n v="3"/>
    <x v="0"/>
    <x v="0"/>
    <x v="0"/>
    <x v="0"/>
    <x v="2"/>
  </r>
  <r>
    <n v="6"/>
    <x v="1"/>
    <x v="7"/>
    <x v="1"/>
    <s v="Yes"/>
    <x v="15"/>
    <n v="1"/>
    <x v="1"/>
    <x v="1"/>
    <x v="1"/>
    <x v="1"/>
    <x v="0"/>
  </r>
  <r>
    <n v="0"/>
    <x v="0"/>
    <x v="8"/>
    <x v="3"/>
    <s v="No"/>
    <x v="14"/>
    <n v="4"/>
    <x v="0"/>
    <x v="0"/>
    <x v="0"/>
    <x v="0"/>
    <x v="2"/>
  </r>
  <r>
    <n v="2"/>
    <x v="0"/>
    <x v="8"/>
    <x v="3"/>
    <s v="No"/>
    <x v="13"/>
    <n v="9"/>
    <x v="0"/>
    <x v="0"/>
    <x v="0"/>
    <x v="0"/>
    <x v="2"/>
  </r>
  <r>
    <n v="1"/>
    <x v="0"/>
    <x v="3"/>
    <x v="0"/>
    <s v="No"/>
    <x v="13"/>
    <n v="7"/>
    <x v="0"/>
    <x v="0"/>
    <x v="0"/>
    <x v="0"/>
    <x v="2"/>
  </r>
  <r>
    <n v="3"/>
    <x v="0"/>
    <x v="3"/>
    <x v="4"/>
    <s v="No"/>
    <x v="6"/>
    <n v="3.5647266310000001"/>
    <x v="0"/>
    <x v="0"/>
    <x v="0"/>
    <x v="0"/>
    <x v="2"/>
  </r>
  <r>
    <n v="2"/>
    <x v="0"/>
    <x v="0"/>
    <x v="0"/>
    <s v="No"/>
    <x v="0"/>
    <n v="6"/>
    <x v="0"/>
    <x v="0"/>
    <x v="0"/>
    <x v="0"/>
    <x v="2"/>
  </r>
  <r>
    <n v="3"/>
    <x v="0"/>
    <x v="4"/>
    <x v="0"/>
    <s v="No"/>
    <x v="6"/>
    <n v="9"/>
    <x v="0"/>
    <x v="0"/>
    <x v="0"/>
    <x v="0"/>
    <x v="2"/>
  </r>
  <r>
    <n v="0"/>
    <x v="0"/>
    <x v="6"/>
    <x v="5"/>
    <s v="No"/>
    <x v="3"/>
    <n v="8"/>
    <x v="0"/>
    <x v="0"/>
    <x v="0"/>
    <x v="0"/>
    <x v="2"/>
  </r>
  <r>
    <n v="1"/>
    <x v="0"/>
    <x v="5"/>
    <x v="4"/>
    <s v="No"/>
    <x v="0"/>
    <n v="9"/>
    <x v="0"/>
    <x v="0"/>
    <x v="0"/>
    <x v="0"/>
    <x v="2"/>
  </r>
  <r>
    <n v="4"/>
    <x v="1"/>
    <x v="7"/>
    <x v="7"/>
    <s v="Yes"/>
    <x v="2"/>
    <n v="0"/>
    <x v="1"/>
    <x v="1"/>
    <x v="1"/>
    <x v="1"/>
    <x v="0"/>
  </r>
  <r>
    <n v="2"/>
    <x v="0"/>
    <x v="0"/>
    <x v="4"/>
    <s v="No"/>
    <x v="6"/>
    <n v="5"/>
    <x v="0"/>
    <x v="0"/>
    <x v="0"/>
    <x v="0"/>
    <x v="2"/>
  </r>
  <r>
    <n v="8"/>
    <x v="1"/>
    <x v="1"/>
    <x v="2"/>
    <s v="Yes"/>
    <x v="1"/>
    <n v="0"/>
    <x v="1"/>
    <x v="1"/>
    <x v="1"/>
    <x v="1"/>
    <x v="1"/>
  </r>
  <r>
    <n v="2"/>
    <x v="0"/>
    <x v="3"/>
    <x v="5"/>
    <s v="No"/>
    <x v="4"/>
    <n v="8"/>
    <x v="0"/>
    <x v="0"/>
    <x v="0"/>
    <x v="0"/>
    <x v="2"/>
  </r>
  <r>
    <n v="1"/>
    <x v="0"/>
    <x v="8"/>
    <x v="4"/>
    <s v="No"/>
    <x v="3"/>
    <n v="3"/>
    <x v="1"/>
    <x v="0"/>
    <x v="0"/>
    <x v="1"/>
    <x v="2"/>
  </r>
  <r>
    <n v="8"/>
    <x v="1"/>
    <x v="7"/>
    <x v="2"/>
    <s v="Yes"/>
    <x v="15"/>
    <n v="0"/>
    <x v="1"/>
    <x v="1"/>
    <x v="1"/>
    <x v="1"/>
    <x v="1"/>
  </r>
  <r>
    <n v="4"/>
    <x v="1"/>
    <x v="7"/>
    <x v="7"/>
    <s v="Yes"/>
    <x v="15"/>
    <n v="0"/>
    <x v="1"/>
    <x v="1"/>
    <x v="1"/>
    <x v="1"/>
    <x v="0"/>
  </r>
  <r>
    <n v="6"/>
    <x v="1"/>
    <x v="1"/>
    <x v="2"/>
    <s v="Yes"/>
    <x v="8"/>
    <n v="0"/>
    <x v="1"/>
    <x v="1"/>
    <x v="1"/>
    <x v="1"/>
    <x v="0"/>
  </r>
  <r>
    <n v="0"/>
    <x v="0"/>
    <x v="0"/>
    <x v="3"/>
    <s v="No"/>
    <x v="0"/>
    <n v="6"/>
    <x v="0"/>
    <x v="0"/>
    <x v="0"/>
    <x v="0"/>
    <x v="2"/>
  </r>
  <r>
    <n v="2"/>
    <x v="0"/>
    <x v="4"/>
    <x v="3"/>
    <s v="No"/>
    <x v="14"/>
    <n v="4"/>
    <x v="0"/>
    <x v="0"/>
    <x v="0"/>
    <x v="0"/>
    <x v="2"/>
  </r>
  <r>
    <n v="9"/>
    <x v="1"/>
    <x v="2"/>
    <x v="1"/>
    <s v="Yes"/>
    <x v="8"/>
    <n v="1"/>
    <x v="1"/>
    <x v="1"/>
    <x v="1"/>
    <x v="1"/>
    <x v="1"/>
  </r>
  <r>
    <n v="0"/>
    <x v="0"/>
    <x v="0"/>
    <x v="0"/>
    <s v="No"/>
    <x v="4"/>
    <n v="8"/>
    <x v="0"/>
    <x v="0"/>
    <x v="0"/>
    <x v="0"/>
    <x v="2"/>
  </r>
  <r>
    <n v="8"/>
    <x v="1"/>
    <x v="1"/>
    <x v="2"/>
    <s v="Yes"/>
    <x v="8"/>
    <n v="0"/>
    <x v="1"/>
    <x v="1"/>
    <x v="1"/>
    <x v="1"/>
    <x v="1"/>
  </r>
  <r>
    <n v="4"/>
    <x v="1"/>
    <x v="9"/>
    <x v="7"/>
    <s v="Yes"/>
    <x v="15"/>
    <n v="1"/>
    <x v="1"/>
    <x v="1"/>
    <x v="1"/>
    <x v="1"/>
    <x v="0"/>
  </r>
  <r>
    <n v="7"/>
    <x v="1"/>
    <x v="1"/>
    <x v="7"/>
    <s v="Yes"/>
    <x v="12"/>
    <n v="2"/>
    <x v="1"/>
    <x v="1"/>
    <x v="1"/>
    <x v="1"/>
    <x v="0"/>
  </r>
  <r>
    <n v="9"/>
    <x v="1"/>
    <x v="2"/>
    <x v="1"/>
    <s v="Yes"/>
    <x v="10"/>
    <n v="0"/>
    <x v="1"/>
    <x v="1"/>
    <x v="1"/>
    <x v="1"/>
    <x v="1"/>
  </r>
  <r>
    <n v="4"/>
    <x v="1"/>
    <x v="9"/>
    <x v="2"/>
    <s v="Yes"/>
    <x v="12"/>
    <n v="1"/>
    <x v="1"/>
    <x v="1"/>
    <x v="1"/>
    <x v="1"/>
    <x v="0"/>
  </r>
  <r>
    <n v="10"/>
    <x v="1"/>
    <x v="7"/>
    <x v="7"/>
    <s v="Yes"/>
    <x v="15"/>
    <n v="2"/>
    <x v="1"/>
    <x v="1"/>
    <x v="1"/>
    <x v="1"/>
    <x v="1"/>
  </r>
  <r>
    <n v="11"/>
    <x v="1"/>
    <x v="2"/>
    <x v="1"/>
    <s v="Yes"/>
    <x v="15"/>
    <n v="1"/>
    <x v="1"/>
    <x v="1"/>
    <x v="1"/>
    <x v="1"/>
    <x v="1"/>
  </r>
  <r>
    <n v="5"/>
    <x v="1"/>
    <x v="7"/>
    <x v="2"/>
    <s v="Yes"/>
    <x v="10"/>
    <n v="0"/>
    <x v="1"/>
    <x v="1"/>
    <x v="1"/>
    <x v="1"/>
    <x v="0"/>
  </r>
  <r>
    <n v="0"/>
    <x v="0"/>
    <x v="6"/>
    <x v="3"/>
    <s v="No"/>
    <x v="13"/>
    <n v="7"/>
    <x v="0"/>
    <x v="0"/>
    <x v="0"/>
    <x v="0"/>
    <x v="2"/>
  </r>
  <r>
    <n v="2"/>
    <x v="0"/>
    <x v="4"/>
    <x v="0"/>
    <s v="No"/>
    <x v="6"/>
    <n v="3"/>
    <x v="0"/>
    <x v="0"/>
    <x v="0"/>
    <x v="0"/>
    <x v="2"/>
  </r>
  <r>
    <n v="10"/>
    <x v="1"/>
    <x v="9"/>
    <x v="7"/>
    <s v="Yes"/>
    <x v="12"/>
    <n v="1"/>
    <x v="1"/>
    <x v="1"/>
    <x v="1"/>
    <x v="1"/>
    <x v="1"/>
  </r>
  <r>
    <n v="9"/>
    <x v="1"/>
    <x v="2"/>
    <x v="7"/>
    <s v="Yes"/>
    <x v="1"/>
    <n v="1"/>
    <x v="1"/>
    <x v="1"/>
    <x v="1"/>
    <x v="1"/>
    <x v="1"/>
  </r>
  <r>
    <n v="11"/>
    <x v="1"/>
    <x v="9"/>
    <x v="1"/>
    <s v="Yes"/>
    <x v="15"/>
    <n v="2"/>
    <x v="0"/>
    <x v="1"/>
    <x v="1"/>
    <x v="0"/>
    <x v="1"/>
  </r>
  <r>
    <n v="11"/>
    <x v="1"/>
    <x v="1"/>
    <x v="7"/>
    <s v="Yes"/>
    <x v="15"/>
    <n v="0"/>
    <x v="0"/>
    <x v="1"/>
    <x v="1"/>
    <x v="0"/>
    <x v="1"/>
  </r>
  <r>
    <n v="4"/>
    <x v="1"/>
    <x v="9"/>
    <x v="2"/>
    <s v="Yes"/>
    <x v="2"/>
    <n v="0"/>
    <x v="0"/>
    <x v="1"/>
    <x v="1"/>
    <x v="0"/>
    <x v="0"/>
  </r>
  <r>
    <n v="11"/>
    <x v="1"/>
    <x v="1"/>
    <x v="1"/>
    <s v="Yes"/>
    <x v="10"/>
    <n v="1"/>
    <x v="1"/>
    <x v="1"/>
    <x v="1"/>
    <x v="1"/>
    <x v="1"/>
  </r>
  <r>
    <n v="3"/>
    <x v="0"/>
    <x v="8"/>
    <x v="5"/>
    <s v="No"/>
    <x v="13"/>
    <n v="9"/>
    <x v="0"/>
    <x v="0"/>
    <x v="0"/>
    <x v="0"/>
    <x v="2"/>
  </r>
  <r>
    <n v="0"/>
    <x v="0"/>
    <x v="0"/>
    <x v="4"/>
    <s v="No"/>
    <x v="3"/>
    <n v="7"/>
    <x v="0"/>
    <x v="0"/>
    <x v="0"/>
    <x v="0"/>
    <x v="2"/>
  </r>
  <r>
    <n v="0"/>
    <x v="0"/>
    <x v="6"/>
    <x v="4"/>
    <s v="No"/>
    <x v="3"/>
    <n v="5"/>
    <x v="0"/>
    <x v="0"/>
    <x v="0"/>
    <x v="0"/>
    <x v="2"/>
  </r>
  <r>
    <n v="3"/>
    <x v="0"/>
    <x v="8"/>
    <x v="4"/>
    <s v="No"/>
    <x v="13"/>
    <n v="8"/>
    <x v="0"/>
    <x v="0"/>
    <x v="0"/>
    <x v="0"/>
    <x v="2"/>
  </r>
  <r>
    <n v="3"/>
    <x v="0"/>
    <x v="4"/>
    <x v="6"/>
    <s v="No"/>
    <x v="13"/>
    <n v="4"/>
    <x v="0"/>
    <x v="0"/>
    <x v="0"/>
    <x v="0"/>
    <x v="2"/>
  </r>
  <r>
    <n v="5"/>
    <x v="1"/>
    <x v="1"/>
    <x v="1"/>
    <s v="Yes"/>
    <x v="12"/>
    <n v="0"/>
    <x v="1"/>
    <x v="1"/>
    <x v="1"/>
    <x v="1"/>
    <x v="0"/>
  </r>
  <r>
    <n v="6"/>
    <x v="1"/>
    <x v="1"/>
    <x v="7"/>
    <s v="Yes"/>
    <x v="2"/>
    <n v="2"/>
    <x v="1"/>
    <x v="1"/>
    <x v="1"/>
    <x v="1"/>
    <x v="0"/>
  </r>
  <r>
    <n v="4"/>
    <x v="1"/>
    <x v="1"/>
    <x v="2"/>
    <s v="Yes"/>
    <x v="1"/>
    <n v="1"/>
    <x v="0"/>
    <x v="1"/>
    <x v="1"/>
    <x v="0"/>
    <x v="0"/>
  </r>
  <r>
    <n v="2"/>
    <x v="0"/>
    <x v="6"/>
    <x v="0"/>
    <s v="No"/>
    <x v="3"/>
    <n v="3"/>
    <x v="1"/>
    <x v="0"/>
    <x v="0"/>
    <x v="1"/>
    <x v="2"/>
  </r>
  <r>
    <n v="0"/>
    <x v="0"/>
    <x v="0"/>
    <x v="0"/>
    <s v="No"/>
    <x v="13"/>
    <n v="4"/>
    <x v="0"/>
    <x v="0"/>
    <x v="0"/>
    <x v="0"/>
    <x v="2"/>
  </r>
  <r>
    <n v="2"/>
    <x v="0"/>
    <x v="3"/>
    <x v="3"/>
    <s v="No"/>
    <x v="6"/>
    <n v="8"/>
    <x v="0"/>
    <x v="0"/>
    <x v="0"/>
    <x v="0"/>
    <x v="2"/>
  </r>
  <r>
    <n v="4"/>
    <x v="1"/>
    <x v="9"/>
    <x v="1"/>
    <s v="Yes"/>
    <x v="10"/>
    <n v="1"/>
    <x v="0"/>
    <x v="1"/>
    <x v="1"/>
    <x v="0"/>
    <x v="0"/>
  </r>
  <r>
    <n v="1"/>
    <x v="0"/>
    <x v="5"/>
    <x v="4"/>
    <s v="No"/>
    <x v="3"/>
    <n v="6"/>
    <x v="0"/>
    <x v="0"/>
    <x v="0"/>
    <x v="0"/>
    <x v="2"/>
  </r>
  <r>
    <n v="8"/>
    <x v="1"/>
    <x v="2"/>
    <x v="1"/>
    <s v="Yes"/>
    <x v="15"/>
    <n v="2"/>
    <x v="0"/>
    <x v="1"/>
    <x v="1"/>
    <x v="0"/>
    <x v="1"/>
  </r>
  <r>
    <n v="2"/>
    <x v="0"/>
    <x v="4"/>
    <x v="5"/>
    <s v="No"/>
    <x v="6"/>
    <n v="6"/>
    <x v="0"/>
    <x v="0"/>
    <x v="0"/>
    <x v="0"/>
    <x v="2"/>
  </r>
  <r>
    <n v="6"/>
    <x v="1"/>
    <x v="9"/>
    <x v="1"/>
    <s v="Yes"/>
    <x v="8"/>
    <n v="2"/>
    <x v="1"/>
    <x v="1"/>
    <x v="1"/>
    <x v="1"/>
    <x v="0"/>
  </r>
  <r>
    <n v="6"/>
    <x v="1"/>
    <x v="9"/>
    <x v="2"/>
    <s v="Yes"/>
    <x v="8"/>
    <n v="2"/>
    <x v="1"/>
    <x v="1"/>
    <x v="1"/>
    <x v="1"/>
    <x v="0"/>
  </r>
  <r>
    <n v="4"/>
    <x v="1"/>
    <x v="7"/>
    <x v="2"/>
    <s v="Yes"/>
    <x v="12"/>
    <n v="2"/>
    <x v="0"/>
    <x v="1"/>
    <x v="1"/>
    <x v="0"/>
    <x v="0"/>
  </r>
  <r>
    <n v="7"/>
    <x v="0"/>
    <x v="1"/>
    <x v="1"/>
    <s v="Yes"/>
    <x v="2"/>
    <n v="2"/>
    <x v="1"/>
    <x v="0"/>
    <x v="1"/>
    <x v="1"/>
    <x v="0"/>
  </r>
  <r>
    <n v="5"/>
    <x v="1"/>
    <x v="2"/>
    <x v="1"/>
    <s v="Yes"/>
    <x v="15"/>
    <n v="0"/>
    <x v="1"/>
    <x v="1"/>
    <x v="1"/>
    <x v="1"/>
    <x v="0"/>
  </r>
  <r>
    <n v="3"/>
    <x v="0"/>
    <x v="4"/>
    <x v="0"/>
    <s v="No"/>
    <x v="4"/>
    <n v="4"/>
    <x v="0"/>
    <x v="0"/>
    <x v="0"/>
    <x v="0"/>
    <x v="2"/>
  </r>
  <r>
    <n v="7"/>
    <x v="1"/>
    <x v="2"/>
    <x v="7"/>
    <s v="Yes"/>
    <x v="10"/>
    <n v="0"/>
    <x v="1"/>
    <x v="1"/>
    <x v="1"/>
    <x v="1"/>
    <x v="0"/>
  </r>
  <r>
    <n v="8"/>
    <x v="1"/>
    <x v="7"/>
    <x v="7"/>
    <s v="Yes"/>
    <x v="1"/>
    <n v="1"/>
    <x v="1"/>
    <x v="1"/>
    <x v="1"/>
    <x v="1"/>
    <x v="1"/>
  </r>
  <r>
    <n v="6"/>
    <x v="1"/>
    <x v="9"/>
    <x v="2"/>
    <s v="Yes"/>
    <x v="15"/>
    <n v="1"/>
    <x v="1"/>
    <x v="1"/>
    <x v="1"/>
    <x v="1"/>
    <x v="0"/>
  </r>
  <r>
    <n v="10"/>
    <x v="1"/>
    <x v="1"/>
    <x v="2"/>
    <s v="Yes"/>
    <x v="1"/>
    <n v="1"/>
    <x v="1"/>
    <x v="1"/>
    <x v="1"/>
    <x v="1"/>
    <x v="1"/>
  </r>
  <r>
    <n v="0"/>
    <x v="0"/>
    <x v="8"/>
    <x v="3"/>
    <s v="No"/>
    <x v="14"/>
    <n v="6"/>
    <x v="0"/>
    <x v="0"/>
    <x v="0"/>
    <x v="0"/>
    <x v="2"/>
  </r>
  <r>
    <n v="7"/>
    <x v="1"/>
    <x v="2"/>
    <x v="2"/>
    <s v="Yes"/>
    <x v="2"/>
    <n v="0"/>
    <x v="1"/>
    <x v="1"/>
    <x v="1"/>
    <x v="1"/>
    <x v="0"/>
  </r>
  <r>
    <n v="7"/>
    <x v="1"/>
    <x v="7"/>
    <x v="1"/>
    <s v="Yes"/>
    <x v="10"/>
    <n v="2"/>
    <x v="1"/>
    <x v="1"/>
    <x v="1"/>
    <x v="1"/>
    <x v="0"/>
  </r>
  <r>
    <n v="2"/>
    <x v="0"/>
    <x v="6"/>
    <x v="0"/>
    <s v="No"/>
    <x v="13"/>
    <n v="8"/>
    <x v="0"/>
    <x v="0"/>
    <x v="0"/>
    <x v="0"/>
    <x v="2"/>
  </r>
  <r>
    <n v="8"/>
    <x v="1"/>
    <x v="2"/>
    <x v="1"/>
    <s v="Yes"/>
    <x v="10"/>
    <n v="0"/>
    <x v="1"/>
    <x v="1"/>
    <x v="1"/>
    <x v="1"/>
    <x v="1"/>
  </r>
  <r>
    <n v="2"/>
    <x v="0"/>
    <x v="8"/>
    <x v="3"/>
    <s v="No"/>
    <x v="3"/>
    <n v="7"/>
    <x v="0"/>
    <x v="0"/>
    <x v="0"/>
    <x v="0"/>
    <x v="2"/>
  </r>
  <r>
    <n v="5"/>
    <x v="1"/>
    <x v="7"/>
    <x v="1"/>
    <s v="No"/>
    <x v="10"/>
    <n v="2"/>
    <x v="1"/>
    <x v="1"/>
    <x v="0"/>
    <x v="1"/>
    <x v="0"/>
  </r>
  <r>
    <n v="8"/>
    <x v="1"/>
    <x v="7"/>
    <x v="7"/>
    <s v="Yes"/>
    <x v="12"/>
    <n v="2"/>
    <x v="1"/>
    <x v="1"/>
    <x v="1"/>
    <x v="1"/>
    <x v="1"/>
  </r>
  <r>
    <n v="5"/>
    <x v="1"/>
    <x v="1"/>
    <x v="7"/>
    <s v="Yes"/>
    <x v="16"/>
    <n v="1"/>
    <x v="1"/>
    <x v="1"/>
    <x v="1"/>
    <x v="1"/>
    <x v="0"/>
  </r>
  <r>
    <n v="4"/>
    <x v="1"/>
    <x v="9"/>
    <x v="7"/>
    <s v="Yes"/>
    <x v="8"/>
    <n v="2"/>
    <x v="1"/>
    <x v="1"/>
    <x v="1"/>
    <x v="1"/>
    <x v="0"/>
  </r>
  <r>
    <n v="4"/>
    <x v="1"/>
    <x v="9"/>
    <x v="7"/>
    <s v="Yes"/>
    <x v="1"/>
    <n v="2"/>
    <x v="1"/>
    <x v="1"/>
    <x v="1"/>
    <x v="1"/>
    <x v="0"/>
  </r>
  <r>
    <n v="8"/>
    <x v="1"/>
    <x v="11"/>
    <x v="7"/>
    <s v="Yes"/>
    <x v="8"/>
    <n v="2"/>
    <x v="1"/>
    <x v="1"/>
    <x v="1"/>
    <x v="1"/>
    <x v="1"/>
  </r>
  <r>
    <n v="2"/>
    <x v="0"/>
    <x v="5"/>
    <x v="0"/>
    <s v="No"/>
    <x v="3"/>
    <n v="8"/>
    <x v="1"/>
    <x v="0"/>
    <x v="0"/>
    <x v="1"/>
    <x v="2"/>
  </r>
  <r>
    <n v="8"/>
    <x v="1"/>
    <x v="1"/>
    <x v="1"/>
    <s v="Yes"/>
    <x v="2"/>
    <n v="0"/>
    <x v="1"/>
    <x v="1"/>
    <x v="1"/>
    <x v="1"/>
    <x v="1"/>
  </r>
  <r>
    <n v="1"/>
    <x v="0"/>
    <x v="3"/>
    <x v="0"/>
    <s v="No"/>
    <x v="9"/>
    <n v="4"/>
    <x v="0"/>
    <x v="0"/>
    <x v="0"/>
    <x v="0"/>
    <x v="2"/>
  </r>
  <r>
    <n v="2"/>
    <x v="0"/>
    <x v="8"/>
    <x v="5"/>
    <s v="No"/>
    <x v="11"/>
    <n v="3"/>
    <x v="0"/>
    <x v="0"/>
    <x v="0"/>
    <x v="0"/>
    <x v="2"/>
  </r>
  <r>
    <n v="4"/>
    <x v="1"/>
    <x v="9"/>
    <x v="2"/>
    <s v="Yes"/>
    <x v="15"/>
    <n v="1"/>
    <x v="1"/>
    <x v="1"/>
    <x v="1"/>
    <x v="1"/>
    <x v="0"/>
  </r>
  <r>
    <n v="6"/>
    <x v="1"/>
    <x v="7"/>
    <x v="7"/>
    <s v="Yes"/>
    <x v="2"/>
    <n v="1"/>
    <x v="1"/>
    <x v="1"/>
    <x v="1"/>
    <x v="1"/>
    <x v="0"/>
  </r>
  <r>
    <n v="11"/>
    <x v="1"/>
    <x v="9"/>
    <x v="1"/>
    <s v="Yes"/>
    <x v="2"/>
    <n v="0"/>
    <x v="1"/>
    <x v="1"/>
    <x v="1"/>
    <x v="1"/>
    <x v="1"/>
  </r>
  <r>
    <n v="4"/>
    <x v="1"/>
    <x v="7"/>
    <x v="2"/>
    <s v="Yes"/>
    <x v="1"/>
    <n v="0"/>
    <x v="1"/>
    <x v="1"/>
    <x v="1"/>
    <x v="1"/>
    <x v="0"/>
  </r>
  <r>
    <n v="2"/>
    <x v="0"/>
    <x v="4"/>
    <x v="4"/>
    <s v="No"/>
    <x v="11"/>
    <n v="6"/>
    <x v="0"/>
    <x v="0"/>
    <x v="0"/>
    <x v="0"/>
    <x v="2"/>
  </r>
  <r>
    <n v="8"/>
    <x v="1"/>
    <x v="1"/>
    <x v="7"/>
    <s v="Yes"/>
    <x v="15"/>
    <n v="0"/>
    <x v="1"/>
    <x v="1"/>
    <x v="1"/>
    <x v="1"/>
    <x v="1"/>
  </r>
  <r>
    <n v="3"/>
    <x v="0"/>
    <x v="3"/>
    <x v="3"/>
    <s v="No"/>
    <x v="9"/>
    <n v="8"/>
    <x v="0"/>
    <x v="0"/>
    <x v="0"/>
    <x v="0"/>
    <x v="2"/>
  </r>
  <r>
    <n v="3"/>
    <x v="0"/>
    <x v="8"/>
    <x v="0"/>
    <s v="No"/>
    <x v="13"/>
    <n v="6"/>
    <x v="0"/>
    <x v="0"/>
    <x v="0"/>
    <x v="0"/>
    <x v="2"/>
  </r>
  <r>
    <n v="0"/>
    <x v="0"/>
    <x v="8"/>
    <x v="0"/>
    <s v="No"/>
    <x v="13"/>
    <n v="8"/>
    <x v="0"/>
    <x v="0"/>
    <x v="0"/>
    <x v="0"/>
    <x v="2"/>
  </r>
  <r>
    <n v="1"/>
    <x v="0"/>
    <x v="5"/>
    <x v="5"/>
    <s v="No"/>
    <x v="13"/>
    <n v="3"/>
    <x v="0"/>
    <x v="0"/>
    <x v="0"/>
    <x v="0"/>
    <x v="2"/>
  </r>
  <r>
    <n v="2"/>
    <x v="0"/>
    <x v="8"/>
    <x v="0"/>
    <s v="No"/>
    <x v="14"/>
    <n v="8"/>
    <x v="1"/>
    <x v="0"/>
    <x v="0"/>
    <x v="1"/>
    <x v="2"/>
  </r>
  <r>
    <n v="7"/>
    <x v="1"/>
    <x v="2"/>
    <x v="1"/>
    <s v="Yes"/>
    <x v="8"/>
    <n v="0"/>
    <x v="1"/>
    <x v="1"/>
    <x v="1"/>
    <x v="1"/>
    <x v="0"/>
  </r>
  <r>
    <n v="10"/>
    <x v="1"/>
    <x v="9"/>
    <x v="1"/>
    <s v="Yes"/>
    <x v="10"/>
    <n v="1"/>
    <x v="1"/>
    <x v="1"/>
    <x v="1"/>
    <x v="1"/>
    <x v="1"/>
  </r>
  <r>
    <n v="9"/>
    <x v="0"/>
    <x v="1"/>
    <x v="2"/>
    <s v="Yes"/>
    <x v="15"/>
    <n v="0"/>
    <x v="1"/>
    <x v="0"/>
    <x v="1"/>
    <x v="1"/>
    <x v="1"/>
  </r>
  <r>
    <n v="11"/>
    <x v="1"/>
    <x v="7"/>
    <x v="2"/>
    <s v="Yes"/>
    <x v="2"/>
    <n v="0"/>
    <x v="1"/>
    <x v="1"/>
    <x v="1"/>
    <x v="1"/>
    <x v="1"/>
  </r>
  <r>
    <n v="2"/>
    <x v="0"/>
    <x v="5"/>
    <x v="0"/>
    <s v="No"/>
    <x v="0"/>
    <n v="8"/>
    <x v="0"/>
    <x v="0"/>
    <x v="0"/>
    <x v="0"/>
    <x v="2"/>
  </r>
  <r>
    <n v="0"/>
    <x v="0"/>
    <x v="5"/>
    <x v="3"/>
    <s v="No"/>
    <x v="0"/>
    <n v="6"/>
    <x v="1"/>
    <x v="0"/>
    <x v="0"/>
    <x v="1"/>
    <x v="2"/>
  </r>
  <r>
    <n v="4"/>
    <x v="1"/>
    <x v="1"/>
    <x v="7"/>
    <s v="Yes"/>
    <x v="8"/>
    <n v="1"/>
    <x v="1"/>
    <x v="1"/>
    <x v="1"/>
    <x v="1"/>
    <x v="0"/>
  </r>
  <r>
    <n v="1"/>
    <x v="0"/>
    <x v="8"/>
    <x v="3"/>
    <s v="No"/>
    <x v="11"/>
    <n v="3"/>
    <x v="0"/>
    <x v="0"/>
    <x v="0"/>
    <x v="0"/>
    <x v="2"/>
  </r>
  <r>
    <n v="0"/>
    <x v="0"/>
    <x v="5"/>
    <x v="5"/>
    <s v="No"/>
    <x v="14"/>
    <n v="4"/>
    <x v="0"/>
    <x v="0"/>
    <x v="0"/>
    <x v="0"/>
    <x v="2"/>
  </r>
  <r>
    <n v="8"/>
    <x v="1"/>
    <x v="2"/>
    <x v="1"/>
    <s v="Yes"/>
    <x v="10"/>
    <n v="0"/>
    <x v="1"/>
    <x v="1"/>
    <x v="1"/>
    <x v="1"/>
    <x v="1"/>
  </r>
  <r>
    <n v="1"/>
    <x v="0"/>
    <x v="0"/>
    <x v="4"/>
    <s v="No"/>
    <x v="6"/>
    <n v="5"/>
    <x v="0"/>
    <x v="0"/>
    <x v="0"/>
    <x v="0"/>
    <x v="2"/>
  </r>
  <r>
    <n v="0"/>
    <x v="0"/>
    <x v="0"/>
    <x v="4"/>
    <s v="No"/>
    <x v="4"/>
    <n v="6"/>
    <x v="0"/>
    <x v="0"/>
    <x v="0"/>
    <x v="0"/>
    <x v="2"/>
  </r>
  <r>
    <n v="9"/>
    <x v="1"/>
    <x v="9"/>
    <x v="7"/>
    <s v="Yes"/>
    <x v="15"/>
    <n v="1"/>
    <x v="1"/>
    <x v="1"/>
    <x v="1"/>
    <x v="1"/>
    <x v="1"/>
  </r>
  <r>
    <n v="2"/>
    <x v="0"/>
    <x v="4"/>
    <x v="0"/>
    <s v="No"/>
    <x v="13"/>
    <n v="5"/>
    <x v="0"/>
    <x v="0"/>
    <x v="0"/>
    <x v="0"/>
    <x v="2"/>
  </r>
  <r>
    <n v="2"/>
    <x v="0"/>
    <x v="4"/>
    <x v="3"/>
    <s v="No"/>
    <x v="9"/>
    <n v="6"/>
    <x v="0"/>
    <x v="0"/>
    <x v="0"/>
    <x v="0"/>
    <x v="2"/>
  </r>
  <r>
    <n v="5"/>
    <x v="1"/>
    <x v="7"/>
    <x v="2"/>
    <s v="Yes"/>
    <x v="1"/>
    <n v="1"/>
    <x v="1"/>
    <x v="1"/>
    <x v="1"/>
    <x v="1"/>
    <x v="0"/>
  </r>
  <r>
    <n v="9"/>
    <x v="1"/>
    <x v="2"/>
    <x v="1"/>
    <s v="Yes"/>
    <x v="12"/>
    <n v="1"/>
    <x v="1"/>
    <x v="1"/>
    <x v="1"/>
    <x v="1"/>
    <x v="1"/>
  </r>
  <r>
    <n v="11"/>
    <x v="1"/>
    <x v="2"/>
    <x v="7"/>
    <s v="Yes"/>
    <x v="2"/>
    <n v="1"/>
    <x v="1"/>
    <x v="1"/>
    <x v="1"/>
    <x v="1"/>
    <x v="1"/>
  </r>
  <r>
    <n v="2"/>
    <x v="0"/>
    <x v="5"/>
    <x v="5"/>
    <s v="No"/>
    <x v="3"/>
    <n v="9"/>
    <x v="0"/>
    <x v="0"/>
    <x v="0"/>
    <x v="0"/>
    <x v="2"/>
  </r>
  <r>
    <n v="0"/>
    <x v="0"/>
    <x v="3"/>
    <x v="5"/>
    <s v="No"/>
    <x v="6"/>
    <n v="5"/>
    <x v="0"/>
    <x v="0"/>
    <x v="0"/>
    <x v="0"/>
    <x v="2"/>
  </r>
  <r>
    <n v="5"/>
    <x v="1"/>
    <x v="2"/>
    <x v="7"/>
    <s v="Yes"/>
    <x v="10"/>
    <n v="0"/>
    <x v="1"/>
    <x v="1"/>
    <x v="1"/>
    <x v="1"/>
    <x v="0"/>
  </r>
  <r>
    <n v="4.5058160029999996"/>
    <x v="0"/>
    <x v="0"/>
    <x v="4"/>
    <s v="No"/>
    <x v="13"/>
    <n v="3"/>
    <x v="1"/>
    <x v="0"/>
    <x v="0"/>
    <x v="1"/>
    <x v="0"/>
  </r>
  <r>
    <n v="7"/>
    <x v="1"/>
    <x v="9"/>
    <x v="7"/>
    <s v="Yes"/>
    <x v="1"/>
    <n v="3.5647266310000001"/>
    <x v="1"/>
    <x v="1"/>
    <x v="1"/>
    <x v="1"/>
    <x v="0"/>
  </r>
  <r>
    <n v="3"/>
    <x v="0"/>
    <x v="4"/>
    <x v="5"/>
    <s v="No"/>
    <x v="14"/>
    <n v="5"/>
    <x v="1"/>
    <x v="0"/>
    <x v="0"/>
    <x v="1"/>
    <x v="2"/>
  </r>
  <r>
    <n v="2"/>
    <x v="0"/>
    <x v="0"/>
    <x v="5"/>
    <s v="No"/>
    <x v="3"/>
    <n v="7"/>
    <x v="1"/>
    <x v="0"/>
    <x v="0"/>
    <x v="1"/>
    <x v="2"/>
  </r>
  <r>
    <n v="8"/>
    <x v="1"/>
    <x v="2"/>
    <x v="1"/>
    <s v="Yes"/>
    <x v="10"/>
    <n v="0"/>
    <x v="1"/>
    <x v="1"/>
    <x v="1"/>
    <x v="1"/>
    <x v="1"/>
  </r>
  <r>
    <n v="2"/>
    <x v="0"/>
    <x v="5"/>
    <x v="4"/>
    <s v="No"/>
    <x v="14"/>
    <n v="4"/>
    <x v="0"/>
    <x v="0"/>
    <x v="0"/>
    <x v="0"/>
    <x v="2"/>
  </r>
  <r>
    <n v="0"/>
    <x v="0"/>
    <x v="5"/>
    <x v="0"/>
    <s v="No"/>
    <x v="13"/>
    <n v="7"/>
    <x v="0"/>
    <x v="0"/>
    <x v="0"/>
    <x v="0"/>
    <x v="2"/>
  </r>
  <r>
    <n v="2"/>
    <x v="0"/>
    <x v="4"/>
    <x v="5"/>
    <s v="No"/>
    <x v="11"/>
    <n v="5"/>
    <x v="0"/>
    <x v="0"/>
    <x v="0"/>
    <x v="0"/>
    <x v="2"/>
  </r>
  <r>
    <n v="10"/>
    <x v="1"/>
    <x v="9"/>
    <x v="1"/>
    <s v="Yes"/>
    <x v="12"/>
    <n v="1"/>
    <x v="1"/>
    <x v="1"/>
    <x v="1"/>
    <x v="1"/>
    <x v="1"/>
  </r>
  <r>
    <n v="1"/>
    <x v="0"/>
    <x v="0"/>
    <x v="5"/>
    <s v="No"/>
    <x v="6"/>
    <n v="7"/>
    <x v="0"/>
    <x v="0"/>
    <x v="0"/>
    <x v="0"/>
    <x v="2"/>
  </r>
  <r>
    <n v="2"/>
    <x v="0"/>
    <x v="0"/>
    <x v="0"/>
    <s v="No"/>
    <x v="4"/>
    <n v="3"/>
    <x v="0"/>
    <x v="0"/>
    <x v="0"/>
    <x v="0"/>
    <x v="2"/>
  </r>
  <r>
    <n v="6"/>
    <x v="1"/>
    <x v="1"/>
    <x v="1"/>
    <s v="Yes"/>
    <x v="15"/>
    <n v="1"/>
    <x v="1"/>
    <x v="1"/>
    <x v="1"/>
    <x v="1"/>
    <x v="0"/>
  </r>
  <r>
    <n v="9"/>
    <x v="1"/>
    <x v="9"/>
    <x v="2"/>
    <s v="Yes"/>
    <x v="15"/>
    <n v="0"/>
    <x v="1"/>
    <x v="1"/>
    <x v="1"/>
    <x v="1"/>
    <x v="1"/>
  </r>
  <r>
    <n v="7"/>
    <x v="1"/>
    <x v="7"/>
    <x v="2"/>
    <s v="Yes"/>
    <x v="1"/>
    <n v="0"/>
    <x v="1"/>
    <x v="1"/>
    <x v="1"/>
    <x v="1"/>
    <x v="0"/>
  </r>
  <r>
    <n v="10"/>
    <x v="1"/>
    <x v="7"/>
    <x v="1"/>
    <s v="Yes"/>
    <x v="15"/>
    <n v="1"/>
    <x v="1"/>
    <x v="1"/>
    <x v="1"/>
    <x v="1"/>
    <x v="1"/>
  </r>
  <r>
    <n v="10"/>
    <x v="1"/>
    <x v="2"/>
    <x v="2"/>
    <s v="Yes"/>
    <x v="8"/>
    <n v="2"/>
    <x v="1"/>
    <x v="1"/>
    <x v="1"/>
    <x v="1"/>
    <x v="1"/>
  </r>
  <r>
    <n v="1"/>
    <x v="0"/>
    <x v="6"/>
    <x v="0"/>
    <s v="No"/>
    <x v="11"/>
    <n v="5"/>
    <x v="0"/>
    <x v="0"/>
    <x v="0"/>
    <x v="0"/>
    <x v="2"/>
  </r>
  <r>
    <n v="3"/>
    <x v="0"/>
    <x v="4"/>
    <x v="5"/>
    <s v="No"/>
    <x v="11"/>
    <n v="7"/>
    <x v="0"/>
    <x v="0"/>
    <x v="0"/>
    <x v="0"/>
    <x v="2"/>
  </r>
  <r>
    <n v="8"/>
    <x v="1"/>
    <x v="2"/>
    <x v="1"/>
    <s v="Yes"/>
    <x v="2"/>
    <n v="2"/>
    <x v="1"/>
    <x v="1"/>
    <x v="1"/>
    <x v="1"/>
    <x v="1"/>
  </r>
  <r>
    <n v="1"/>
    <x v="0"/>
    <x v="4"/>
    <x v="0"/>
    <s v="No"/>
    <x v="9"/>
    <n v="8"/>
    <x v="0"/>
    <x v="0"/>
    <x v="0"/>
    <x v="0"/>
    <x v="2"/>
  </r>
  <r>
    <n v="1"/>
    <x v="0"/>
    <x v="6"/>
    <x v="5"/>
    <s v="No"/>
    <x v="11"/>
    <n v="4"/>
    <x v="0"/>
    <x v="0"/>
    <x v="0"/>
    <x v="0"/>
    <x v="2"/>
  </r>
  <r>
    <n v="3"/>
    <x v="0"/>
    <x v="6"/>
    <x v="4"/>
    <s v="No"/>
    <x v="9"/>
    <n v="4"/>
    <x v="0"/>
    <x v="0"/>
    <x v="0"/>
    <x v="0"/>
    <x v="2"/>
  </r>
  <r>
    <n v="1"/>
    <x v="0"/>
    <x v="6"/>
    <x v="4"/>
    <s v="No"/>
    <x v="9"/>
    <n v="4"/>
    <x v="0"/>
    <x v="0"/>
    <x v="0"/>
    <x v="0"/>
    <x v="2"/>
  </r>
  <r>
    <n v="8"/>
    <x v="1"/>
    <x v="1"/>
    <x v="1"/>
    <s v="Yes"/>
    <x v="12"/>
    <n v="0"/>
    <x v="1"/>
    <x v="1"/>
    <x v="1"/>
    <x v="1"/>
    <x v="1"/>
  </r>
  <r>
    <n v="3"/>
    <x v="0"/>
    <x v="11"/>
    <x v="0"/>
    <s v="No"/>
    <x v="9"/>
    <n v="6"/>
    <x v="0"/>
    <x v="0"/>
    <x v="0"/>
    <x v="0"/>
    <x v="2"/>
  </r>
  <r>
    <n v="3"/>
    <x v="0"/>
    <x v="6"/>
    <x v="5"/>
    <s v="No"/>
    <x v="14"/>
    <n v="4"/>
    <x v="0"/>
    <x v="0"/>
    <x v="0"/>
    <x v="0"/>
    <x v="2"/>
  </r>
  <r>
    <n v="7"/>
    <x v="1"/>
    <x v="7"/>
    <x v="7"/>
    <s v="Yes"/>
    <x v="12"/>
    <n v="0"/>
    <x v="1"/>
    <x v="1"/>
    <x v="1"/>
    <x v="1"/>
    <x v="0"/>
  </r>
  <r>
    <n v="0"/>
    <x v="0"/>
    <x v="5"/>
    <x v="4"/>
    <s v="No"/>
    <x v="13"/>
    <n v="4"/>
    <x v="0"/>
    <x v="0"/>
    <x v="0"/>
    <x v="0"/>
    <x v="2"/>
  </r>
  <r>
    <n v="8"/>
    <x v="1"/>
    <x v="2"/>
    <x v="1"/>
    <s v="Yes"/>
    <x v="1"/>
    <n v="0"/>
    <x v="1"/>
    <x v="1"/>
    <x v="1"/>
    <x v="1"/>
    <x v="1"/>
  </r>
  <r>
    <n v="11"/>
    <x v="1"/>
    <x v="1"/>
    <x v="1"/>
    <s v="Yes"/>
    <x v="1"/>
    <n v="0"/>
    <x v="0"/>
    <x v="1"/>
    <x v="1"/>
    <x v="0"/>
    <x v="1"/>
  </r>
  <r>
    <n v="5"/>
    <x v="1"/>
    <x v="7"/>
    <x v="1"/>
    <s v="Yes"/>
    <x v="1"/>
    <n v="1"/>
    <x v="1"/>
    <x v="1"/>
    <x v="1"/>
    <x v="1"/>
    <x v="0"/>
  </r>
  <r>
    <n v="1"/>
    <x v="0"/>
    <x v="8"/>
    <x v="3"/>
    <s v="No"/>
    <x v="0"/>
    <n v="7"/>
    <x v="0"/>
    <x v="0"/>
    <x v="0"/>
    <x v="0"/>
    <x v="2"/>
  </r>
  <r>
    <n v="7"/>
    <x v="1"/>
    <x v="9"/>
    <x v="2"/>
    <s v="Yes"/>
    <x v="10"/>
    <n v="2"/>
    <x v="1"/>
    <x v="1"/>
    <x v="1"/>
    <x v="1"/>
    <x v="0"/>
  </r>
  <r>
    <n v="1"/>
    <x v="0"/>
    <x v="0"/>
    <x v="0"/>
    <s v="No"/>
    <x v="5"/>
    <n v="6"/>
    <x v="0"/>
    <x v="0"/>
    <x v="0"/>
    <x v="0"/>
    <x v="2"/>
  </r>
  <r>
    <n v="2"/>
    <x v="0"/>
    <x v="6"/>
    <x v="0"/>
    <s v="No"/>
    <x v="9"/>
    <n v="6"/>
    <x v="0"/>
    <x v="0"/>
    <x v="0"/>
    <x v="0"/>
    <x v="2"/>
  </r>
  <r>
    <n v="4"/>
    <x v="1"/>
    <x v="9"/>
    <x v="1"/>
    <s v="Yes"/>
    <x v="8"/>
    <n v="0"/>
    <x v="1"/>
    <x v="1"/>
    <x v="1"/>
    <x v="1"/>
    <x v="0"/>
  </r>
  <r>
    <n v="2"/>
    <x v="0"/>
    <x v="3"/>
    <x v="4"/>
    <s v="No"/>
    <x v="4"/>
    <n v="5"/>
    <x v="1"/>
    <x v="0"/>
    <x v="0"/>
    <x v="1"/>
    <x v="2"/>
  </r>
  <r>
    <n v="11"/>
    <x v="1"/>
    <x v="1"/>
    <x v="1"/>
    <s v="Yes"/>
    <x v="15"/>
    <n v="0"/>
    <x v="1"/>
    <x v="1"/>
    <x v="1"/>
    <x v="1"/>
    <x v="1"/>
  </r>
  <r>
    <n v="11"/>
    <x v="1"/>
    <x v="2"/>
    <x v="2"/>
    <s v="Yes"/>
    <x v="2"/>
    <n v="2"/>
    <x v="1"/>
    <x v="1"/>
    <x v="1"/>
    <x v="1"/>
    <x v="1"/>
  </r>
  <r>
    <n v="3"/>
    <x v="0"/>
    <x v="3"/>
    <x v="0"/>
    <s v="No"/>
    <x v="4"/>
    <n v="6"/>
    <x v="0"/>
    <x v="0"/>
    <x v="0"/>
    <x v="0"/>
    <x v="2"/>
  </r>
  <r>
    <n v="6"/>
    <x v="1"/>
    <x v="9"/>
    <x v="7"/>
    <s v="Yes"/>
    <x v="16"/>
    <n v="0"/>
    <x v="1"/>
    <x v="1"/>
    <x v="1"/>
    <x v="1"/>
    <x v="0"/>
  </r>
  <r>
    <n v="9"/>
    <x v="1"/>
    <x v="2"/>
    <x v="7"/>
    <s v="Yes"/>
    <x v="2"/>
    <n v="2"/>
    <x v="1"/>
    <x v="1"/>
    <x v="1"/>
    <x v="1"/>
    <x v="1"/>
  </r>
  <r>
    <n v="3"/>
    <x v="0"/>
    <x v="5"/>
    <x v="4"/>
    <s v="No"/>
    <x v="0"/>
    <n v="3"/>
    <x v="0"/>
    <x v="0"/>
    <x v="0"/>
    <x v="0"/>
    <x v="2"/>
  </r>
  <r>
    <n v="4"/>
    <x v="1"/>
    <x v="2"/>
    <x v="2"/>
    <s v="Yes"/>
    <x v="10"/>
    <n v="2"/>
    <x v="1"/>
    <x v="1"/>
    <x v="1"/>
    <x v="1"/>
    <x v="0"/>
  </r>
  <r>
    <n v="4"/>
    <x v="1"/>
    <x v="7"/>
    <x v="7"/>
    <s v="Yes"/>
    <x v="15"/>
    <n v="1"/>
    <x v="1"/>
    <x v="1"/>
    <x v="1"/>
    <x v="1"/>
    <x v="0"/>
  </r>
  <r>
    <n v="0"/>
    <x v="0"/>
    <x v="0"/>
    <x v="4"/>
    <s v="No"/>
    <x v="11"/>
    <n v="8"/>
    <x v="0"/>
    <x v="0"/>
    <x v="0"/>
    <x v="0"/>
    <x v="2"/>
  </r>
  <r>
    <n v="10"/>
    <x v="1"/>
    <x v="2"/>
    <x v="7"/>
    <s v="Yes"/>
    <x v="8"/>
    <n v="2"/>
    <x v="1"/>
    <x v="1"/>
    <x v="1"/>
    <x v="1"/>
    <x v="1"/>
  </r>
  <r>
    <n v="3"/>
    <x v="0"/>
    <x v="8"/>
    <x v="5"/>
    <s v="No"/>
    <x v="9"/>
    <n v="9"/>
    <x v="0"/>
    <x v="0"/>
    <x v="0"/>
    <x v="0"/>
    <x v="2"/>
  </r>
  <r>
    <n v="3"/>
    <x v="0"/>
    <x v="5"/>
    <x v="5"/>
    <s v="No"/>
    <x v="5"/>
    <n v="4"/>
    <x v="0"/>
    <x v="0"/>
    <x v="0"/>
    <x v="0"/>
    <x v="2"/>
  </r>
  <r>
    <n v="10"/>
    <x v="1"/>
    <x v="1"/>
    <x v="1"/>
    <s v="Yes"/>
    <x v="12"/>
    <n v="1"/>
    <x v="1"/>
    <x v="1"/>
    <x v="1"/>
    <x v="1"/>
    <x v="1"/>
  </r>
  <r>
    <n v="7"/>
    <x v="1"/>
    <x v="2"/>
    <x v="1"/>
    <s v="Yes"/>
    <x v="10"/>
    <n v="1"/>
    <x v="1"/>
    <x v="1"/>
    <x v="1"/>
    <x v="1"/>
    <x v="0"/>
  </r>
  <r>
    <n v="3"/>
    <x v="0"/>
    <x v="4"/>
    <x v="3"/>
    <s v="No"/>
    <x v="9"/>
    <n v="6"/>
    <x v="0"/>
    <x v="0"/>
    <x v="0"/>
    <x v="0"/>
    <x v="2"/>
  </r>
  <r>
    <n v="11"/>
    <x v="1"/>
    <x v="9"/>
    <x v="7"/>
    <s v="Yes"/>
    <x v="1"/>
    <n v="0"/>
    <x v="1"/>
    <x v="1"/>
    <x v="1"/>
    <x v="1"/>
    <x v="1"/>
  </r>
  <r>
    <n v="2"/>
    <x v="0"/>
    <x v="8"/>
    <x v="3"/>
    <s v="No"/>
    <x v="11"/>
    <n v="9"/>
    <x v="0"/>
    <x v="0"/>
    <x v="0"/>
    <x v="0"/>
    <x v="2"/>
  </r>
  <r>
    <n v="4"/>
    <x v="1"/>
    <x v="7"/>
    <x v="1"/>
    <s v="Yes"/>
    <x v="10"/>
    <n v="0"/>
    <x v="1"/>
    <x v="1"/>
    <x v="1"/>
    <x v="1"/>
    <x v="0"/>
  </r>
  <r>
    <n v="0"/>
    <x v="0"/>
    <x v="4"/>
    <x v="4"/>
    <s v="No"/>
    <x v="0"/>
    <n v="8"/>
    <x v="1"/>
    <x v="0"/>
    <x v="0"/>
    <x v="1"/>
    <x v="2"/>
  </r>
  <r>
    <n v="3"/>
    <x v="0"/>
    <x v="11"/>
    <x v="0"/>
    <s v="No"/>
    <x v="11"/>
    <n v="6"/>
    <x v="0"/>
    <x v="0"/>
    <x v="0"/>
    <x v="0"/>
    <x v="2"/>
  </r>
  <r>
    <n v="3"/>
    <x v="0"/>
    <x v="3"/>
    <x v="3"/>
    <s v="No"/>
    <x v="13"/>
    <n v="3.5647266310000001"/>
    <x v="0"/>
    <x v="0"/>
    <x v="0"/>
    <x v="0"/>
    <x v="2"/>
  </r>
  <r>
    <n v="6"/>
    <x v="1"/>
    <x v="1"/>
    <x v="7"/>
    <s v="Yes"/>
    <x v="15"/>
    <n v="0"/>
    <x v="1"/>
    <x v="1"/>
    <x v="1"/>
    <x v="1"/>
    <x v="0"/>
  </r>
  <r>
    <n v="0"/>
    <x v="0"/>
    <x v="8"/>
    <x v="5"/>
    <s v="No"/>
    <x v="9"/>
    <n v="9"/>
    <x v="0"/>
    <x v="0"/>
    <x v="0"/>
    <x v="0"/>
    <x v="2"/>
  </r>
  <r>
    <n v="7"/>
    <x v="1"/>
    <x v="9"/>
    <x v="7"/>
    <s v="Yes"/>
    <x v="12"/>
    <n v="2"/>
    <x v="1"/>
    <x v="1"/>
    <x v="1"/>
    <x v="1"/>
    <x v="0"/>
  </r>
  <r>
    <n v="11"/>
    <x v="1"/>
    <x v="7"/>
    <x v="1"/>
    <s v="Yes"/>
    <x v="2"/>
    <n v="2"/>
    <x v="1"/>
    <x v="1"/>
    <x v="1"/>
    <x v="1"/>
    <x v="1"/>
  </r>
  <r>
    <n v="0"/>
    <x v="0"/>
    <x v="6"/>
    <x v="4"/>
    <s v="No"/>
    <x v="0"/>
    <n v="5"/>
    <x v="0"/>
    <x v="0"/>
    <x v="0"/>
    <x v="0"/>
    <x v="2"/>
  </r>
  <r>
    <n v="10"/>
    <x v="1"/>
    <x v="2"/>
    <x v="2"/>
    <s v="Yes"/>
    <x v="8"/>
    <n v="1"/>
    <x v="1"/>
    <x v="1"/>
    <x v="1"/>
    <x v="1"/>
    <x v="1"/>
  </r>
  <r>
    <n v="2"/>
    <x v="0"/>
    <x v="5"/>
    <x v="0"/>
    <s v="No"/>
    <x v="3"/>
    <n v="7"/>
    <x v="0"/>
    <x v="0"/>
    <x v="0"/>
    <x v="0"/>
    <x v="2"/>
  </r>
  <r>
    <n v="10"/>
    <x v="1"/>
    <x v="7"/>
    <x v="7"/>
    <s v="Yes"/>
    <x v="10"/>
    <n v="0"/>
    <x v="1"/>
    <x v="1"/>
    <x v="1"/>
    <x v="1"/>
    <x v="1"/>
  </r>
  <r>
    <n v="7"/>
    <x v="1"/>
    <x v="1"/>
    <x v="2"/>
    <s v="Yes"/>
    <x v="1"/>
    <n v="2"/>
    <x v="1"/>
    <x v="1"/>
    <x v="1"/>
    <x v="1"/>
    <x v="0"/>
  </r>
  <r>
    <n v="11"/>
    <x v="1"/>
    <x v="7"/>
    <x v="7"/>
    <s v="Yes"/>
    <x v="10"/>
    <n v="2"/>
    <x v="1"/>
    <x v="1"/>
    <x v="1"/>
    <x v="1"/>
    <x v="1"/>
  </r>
  <r>
    <n v="0"/>
    <x v="0"/>
    <x v="8"/>
    <x v="4"/>
    <s v="No"/>
    <x v="11"/>
    <n v="5"/>
    <x v="0"/>
    <x v="0"/>
    <x v="0"/>
    <x v="0"/>
    <x v="2"/>
  </r>
  <r>
    <n v="6"/>
    <x v="1"/>
    <x v="2"/>
    <x v="1"/>
    <s v="Yes"/>
    <x v="16"/>
    <n v="0"/>
    <x v="1"/>
    <x v="1"/>
    <x v="1"/>
    <x v="1"/>
    <x v="0"/>
  </r>
  <r>
    <n v="4.5058160029999996"/>
    <x v="0"/>
    <x v="5"/>
    <x v="5"/>
    <s v="No"/>
    <x v="13"/>
    <n v="6"/>
    <x v="0"/>
    <x v="0"/>
    <x v="0"/>
    <x v="0"/>
    <x v="0"/>
  </r>
  <r>
    <n v="4"/>
    <x v="1"/>
    <x v="2"/>
    <x v="7"/>
    <s v="Yes"/>
    <x v="1"/>
    <n v="1"/>
    <x v="1"/>
    <x v="1"/>
    <x v="1"/>
    <x v="1"/>
    <x v="0"/>
  </r>
  <r>
    <n v="8"/>
    <x v="1"/>
    <x v="1"/>
    <x v="2"/>
    <s v="Yes"/>
    <x v="12"/>
    <n v="2"/>
    <x v="1"/>
    <x v="1"/>
    <x v="1"/>
    <x v="1"/>
    <x v="1"/>
  </r>
  <r>
    <n v="10"/>
    <x v="1"/>
    <x v="2"/>
    <x v="2"/>
    <s v="Yes"/>
    <x v="8"/>
    <n v="1"/>
    <x v="1"/>
    <x v="1"/>
    <x v="1"/>
    <x v="1"/>
    <x v="1"/>
  </r>
  <r>
    <n v="7"/>
    <x v="1"/>
    <x v="9"/>
    <x v="1"/>
    <s v="Yes"/>
    <x v="15"/>
    <n v="1"/>
    <x v="1"/>
    <x v="1"/>
    <x v="1"/>
    <x v="1"/>
    <x v="0"/>
  </r>
  <r>
    <n v="11"/>
    <x v="1"/>
    <x v="2"/>
    <x v="2"/>
    <s v="Yes"/>
    <x v="10"/>
    <n v="0"/>
    <x v="1"/>
    <x v="1"/>
    <x v="1"/>
    <x v="1"/>
    <x v="1"/>
  </r>
  <r>
    <n v="9"/>
    <x v="1"/>
    <x v="1"/>
    <x v="7"/>
    <s v="Yes"/>
    <x v="8"/>
    <n v="1"/>
    <x v="1"/>
    <x v="1"/>
    <x v="1"/>
    <x v="1"/>
    <x v="1"/>
  </r>
  <r>
    <n v="1"/>
    <x v="0"/>
    <x v="4"/>
    <x v="6"/>
    <s v="No"/>
    <x v="3"/>
    <n v="7"/>
    <x v="0"/>
    <x v="0"/>
    <x v="0"/>
    <x v="0"/>
    <x v="2"/>
  </r>
  <r>
    <n v="7"/>
    <x v="1"/>
    <x v="1"/>
    <x v="2"/>
    <s v="Yes"/>
    <x v="15"/>
    <n v="0"/>
    <x v="1"/>
    <x v="1"/>
    <x v="1"/>
    <x v="1"/>
    <x v="0"/>
  </r>
  <r>
    <n v="9"/>
    <x v="1"/>
    <x v="9"/>
    <x v="1"/>
    <s v="Yes"/>
    <x v="10"/>
    <n v="2"/>
    <x v="1"/>
    <x v="1"/>
    <x v="1"/>
    <x v="1"/>
    <x v="1"/>
  </r>
  <r>
    <n v="7"/>
    <x v="1"/>
    <x v="7"/>
    <x v="7"/>
    <s v="Yes"/>
    <x v="10"/>
    <n v="1"/>
    <x v="1"/>
    <x v="1"/>
    <x v="1"/>
    <x v="1"/>
    <x v="0"/>
  </r>
  <r>
    <n v="1"/>
    <x v="0"/>
    <x v="3"/>
    <x v="0"/>
    <s v="No"/>
    <x v="4"/>
    <n v="3"/>
    <x v="0"/>
    <x v="0"/>
    <x v="0"/>
    <x v="0"/>
    <x v="2"/>
  </r>
  <r>
    <n v="2"/>
    <x v="0"/>
    <x v="4"/>
    <x v="0"/>
    <s v="No"/>
    <x v="13"/>
    <n v="7"/>
    <x v="0"/>
    <x v="0"/>
    <x v="0"/>
    <x v="0"/>
    <x v="2"/>
  </r>
  <r>
    <n v="7"/>
    <x v="1"/>
    <x v="2"/>
    <x v="7"/>
    <s v="Yes"/>
    <x v="2"/>
    <n v="0"/>
    <x v="1"/>
    <x v="1"/>
    <x v="1"/>
    <x v="1"/>
    <x v="0"/>
  </r>
  <r>
    <n v="10"/>
    <x v="1"/>
    <x v="7"/>
    <x v="2"/>
    <s v="Yes"/>
    <x v="8"/>
    <n v="1"/>
    <x v="1"/>
    <x v="1"/>
    <x v="1"/>
    <x v="1"/>
    <x v="1"/>
  </r>
  <r>
    <n v="10"/>
    <x v="1"/>
    <x v="1"/>
    <x v="2"/>
    <s v="Yes"/>
    <x v="1"/>
    <n v="1"/>
    <x v="1"/>
    <x v="1"/>
    <x v="1"/>
    <x v="1"/>
    <x v="1"/>
  </r>
  <r>
    <n v="10"/>
    <x v="1"/>
    <x v="7"/>
    <x v="1"/>
    <s v="Yes"/>
    <x v="12"/>
    <n v="2"/>
    <x v="1"/>
    <x v="1"/>
    <x v="1"/>
    <x v="1"/>
    <x v="1"/>
  </r>
  <r>
    <n v="10"/>
    <x v="1"/>
    <x v="9"/>
    <x v="1"/>
    <s v="Yes"/>
    <x v="15"/>
    <n v="1"/>
    <x v="1"/>
    <x v="1"/>
    <x v="1"/>
    <x v="1"/>
    <x v="1"/>
  </r>
  <r>
    <n v="8"/>
    <x v="1"/>
    <x v="1"/>
    <x v="1"/>
    <s v="Yes"/>
    <x v="2"/>
    <n v="2"/>
    <x v="1"/>
    <x v="1"/>
    <x v="1"/>
    <x v="1"/>
    <x v="1"/>
  </r>
  <r>
    <n v="6"/>
    <x v="1"/>
    <x v="9"/>
    <x v="7"/>
    <s v="Yes"/>
    <x v="2"/>
    <n v="2"/>
    <x v="1"/>
    <x v="1"/>
    <x v="1"/>
    <x v="1"/>
    <x v="0"/>
  </r>
  <r>
    <n v="10"/>
    <x v="1"/>
    <x v="1"/>
    <x v="7"/>
    <s v="Yes"/>
    <x v="8"/>
    <n v="0"/>
    <x v="1"/>
    <x v="1"/>
    <x v="1"/>
    <x v="1"/>
    <x v="1"/>
  </r>
  <r>
    <n v="7"/>
    <x v="1"/>
    <x v="1"/>
    <x v="7"/>
    <s v="Yes"/>
    <x v="10"/>
    <n v="2"/>
    <x v="1"/>
    <x v="1"/>
    <x v="1"/>
    <x v="1"/>
    <x v="0"/>
  </r>
  <r>
    <n v="0"/>
    <x v="0"/>
    <x v="3"/>
    <x v="4"/>
    <s v="No"/>
    <x v="13"/>
    <n v="7"/>
    <x v="0"/>
    <x v="0"/>
    <x v="0"/>
    <x v="0"/>
    <x v="2"/>
  </r>
  <r>
    <n v="1"/>
    <x v="0"/>
    <x v="0"/>
    <x v="0"/>
    <s v="No"/>
    <x v="4"/>
    <n v="7"/>
    <x v="1"/>
    <x v="0"/>
    <x v="0"/>
    <x v="1"/>
    <x v="2"/>
  </r>
  <r>
    <n v="2"/>
    <x v="0"/>
    <x v="8"/>
    <x v="0"/>
    <s v="No"/>
    <x v="4"/>
    <n v="7"/>
    <x v="0"/>
    <x v="0"/>
    <x v="0"/>
    <x v="0"/>
    <x v="2"/>
  </r>
  <r>
    <n v="8"/>
    <x v="1"/>
    <x v="7"/>
    <x v="1"/>
    <s v="Yes"/>
    <x v="15"/>
    <n v="0"/>
    <x v="1"/>
    <x v="1"/>
    <x v="1"/>
    <x v="1"/>
    <x v="1"/>
  </r>
  <r>
    <n v="0"/>
    <x v="0"/>
    <x v="8"/>
    <x v="3"/>
    <s v="No"/>
    <x v="9"/>
    <n v="6"/>
    <x v="0"/>
    <x v="0"/>
    <x v="0"/>
    <x v="0"/>
    <x v="2"/>
  </r>
  <r>
    <n v="9"/>
    <x v="1"/>
    <x v="2"/>
    <x v="7"/>
    <s v="Yes"/>
    <x v="10"/>
    <n v="2"/>
    <x v="1"/>
    <x v="1"/>
    <x v="1"/>
    <x v="1"/>
    <x v="1"/>
  </r>
  <r>
    <n v="0"/>
    <x v="0"/>
    <x v="0"/>
    <x v="3"/>
    <s v="No"/>
    <x v="13"/>
    <n v="3"/>
    <x v="0"/>
    <x v="0"/>
    <x v="0"/>
    <x v="0"/>
    <x v="2"/>
  </r>
  <r>
    <n v="1"/>
    <x v="0"/>
    <x v="4"/>
    <x v="3"/>
    <s v="No"/>
    <x v="3"/>
    <n v="9"/>
    <x v="0"/>
    <x v="0"/>
    <x v="0"/>
    <x v="0"/>
    <x v="2"/>
  </r>
  <r>
    <n v="7"/>
    <x v="1"/>
    <x v="7"/>
    <x v="1"/>
    <s v="Yes"/>
    <x v="15"/>
    <n v="0"/>
    <x v="0"/>
    <x v="1"/>
    <x v="1"/>
    <x v="0"/>
    <x v="0"/>
  </r>
  <r>
    <n v="9"/>
    <x v="0"/>
    <x v="7"/>
    <x v="7"/>
    <s v="Yes"/>
    <x v="2"/>
    <n v="1"/>
    <x v="1"/>
    <x v="0"/>
    <x v="1"/>
    <x v="1"/>
    <x v="1"/>
  </r>
  <r>
    <n v="7"/>
    <x v="1"/>
    <x v="9"/>
    <x v="2"/>
    <s v="Yes"/>
    <x v="15"/>
    <n v="1"/>
    <x v="1"/>
    <x v="1"/>
    <x v="1"/>
    <x v="1"/>
    <x v="0"/>
  </r>
  <r>
    <n v="11"/>
    <x v="1"/>
    <x v="2"/>
    <x v="7"/>
    <s v="Yes"/>
    <x v="10"/>
    <n v="0"/>
    <x v="1"/>
    <x v="1"/>
    <x v="1"/>
    <x v="1"/>
    <x v="1"/>
  </r>
  <r>
    <n v="0"/>
    <x v="0"/>
    <x v="4"/>
    <x v="3"/>
    <s v="No"/>
    <x v="3"/>
    <n v="7"/>
    <x v="0"/>
    <x v="0"/>
    <x v="0"/>
    <x v="0"/>
    <x v="2"/>
  </r>
  <r>
    <n v="7"/>
    <x v="1"/>
    <x v="7"/>
    <x v="2"/>
    <s v="Yes"/>
    <x v="15"/>
    <n v="1"/>
    <x v="1"/>
    <x v="1"/>
    <x v="1"/>
    <x v="1"/>
    <x v="0"/>
  </r>
  <r>
    <n v="1"/>
    <x v="0"/>
    <x v="3"/>
    <x v="4"/>
    <s v="No"/>
    <x v="9"/>
    <n v="6"/>
    <x v="0"/>
    <x v="0"/>
    <x v="0"/>
    <x v="0"/>
    <x v="2"/>
  </r>
  <r>
    <n v="5"/>
    <x v="1"/>
    <x v="1"/>
    <x v="2"/>
    <s v="Yes"/>
    <x v="2"/>
    <n v="2"/>
    <x v="1"/>
    <x v="1"/>
    <x v="1"/>
    <x v="1"/>
    <x v="0"/>
  </r>
  <r>
    <n v="10"/>
    <x v="0"/>
    <x v="2"/>
    <x v="2"/>
    <s v="Yes"/>
    <x v="15"/>
    <n v="2"/>
    <x v="1"/>
    <x v="0"/>
    <x v="1"/>
    <x v="1"/>
    <x v="1"/>
  </r>
  <r>
    <n v="3"/>
    <x v="0"/>
    <x v="6"/>
    <x v="5"/>
    <s v="No"/>
    <x v="0"/>
    <n v="8"/>
    <x v="0"/>
    <x v="0"/>
    <x v="0"/>
    <x v="0"/>
    <x v="2"/>
  </r>
  <r>
    <n v="4"/>
    <x v="1"/>
    <x v="1"/>
    <x v="7"/>
    <s v="Yes"/>
    <x v="8"/>
    <n v="1"/>
    <x v="1"/>
    <x v="1"/>
    <x v="1"/>
    <x v="1"/>
    <x v="0"/>
  </r>
  <r>
    <n v="8"/>
    <x v="1"/>
    <x v="9"/>
    <x v="2"/>
    <s v="Yes"/>
    <x v="10"/>
    <n v="0"/>
    <x v="1"/>
    <x v="1"/>
    <x v="1"/>
    <x v="1"/>
    <x v="1"/>
  </r>
  <r>
    <n v="3"/>
    <x v="0"/>
    <x v="0"/>
    <x v="0"/>
    <s v="No"/>
    <x v="4"/>
    <n v="3"/>
    <x v="0"/>
    <x v="0"/>
    <x v="0"/>
    <x v="0"/>
    <x v="2"/>
  </r>
  <r>
    <n v="8"/>
    <x v="1"/>
    <x v="7"/>
    <x v="1"/>
    <s v="Yes"/>
    <x v="8"/>
    <n v="0"/>
    <x v="1"/>
    <x v="1"/>
    <x v="1"/>
    <x v="1"/>
    <x v="1"/>
  </r>
  <r>
    <n v="0"/>
    <x v="0"/>
    <x v="8"/>
    <x v="4"/>
    <s v="No"/>
    <x v="14"/>
    <n v="9"/>
    <x v="0"/>
    <x v="0"/>
    <x v="0"/>
    <x v="0"/>
    <x v="2"/>
  </r>
  <r>
    <n v="5"/>
    <x v="1"/>
    <x v="1"/>
    <x v="2"/>
    <s v="Yes"/>
    <x v="2"/>
    <n v="2"/>
    <x v="1"/>
    <x v="1"/>
    <x v="1"/>
    <x v="1"/>
    <x v="0"/>
  </r>
  <r>
    <n v="0"/>
    <x v="0"/>
    <x v="0"/>
    <x v="3"/>
    <s v="No"/>
    <x v="6"/>
    <n v="6"/>
    <x v="0"/>
    <x v="0"/>
    <x v="0"/>
    <x v="0"/>
    <x v="2"/>
  </r>
  <r>
    <n v="1"/>
    <x v="0"/>
    <x v="3"/>
    <x v="4"/>
    <s v="No"/>
    <x v="11"/>
    <n v="8"/>
    <x v="0"/>
    <x v="0"/>
    <x v="0"/>
    <x v="0"/>
    <x v="2"/>
  </r>
  <r>
    <n v="0"/>
    <x v="0"/>
    <x v="0"/>
    <x v="5"/>
    <s v="No"/>
    <x v="13"/>
    <n v="8"/>
    <x v="0"/>
    <x v="0"/>
    <x v="0"/>
    <x v="0"/>
    <x v="2"/>
  </r>
  <r>
    <n v="9"/>
    <x v="1"/>
    <x v="2"/>
    <x v="1"/>
    <s v="Yes"/>
    <x v="10"/>
    <n v="0"/>
    <x v="1"/>
    <x v="1"/>
    <x v="1"/>
    <x v="1"/>
    <x v="1"/>
  </r>
  <r>
    <n v="8"/>
    <x v="1"/>
    <x v="2"/>
    <x v="7"/>
    <s v="Yes"/>
    <x v="1"/>
    <n v="1"/>
    <x v="1"/>
    <x v="1"/>
    <x v="1"/>
    <x v="1"/>
    <x v="1"/>
  </r>
  <r>
    <n v="5"/>
    <x v="1"/>
    <x v="2"/>
    <x v="2"/>
    <s v="Yes"/>
    <x v="8"/>
    <n v="2"/>
    <x v="1"/>
    <x v="1"/>
    <x v="1"/>
    <x v="1"/>
    <x v="0"/>
  </r>
  <r>
    <n v="9"/>
    <x v="1"/>
    <x v="7"/>
    <x v="2"/>
    <s v="Yes"/>
    <x v="2"/>
    <n v="2"/>
    <x v="1"/>
    <x v="1"/>
    <x v="1"/>
    <x v="1"/>
    <x v="1"/>
  </r>
  <r>
    <n v="1"/>
    <x v="0"/>
    <x v="3"/>
    <x v="3"/>
    <s v="No"/>
    <x v="4"/>
    <n v="9"/>
    <x v="0"/>
    <x v="0"/>
    <x v="0"/>
    <x v="0"/>
    <x v="2"/>
  </r>
  <r>
    <n v="0"/>
    <x v="0"/>
    <x v="6"/>
    <x v="3"/>
    <s v="No"/>
    <x v="14"/>
    <n v="8"/>
    <x v="0"/>
    <x v="0"/>
    <x v="0"/>
    <x v="0"/>
    <x v="2"/>
  </r>
  <r>
    <n v="7"/>
    <x v="1"/>
    <x v="2"/>
    <x v="2"/>
    <s v="Yes"/>
    <x v="8"/>
    <n v="2"/>
    <x v="1"/>
    <x v="1"/>
    <x v="1"/>
    <x v="1"/>
    <x v="0"/>
  </r>
  <r>
    <n v="1"/>
    <x v="0"/>
    <x v="5"/>
    <x v="3"/>
    <s v="No"/>
    <x v="3"/>
    <n v="4"/>
    <x v="0"/>
    <x v="0"/>
    <x v="0"/>
    <x v="0"/>
    <x v="2"/>
  </r>
  <r>
    <n v="3"/>
    <x v="0"/>
    <x v="8"/>
    <x v="4"/>
    <s v="No"/>
    <x v="6"/>
    <n v="3"/>
    <x v="0"/>
    <x v="0"/>
    <x v="0"/>
    <x v="0"/>
    <x v="2"/>
  </r>
  <r>
    <n v="3"/>
    <x v="0"/>
    <x v="4"/>
    <x v="0"/>
    <s v="No"/>
    <x v="0"/>
    <n v="6"/>
    <x v="0"/>
    <x v="0"/>
    <x v="0"/>
    <x v="0"/>
    <x v="2"/>
  </r>
  <r>
    <n v="0"/>
    <x v="0"/>
    <x v="8"/>
    <x v="3"/>
    <s v="No"/>
    <x v="4"/>
    <n v="8"/>
    <x v="0"/>
    <x v="0"/>
    <x v="0"/>
    <x v="0"/>
    <x v="2"/>
  </r>
  <r>
    <n v="10"/>
    <x v="1"/>
    <x v="7"/>
    <x v="2"/>
    <s v="Yes"/>
    <x v="1"/>
    <n v="2"/>
    <x v="1"/>
    <x v="1"/>
    <x v="1"/>
    <x v="1"/>
    <x v="1"/>
  </r>
  <r>
    <n v="5"/>
    <x v="1"/>
    <x v="9"/>
    <x v="6"/>
    <s v="Yes"/>
    <x v="8"/>
    <n v="3.5647266310000001"/>
    <x v="1"/>
    <x v="1"/>
    <x v="1"/>
    <x v="1"/>
    <x v="0"/>
  </r>
  <r>
    <n v="2"/>
    <x v="0"/>
    <x v="5"/>
    <x v="5"/>
    <s v="No"/>
    <x v="0"/>
    <n v="6"/>
    <x v="0"/>
    <x v="0"/>
    <x v="0"/>
    <x v="0"/>
    <x v="2"/>
  </r>
  <r>
    <n v="7"/>
    <x v="1"/>
    <x v="1"/>
    <x v="1"/>
    <s v="Yes"/>
    <x v="8"/>
    <n v="2"/>
    <x v="1"/>
    <x v="1"/>
    <x v="1"/>
    <x v="1"/>
    <x v="0"/>
  </r>
  <r>
    <n v="4"/>
    <x v="1"/>
    <x v="9"/>
    <x v="2"/>
    <s v="Yes"/>
    <x v="2"/>
    <n v="1"/>
    <x v="1"/>
    <x v="1"/>
    <x v="1"/>
    <x v="1"/>
    <x v="0"/>
  </r>
  <r>
    <n v="5"/>
    <x v="1"/>
    <x v="7"/>
    <x v="7"/>
    <s v="Yes"/>
    <x v="15"/>
    <n v="1"/>
    <x v="1"/>
    <x v="1"/>
    <x v="1"/>
    <x v="1"/>
    <x v="0"/>
  </r>
  <r>
    <n v="10"/>
    <x v="1"/>
    <x v="7"/>
    <x v="2"/>
    <s v="Yes"/>
    <x v="8"/>
    <n v="2"/>
    <x v="1"/>
    <x v="1"/>
    <x v="1"/>
    <x v="1"/>
    <x v="1"/>
  </r>
  <r>
    <n v="6"/>
    <x v="1"/>
    <x v="2"/>
    <x v="2"/>
    <s v="Yes"/>
    <x v="2"/>
    <n v="0"/>
    <x v="1"/>
    <x v="1"/>
    <x v="1"/>
    <x v="1"/>
    <x v="0"/>
  </r>
  <r>
    <n v="3"/>
    <x v="0"/>
    <x v="0"/>
    <x v="0"/>
    <s v="No"/>
    <x v="0"/>
    <n v="7"/>
    <x v="0"/>
    <x v="0"/>
    <x v="0"/>
    <x v="0"/>
    <x v="2"/>
  </r>
  <r>
    <n v="11"/>
    <x v="1"/>
    <x v="7"/>
    <x v="2"/>
    <s v="Yes"/>
    <x v="8"/>
    <n v="1"/>
    <x v="1"/>
    <x v="1"/>
    <x v="1"/>
    <x v="1"/>
    <x v="1"/>
  </r>
  <r>
    <n v="9"/>
    <x v="1"/>
    <x v="2"/>
    <x v="7"/>
    <s v="Yes"/>
    <x v="12"/>
    <n v="0"/>
    <x v="1"/>
    <x v="1"/>
    <x v="1"/>
    <x v="1"/>
    <x v="1"/>
  </r>
  <r>
    <n v="3"/>
    <x v="0"/>
    <x v="3"/>
    <x v="5"/>
    <s v="No"/>
    <x v="11"/>
    <n v="3"/>
    <x v="0"/>
    <x v="0"/>
    <x v="0"/>
    <x v="0"/>
    <x v="2"/>
  </r>
  <r>
    <n v="2"/>
    <x v="0"/>
    <x v="6"/>
    <x v="0"/>
    <s v="No"/>
    <x v="9"/>
    <n v="7"/>
    <x v="0"/>
    <x v="0"/>
    <x v="0"/>
    <x v="0"/>
    <x v="2"/>
  </r>
  <r>
    <n v="9"/>
    <x v="1"/>
    <x v="1"/>
    <x v="7"/>
    <s v="Yes"/>
    <x v="15"/>
    <n v="1"/>
    <x v="1"/>
    <x v="1"/>
    <x v="1"/>
    <x v="1"/>
    <x v="1"/>
  </r>
  <r>
    <n v="1"/>
    <x v="0"/>
    <x v="3"/>
    <x v="0"/>
    <s v="No"/>
    <x v="9"/>
    <n v="3"/>
    <x v="0"/>
    <x v="0"/>
    <x v="0"/>
    <x v="0"/>
    <x v="2"/>
  </r>
  <r>
    <n v="2"/>
    <x v="0"/>
    <x v="0"/>
    <x v="3"/>
    <s v="No"/>
    <x v="3"/>
    <n v="6"/>
    <x v="0"/>
    <x v="0"/>
    <x v="0"/>
    <x v="0"/>
    <x v="2"/>
  </r>
  <r>
    <n v="1"/>
    <x v="0"/>
    <x v="8"/>
    <x v="5"/>
    <s v="No"/>
    <x v="9"/>
    <n v="5"/>
    <x v="0"/>
    <x v="0"/>
    <x v="0"/>
    <x v="0"/>
    <x v="2"/>
  </r>
  <r>
    <n v="0"/>
    <x v="0"/>
    <x v="5"/>
    <x v="4"/>
    <s v="No"/>
    <x v="3"/>
    <n v="6"/>
    <x v="0"/>
    <x v="0"/>
    <x v="0"/>
    <x v="0"/>
    <x v="2"/>
  </r>
  <r>
    <n v="1"/>
    <x v="0"/>
    <x v="8"/>
    <x v="5"/>
    <s v="No"/>
    <x v="4"/>
    <n v="6"/>
    <x v="0"/>
    <x v="0"/>
    <x v="0"/>
    <x v="0"/>
    <x v="2"/>
  </r>
  <r>
    <n v="4.5058160029999996"/>
    <x v="0"/>
    <x v="0"/>
    <x v="0"/>
    <s v="No"/>
    <x v="6"/>
    <n v="9"/>
    <x v="0"/>
    <x v="0"/>
    <x v="0"/>
    <x v="0"/>
    <x v="0"/>
  </r>
  <r>
    <n v="7"/>
    <x v="1"/>
    <x v="7"/>
    <x v="1"/>
    <s v="Yes"/>
    <x v="8"/>
    <n v="1"/>
    <x v="1"/>
    <x v="1"/>
    <x v="1"/>
    <x v="1"/>
    <x v="0"/>
  </r>
  <r>
    <n v="9"/>
    <x v="1"/>
    <x v="9"/>
    <x v="7"/>
    <s v="Yes"/>
    <x v="10"/>
    <n v="0"/>
    <x v="1"/>
    <x v="1"/>
    <x v="1"/>
    <x v="1"/>
    <x v="1"/>
  </r>
  <r>
    <n v="3"/>
    <x v="0"/>
    <x v="8"/>
    <x v="5"/>
    <s v="No"/>
    <x v="5"/>
    <n v="7"/>
    <x v="0"/>
    <x v="0"/>
    <x v="0"/>
    <x v="0"/>
    <x v="2"/>
  </r>
  <r>
    <n v="2"/>
    <x v="0"/>
    <x v="5"/>
    <x v="5"/>
    <s v="No"/>
    <x v="3"/>
    <n v="5"/>
    <x v="1"/>
    <x v="0"/>
    <x v="0"/>
    <x v="1"/>
    <x v="2"/>
  </r>
  <r>
    <n v="2"/>
    <x v="0"/>
    <x v="8"/>
    <x v="5"/>
    <s v="No"/>
    <x v="3"/>
    <n v="9"/>
    <x v="0"/>
    <x v="0"/>
    <x v="0"/>
    <x v="0"/>
    <x v="2"/>
  </r>
  <r>
    <n v="11"/>
    <x v="1"/>
    <x v="7"/>
    <x v="7"/>
    <s v="Yes"/>
    <x v="1"/>
    <n v="0"/>
    <x v="1"/>
    <x v="1"/>
    <x v="1"/>
    <x v="1"/>
    <x v="1"/>
  </r>
  <r>
    <n v="7"/>
    <x v="1"/>
    <x v="9"/>
    <x v="7"/>
    <s v="Yes"/>
    <x v="12"/>
    <n v="2"/>
    <x v="1"/>
    <x v="1"/>
    <x v="1"/>
    <x v="1"/>
    <x v="0"/>
  </r>
  <r>
    <n v="4"/>
    <x v="1"/>
    <x v="7"/>
    <x v="1"/>
    <s v="Yes"/>
    <x v="10"/>
    <n v="1"/>
    <x v="1"/>
    <x v="1"/>
    <x v="1"/>
    <x v="1"/>
    <x v="0"/>
  </r>
  <r>
    <n v="2"/>
    <x v="0"/>
    <x v="5"/>
    <x v="0"/>
    <s v="No"/>
    <x v="11"/>
    <n v="8"/>
    <x v="1"/>
    <x v="0"/>
    <x v="0"/>
    <x v="1"/>
    <x v="2"/>
  </r>
  <r>
    <n v="0"/>
    <x v="0"/>
    <x v="5"/>
    <x v="3"/>
    <s v="No"/>
    <x v="5"/>
    <n v="9"/>
    <x v="0"/>
    <x v="0"/>
    <x v="0"/>
    <x v="0"/>
    <x v="2"/>
  </r>
  <r>
    <n v="10"/>
    <x v="1"/>
    <x v="7"/>
    <x v="2"/>
    <s v="Yes"/>
    <x v="12"/>
    <n v="1"/>
    <x v="1"/>
    <x v="1"/>
    <x v="1"/>
    <x v="1"/>
    <x v="1"/>
  </r>
  <r>
    <n v="4"/>
    <x v="1"/>
    <x v="9"/>
    <x v="7"/>
    <s v="Yes"/>
    <x v="8"/>
    <n v="2"/>
    <x v="1"/>
    <x v="1"/>
    <x v="1"/>
    <x v="1"/>
    <x v="0"/>
  </r>
  <r>
    <n v="0"/>
    <x v="0"/>
    <x v="6"/>
    <x v="4"/>
    <s v="No"/>
    <x v="14"/>
    <n v="8"/>
    <x v="0"/>
    <x v="0"/>
    <x v="0"/>
    <x v="0"/>
    <x v="2"/>
  </r>
  <r>
    <n v="3"/>
    <x v="0"/>
    <x v="5"/>
    <x v="4"/>
    <s v="No"/>
    <x v="11"/>
    <n v="3"/>
    <x v="0"/>
    <x v="0"/>
    <x v="0"/>
    <x v="0"/>
    <x v="2"/>
  </r>
  <r>
    <n v="2"/>
    <x v="0"/>
    <x v="5"/>
    <x v="4"/>
    <s v="No"/>
    <x v="6"/>
    <n v="5"/>
    <x v="0"/>
    <x v="0"/>
    <x v="0"/>
    <x v="0"/>
    <x v="2"/>
  </r>
  <r>
    <n v="4"/>
    <x v="1"/>
    <x v="2"/>
    <x v="2"/>
    <s v="Yes"/>
    <x v="12"/>
    <n v="2"/>
    <x v="1"/>
    <x v="1"/>
    <x v="1"/>
    <x v="1"/>
    <x v="0"/>
  </r>
  <r>
    <n v="6"/>
    <x v="1"/>
    <x v="9"/>
    <x v="7"/>
    <s v="Yes"/>
    <x v="2"/>
    <n v="1"/>
    <x v="1"/>
    <x v="1"/>
    <x v="1"/>
    <x v="1"/>
    <x v="0"/>
  </r>
  <r>
    <n v="9"/>
    <x v="1"/>
    <x v="7"/>
    <x v="1"/>
    <s v="Yes"/>
    <x v="2"/>
    <n v="2"/>
    <x v="1"/>
    <x v="1"/>
    <x v="1"/>
    <x v="1"/>
    <x v="1"/>
  </r>
  <r>
    <n v="6"/>
    <x v="1"/>
    <x v="2"/>
    <x v="2"/>
    <s v="Yes"/>
    <x v="2"/>
    <n v="2"/>
    <x v="1"/>
    <x v="1"/>
    <x v="1"/>
    <x v="1"/>
    <x v="0"/>
  </r>
  <r>
    <n v="7"/>
    <x v="1"/>
    <x v="1"/>
    <x v="1"/>
    <s v="Yes"/>
    <x v="2"/>
    <n v="1"/>
    <x v="1"/>
    <x v="1"/>
    <x v="1"/>
    <x v="1"/>
    <x v="0"/>
  </r>
  <r>
    <n v="9"/>
    <x v="1"/>
    <x v="9"/>
    <x v="7"/>
    <s v="Yes"/>
    <x v="1"/>
    <n v="2"/>
    <x v="1"/>
    <x v="1"/>
    <x v="1"/>
    <x v="1"/>
    <x v="1"/>
  </r>
  <r>
    <n v="9"/>
    <x v="1"/>
    <x v="9"/>
    <x v="2"/>
    <s v="Yes"/>
    <x v="10"/>
    <n v="2"/>
    <x v="1"/>
    <x v="1"/>
    <x v="1"/>
    <x v="1"/>
    <x v="1"/>
  </r>
  <r>
    <n v="4.5058160029999996"/>
    <x v="1"/>
    <x v="7"/>
    <x v="1"/>
    <s v="Yes"/>
    <x v="2"/>
    <n v="2"/>
    <x v="1"/>
    <x v="1"/>
    <x v="1"/>
    <x v="1"/>
    <x v="0"/>
  </r>
  <r>
    <n v="0"/>
    <x v="0"/>
    <x v="3"/>
    <x v="3"/>
    <s v="No"/>
    <x v="11"/>
    <n v="3"/>
    <x v="0"/>
    <x v="0"/>
    <x v="0"/>
    <x v="0"/>
    <x v="2"/>
  </r>
  <r>
    <n v="3"/>
    <x v="0"/>
    <x v="3"/>
    <x v="0"/>
    <s v="No"/>
    <x v="14"/>
    <n v="8"/>
    <x v="0"/>
    <x v="0"/>
    <x v="0"/>
    <x v="0"/>
    <x v="2"/>
  </r>
  <r>
    <n v="3"/>
    <x v="0"/>
    <x v="4"/>
    <x v="4"/>
    <s v="No"/>
    <x v="14"/>
    <n v="3"/>
    <x v="0"/>
    <x v="0"/>
    <x v="0"/>
    <x v="0"/>
    <x v="2"/>
  </r>
  <r>
    <n v="1"/>
    <x v="0"/>
    <x v="0"/>
    <x v="3"/>
    <s v="No"/>
    <x v="5"/>
    <n v="6"/>
    <x v="0"/>
    <x v="0"/>
    <x v="0"/>
    <x v="0"/>
    <x v="2"/>
  </r>
  <r>
    <n v="0"/>
    <x v="0"/>
    <x v="4"/>
    <x v="0"/>
    <s v="No"/>
    <x v="9"/>
    <n v="5"/>
    <x v="0"/>
    <x v="0"/>
    <x v="0"/>
    <x v="0"/>
    <x v="2"/>
  </r>
  <r>
    <n v="0"/>
    <x v="0"/>
    <x v="3"/>
    <x v="5"/>
    <s v="No"/>
    <x v="3"/>
    <n v="6"/>
    <x v="0"/>
    <x v="0"/>
    <x v="0"/>
    <x v="0"/>
    <x v="2"/>
  </r>
  <r>
    <n v="6"/>
    <x v="1"/>
    <x v="7"/>
    <x v="7"/>
    <s v="Yes"/>
    <x v="1"/>
    <n v="0"/>
    <x v="1"/>
    <x v="1"/>
    <x v="1"/>
    <x v="1"/>
    <x v="0"/>
  </r>
  <r>
    <n v="9"/>
    <x v="1"/>
    <x v="2"/>
    <x v="1"/>
    <s v="Yes"/>
    <x v="8"/>
    <n v="1"/>
    <x v="1"/>
    <x v="1"/>
    <x v="1"/>
    <x v="1"/>
    <x v="1"/>
  </r>
  <r>
    <n v="0"/>
    <x v="0"/>
    <x v="4"/>
    <x v="3"/>
    <s v="No"/>
    <x v="4"/>
    <n v="5"/>
    <x v="0"/>
    <x v="0"/>
    <x v="0"/>
    <x v="0"/>
    <x v="2"/>
  </r>
  <r>
    <n v="11"/>
    <x v="1"/>
    <x v="2"/>
    <x v="7"/>
    <s v="Yes"/>
    <x v="8"/>
    <n v="2"/>
    <x v="1"/>
    <x v="1"/>
    <x v="1"/>
    <x v="1"/>
    <x v="1"/>
  </r>
  <r>
    <n v="0"/>
    <x v="0"/>
    <x v="6"/>
    <x v="3"/>
    <s v="No"/>
    <x v="14"/>
    <n v="7"/>
    <x v="0"/>
    <x v="0"/>
    <x v="0"/>
    <x v="0"/>
    <x v="2"/>
  </r>
  <r>
    <n v="2"/>
    <x v="0"/>
    <x v="5"/>
    <x v="4"/>
    <s v="No"/>
    <x v="9"/>
    <n v="7"/>
    <x v="0"/>
    <x v="0"/>
    <x v="0"/>
    <x v="0"/>
    <x v="2"/>
  </r>
  <r>
    <n v="4"/>
    <x v="1"/>
    <x v="1"/>
    <x v="1"/>
    <s v="Yes"/>
    <x v="15"/>
    <n v="2"/>
    <x v="1"/>
    <x v="1"/>
    <x v="1"/>
    <x v="1"/>
    <x v="0"/>
  </r>
  <r>
    <n v="0"/>
    <x v="0"/>
    <x v="8"/>
    <x v="3"/>
    <s v="No"/>
    <x v="5"/>
    <n v="7"/>
    <x v="0"/>
    <x v="0"/>
    <x v="0"/>
    <x v="0"/>
    <x v="2"/>
  </r>
  <r>
    <n v="2"/>
    <x v="0"/>
    <x v="5"/>
    <x v="5"/>
    <s v="No"/>
    <x v="3"/>
    <n v="5"/>
    <x v="0"/>
    <x v="0"/>
    <x v="0"/>
    <x v="0"/>
    <x v="2"/>
  </r>
  <r>
    <n v="4.5058160029999996"/>
    <x v="1"/>
    <x v="7"/>
    <x v="1"/>
    <s v="Yes"/>
    <x v="2"/>
    <n v="0"/>
    <x v="1"/>
    <x v="1"/>
    <x v="1"/>
    <x v="1"/>
    <x v="0"/>
  </r>
  <r>
    <n v="6"/>
    <x v="1"/>
    <x v="2"/>
    <x v="1"/>
    <s v="Yes"/>
    <x v="8"/>
    <n v="2"/>
    <x v="0"/>
    <x v="1"/>
    <x v="1"/>
    <x v="0"/>
    <x v="0"/>
  </r>
  <r>
    <n v="7"/>
    <x v="1"/>
    <x v="9"/>
    <x v="2"/>
    <s v="Yes"/>
    <x v="15"/>
    <n v="1"/>
    <x v="1"/>
    <x v="1"/>
    <x v="1"/>
    <x v="1"/>
    <x v="0"/>
  </r>
  <r>
    <n v="7"/>
    <x v="1"/>
    <x v="1"/>
    <x v="2"/>
    <s v="Yes"/>
    <x v="2"/>
    <n v="1"/>
    <x v="1"/>
    <x v="1"/>
    <x v="1"/>
    <x v="1"/>
    <x v="0"/>
  </r>
  <r>
    <n v="3"/>
    <x v="0"/>
    <x v="8"/>
    <x v="0"/>
    <s v="No"/>
    <x v="11"/>
    <n v="3"/>
    <x v="0"/>
    <x v="0"/>
    <x v="0"/>
    <x v="0"/>
    <x v="2"/>
  </r>
  <r>
    <n v="0"/>
    <x v="0"/>
    <x v="4"/>
    <x v="5"/>
    <s v="No"/>
    <x v="13"/>
    <n v="3"/>
    <x v="0"/>
    <x v="0"/>
    <x v="0"/>
    <x v="0"/>
    <x v="2"/>
  </r>
  <r>
    <n v="5"/>
    <x v="1"/>
    <x v="1"/>
    <x v="1"/>
    <s v="Yes"/>
    <x v="15"/>
    <n v="1"/>
    <x v="1"/>
    <x v="1"/>
    <x v="1"/>
    <x v="1"/>
    <x v="0"/>
  </r>
  <r>
    <n v="1"/>
    <x v="0"/>
    <x v="3"/>
    <x v="3"/>
    <s v="No"/>
    <x v="4"/>
    <n v="6"/>
    <x v="1"/>
    <x v="0"/>
    <x v="0"/>
    <x v="1"/>
    <x v="2"/>
  </r>
  <r>
    <n v="5"/>
    <x v="1"/>
    <x v="1"/>
    <x v="1"/>
    <s v="Yes"/>
    <x v="8"/>
    <n v="0"/>
    <x v="1"/>
    <x v="1"/>
    <x v="1"/>
    <x v="1"/>
    <x v="0"/>
  </r>
  <r>
    <n v="0"/>
    <x v="0"/>
    <x v="3"/>
    <x v="3"/>
    <s v="No"/>
    <x v="4"/>
    <n v="7"/>
    <x v="0"/>
    <x v="0"/>
    <x v="0"/>
    <x v="0"/>
    <x v="2"/>
  </r>
  <r>
    <n v="3"/>
    <x v="0"/>
    <x v="0"/>
    <x v="4"/>
    <s v="No"/>
    <x v="13"/>
    <n v="3"/>
    <x v="0"/>
    <x v="0"/>
    <x v="0"/>
    <x v="0"/>
    <x v="2"/>
  </r>
  <r>
    <n v="1"/>
    <x v="0"/>
    <x v="0"/>
    <x v="5"/>
    <s v="No"/>
    <x v="0"/>
    <n v="5"/>
    <x v="0"/>
    <x v="0"/>
    <x v="0"/>
    <x v="0"/>
    <x v="2"/>
  </r>
  <r>
    <n v="7"/>
    <x v="1"/>
    <x v="7"/>
    <x v="1"/>
    <s v="Yes"/>
    <x v="10"/>
    <n v="2"/>
    <x v="1"/>
    <x v="1"/>
    <x v="1"/>
    <x v="1"/>
    <x v="0"/>
  </r>
  <r>
    <n v="8"/>
    <x v="1"/>
    <x v="11"/>
    <x v="1"/>
    <s v="Yes"/>
    <x v="2"/>
    <n v="1"/>
    <x v="1"/>
    <x v="1"/>
    <x v="1"/>
    <x v="1"/>
    <x v="1"/>
  </r>
  <r>
    <n v="6"/>
    <x v="1"/>
    <x v="2"/>
    <x v="7"/>
    <s v="Yes"/>
    <x v="1"/>
    <n v="0"/>
    <x v="1"/>
    <x v="1"/>
    <x v="1"/>
    <x v="1"/>
    <x v="0"/>
  </r>
  <r>
    <n v="3"/>
    <x v="0"/>
    <x v="6"/>
    <x v="4"/>
    <s v="No"/>
    <x v="3"/>
    <n v="3"/>
    <x v="0"/>
    <x v="0"/>
    <x v="0"/>
    <x v="0"/>
    <x v="2"/>
  </r>
  <r>
    <n v="11"/>
    <x v="1"/>
    <x v="1"/>
    <x v="2"/>
    <s v="Yes"/>
    <x v="12"/>
    <n v="2"/>
    <x v="1"/>
    <x v="1"/>
    <x v="1"/>
    <x v="1"/>
    <x v="1"/>
  </r>
  <r>
    <n v="10"/>
    <x v="1"/>
    <x v="1"/>
    <x v="2"/>
    <s v="Yes"/>
    <x v="8"/>
    <n v="2"/>
    <x v="1"/>
    <x v="1"/>
    <x v="1"/>
    <x v="1"/>
    <x v="1"/>
  </r>
  <r>
    <n v="1"/>
    <x v="0"/>
    <x v="3"/>
    <x v="0"/>
    <s v="No"/>
    <x v="5"/>
    <n v="6"/>
    <x v="0"/>
    <x v="0"/>
    <x v="0"/>
    <x v="0"/>
    <x v="2"/>
  </r>
  <r>
    <n v="2"/>
    <x v="0"/>
    <x v="5"/>
    <x v="3"/>
    <s v="No"/>
    <x v="0"/>
    <n v="7"/>
    <x v="0"/>
    <x v="0"/>
    <x v="0"/>
    <x v="0"/>
    <x v="2"/>
  </r>
  <r>
    <n v="8"/>
    <x v="1"/>
    <x v="1"/>
    <x v="1"/>
    <s v="Yes"/>
    <x v="1"/>
    <n v="0"/>
    <x v="1"/>
    <x v="1"/>
    <x v="1"/>
    <x v="1"/>
    <x v="1"/>
  </r>
  <r>
    <n v="5"/>
    <x v="1"/>
    <x v="9"/>
    <x v="7"/>
    <s v="Yes"/>
    <x v="8"/>
    <n v="0"/>
    <x v="1"/>
    <x v="1"/>
    <x v="1"/>
    <x v="1"/>
    <x v="0"/>
  </r>
  <r>
    <n v="6"/>
    <x v="1"/>
    <x v="2"/>
    <x v="2"/>
    <s v="Yes"/>
    <x v="2"/>
    <n v="0"/>
    <x v="0"/>
    <x v="1"/>
    <x v="1"/>
    <x v="0"/>
    <x v="0"/>
  </r>
  <r>
    <n v="10"/>
    <x v="1"/>
    <x v="9"/>
    <x v="1"/>
    <s v="Yes"/>
    <x v="15"/>
    <n v="1"/>
    <x v="1"/>
    <x v="1"/>
    <x v="1"/>
    <x v="1"/>
    <x v="1"/>
  </r>
  <r>
    <n v="1"/>
    <x v="0"/>
    <x v="8"/>
    <x v="3"/>
    <s v="No"/>
    <x v="5"/>
    <n v="9"/>
    <x v="0"/>
    <x v="0"/>
    <x v="0"/>
    <x v="0"/>
    <x v="2"/>
  </r>
  <r>
    <n v="3"/>
    <x v="0"/>
    <x v="8"/>
    <x v="4"/>
    <s v="No"/>
    <x v="4"/>
    <n v="9"/>
    <x v="0"/>
    <x v="0"/>
    <x v="0"/>
    <x v="0"/>
    <x v="2"/>
  </r>
  <r>
    <n v="3"/>
    <x v="0"/>
    <x v="5"/>
    <x v="4"/>
    <s v="No"/>
    <x v="5"/>
    <n v="6"/>
    <x v="0"/>
    <x v="0"/>
    <x v="0"/>
    <x v="0"/>
    <x v="2"/>
  </r>
  <r>
    <n v="5"/>
    <x v="1"/>
    <x v="9"/>
    <x v="2"/>
    <s v="Yes"/>
    <x v="1"/>
    <n v="2"/>
    <x v="1"/>
    <x v="1"/>
    <x v="1"/>
    <x v="1"/>
    <x v="0"/>
  </r>
  <r>
    <n v="5"/>
    <x v="1"/>
    <x v="9"/>
    <x v="1"/>
    <s v="Yes"/>
    <x v="1"/>
    <n v="1"/>
    <x v="1"/>
    <x v="1"/>
    <x v="1"/>
    <x v="1"/>
    <x v="0"/>
  </r>
  <r>
    <n v="1"/>
    <x v="0"/>
    <x v="3"/>
    <x v="0"/>
    <s v="No"/>
    <x v="6"/>
    <n v="5"/>
    <x v="0"/>
    <x v="0"/>
    <x v="0"/>
    <x v="0"/>
    <x v="2"/>
  </r>
  <r>
    <n v="9"/>
    <x v="1"/>
    <x v="1"/>
    <x v="1"/>
    <s v="Yes"/>
    <x v="15"/>
    <n v="2"/>
    <x v="1"/>
    <x v="1"/>
    <x v="1"/>
    <x v="1"/>
    <x v="1"/>
  </r>
  <r>
    <n v="3"/>
    <x v="0"/>
    <x v="4"/>
    <x v="0"/>
    <s v="No"/>
    <x v="9"/>
    <n v="4"/>
    <x v="0"/>
    <x v="0"/>
    <x v="0"/>
    <x v="0"/>
    <x v="2"/>
  </r>
  <r>
    <n v="8"/>
    <x v="1"/>
    <x v="2"/>
    <x v="2"/>
    <s v="Yes"/>
    <x v="2"/>
    <n v="1"/>
    <x v="1"/>
    <x v="1"/>
    <x v="1"/>
    <x v="1"/>
    <x v="1"/>
  </r>
  <r>
    <n v="0"/>
    <x v="0"/>
    <x v="0"/>
    <x v="5"/>
    <s v="No"/>
    <x v="4"/>
    <n v="5"/>
    <x v="1"/>
    <x v="0"/>
    <x v="0"/>
    <x v="1"/>
    <x v="2"/>
  </r>
  <r>
    <n v="0"/>
    <x v="0"/>
    <x v="6"/>
    <x v="0"/>
    <s v="No"/>
    <x v="9"/>
    <n v="7"/>
    <x v="0"/>
    <x v="0"/>
    <x v="0"/>
    <x v="0"/>
    <x v="2"/>
  </r>
  <r>
    <n v="9"/>
    <x v="1"/>
    <x v="1"/>
    <x v="2"/>
    <s v="Yes"/>
    <x v="1"/>
    <n v="2"/>
    <x v="1"/>
    <x v="1"/>
    <x v="1"/>
    <x v="1"/>
    <x v="1"/>
  </r>
  <r>
    <n v="11"/>
    <x v="1"/>
    <x v="1"/>
    <x v="7"/>
    <s v="Yes"/>
    <x v="15"/>
    <n v="0"/>
    <x v="0"/>
    <x v="1"/>
    <x v="1"/>
    <x v="0"/>
    <x v="1"/>
  </r>
  <r>
    <n v="1"/>
    <x v="0"/>
    <x v="3"/>
    <x v="5"/>
    <s v="No"/>
    <x v="14"/>
    <n v="5"/>
    <x v="0"/>
    <x v="0"/>
    <x v="0"/>
    <x v="0"/>
    <x v="2"/>
  </r>
  <r>
    <n v="0"/>
    <x v="0"/>
    <x v="0"/>
    <x v="4"/>
    <s v="No"/>
    <x v="13"/>
    <n v="4"/>
    <x v="0"/>
    <x v="0"/>
    <x v="0"/>
    <x v="0"/>
    <x v="2"/>
  </r>
  <r>
    <n v="9"/>
    <x v="1"/>
    <x v="7"/>
    <x v="7"/>
    <s v="Yes"/>
    <x v="12"/>
    <n v="2"/>
    <x v="1"/>
    <x v="1"/>
    <x v="1"/>
    <x v="1"/>
    <x v="1"/>
  </r>
  <r>
    <n v="3"/>
    <x v="0"/>
    <x v="5"/>
    <x v="0"/>
    <s v="No"/>
    <x v="3"/>
    <n v="9"/>
    <x v="0"/>
    <x v="0"/>
    <x v="0"/>
    <x v="0"/>
    <x v="2"/>
  </r>
  <r>
    <n v="2"/>
    <x v="0"/>
    <x v="3"/>
    <x v="3"/>
    <s v="No"/>
    <x v="3"/>
    <n v="8"/>
    <x v="0"/>
    <x v="0"/>
    <x v="0"/>
    <x v="0"/>
    <x v="2"/>
  </r>
  <r>
    <n v="7"/>
    <x v="1"/>
    <x v="7"/>
    <x v="1"/>
    <s v="Yes"/>
    <x v="10"/>
    <n v="0"/>
    <x v="1"/>
    <x v="1"/>
    <x v="1"/>
    <x v="1"/>
    <x v="0"/>
  </r>
  <r>
    <n v="10"/>
    <x v="1"/>
    <x v="7"/>
    <x v="1"/>
    <s v="Yes"/>
    <x v="1"/>
    <n v="0"/>
    <x v="1"/>
    <x v="1"/>
    <x v="1"/>
    <x v="1"/>
    <x v="1"/>
  </r>
  <r>
    <n v="2"/>
    <x v="0"/>
    <x v="5"/>
    <x v="0"/>
    <s v="No"/>
    <x v="6"/>
    <n v="6"/>
    <x v="0"/>
    <x v="0"/>
    <x v="0"/>
    <x v="0"/>
    <x v="2"/>
  </r>
  <r>
    <n v="6"/>
    <x v="1"/>
    <x v="9"/>
    <x v="2"/>
    <s v="Yes"/>
    <x v="12"/>
    <n v="1"/>
    <x v="1"/>
    <x v="1"/>
    <x v="1"/>
    <x v="1"/>
    <x v="0"/>
  </r>
  <r>
    <n v="2"/>
    <x v="0"/>
    <x v="0"/>
    <x v="4"/>
    <s v="No"/>
    <x v="13"/>
    <n v="7"/>
    <x v="0"/>
    <x v="0"/>
    <x v="0"/>
    <x v="0"/>
    <x v="2"/>
  </r>
  <r>
    <n v="11"/>
    <x v="1"/>
    <x v="2"/>
    <x v="7"/>
    <s v="Yes"/>
    <x v="1"/>
    <n v="2"/>
    <x v="1"/>
    <x v="1"/>
    <x v="1"/>
    <x v="1"/>
    <x v="1"/>
  </r>
  <r>
    <n v="7"/>
    <x v="1"/>
    <x v="11"/>
    <x v="1"/>
    <s v="Yes"/>
    <x v="10"/>
    <n v="0"/>
    <x v="1"/>
    <x v="1"/>
    <x v="1"/>
    <x v="1"/>
    <x v="0"/>
  </r>
  <r>
    <n v="1"/>
    <x v="0"/>
    <x v="3"/>
    <x v="0"/>
    <s v="No"/>
    <x v="14"/>
    <n v="4"/>
    <x v="1"/>
    <x v="0"/>
    <x v="0"/>
    <x v="1"/>
    <x v="2"/>
  </r>
  <r>
    <n v="2"/>
    <x v="0"/>
    <x v="4"/>
    <x v="5"/>
    <s v="No"/>
    <x v="4"/>
    <n v="4"/>
    <x v="0"/>
    <x v="0"/>
    <x v="0"/>
    <x v="0"/>
    <x v="2"/>
  </r>
  <r>
    <n v="9"/>
    <x v="1"/>
    <x v="9"/>
    <x v="1"/>
    <s v="Yes"/>
    <x v="8"/>
    <n v="1"/>
    <x v="1"/>
    <x v="1"/>
    <x v="1"/>
    <x v="1"/>
    <x v="1"/>
  </r>
  <r>
    <n v="1"/>
    <x v="0"/>
    <x v="6"/>
    <x v="5"/>
    <s v="No"/>
    <x v="9"/>
    <n v="4"/>
    <x v="0"/>
    <x v="0"/>
    <x v="0"/>
    <x v="0"/>
    <x v="2"/>
  </r>
  <r>
    <n v="7"/>
    <x v="1"/>
    <x v="1"/>
    <x v="2"/>
    <s v="Yes"/>
    <x v="2"/>
    <n v="1"/>
    <x v="0"/>
    <x v="1"/>
    <x v="1"/>
    <x v="0"/>
    <x v="0"/>
  </r>
  <r>
    <n v="3"/>
    <x v="0"/>
    <x v="0"/>
    <x v="4"/>
    <s v="No"/>
    <x v="14"/>
    <n v="3"/>
    <x v="0"/>
    <x v="0"/>
    <x v="0"/>
    <x v="0"/>
    <x v="2"/>
  </r>
  <r>
    <n v="8"/>
    <x v="1"/>
    <x v="7"/>
    <x v="7"/>
    <s v="Yes"/>
    <x v="15"/>
    <n v="0"/>
    <x v="1"/>
    <x v="1"/>
    <x v="1"/>
    <x v="1"/>
    <x v="1"/>
  </r>
  <r>
    <n v="0"/>
    <x v="0"/>
    <x v="0"/>
    <x v="4"/>
    <s v="No"/>
    <x v="6"/>
    <n v="7"/>
    <x v="1"/>
    <x v="0"/>
    <x v="0"/>
    <x v="1"/>
    <x v="2"/>
  </r>
  <r>
    <n v="1"/>
    <x v="0"/>
    <x v="6"/>
    <x v="0"/>
    <s v="No"/>
    <x v="11"/>
    <n v="5"/>
    <x v="0"/>
    <x v="0"/>
    <x v="0"/>
    <x v="0"/>
    <x v="2"/>
  </r>
  <r>
    <n v="6"/>
    <x v="1"/>
    <x v="2"/>
    <x v="7"/>
    <s v="Yes"/>
    <x v="8"/>
    <n v="2"/>
    <x v="1"/>
    <x v="1"/>
    <x v="1"/>
    <x v="1"/>
    <x v="0"/>
  </r>
  <r>
    <n v="1"/>
    <x v="0"/>
    <x v="0"/>
    <x v="4"/>
    <s v="No"/>
    <x v="9"/>
    <n v="6"/>
    <x v="0"/>
    <x v="0"/>
    <x v="0"/>
    <x v="0"/>
    <x v="2"/>
  </r>
  <r>
    <n v="6"/>
    <x v="1"/>
    <x v="9"/>
    <x v="2"/>
    <s v="Yes"/>
    <x v="1"/>
    <n v="2"/>
    <x v="0"/>
    <x v="1"/>
    <x v="1"/>
    <x v="0"/>
    <x v="0"/>
  </r>
  <r>
    <n v="3"/>
    <x v="0"/>
    <x v="6"/>
    <x v="0"/>
    <s v="No"/>
    <x v="6"/>
    <n v="5"/>
    <x v="0"/>
    <x v="0"/>
    <x v="0"/>
    <x v="0"/>
    <x v="2"/>
  </r>
  <r>
    <n v="7"/>
    <x v="1"/>
    <x v="9"/>
    <x v="1"/>
    <s v="Yes"/>
    <x v="1"/>
    <n v="2"/>
    <x v="1"/>
    <x v="1"/>
    <x v="1"/>
    <x v="1"/>
    <x v="0"/>
  </r>
  <r>
    <n v="3"/>
    <x v="0"/>
    <x v="8"/>
    <x v="3"/>
    <s v="No"/>
    <x v="13"/>
    <n v="3"/>
    <x v="1"/>
    <x v="0"/>
    <x v="0"/>
    <x v="1"/>
    <x v="2"/>
  </r>
  <r>
    <n v="11"/>
    <x v="1"/>
    <x v="2"/>
    <x v="2"/>
    <s v="Yes"/>
    <x v="8"/>
    <n v="2"/>
    <x v="1"/>
    <x v="1"/>
    <x v="1"/>
    <x v="1"/>
    <x v="1"/>
  </r>
  <r>
    <n v="8"/>
    <x v="1"/>
    <x v="7"/>
    <x v="1"/>
    <s v="Yes"/>
    <x v="1"/>
    <n v="0"/>
    <x v="1"/>
    <x v="1"/>
    <x v="1"/>
    <x v="1"/>
    <x v="1"/>
  </r>
  <r>
    <n v="3"/>
    <x v="0"/>
    <x v="4"/>
    <x v="0"/>
    <s v="No"/>
    <x v="9"/>
    <n v="4"/>
    <x v="0"/>
    <x v="0"/>
    <x v="0"/>
    <x v="0"/>
    <x v="2"/>
  </r>
  <r>
    <n v="2"/>
    <x v="0"/>
    <x v="4"/>
    <x v="4"/>
    <s v="No"/>
    <x v="13"/>
    <n v="7"/>
    <x v="0"/>
    <x v="0"/>
    <x v="0"/>
    <x v="0"/>
    <x v="2"/>
  </r>
  <r>
    <n v="9"/>
    <x v="1"/>
    <x v="9"/>
    <x v="2"/>
    <s v="Yes"/>
    <x v="15"/>
    <n v="0"/>
    <x v="1"/>
    <x v="1"/>
    <x v="1"/>
    <x v="1"/>
    <x v="1"/>
  </r>
  <r>
    <n v="4"/>
    <x v="1"/>
    <x v="7"/>
    <x v="1"/>
    <s v="Yes"/>
    <x v="2"/>
    <n v="1"/>
    <x v="1"/>
    <x v="1"/>
    <x v="1"/>
    <x v="1"/>
    <x v="0"/>
  </r>
  <r>
    <n v="7"/>
    <x v="1"/>
    <x v="2"/>
    <x v="1"/>
    <s v="Yes"/>
    <x v="12"/>
    <n v="2"/>
    <x v="1"/>
    <x v="1"/>
    <x v="1"/>
    <x v="1"/>
    <x v="0"/>
  </r>
  <r>
    <n v="5"/>
    <x v="1"/>
    <x v="7"/>
    <x v="7"/>
    <s v="Yes"/>
    <x v="10"/>
    <n v="1"/>
    <x v="0"/>
    <x v="1"/>
    <x v="1"/>
    <x v="0"/>
    <x v="0"/>
  </r>
  <r>
    <n v="2"/>
    <x v="0"/>
    <x v="0"/>
    <x v="5"/>
    <s v="No"/>
    <x v="0"/>
    <n v="9"/>
    <x v="0"/>
    <x v="0"/>
    <x v="0"/>
    <x v="0"/>
    <x v="2"/>
  </r>
  <r>
    <n v="10"/>
    <x v="1"/>
    <x v="9"/>
    <x v="2"/>
    <s v="Yes"/>
    <x v="1"/>
    <n v="2"/>
    <x v="1"/>
    <x v="1"/>
    <x v="1"/>
    <x v="1"/>
    <x v="1"/>
  </r>
  <r>
    <n v="5"/>
    <x v="1"/>
    <x v="1"/>
    <x v="2"/>
    <s v="Yes"/>
    <x v="8"/>
    <n v="1"/>
    <x v="1"/>
    <x v="1"/>
    <x v="1"/>
    <x v="1"/>
    <x v="0"/>
  </r>
  <r>
    <n v="6"/>
    <x v="1"/>
    <x v="2"/>
    <x v="2"/>
    <s v="Yes"/>
    <x v="15"/>
    <n v="2"/>
    <x v="0"/>
    <x v="1"/>
    <x v="1"/>
    <x v="0"/>
    <x v="0"/>
  </r>
  <r>
    <n v="8"/>
    <x v="1"/>
    <x v="9"/>
    <x v="2"/>
    <s v="Yes"/>
    <x v="1"/>
    <n v="0"/>
    <x v="1"/>
    <x v="1"/>
    <x v="1"/>
    <x v="1"/>
    <x v="1"/>
  </r>
  <r>
    <n v="0"/>
    <x v="0"/>
    <x v="0"/>
    <x v="4"/>
    <s v="No"/>
    <x v="5"/>
    <n v="5"/>
    <x v="0"/>
    <x v="0"/>
    <x v="0"/>
    <x v="0"/>
    <x v="2"/>
  </r>
  <r>
    <n v="2"/>
    <x v="0"/>
    <x v="4"/>
    <x v="0"/>
    <s v="No"/>
    <x v="9"/>
    <n v="7"/>
    <x v="0"/>
    <x v="0"/>
    <x v="0"/>
    <x v="0"/>
    <x v="2"/>
  </r>
  <r>
    <n v="10"/>
    <x v="1"/>
    <x v="2"/>
    <x v="1"/>
    <s v="Yes"/>
    <x v="10"/>
    <n v="1"/>
    <x v="1"/>
    <x v="1"/>
    <x v="1"/>
    <x v="1"/>
    <x v="1"/>
  </r>
  <r>
    <n v="4.5058160029999996"/>
    <x v="0"/>
    <x v="4"/>
    <x v="0"/>
    <s v="No"/>
    <x v="4"/>
    <n v="8"/>
    <x v="0"/>
    <x v="0"/>
    <x v="0"/>
    <x v="0"/>
    <x v="0"/>
  </r>
  <r>
    <n v="5"/>
    <x v="1"/>
    <x v="2"/>
    <x v="7"/>
    <s v="Yes"/>
    <x v="8"/>
    <n v="1"/>
    <x v="1"/>
    <x v="1"/>
    <x v="1"/>
    <x v="1"/>
    <x v="0"/>
  </r>
  <r>
    <n v="0"/>
    <x v="0"/>
    <x v="3"/>
    <x v="3"/>
    <s v="No"/>
    <x v="3"/>
    <n v="8"/>
    <x v="0"/>
    <x v="0"/>
    <x v="0"/>
    <x v="0"/>
    <x v="2"/>
  </r>
  <r>
    <n v="2"/>
    <x v="0"/>
    <x v="3"/>
    <x v="0"/>
    <s v="No"/>
    <x v="6"/>
    <n v="4"/>
    <x v="0"/>
    <x v="0"/>
    <x v="0"/>
    <x v="0"/>
    <x v="2"/>
  </r>
  <r>
    <n v="0"/>
    <x v="0"/>
    <x v="4"/>
    <x v="0"/>
    <s v="No"/>
    <x v="4"/>
    <n v="3"/>
    <x v="0"/>
    <x v="0"/>
    <x v="0"/>
    <x v="0"/>
    <x v="2"/>
  </r>
  <r>
    <n v="7"/>
    <x v="1"/>
    <x v="1"/>
    <x v="6"/>
    <s v="Yes"/>
    <x v="1"/>
    <n v="2"/>
    <x v="1"/>
    <x v="1"/>
    <x v="1"/>
    <x v="1"/>
    <x v="0"/>
  </r>
  <r>
    <n v="0"/>
    <x v="0"/>
    <x v="6"/>
    <x v="3"/>
    <s v="No"/>
    <x v="0"/>
    <n v="7"/>
    <x v="0"/>
    <x v="0"/>
    <x v="0"/>
    <x v="0"/>
    <x v="2"/>
  </r>
  <r>
    <n v="3"/>
    <x v="0"/>
    <x v="0"/>
    <x v="0"/>
    <s v="No"/>
    <x v="5"/>
    <n v="6"/>
    <x v="0"/>
    <x v="0"/>
    <x v="0"/>
    <x v="0"/>
    <x v="2"/>
  </r>
  <r>
    <n v="2"/>
    <x v="0"/>
    <x v="8"/>
    <x v="0"/>
    <s v="No"/>
    <x v="0"/>
    <n v="9"/>
    <x v="0"/>
    <x v="0"/>
    <x v="0"/>
    <x v="0"/>
    <x v="2"/>
  </r>
  <r>
    <n v="4"/>
    <x v="1"/>
    <x v="2"/>
    <x v="7"/>
    <s v="Yes"/>
    <x v="2"/>
    <n v="1"/>
    <x v="1"/>
    <x v="1"/>
    <x v="1"/>
    <x v="1"/>
    <x v="0"/>
  </r>
  <r>
    <n v="10"/>
    <x v="1"/>
    <x v="2"/>
    <x v="2"/>
    <s v="Yes"/>
    <x v="12"/>
    <n v="2"/>
    <x v="1"/>
    <x v="1"/>
    <x v="1"/>
    <x v="1"/>
    <x v="1"/>
  </r>
  <r>
    <n v="9"/>
    <x v="1"/>
    <x v="7"/>
    <x v="1"/>
    <s v="Yes"/>
    <x v="8"/>
    <n v="1"/>
    <x v="1"/>
    <x v="1"/>
    <x v="1"/>
    <x v="1"/>
    <x v="1"/>
  </r>
  <r>
    <n v="0"/>
    <x v="0"/>
    <x v="6"/>
    <x v="0"/>
    <s v="No"/>
    <x v="13"/>
    <n v="4"/>
    <x v="0"/>
    <x v="0"/>
    <x v="0"/>
    <x v="0"/>
    <x v="2"/>
  </r>
  <r>
    <n v="3"/>
    <x v="0"/>
    <x v="0"/>
    <x v="0"/>
    <s v="No"/>
    <x v="6"/>
    <n v="4"/>
    <x v="0"/>
    <x v="0"/>
    <x v="0"/>
    <x v="0"/>
    <x v="2"/>
  </r>
  <r>
    <n v="3"/>
    <x v="0"/>
    <x v="4"/>
    <x v="3"/>
    <s v="No"/>
    <x v="6"/>
    <n v="4"/>
    <x v="0"/>
    <x v="0"/>
    <x v="0"/>
    <x v="0"/>
    <x v="2"/>
  </r>
  <r>
    <n v="5"/>
    <x v="1"/>
    <x v="1"/>
    <x v="2"/>
    <s v="Yes"/>
    <x v="15"/>
    <n v="1"/>
    <x v="1"/>
    <x v="1"/>
    <x v="1"/>
    <x v="1"/>
    <x v="0"/>
  </r>
  <r>
    <n v="10"/>
    <x v="1"/>
    <x v="9"/>
    <x v="2"/>
    <s v="Yes"/>
    <x v="2"/>
    <n v="1"/>
    <x v="1"/>
    <x v="1"/>
    <x v="1"/>
    <x v="1"/>
    <x v="1"/>
  </r>
  <r>
    <n v="10"/>
    <x v="1"/>
    <x v="9"/>
    <x v="7"/>
    <s v="Yes"/>
    <x v="8"/>
    <n v="2"/>
    <x v="1"/>
    <x v="1"/>
    <x v="1"/>
    <x v="1"/>
    <x v="1"/>
  </r>
  <r>
    <n v="0"/>
    <x v="0"/>
    <x v="0"/>
    <x v="4"/>
    <s v="No"/>
    <x v="3"/>
    <n v="8"/>
    <x v="0"/>
    <x v="0"/>
    <x v="0"/>
    <x v="0"/>
    <x v="2"/>
  </r>
  <r>
    <n v="8"/>
    <x v="1"/>
    <x v="1"/>
    <x v="1"/>
    <s v="Yes"/>
    <x v="12"/>
    <n v="0"/>
    <x v="1"/>
    <x v="1"/>
    <x v="1"/>
    <x v="1"/>
    <x v="1"/>
  </r>
  <r>
    <n v="2"/>
    <x v="0"/>
    <x v="0"/>
    <x v="4"/>
    <s v="No"/>
    <x v="13"/>
    <n v="9"/>
    <x v="0"/>
    <x v="0"/>
    <x v="0"/>
    <x v="0"/>
    <x v="2"/>
  </r>
  <r>
    <n v="4"/>
    <x v="1"/>
    <x v="9"/>
    <x v="2"/>
    <s v="Yes"/>
    <x v="2"/>
    <n v="1"/>
    <x v="1"/>
    <x v="1"/>
    <x v="1"/>
    <x v="1"/>
    <x v="0"/>
  </r>
  <r>
    <n v="5"/>
    <x v="1"/>
    <x v="7"/>
    <x v="7"/>
    <s v="Yes"/>
    <x v="15"/>
    <n v="1"/>
    <x v="1"/>
    <x v="1"/>
    <x v="1"/>
    <x v="1"/>
    <x v="0"/>
  </r>
  <r>
    <n v="1"/>
    <x v="0"/>
    <x v="8"/>
    <x v="3"/>
    <s v="No"/>
    <x v="14"/>
    <n v="7"/>
    <x v="0"/>
    <x v="0"/>
    <x v="0"/>
    <x v="0"/>
    <x v="2"/>
  </r>
  <r>
    <n v="11"/>
    <x v="1"/>
    <x v="9"/>
    <x v="7"/>
    <s v="Yes"/>
    <x v="2"/>
    <n v="2"/>
    <x v="1"/>
    <x v="1"/>
    <x v="1"/>
    <x v="1"/>
    <x v="1"/>
  </r>
  <r>
    <n v="3"/>
    <x v="0"/>
    <x v="6"/>
    <x v="0"/>
    <s v="No"/>
    <x v="11"/>
    <n v="4"/>
    <x v="0"/>
    <x v="0"/>
    <x v="0"/>
    <x v="0"/>
    <x v="2"/>
  </r>
  <r>
    <n v="3"/>
    <x v="0"/>
    <x v="4"/>
    <x v="5"/>
    <s v="No"/>
    <x v="6"/>
    <n v="4"/>
    <x v="0"/>
    <x v="0"/>
    <x v="0"/>
    <x v="0"/>
    <x v="2"/>
  </r>
  <r>
    <n v="2"/>
    <x v="0"/>
    <x v="3"/>
    <x v="4"/>
    <s v="No"/>
    <x v="5"/>
    <n v="9"/>
    <x v="0"/>
    <x v="0"/>
    <x v="0"/>
    <x v="0"/>
    <x v="2"/>
  </r>
  <r>
    <n v="0"/>
    <x v="0"/>
    <x v="0"/>
    <x v="5"/>
    <s v="No"/>
    <x v="6"/>
    <n v="8"/>
    <x v="1"/>
    <x v="0"/>
    <x v="0"/>
    <x v="1"/>
    <x v="2"/>
  </r>
  <r>
    <n v="1"/>
    <x v="0"/>
    <x v="0"/>
    <x v="0"/>
    <s v="No"/>
    <x v="0"/>
    <n v="4"/>
    <x v="0"/>
    <x v="0"/>
    <x v="0"/>
    <x v="0"/>
    <x v="2"/>
  </r>
  <r>
    <n v="11"/>
    <x v="1"/>
    <x v="1"/>
    <x v="7"/>
    <s v="Yes"/>
    <x v="8"/>
    <n v="0"/>
    <x v="1"/>
    <x v="1"/>
    <x v="1"/>
    <x v="1"/>
    <x v="1"/>
  </r>
  <r>
    <n v="11"/>
    <x v="1"/>
    <x v="1"/>
    <x v="2"/>
    <s v="Yes"/>
    <x v="1"/>
    <n v="0"/>
    <x v="1"/>
    <x v="1"/>
    <x v="1"/>
    <x v="1"/>
    <x v="1"/>
  </r>
  <r>
    <n v="2"/>
    <x v="0"/>
    <x v="3"/>
    <x v="4"/>
    <s v="No"/>
    <x v="6"/>
    <n v="6"/>
    <x v="0"/>
    <x v="0"/>
    <x v="0"/>
    <x v="0"/>
    <x v="2"/>
  </r>
  <r>
    <n v="3"/>
    <x v="0"/>
    <x v="11"/>
    <x v="5"/>
    <s v="No"/>
    <x v="4"/>
    <n v="7"/>
    <x v="0"/>
    <x v="0"/>
    <x v="0"/>
    <x v="0"/>
    <x v="2"/>
  </r>
  <r>
    <n v="2"/>
    <x v="0"/>
    <x v="0"/>
    <x v="5"/>
    <s v="No"/>
    <x v="0"/>
    <n v="6"/>
    <x v="0"/>
    <x v="0"/>
    <x v="0"/>
    <x v="0"/>
    <x v="2"/>
  </r>
  <r>
    <n v="6"/>
    <x v="1"/>
    <x v="1"/>
    <x v="1"/>
    <s v="Yes"/>
    <x v="10"/>
    <n v="2"/>
    <x v="1"/>
    <x v="1"/>
    <x v="1"/>
    <x v="1"/>
    <x v="0"/>
  </r>
  <r>
    <n v="5"/>
    <x v="0"/>
    <x v="1"/>
    <x v="1"/>
    <s v="Yes"/>
    <x v="15"/>
    <n v="2"/>
    <x v="1"/>
    <x v="0"/>
    <x v="1"/>
    <x v="1"/>
    <x v="0"/>
  </r>
  <r>
    <n v="0"/>
    <x v="0"/>
    <x v="8"/>
    <x v="0"/>
    <s v="No"/>
    <x v="11"/>
    <n v="7"/>
    <x v="0"/>
    <x v="0"/>
    <x v="0"/>
    <x v="0"/>
    <x v="2"/>
  </r>
  <r>
    <n v="0"/>
    <x v="0"/>
    <x v="3"/>
    <x v="4"/>
    <s v="No"/>
    <x v="9"/>
    <n v="3"/>
    <x v="0"/>
    <x v="0"/>
    <x v="0"/>
    <x v="0"/>
    <x v="2"/>
  </r>
  <r>
    <n v="3"/>
    <x v="0"/>
    <x v="5"/>
    <x v="0"/>
    <s v="No"/>
    <x v="5"/>
    <n v="6"/>
    <x v="0"/>
    <x v="0"/>
    <x v="0"/>
    <x v="0"/>
    <x v="2"/>
  </r>
  <r>
    <n v="2"/>
    <x v="0"/>
    <x v="0"/>
    <x v="5"/>
    <s v="No"/>
    <x v="3"/>
    <n v="7"/>
    <x v="0"/>
    <x v="0"/>
    <x v="0"/>
    <x v="0"/>
    <x v="2"/>
  </r>
  <r>
    <n v="7"/>
    <x v="1"/>
    <x v="9"/>
    <x v="2"/>
    <s v="Yes"/>
    <x v="15"/>
    <n v="0"/>
    <x v="1"/>
    <x v="1"/>
    <x v="1"/>
    <x v="1"/>
    <x v="0"/>
  </r>
  <r>
    <n v="5"/>
    <x v="1"/>
    <x v="1"/>
    <x v="1"/>
    <s v="Yes"/>
    <x v="2"/>
    <n v="2"/>
    <x v="1"/>
    <x v="1"/>
    <x v="1"/>
    <x v="1"/>
    <x v="0"/>
  </r>
  <r>
    <n v="3"/>
    <x v="0"/>
    <x v="0"/>
    <x v="0"/>
    <s v="No"/>
    <x v="6"/>
    <n v="8"/>
    <x v="0"/>
    <x v="0"/>
    <x v="0"/>
    <x v="0"/>
    <x v="2"/>
  </r>
  <r>
    <n v="2"/>
    <x v="0"/>
    <x v="5"/>
    <x v="4"/>
    <s v="No"/>
    <x v="11"/>
    <n v="3"/>
    <x v="0"/>
    <x v="0"/>
    <x v="0"/>
    <x v="0"/>
    <x v="2"/>
  </r>
  <r>
    <n v="8"/>
    <x v="1"/>
    <x v="2"/>
    <x v="1"/>
    <s v="Yes"/>
    <x v="8"/>
    <n v="2"/>
    <x v="1"/>
    <x v="1"/>
    <x v="1"/>
    <x v="1"/>
    <x v="1"/>
  </r>
  <r>
    <n v="1"/>
    <x v="0"/>
    <x v="0"/>
    <x v="4"/>
    <s v="No"/>
    <x v="13"/>
    <n v="5"/>
    <x v="0"/>
    <x v="0"/>
    <x v="0"/>
    <x v="0"/>
    <x v="2"/>
  </r>
  <r>
    <n v="1"/>
    <x v="0"/>
    <x v="4"/>
    <x v="4"/>
    <s v="No"/>
    <x v="14"/>
    <n v="7"/>
    <x v="0"/>
    <x v="0"/>
    <x v="0"/>
    <x v="0"/>
    <x v="2"/>
  </r>
  <r>
    <n v="10"/>
    <x v="1"/>
    <x v="1"/>
    <x v="1"/>
    <s v="Yes"/>
    <x v="16"/>
    <n v="0"/>
    <x v="1"/>
    <x v="1"/>
    <x v="1"/>
    <x v="1"/>
    <x v="1"/>
  </r>
  <r>
    <n v="3"/>
    <x v="0"/>
    <x v="5"/>
    <x v="5"/>
    <s v="No"/>
    <x v="4"/>
    <n v="6"/>
    <x v="0"/>
    <x v="0"/>
    <x v="0"/>
    <x v="0"/>
    <x v="2"/>
  </r>
  <r>
    <n v="9"/>
    <x v="1"/>
    <x v="7"/>
    <x v="1"/>
    <s v="Yes"/>
    <x v="15"/>
    <n v="1"/>
    <x v="1"/>
    <x v="1"/>
    <x v="1"/>
    <x v="1"/>
    <x v="1"/>
  </r>
  <r>
    <n v="9"/>
    <x v="1"/>
    <x v="1"/>
    <x v="1"/>
    <s v="Yes"/>
    <x v="15"/>
    <n v="2"/>
    <x v="1"/>
    <x v="1"/>
    <x v="1"/>
    <x v="1"/>
    <x v="1"/>
  </r>
  <r>
    <n v="6"/>
    <x v="1"/>
    <x v="1"/>
    <x v="1"/>
    <s v="Yes"/>
    <x v="1"/>
    <n v="1"/>
    <x v="1"/>
    <x v="1"/>
    <x v="1"/>
    <x v="1"/>
    <x v="0"/>
  </r>
  <r>
    <n v="4.5058160029999996"/>
    <x v="1"/>
    <x v="2"/>
    <x v="1"/>
    <s v="Yes"/>
    <x v="15"/>
    <n v="2"/>
    <x v="0"/>
    <x v="1"/>
    <x v="1"/>
    <x v="0"/>
    <x v="0"/>
  </r>
  <r>
    <n v="0"/>
    <x v="0"/>
    <x v="8"/>
    <x v="5"/>
    <s v="No"/>
    <x v="9"/>
    <n v="8"/>
    <x v="0"/>
    <x v="0"/>
    <x v="0"/>
    <x v="0"/>
    <x v="2"/>
  </r>
  <r>
    <n v="3"/>
    <x v="0"/>
    <x v="8"/>
    <x v="5"/>
    <s v="No"/>
    <x v="5"/>
    <n v="6"/>
    <x v="0"/>
    <x v="0"/>
    <x v="0"/>
    <x v="0"/>
    <x v="2"/>
  </r>
  <r>
    <n v="9"/>
    <x v="1"/>
    <x v="2"/>
    <x v="2"/>
    <s v="Yes"/>
    <x v="1"/>
    <n v="2"/>
    <x v="0"/>
    <x v="1"/>
    <x v="1"/>
    <x v="0"/>
    <x v="1"/>
  </r>
  <r>
    <n v="10"/>
    <x v="1"/>
    <x v="2"/>
    <x v="1"/>
    <s v="Yes"/>
    <x v="15"/>
    <n v="1"/>
    <x v="1"/>
    <x v="1"/>
    <x v="1"/>
    <x v="1"/>
    <x v="1"/>
  </r>
  <r>
    <n v="3"/>
    <x v="0"/>
    <x v="6"/>
    <x v="0"/>
    <s v="No"/>
    <x v="3"/>
    <n v="6"/>
    <x v="0"/>
    <x v="0"/>
    <x v="0"/>
    <x v="0"/>
    <x v="2"/>
  </r>
  <r>
    <n v="1"/>
    <x v="0"/>
    <x v="5"/>
    <x v="5"/>
    <s v="No"/>
    <x v="13"/>
    <n v="3"/>
    <x v="0"/>
    <x v="0"/>
    <x v="0"/>
    <x v="0"/>
    <x v="2"/>
  </r>
  <r>
    <n v="7"/>
    <x v="1"/>
    <x v="9"/>
    <x v="2"/>
    <s v="Yes"/>
    <x v="1"/>
    <n v="1"/>
    <x v="1"/>
    <x v="1"/>
    <x v="1"/>
    <x v="1"/>
    <x v="0"/>
  </r>
  <r>
    <n v="3"/>
    <x v="0"/>
    <x v="3"/>
    <x v="5"/>
    <s v="No"/>
    <x v="9"/>
    <n v="4"/>
    <x v="0"/>
    <x v="0"/>
    <x v="0"/>
    <x v="0"/>
    <x v="2"/>
  </r>
  <r>
    <n v="6"/>
    <x v="1"/>
    <x v="9"/>
    <x v="7"/>
    <s v="Yes"/>
    <x v="1"/>
    <n v="1"/>
    <x v="1"/>
    <x v="1"/>
    <x v="1"/>
    <x v="1"/>
    <x v="0"/>
  </r>
  <r>
    <n v="8"/>
    <x v="1"/>
    <x v="2"/>
    <x v="2"/>
    <s v="Yes"/>
    <x v="8"/>
    <n v="0"/>
    <x v="1"/>
    <x v="1"/>
    <x v="1"/>
    <x v="1"/>
    <x v="1"/>
  </r>
  <r>
    <n v="4"/>
    <x v="1"/>
    <x v="9"/>
    <x v="7"/>
    <s v="No"/>
    <x v="15"/>
    <n v="0"/>
    <x v="1"/>
    <x v="1"/>
    <x v="0"/>
    <x v="1"/>
    <x v="0"/>
  </r>
  <r>
    <n v="9"/>
    <x v="1"/>
    <x v="7"/>
    <x v="2"/>
    <s v="Yes"/>
    <x v="8"/>
    <n v="0"/>
    <x v="0"/>
    <x v="1"/>
    <x v="1"/>
    <x v="0"/>
    <x v="1"/>
  </r>
  <r>
    <n v="10"/>
    <x v="1"/>
    <x v="7"/>
    <x v="2"/>
    <s v="Yes"/>
    <x v="12"/>
    <n v="0"/>
    <x v="1"/>
    <x v="1"/>
    <x v="1"/>
    <x v="1"/>
    <x v="1"/>
  </r>
  <r>
    <n v="3"/>
    <x v="0"/>
    <x v="3"/>
    <x v="3"/>
    <s v="No"/>
    <x v="5"/>
    <n v="9"/>
    <x v="0"/>
    <x v="0"/>
    <x v="0"/>
    <x v="0"/>
    <x v="2"/>
  </r>
  <r>
    <n v="0"/>
    <x v="0"/>
    <x v="6"/>
    <x v="5"/>
    <s v="No"/>
    <x v="14"/>
    <n v="5"/>
    <x v="0"/>
    <x v="0"/>
    <x v="0"/>
    <x v="0"/>
    <x v="2"/>
  </r>
  <r>
    <n v="0"/>
    <x v="0"/>
    <x v="0"/>
    <x v="4"/>
    <s v="No"/>
    <x v="6"/>
    <n v="4"/>
    <x v="0"/>
    <x v="0"/>
    <x v="0"/>
    <x v="0"/>
    <x v="2"/>
  </r>
  <r>
    <n v="7"/>
    <x v="1"/>
    <x v="1"/>
    <x v="2"/>
    <s v="Yes"/>
    <x v="15"/>
    <n v="2"/>
    <x v="1"/>
    <x v="1"/>
    <x v="1"/>
    <x v="1"/>
    <x v="0"/>
  </r>
  <r>
    <n v="7"/>
    <x v="1"/>
    <x v="11"/>
    <x v="7"/>
    <s v="Yes"/>
    <x v="1"/>
    <n v="2"/>
    <x v="1"/>
    <x v="1"/>
    <x v="1"/>
    <x v="1"/>
    <x v="0"/>
  </r>
  <r>
    <n v="8"/>
    <x v="1"/>
    <x v="7"/>
    <x v="7"/>
    <s v="Yes"/>
    <x v="12"/>
    <n v="2"/>
    <x v="1"/>
    <x v="1"/>
    <x v="1"/>
    <x v="1"/>
    <x v="1"/>
  </r>
  <r>
    <n v="3"/>
    <x v="0"/>
    <x v="5"/>
    <x v="5"/>
    <s v="No"/>
    <x v="3"/>
    <n v="3"/>
    <x v="0"/>
    <x v="0"/>
    <x v="0"/>
    <x v="0"/>
    <x v="2"/>
  </r>
  <r>
    <n v="2"/>
    <x v="0"/>
    <x v="8"/>
    <x v="3"/>
    <s v="No"/>
    <x v="11"/>
    <n v="4"/>
    <x v="0"/>
    <x v="0"/>
    <x v="0"/>
    <x v="0"/>
    <x v="2"/>
  </r>
  <r>
    <n v="4"/>
    <x v="1"/>
    <x v="2"/>
    <x v="1"/>
    <s v="Yes"/>
    <x v="10"/>
    <n v="2"/>
    <x v="1"/>
    <x v="1"/>
    <x v="1"/>
    <x v="1"/>
    <x v="0"/>
  </r>
  <r>
    <n v="8"/>
    <x v="1"/>
    <x v="9"/>
    <x v="2"/>
    <s v="Yes"/>
    <x v="8"/>
    <n v="0"/>
    <x v="1"/>
    <x v="1"/>
    <x v="1"/>
    <x v="1"/>
    <x v="1"/>
  </r>
  <r>
    <n v="3"/>
    <x v="0"/>
    <x v="5"/>
    <x v="0"/>
    <s v="No"/>
    <x v="5"/>
    <n v="3"/>
    <x v="0"/>
    <x v="0"/>
    <x v="0"/>
    <x v="0"/>
    <x v="2"/>
  </r>
  <r>
    <n v="10"/>
    <x v="1"/>
    <x v="7"/>
    <x v="7"/>
    <s v="Yes"/>
    <x v="2"/>
    <n v="0"/>
    <x v="1"/>
    <x v="1"/>
    <x v="1"/>
    <x v="1"/>
    <x v="1"/>
  </r>
  <r>
    <n v="10"/>
    <x v="1"/>
    <x v="9"/>
    <x v="1"/>
    <s v="Yes"/>
    <x v="2"/>
    <n v="1"/>
    <x v="1"/>
    <x v="1"/>
    <x v="1"/>
    <x v="1"/>
    <x v="1"/>
  </r>
  <r>
    <n v="5"/>
    <x v="0"/>
    <x v="1"/>
    <x v="7"/>
    <s v="Yes"/>
    <x v="8"/>
    <n v="0"/>
    <x v="1"/>
    <x v="0"/>
    <x v="1"/>
    <x v="1"/>
    <x v="0"/>
  </r>
  <r>
    <n v="6"/>
    <x v="1"/>
    <x v="7"/>
    <x v="7"/>
    <s v="Yes"/>
    <x v="1"/>
    <n v="1"/>
    <x v="1"/>
    <x v="1"/>
    <x v="1"/>
    <x v="1"/>
    <x v="0"/>
  </r>
  <r>
    <n v="1"/>
    <x v="0"/>
    <x v="3"/>
    <x v="5"/>
    <s v="No"/>
    <x v="9"/>
    <n v="8"/>
    <x v="0"/>
    <x v="0"/>
    <x v="0"/>
    <x v="0"/>
    <x v="2"/>
  </r>
  <r>
    <n v="0"/>
    <x v="0"/>
    <x v="4"/>
    <x v="5"/>
    <s v="No"/>
    <x v="13"/>
    <n v="8"/>
    <x v="0"/>
    <x v="0"/>
    <x v="0"/>
    <x v="0"/>
    <x v="2"/>
  </r>
  <r>
    <n v="1"/>
    <x v="0"/>
    <x v="4"/>
    <x v="5"/>
    <s v="No"/>
    <x v="4"/>
    <n v="8"/>
    <x v="0"/>
    <x v="0"/>
    <x v="0"/>
    <x v="0"/>
    <x v="2"/>
  </r>
  <r>
    <n v="9"/>
    <x v="1"/>
    <x v="1"/>
    <x v="1"/>
    <s v="Yes"/>
    <x v="12"/>
    <n v="0"/>
    <x v="1"/>
    <x v="1"/>
    <x v="1"/>
    <x v="1"/>
    <x v="1"/>
  </r>
  <r>
    <n v="0"/>
    <x v="0"/>
    <x v="3"/>
    <x v="4"/>
    <s v="No"/>
    <x v="6"/>
    <n v="5"/>
    <x v="0"/>
    <x v="0"/>
    <x v="0"/>
    <x v="0"/>
    <x v="2"/>
  </r>
  <r>
    <n v="2"/>
    <x v="0"/>
    <x v="5"/>
    <x v="3"/>
    <s v="No"/>
    <x v="13"/>
    <n v="3"/>
    <x v="0"/>
    <x v="0"/>
    <x v="0"/>
    <x v="0"/>
    <x v="2"/>
  </r>
  <r>
    <n v="11"/>
    <x v="1"/>
    <x v="7"/>
    <x v="2"/>
    <s v="Yes"/>
    <x v="15"/>
    <n v="2"/>
    <x v="1"/>
    <x v="1"/>
    <x v="1"/>
    <x v="1"/>
    <x v="1"/>
  </r>
  <r>
    <n v="1"/>
    <x v="0"/>
    <x v="4"/>
    <x v="4"/>
    <s v="No"/>
    <x v="9"/>
    <n v="3"/>
    <x v="0"/>
    <x v="0"/>
    <x v="0"/>
    <x v="0"/>
    <x v="2"/>
  </r>
  <r>
    <n v="1"/>
    <x v="0"/>
    <x v="3"/>
    <x v="0"/>
    <s v="No"/>
    <x v="11"/>
    <n v="8"/>
    <x v="1"/>
    <x v="0"/>
    <x v="0"/>
    <x v="1"/>
    <x v="2"/>
  </r>
  <r>
    <n v="1"/>
    <x v="0"/>
    <x v="8"/>
    <x v="5"/>
    <s v="No"/>
    <x v="13"/>
    <n v="6"/>
    <x v="0"/>
    <x v="0"/>
    <x v="0"/>
    <x v="0"/>
    <x v="2"/>
  </r>
  <r>
    <n v="7"/>
    <x v="1"/>
    <x v="9"/>
    <x v="1"/>
    <s v="Yes"/>
    <x v="12"/>
    <n v="0"/>
    <x v="1"/>
    <x v="1"/>
    <x v="1"/>
    <x v="1"/>
    <x v="0"/>
  </r>
  <r>
    <n v="1"/>
    <x v="0"/>
    <x v="0"/>
    <x v="0"/>
    <s v="No"/>
    <x v="9"/>
    <n v="4"/>
    <x v="0"/>
    <x v="0"/>
    <x v="0"/>
    <x v="0"/>
    <x v="2"/>
  </r>
  <r>
    <n v="5"/>
    <x v="1"/>
    <x v="9"/>
    <x v="1"/>
    <s v="Yes"/>
    <x v="10"/>
    <n v="1"/>
    <x v="1"/>
    <x v="1"/>
    <x v="1"/>
    <x v="1"/>
    <x v="0"/>
  </r>
  <r>
    <n v="3"/>
    <x v="0"/>
    <x v="5"/>
    <x v="0"/>
    <s v="No"/>
    <x v="5"/>
    <n v="5"/>
    <x v="0"/>
    <x v="0"/>
    <x v="0"/>
    <x v="0"/>
    <x v="2"/>
  </r>
  <r>
    <n v="10"/>
    <x v="1"/>
    <x v="1"/>
    <x v="2"/>
    <s v="Yes"/>
    <x v="15"/>
    <n v="1"/>
    <x v="1"/>
    <x v="1"/>
    <x v="1"/>
    <x v="1"/>
    <x v="1"/>
  </r>
  <r>
    <n v="1"/>
    <x v="0"/>
    <x v="6"/>
    <x v="5"/>
    <s v="No"/>
    <x v="3"/>
    <n v="7"/>
    <x v="0"/>
    <x v="0"/>
    <x v="0"/>
    <x v="0"/>
    <x v="2"/>
  </r>
  <r>
    <n v="1"/>
    <x v="0"/>
    <x v="5"/>
    <x v="4"/>
    <s v="No"/>
    <x v="9"/>
    <n v="4"/>
    <x v="0"/>
    <x v="0"/>
    <x v="0"/>
    <x v="0"/>
    <x v="2"/>
  </r>
  <r>
    <n v="7"/>
    <x v="1"/>
    <x v="7"/>
    <x v="7"/>
    <s v="Yes"/>
    <x v="12"/>
    <n v="1"/>
    <x v="1"/>
    <x v="1"/>
    <x v="1"/>
    <x v="1"/>
    <x v="0"/>
  </r>
  <r>
    <n v="0"/>
    <x v="0"/>
    <x v="3"/>
    <x v="4"/>
    <s v="No"/>
    <x v="4"/>
    <n v="6"/>
    <x v="0"/>
    <x v="0"/>
    <x v="0"/>
    <x v="0"/>
    <x v="2"/>
  </r>
  <r>
    <n v="0"/>
    <x v="0"/>
    <x v="6"/>
    <x v="5"/>
    <s v="No"/>
    <x v="14"/>
    <n v="3"/>
    <x v="0"/>
    <x v="0"/>
    <x v="0"/>
    <x v="0"/>
    <x v="2"/>
  </r>
  <r>
    <n v="1"/>
    <x v="0"/>
    <x v="3"/>
    <x v="5"/>
    <s v="No"/>
    <x v="4"/>
    <n v="3"/>
    <x v="0"/>
    <x v="0"/>
    <x v="0"/>
    <x v="0"/>
    <x v="2"/>
  </r>
  <r>
    <n v="3"/>
    <x v="0"/>
    <x v="0"/>
    <x v="4"/>
    <s v="No"/>
    <x v="11"/>
    <n v="3"/>
    <x v="0"/>
    <x v="0"/>
    <x v="0"/>
    <x v="0"/>
    <x v="2"/>
  </r>
  <r>
    <n v="2"/>
    <x v="0"/>
    <x v="5"/>
    <x v="3"/>
    <s v="No"/>
    <x v="9"/>
    <n v="8"/>
    <x v="0"/>
    <x v="0"/>
    <x v="0"/>
    <x v="0"/>
    <x v="2"/>
  </r>
  <r>
    <n v="2"/>
    <x v="0"/>
    <x v="11"/>
    <x v="4"/>
    <s v="No"/>
    <x v="11"/>
    <n v="5"/>
    <x v="1"/>
    <x v="0"/>
    <x v="0"/>
    <x v="1"/>
    <x v="2"/>
  </r>
  <r>
    <n v="1"/>
    <x v="0"/>
    <x v="4"/>
    <x v="4"/>
    <s v="No"/>
    <x v="6"/>
    <n v="7"/>
    <x v="0"/>
    <x v="0"/>
    <x v="0"/>
    <x v="0"/>
    <x v="2"/>
  </r>
  <r>
    <n v="3"/>
    <x v="0"/>
    <x v="6"/>
    <x v="3"/>
    <s v="No"/>
    <x v="9"/>
    <n v="3.5647266310000001"/>
    <x v="0"/>
    <x v="0"/>
    <x v="0"/>
    <x v="0"/>
    <x v="2"/>
  </r>
  <r>
    <n v="1"/>
    <x v="0"/>
    <x v="5"/>
    <x v="4"/>
    <s v="No"/>
    <x v="6"/>
    <n v="3"/>
    <x v="0"/>
    <x v="0"/>
    <x v="0"/>
    <x v="0"/>
    <x v="2"/>
  </r>
  <r>
    <n v="5"/>
    <x v="1"/>
    <x v="2"/>
    <x v="1"/>
    <s v="Yes"/>
    <x v="15"/>
    <n v="2"/>
    <x v="1"/>
    <x v="1"/>
    <x v="1"/>
    <x v="1"/>
    <x v="0"/>
  </r>
  <r>
    <n v="5"/>
    <x v="1"/>
    <x v="9"/>
    <x v="2"/>
    <s v="Yes"/>
    <x v="1"/>
    <n v="0"/>
    <x v="1"/>
    <x v="1"/>
    <x v="1"/>
    <x v="1"/>
    <x v="0"/>
  </r>
  <r>
    <n v="0"/>
    <x v="0"/>
    <x v="8"/>
    <x v="4"/>
    <s v="No"/>
    <x v="5"/>
    <n v="8"/>
    <x v="0"/>
    <x v="0"/>
    <x v="0"/>
    <x v="0"/>
    <x v="2"/>
  </r>
  <r>
    <n v="1"/>
    <x v="0"/>
    <x v="6"/>
    <x v="4"/>
    <s v="No"/>
    <x v="14"/>
    <n v="7"/>
    <x v="0"/>
    <x v="0"/>
    <x v="0"/>
    <x v="0"/>
    <x v="2"/>
  </r>
  <r>
    <n v="11"/>
    <x v="1"/>
    <x v="9"/>
    <x v="2"/>
    <s v="Yes"/>
    <x v="8"/>
    <n v="2"/>
    <x v="1"/>
    <x v="1"/>
    <x v="1"/>
    <x v="1"/>
    <x v="1"/>
  </r>
  <r>
    <n v="7"/>
    <x v="1"/>
    <x v="2"/>
    <x v="2"/>
    <s v="Yes"/>
    <x v="12"/>
    <n v="0"/>
    <x v="1"/>
    <x v="1"/>
    <x v="1"/>
    <x v="1"/>
    <x v="0"/>
  </r>
  <r>
    <n v="3"/>
    <x v="0"/>
    <x v="8"/>
    <x v="3"/>
    <s v="No"/>
    <x v="9"/>
    <n v="7"/>
    <x v="0"/>
    <x v="0"/>
    <x v="0"/>
    <x v="0"/>
    <x v="2"/>
  </r>
  <r>
    <n v="9"/>
    <x v="1"/>
    <x v="7"/>
    <x v="2"/>
    <s v="Yes"/>
    <x v="10"/>
    <n v="2"/>
    <x v="1"/>
    <x v="1"/>
    <x v="1"/>
    <x v="1"/>
    <x v="1"/>
  </r>
  <r>
    <n v="5"/>
    <x v="0"/>
    <x v="7"/>
    <x v="1"/>
    <s v="Yes"/>
    <x v="8"/>
    <n v="0"/>
    <x v="1"/>
    <x v="0"/>
    <x v="1"/>
    <x v="1"/>
    <x v="0"/>
  </r>
  <r>
    <n v="11"/>
    <x v="1"/>
    <x v="9"/>
    <x v="2"/>
    <s v="Yes"/>
    <x v="2"/>
    <n v="1"/>
    <x v="1"/>
    <x v="1"/>
    <x v="1"/>
    <x v="1"/>
    <x v="1"/>
  </r>
  <r>
    <n v="0"/>
    <x v="0"/>
    <x v="3"/>
    <x v="3"/>
    <s v="No"/>
    <x v="4"/>
    <n v="7"/>
    <x v="0"/>
    <x v="0"/>
    <x v="0"/>
    <x v="0"/>
    <x v="2"/>
  </r>
  <r>
    <n v="4"/>
    <x v="1"/>
    <x v="9"/>
    <x v="2"/>
    <s v="Yes"/>
    <x v="12"/>
    <n v="2"/>
    <x v="1"/>
    <x v="1"/>
    <x v="1"/>
    <x v="1"/>
    <x v="0"/>
  </r>
  <r>
    <n v="0"/>
    <x v="0"/>
    <x v="5"/>
    <x v="5"/>
    <s v="No"/>
    <x v="0"/>
    <n v="4"/>
    <x v="0"/>
    <x v="0"/>
    <x v="0"/>
    <x v="0"/>
    <x v="2"/>
  </r>
  <r>
    <n v="3"/>
    <x v="0"/>
    <x v="3"/>
    <x v="5"/>
    <s v="No"/>
    <x v="3"/>
    <n v="3"/>
    <x v="0"/>
    <x v="0"/>
    <x v="0"/>
    <x v="0"/>
    <x v="2"/>
  </r>
  <r>
    <n v="10"/>
    <x v="1"/>
    <x v="1"/>
    <x v="2"/>
    <s v="Yes"/>
    <x v="8"/>
    <n v="0"/>
    <x v="1"/>
    <x v="1"/>
    <x v="1"/>
    <x v="1"/>
    <x v="1"/>
  </r>
  <r>
    <n v="2"/>
    <x v="0"/>
    <x v="4"/>
    <x v="4"/>
    <s v="No"/>
    <x v="3"/>
    <n v="3"/>
    <x v="0"/>
    <x v="0"/>
    <x v="0"/>
    <x v="0"/>
    <x v="2"/>
  </r>
  <r>
    <n v="8"/>
    <x v="1"/>
    <x v="1"/>
    <x v="7"/>
    <s v="Yes"/>
    <x v="2"/>
    <n v="0"/>
    <x v="1"/>
    <x v="1"/>
    <x v="1"/>
    <x v="1"/>
    <x v="1"/>
  </r>
  <r>
    <n v="0"/>
    <x v="0"/>
    <x v="8"/>
    <x v="3"/>
    <s v="No"/>
    <x v="11"/>
    <n v="9"/>
    <x v="0"/>
    <x v="0"/>
    <x v="0"/>
    <x v="0"/>
    <x v="2"/>
  </r>
  <r>
    <n v="1"/>
    <x v="0"/>
    <x v="6"/>
    <x v="4"/>
    <s v="No"/>
    <x v="14"/>
    <n v="5"/>
    <x v="0"/>
    <x v="0"/>
    <x v="0"/>
    <x v="0"/>
    <x v="2"/>
  </r>
  <r>
    <n v="11"/>
    <x v="1"/>
    <x v="9"/>
    <x v="7"/>
    <s v="Yes"/>
    <x v="15"/>
    <n v="1"/>
    <x v="0"/>
    <x v="1"/>
    <x v="1"/>
    <x v="0"/>
    <x v="1"/>
  </r>
  <r>
    <n v="6"/>
    <x v="1"/>
    <x v="9"/>
    <x v="2"/>
    <s v="Yes"/>
    <x v="1"/>
    <n v="0"/>
    <x v="1"/>
    <x v="1"/>
    <x v="1"/>
    <x v="1"/>
    <x v="0"/>
  </r>
  <r>
    <n v="0"/>
    <x v="0"/>
    <x v="8"/>
    <x v="5"/>
    <s v="No"/>
    <x v="9"/>
    <n v="3"/>
    <x v="0"/>
    <x v="0"/>
    <x v="0"/>
    <x v="0"/>
    <x v="2"/>
  </r>
  <r>
    <n v="11"/>
    <x v="1"/>
    <x v="9"/>
    <x v="2"/>
    <s v="Yes"/>
    <x v="2"/>
    <n v="0"/>
    <x v="1"/>
    <x v="1"/>
    <x v="1"/>
    <x v="1"/>
    <x v="1"/>
  </r>
  <r>
    <n v="1"/>
    <x v="0"/>
    <x v="3"/>
    <x v="0"/>
    <s v="No"/>
    <x v="13"/>
    <n v="6"/>
    <x v="0"/>
    <x v="0"/>
    <x v="0"/>
    <x v="0"/>
    <x v="2"/>
  </r>
  <r>
    <n v="2"/>
    <x v="0"/>
    <x v="4"/>
    <x v="4"/>
    <s v="No"/>
    <x v="13"/>
    <n v="7"/>
    <x v="0"/>
    <x v="0"/>
    <x v="0"/>
    <x v="0"/>
    <x v="2"/>
  </r>
  <r>
    <n v="3"/>
    <x v="0"/>
    <x v="0"/>
    <x v="3"/>
    <s v="No"/>
    <x v="11"/>
    <n v="9"/>
    <x v="0"/>
    <x v="0"/>
    <x v="0"/>
    <x v="0"/>
    <x v="2"/>
  </r>
  <r>
    <n v="1"/>
    <x v="0"/>
    <x v="8"/>
    <x v="3"/>
    <s v="No"/>
    <x v="6"/>
    <n v="9"/>
    <x v="0"/>
    <x v="0"/>
    <x v="0"/>
    <x v="0"/>
    <x v="2"/>
  </r>
  <r>
    <n v="1"/>
    <x v="0"/>
    <x v="0"/>
    <x v="4"/>
    <s v="No"/>
    <x v="13"/>
    <n v="3"/>
    <x v="0"/>
    <x v="0"/>
    <x v="0"/>
    <x v="0"/>
    <x v="2"/>
  </r>
  <r>
    <n v="0"/>
    <x v="0"/>
    <x v="5"/>
    <x v="3"/>
    <s v="No"/>
    <x v="14"/>
    <n v="9"/>
    <x v="0"/>
    <x v="0"/>
    <x v="0"/>
    <x v="0"/>
    <x v="2"/>
  </r>
  <r>
    <n v="4"/>
    <x v="1"/>
    <x v="9"/>
    <x v="1"/>
    <s v="Yes"/>
    <x v="8"/>
    <n v="1"/>
    <x v="1"/>
    <x v="1"/>
    <x v="1"/>
    <x v="1"/>
    <x v="0"/>
  </r>
  <r>
    <n v="0"/>
    <x v="0"/>
    <x v="0"/>
    <x v="6"/>
    <s v="No"/>
    <x v="3"/>
    <n v="5"/>
    <x v="0"/>
    <x v="0"/>
    <x v="0"/>
    <x v="0"/>
    <x v="2"/>
  </r>
  <r>
    <n v="7"/>
    <x v="1"/>
    <x v="1"/>
    <x v="1"/>
    <s v="Yes"/>
    <x v="10"/>
    <n v="2"/>
    <x v="1"/>
    <x v="1"/>
    <x v="1"/>
    <x v="1"/>
    <x v="0"/>
  </r>
  <r>
    <n v="11"/>
    <x v="1"/>
    <x v="9"/>
    <x v="2"/>
    <s v="Yes"/>
    <x v="2"/>
    <n v="0"/>
    <x v="1"/>
    <x v="1"/>
    <x v="1"/>
    <x v="1"/>
    <x v="1"/>
  </r>
  <r>
    <n v="10"/>
    <x v="1"/>
    <x v="9"/>
    <x v="7"/>
    <s v="Yes"/>
    <x v="8"/>
    <n v="1"/>
    <x v="1"/>
    <x v="1"/>
    <x v="1"/>
    <x v="1"/>
    <x v="1"/>
  </r>
  <r>
    <n v="0"/>
    <x v="0"/>
    <x v="0"/>
    <x v="5"/>
    <s v="No"/>
    <x v="3"/>
    <n v="7"/>
    <x v="0"/>
    <x v="0"/>
    <x v="0"/>
    <x v="0"/>
    <x v="2"/>
  </r>
  <r>
    <n v="0"/>
    <x v="0"/>
    <x v="6"/>
    <x v="5"/>
    <s v="No"/>
    <x v="13"/>
    <n v="6"/>
    <x v="0"/>
    <x v="0"/>
    <x v="0"/>
    <x v="0"/>
    <x v="2"/>
  </r>
  <r>
    <n v="3"/>
    <x v="0"/>
    <x v="6"/>
    <x v="0"/>
    <s v="No"/>
    <x v="5"/>
    <n v="9"/>
    <x v="0"/>
    <x v="0"/>
    <x v="0"/>
    <x v="0"/>
    <x v="2"/>
  </r>
  <r>
    <n v="0"/>
    <x v="0"/>
    <x v="5"/>
    <x v="3"/>
    <s v="No"/>
    <x v="16"/>
    <n v="3"/>
    <x v="0"/>
    <x v="0"/>
    <x v="0"/>
    <x v="0"/>
    <x v="2"/>
  </r>
  <r>
    <n v="0"/>
    <x v="0"/>
    <x v="3"/>
    <x v="5"/>
    <s v="No"/>
    <x v="14"/>
    <n v="6"/>
    <x v="0"/>
    <x v="0"/>
    <x v="0"/>
    <x v="0"/>
    <x v="2"/>
  </r>
  <r>
    <n v="5"/>
    <x v="1"/>
    <x v="1"/>
    <x v="2"/>
    <s v="Yes"/>
    <x v="12"/>
    <n v="2"/>
    <x v="1"/>
    <x v="1"/>
    <x v="1"/>
    <x v="1"/>
    <x v="0"/>
  </r>
  <r>
    <n v="11"/>
    <x v="1"/>
    <x v="2"/>
    <x v="7"/>
    <s v="Yes"/>
    <x v="1"/>
    <n v="1"/>
    <x v="1"/>
    <x v="1"/>
    <x v="1"/>
    <x v="1"/>
    <x v="1"/>
  </r>
  <r>
    <n v="5"/>
    <x v="1"/>
    <x v="1"/>
    <x v="2"/>
    <s v="Yes"/>
    <x v="15"/>
    <n v="2"/>
    <x v="0"/>
    <x v="1"/>
    <x v="1"/>
    <x v="0"/>
    <x v="0"/>
  </r>
  <r>
    <n v="0"/>
    <x v="0"/>
    <x v="3"/>
    <x v="5"/>
    <s v="No"/>
    <x v="3"/>
    <n v="3"/>
    <x v="0"/>
    <x v="0"/>
    <x v="0"/>
    <x v="0"/>
    <x v="2"/>
  </r>
  <r>
    <n v="0"/>
    <x v="0"/>
    <x v="3"/>
    <x v="4"/>
    <s v="No"/>
    <x v="5"/>
    <n v="7"/>
    <x v="0"/>
    <x v="0"/>
    <x v="0"/>
    <x v="0"/>
    <x v="2"/>
  </r>
  <r>
    <n v="2"/>
    <x v="0"/>
    <x v="4"/>
    <x v="3"/>
    <s v="No"/>
    <x v="4"/>
    <n v="5"/>
    <x v="0"/>
    <x v="0"/>
    <x v="0"/>
    <x v="0"/>
    <x v="2"/>
  </r>
  <r>
    <n v="7"/>
    <x v="1"/>
    <x v="7"/>
    <x v="2"/>
    <s v="Yes"/>
    <x v="12"/>
    <n v="1"/>
    <x v="1"/>
    <x v="1"/>
    <x v="1"/>
    <x v="1"/>
    <x v="0"/>
  </r>
  <r>
    <n v="4"/>
    <x v="1"/>
    <x v="7"/>
    <x v="2"/>
    <s v="Yes"/>
    <x v="15"/>
    <n v="2"/>
    <x v="1"/>
    <x v="1"/>
    <x v="1"/>
    <x v="1"/>
    <x v="0"/>
  </r>
  <r>
    <n v="1"/>
    <x v="0"/>
    <x v="4"/>
    <x v="0"/>
    <s v="No"/>
    <x v="3"/>
    <n v="7"/>
    <x v="0"/>
    <x v="0"/>
    <x v="0"/>
    <x v="0"/>
    <x v="2"/>
  </r>
  <r>
    <n v="3"/>
    <x v="0"/>
    <x v="4"/>
    <x v="3"/>
    <s v="No"/>
    <x v="11"/>
    <n v="5"/>
    <x v="1"/>
    <x v="0"/>
    <x v="0"/>
    <x v="1"/>
    <x v="2"/>
  </r>
  <r>
    <n v="5"/>
    <x v="1"/>
    <x v="7"/>
    <x v="2"/>
    <s v="Yes"/>
    <x v="12"/>
    <n v="2"/>
    <x v="1"/>
    <x v="1"/>
    <x v="1"/>
    <x v="1"/>
    <x v="0"/>
  </r>
  <r>
    <n v="5"/>
    <x v="1"/>
    <x v="7"/>
    <x v="1"/>
    <s v="Yes"/>
    <x v="1"/>
    <n v="1"/>
    <x v="1"/>
    <x v="1"/>
    <x v="1"/>
    <x v="1"/>
    <x v="0"/>
  </r>
  <r>
    <n v="8"/>
    <x v="1"/>
    <x v="9"/>
    <x v="1"/>
    <s v="Yes"/>
    <x v="12"/>
    <n v="0"/>
    <x v="0"/>
    <x v="1"/>
    <x v="1"/>
    <x v="0"/>
    <x v="1"/>
  </r>
  <r>
    <n v="1"/>
    <x v="0"/>
    <x v="0"/>
    <x v="4"/>
    <s v="No"/>
    <x v="3"/>
    <n v="6"/>
    <x v="0"/>
    <x v="0"/>
    <x v="0"/>
    <x v="0"/>
    <x v="2"/>
  </r>
  <r>
    <n v="9"/>
    <x v="1"/>
    <x v="1"/>
    <x v="7"/>
    <s v="Yes"/>
    <x v="12"/>
    <n v="0"/>
    <x v="1"/>
    <x v="1"/>
    <x v="1"/>
    <x v="1"/>
    <x v="1"/>
  </r>
  <r>
    <n v="9"/>
    <x v="1"/>
    <x v="2"/>
    <x v="1"/>
    <s v="Yes"/>
    <x v="12"/>
    <n v="1"/>
    <x v="1"/>
    <x v="1"/>
    <x v="1"/>
    <x v="1"/>
    <x v="1"/>
  </r>
  <r>
    <n v="8"/>
    <x v="1"/>
    <x v="9"/>
    <x v="7"/>
    <s v="Yes"/>
    <x v="2"/>
    <n v="2"/>
    <x v="1"/>
    <x v="1"/>
    <x v="1"/>
    <x v="1"/>
    <x v="1"/>
  </r>
  <r>
    <n v="2"/>
    <x v="0"/>
    <x v="5"/>
    <x v="4"/>
    <s v="No"/>
    <x v="14"/>
    <n v="8"/>
    <x v="0"/>
    <x v="0"/>
    <x v="0"/>
    <x v="0"/>
    <x v="2"/>
  </r>
  <r>
    <n v="10"/>
    <x v="1"/>
    <x v="9"/>
    <x v="2"/>
    <s v="Yes"/>
    <x v="2"/>
    <n v="2"/>
    <x v="0"/>
    <x v="1"/>
    <x v="1"/>
    <x v="0"/>
    <x v="1"/>
  </r>
  <r>
    <n v="6"/>
    <x v="1"/>
    <x v="7"/>
    <x v="7"/>
    <s v="Yes"/>
    <x v="8"/>
    <n v="0"/>
    <x v="1"/>
    <x v="1"/>
    <x v="1"/>
    <x v="1"/>
    <x v="0"/>
  </r>
  <r>
    <n v="3"/>
    <x v="0"/>
    <x v="8"/>
    <x v="0"/>
    <s v="No"/>
    <x v="3"/>
    <n v="3"/>
    <x v="0"/>
    <x v="0"/>
    <x v="0"/>
    <x v="0"/>
    <x v="2"/>
  </r>
  <r>
    <n v="3"/>
    <x v="0"/>
    <x v="8"/>
    <x v="5"/>
    <s v="No"/>
    <x v="5"/>
    <n v="4"/>
    <x v="0"/>
    <x v="0"/>
    <x v="0"/>
    <x v="0"/>
    <x v="2"/>
  </r>
  <r>
    <n v="1"/>
    <x v="0"/>
    <x v="8"/>
    <x v="4"/>
    <s v="No"/>
    <x v="3"/>
    <n v="7"/>
    <x v="0"/>
    <x v="0"/>
    <x v="0"/>
    <x v="0"/>
    <x v="2"/>
  </r>
  <r>
    <n v="5"/>
    <x v="1"/>
    <x v="2"/>
    <x v="1"/>
    <s v="Yes"/>
    <x v="1"/>
    <n v="3.5647266310000001"/>
    <x v="1"/>
    <x v="1"/>
    <x v="1"/>
    <x v="1"/>
    <x v="0"/>
  </r>
  <r>
    <n v="0"/>
    <x v="0"/>
    <x v="5"/>
    <x v="0"/>
    <s v="No"/>
    <x v="4"/>
    <n v="4"/>
    <x v="0"/>
    <x v="0"/>
    <x v="0"/>
    <x v="0"/>
    <x v="2"/>
  </r>
  <r>
    <n v="5"/>
    <x v="1"/>
    <x v="1"/>
    <x v="2"/>
    <s v="Yes"/>
    <x v="10"/>
    <n v="1"/>
    <x v="1"/>
    <x v="1"/>
    <x v="1"/>
    <x v="1"/>
    <x v="0"/>
  </r>
  <r>
    <n v="9"/>
    <x v="1"/>
    <x v="2"/>
    <x v="7"/>
    <s v="Yes"/>
    <x v="12"/>
    <n v="2"/>
    <x v="1"/>
    <x v="1"/>
    <x v="1"/>
    <x v="1"/>
    <x v="1"/>
  </r>
  <r>
    <n v="10"/>
    <x v="1"/>
    <x v="9"/>
    <x v="1"/>
    <s v="Yes"/>
    <x v="2"/>
    <n v="2"/>
    <x v="1"/>
    <x v="1"/>
    <x v="1"/>
    <x v="1"/>
    <x v="1"/>
  </r>
  <r>
    <n v="4"/>
    <x v="1"/>
    <x v="2"/>
    <x v="2"/>
    <s v="Yes"/>
    <x v="15"/>
    <n v="2"/>
    <x v="1"/>
    <x v="1"/>
    <x v="1"/>
    <x v="1"/>
    <x v="0"/>
  </r>
  <r>
    <n v="10"/>
    <x v="1"/>
    <x v="2"/>
    <x v="7"/>
    <s v="Yes"/>
    <x v="8"/>
    <n v="1"/>
    <x v="1"/>
    <x v="1"/>
    <x v="1"/>
    <x v="1"/>
    <x v="1"/>
  </r>
  <r>
    <n v="1"/>
    <x v="0"/>
    <x v="3"/>
    <x v="5"/>
    <s v="No"/>
    <x v="3"/>
    <n v="3"/>
    <x v="0"/>
    <x v="0"/>
    <x v="0"/>
    <x v="0"/>
    <x v="2"/>
  </r>
  <r>
    <n v="11"/>
    <x v="1"/>
    <x v="7"/>
    <x v="7"/>
    <s v="Yes"/>
    <x v="1"/>
    <n v="2"/>
    <x v="1"/>
    <x v="1"/>
    <x v="1"/>
    <x v="1"/>
    <x v="1"/>
  </r>
  <r>
    <n v="7"/>
    <x v="1"/>
    <x v="9"/>
    <x v="7"/>
    <s v="Yes"/>
    <x v="8"/>
    <n v="0"/>
    <x v="1"/>
    <x v="1"/>
    <x v="1"/>
    <x v="1"/>
    <x v="0"/>
  </r>
  <r>
    <n v="6"/>
    <x v="1"/>
    <x v="2"/>
    <x v="1"/>
    <s v="Yes"/>
    <x v="10"/>
    <n v="0"/>
    <x v="1"/>
    <x v="1"/>
    <x v="1"/>
    <x v="1"/>
    <x v="0"/>
  </r>
  <r>
    <n v="2"/>
    <x v="0"/>
    <x v="3"/>
    <x v="5"/>
    <s v="No"/>
    <x v="4"/>
    <n v="7"/>
    <x v="0"/>
    <x v="0"/>
    <x v="0"/>
    <x v="0"/>
    <x v="2"/>
  </r>
  <r>
    <n v="2"/>
    <x v="0"/>
    <x v="4"/>
    <x v="3"/>
    <s v="No"/>
    <x v="6"/>
    <n v="8"/>
    <x v="0"/>
    <x v="0"/>
    <x v="0"/>
    <x v="0"/>
    <x v="2"/>
  </r>
  <r>
    <n v="11"/>
    <x v="1"/>
    <x v="2"/>
    <x v="7"/>
    <s v="Yes"/>
    <x v="8"/>
    <n v="0"/>
    <x v="1"/>
    <x v="1"/>
    <x v="1"/>
    <x v="1"/>
    <x v="1"/>
  </r>
  <r>
    <n v="0"/>
    <x v="0"/>
    <x v="8"/>
    <x v="6"/>
    <s v="No"/>
    <x v="14"/>
    <n v="4"/>
    <x v="0"/>
    <x v="0"/>
    <x v="0"/>
    <x v="0"/>
    <x v="2"/>
  </r>
  <r>
    <n v="3"/>
    <x v="0"/>
    <x v="6"/>
    <x v="5"/>
    <s v="No"/>
    <x v="4"/>
    <n v="9"/>
    <x v="0"/>
    <x v="0"/>
    <x v="0"/>
    <x v="0"/>
    <x v="2"/>
  </r>
  <r>
    <n v="2"/>
    <x v="0"/>
    <x v="4"/>
    <x v="4"/>
    <s v="No"/>
    <x v="5"/>
    <n v="6"/>
    <x v="0"/>
    <x v="0"/>
    <x v="0"/>
    <x v="0"/>
    <x v="2"/>
  </r>
  <r>
    <n v="2"/>
    <x v="0"/>
    <x v="4"/>
    <x v="5"/>
    <s v="No"/>
    <x v="0"/>
    <n v="7"/>
    <x v="1"/>
    <x v="0"/>
    <x v="0"/>
    <x v="1"/>
    <x v="2"/>
  </r>
  <r>
    <n v="6"/>
    <x v="1"/>
    <x v="9"/>
    <x v="2"/>
    <s v="Yes"/>
    <x v="2"/>
    <n v="2"/>
    <x v="1"/>
    <x v="1"/>
    <x v="1"/>
    <x v="1"/>
    <x v="0"/>
  </r>
  <r>
    <n v="4"/>
    <x v="1"/>
    <x v="7"/>
    <x v="2"/>
    <s v="Yes"/>
    <x v="15"/>
    <n v="2"/>
    <x v="1"/>
    <x v="1"/>
    <x v="1"/>
    <x v="1"/>
    <x v="0"/>
  </r>
  <r>
    <n v="11"/>
    <x v="1"/>
    <x v="1"/>
    <x v="7"/>
    <s v="Yes"/>
    <x v="10"/>
    <n v="2"/>
    <x v="0"/>
    <x v="1"/>
    <x v="1"/>
    <x v="0"/>
    <x v="1"/>
  </r>
  <r>
    <n v="1"/>
    <x v="0"/>
    <x v="4"/>
    <x v="6"/>
    <s v="No"/>
    <x v="4"/>
    <n v="7"/>
    <x v="0"/>
    <x v="0"/>
    <x v="0"/>
    <x v="0"/>
    <x v="2"/>
  </r>
  <r>
    <n v="3"/>
    <x v="0"/>
    <x v="4"/>
    <x v="5"/>
    <s v="No"/>
    <x v="6"/>
    <n v="4"/>
    <x v="0"/>
    <x v="0"/>
    <x v="0"/>
    <x v="0"/>
    <x v="2"/>
  </r>
  <r>
    <n v="7"/>
    <x v="1"/>
    <x v="2"/>
    <x v="7"/>
    <s v="Yes"/>
    <x v="12"/>
    <n v="0"/>
    <x v="1"/>
    <x v="1"/>
    <x v="1"/>
    <x v="1"/>
    <x v="0"/>
  </r>
  <r>
    <n v="0"/>
    <x v="0"/>
    <x v="5"/>
    <x v="4"/>
    <s v="No"/>
    <x v="0"/>
    <n v="8"/>
    <x v="0"/>
    <x v="0"/>
    <x v="0"/>
    <x v="0"/>
    <x v="2"/>
  </r>
  <r>
    <n v="2"/>
    <x v="0"/>
    <x v="5"/>
    <x v="4"/>
    <s v="No"/>
    <x v="13"/>
    <n v="7"/>
    <x v="0"/>
    <x v="0"/>
    <x v="0"/>
    <x v="0"/>
    <x v="2"/>
  </r>
  <r>
    <n v="10"/>
    <x v="1"/>
    <x v="9"/>
    <x v="2"/>
    <s v="Yes"/>
    <x v="10"/>
    <n v="1"/>
    <x v="1"/>
    <x v="1"/>
    <x v="1"/>
    <x v="1"/>
    <x v="1"/>
  </r>
  <r>
    <n v="8"/>
    <x v="1"/>
    <x v="2"/>
    <x v="7"/>
    <s v="Yes"/>
    <x v="10"/>
    <n v="0"/>
    <x v="1"/>
    <x v="1"/>
    <x v="1"/>
    <x v="1"/>
    <x v="1"/>
  </r>
  <r>
    <n v="5"/>
    <x v="1"/>
    <x v="9"/>
    <x v="2"/>
    <s v="Yes"/>
    <x v="2"/>
    <n v="2"/>
    <x v="1"/>
    <x v="1"/>
    <x v="1"/>
    <x v="1"/>
    <x v="0"/>
  </r>
  <r>
    <n v="9"/>
    <x v="1"/>
    <x v="11"/>
    <x v="1"/>
    <s v="Yes"/>
    <x v="8"/>
    <n v="0"/>
    <x v="1"/>
    <x v="1"/>
    <x v="1"/>
    <x v="1"/>
    <x v="1"/>
  </r>
  <r>
    <n v="1"/>
    <x v="0"/>
    <x v="0"/>
    <x v="5"/>
    <s v="No"/>
    <x v="3"/>
    <n v="4"/>
    <x v="0"/>
    <x v="0"/>
    <x v="0"/>
    <x v="0"/>
    <x v="2"/>
  </r>
  <r>
    <n v="4"/>
    <x v="1"/>
    <x v="1"/>
    <x v="7"/>
    <s v="Yes"/>
    <x v="10"/>
    <n v="1"/>
    <x v="1"/>
    <x v="1"/>
    <x v="1"/>
    <x v="1"/>
    <x v="0"/>
  </r>
  <r>
    <n v="6"/>
    <x v="1"/>
    <x v="1"/>
    <x v="7"/>
    <s v="Yes"/>
    <x v="15"/>
    <n v="2"/>
    <x v="1"/>
    <x v="1"/>
    <x v="1"/>
    <x v="1"/>
    <x v="0"/>
  </r>
  <r>
    <n v="1"/>
    <x v="0"/>
    <x v="0"/>
    <x v="4"/>
    <s v="No"/>
    <x v="6"/>
    <n v="6"/>
    <x v="0"/>
    <x v="0"/>
    <x v="0"/>
    <x v="0"/>
    <x v="2"/>
  </r>
  <r>
    <n v="5"/>
    <x v="1"/>
    <x v="1"/>
    <x v="2"/>
    <s v="No"/>
    <x v="12"/>
    <n v="0"/>
    <x v="1"/>
    <x v="1"/>
    <x v="0"/>
    <x v="1"/>
    <x v="0"/>
  </r>
  <r>
    <n v="10"/>
    <x v="1"/>
    <x v="1"/>
    <x v="2"/>
    <s v="Yes"/>
    <x v="8"/>
    <n v="1"/>
    <x v="1"/>
    <x v="1"/>
    <x v="1"/>
    <x v="1"/>
    <x v="1"/>
  </r>
  <r>
    <n v="4"/>
    <x v="1"/>
    <x v="9"/>
    <x v="1"/>
    <s v="Yes"/>
    <x v="10"/>
    <n v="1"/>
    <x v="1"/>
    <x v="1"/>
    <x v="1"/>
    <x v="1"/>
    <x v="0"/>
  </r>
  <r>
    <n v="11"/>
    <x v="1"/>
    <x v="11"/>
    <x v="2"/>
    <s v="Yes"/>
    <x v="15"/>
    <n v="2"/>
    <x v="1"/>
    <x v="1"/>
    <x v="1"/>
    <x v="1"/>
    <x v="1"/>
  </r>
  <r>
    <n v="3"/>
    <x v="0"/>
    <x v="3"/>
    <x v="4"/>
    <s v="No"/>
    <x v="0"/>
    <n v="8"/>
    <x v="0"/>
    <x v="0"/>
    <x v="0"/>
    <x v="0"/>
    <x v="2"/>
  </r>
  <r>
    <n v="8"/>
    <x v="1"/>
    <x v="1"/>
    <x v="1"/>
    <s v="Yes"/>
    <x v="10"/>
    <n v="1"/>
    <x v="1"/>
    <x v="1"/>
    <x v="1"/>
    <x v="1"/>
    <x v="1"/>
  </r>
  <r>
    <n v="3"/>
    <x v="0"/>
    <x v="3"/>
    <x v="5"/>
    <s v="No"/>
    <x v="14"/>
    <n v="4"/>
    <x v="0"/>
    <x v="0"/>
    <x v="0"/>
    <x v="0"/>
    <x v="2"/>
  </r>
  <r>
    <n v="2"/>
    <x v="0"/>
    <x v="8"/>
    <x v="4"/>
    <s v="No"/>
    <x v="13"/>
    <n v="3"/>
    <x v="0"/>
    <x v="0"/>
    <x v="0"/>
    <x v="0"/>
    <x v="2"/>
  </r>
  <r>
    <n v="4"/>
    <x v="1"/>
    <x v="9"/>
    <x v="2"/>
    <s v="Yes"/>
    <x v="8"/>
    <n v="1"/>
    <x v="1"/>
    <x v="1"/>
    <x v="1"/>
    <x v="1"/>
    <x v="0"/>
  </r>
  <r>
    <n v="2"/>
    <x v="0"/>
    <x v="5"/>
    <x v="4"/>
    <s v="No"/>
    <x v="9"/>
    <n v="4"/>
    <x v="0"/>
    <x v="0"/>
    <x v="0"/>
    <x v="0"/>
    <x v="2"/>
  </r>
  <r>
    <n v="11"/>
    <x v="1"/>
    <x v="9"/>
    <x v="1"/>
    <s v="Yes"/>
    <x v="8"/>
    <n v="0"/>
    <x v="1"/>
    <x v="1"/>
    <x v="1"/>
    <x v="1"/>
    <x v="1"/>
  </r>
  <r>
    <n v="4"/>
    <x v="1"/>
    <x v="7"/>
    <x v="2"/>
    <s v="Yes"/>
    <x v="10"/>
    <n v="0"/>
    <x v="1"/>
    <x v="1"/>
    <x v="1"/>
    <x v="1"/>
    <x v="0"/>
  </r>
  <r>
    <n v="8"/>
    <x v="1"/>
    <x v="1"/>
    <x v="1"/>
    <s v="Yes"/>
    <x v="10"/>
    <n v="2"/>
    <x v="0"/>
    <x v="1"/>
    <x v="1"/>
    <x v="0"/>
    <x v="1"/>
  </r>
  <r>
    <n v="0"/>
    <x v="0"/>
    <x v="0"/>
    <x v="0"/>
    <s v="No"/>
    <x v="5"/>
    <n v="6"/>
    <x v="0"/>
    <x v="0"/>
    <x v="0"/>
    <x v="0"/>
    <x v="2"/>
  </r>
  <r>
    <n v="7"/>
    <x v="1"/>
    <x v="9"/>
    <x v="7"/>
    <s v="Yes"/>
    <x v="10"/>
    <n v="0"/>
    <x v="0"/>
    <x v="1"/>
    <x v="1"/>
    <x v="0"/>
    <x v="0"/>
  </r>
  <r>
    <n v="11"/>
    <x v="1"/>
    <x v="2"/>
    <x v="2"/>
    <s v="Yes"/>
    <x v="8"/>
    <n v="0"/>
    <x v="1"/>
    <x v="1"/>
    <x v="1"/>
    <x v="1"/>
    <x v="1"/>
  </r>
  <r>
    <n v="5"/>
    <x v="1"/>
    <x v="9"/>
    <x v="7"/>
    <s v="Yes"/>
    <x v="16"/>
    <n v="2"/>
    <x v="1"/>
    <x v="1"/>
    <x v="1"/>
    <x v="1"/>
    <x v="0"/>
  </r>
  <r>
    <n v="3"/>
    <x v="0"/>
    <x v="8"/>
    <x v="4"/>
    <s v="No"/>
    <x v="2"/>
    <n v="5"/>
    <x v="0"/>
    <x v="0"/>
    <x v="0"/>
    <x v="0"/>
    <x v="2"/>
  </r>
  <r>
    <n v="2"/>
    <x v="0"/>
    <x v="6"/>
    <x v="3"/>
    <s v="No"/>
    <x v="3"/>
    <n v="7"/>
    <x v="1"/>
    <x v="0"/>
    <x v="0"/>
    <x v="1"/>
    <x v="2"/>
  </r>
  <r>
    <n v="7"/>
    <x v="1"/>
    <x v="2"/>
    <x v="1"/>
    <s v="Yes"/>
    <x v="2"/>
    <n v="0"/>
    <x v="1"/>
    <x v="1"/>
    <x v="1"/>
    <x v="1"/>
    <x v="0"/>
  </r>
  <r>
    <n v="2"/>
    <x v="0"/>
    <x v="0"/>
    <x v="5"/>
    <s v="No"/>
    <x v="3"/>
    <n v="8"/>
    <x v="0"/>
    <x v="0"/>
    <x v="0"/>
    <x v="0"/>
    <x v="2"/>
  </r>
  <r>
    <n v="9"/>
    <x v="1"/>
    <x v="1"/>
    <x v="2"/>
    <s v="Yes"/>
    <x v="8"/>
    <n v="0"/>
    <x v="1"/>
    <x v="1"/>
    <x v="1"/>
    <x v="1"/>
    <x v="1"/>
  </r>
  <r>
    <n v="3"/>
    <x v="0"/>
    <x v="5"/>
    <x v="0"/>
    <s v="No"/>
    <x v="4"/>
    <n v="5"/>
    <x v="0"/>
    <x v="0"/>
    <x v="0"/>
    <x v="0"/>
    <x v="2"/>
  </r>
  <r>
    <n v="11"/>
    <x v="1"/>
    <x v="2"/>
    <x v="6"/>
    <s v="Yes"/>
    <x v="8"/>
    <n v="2"/>
    <x v="1"/>
    <x v="1"/>
    <x v="1"/>
    <x v="1"/>
    <x v="1"/>
  </r>
  <r>
    <n v="3"/>
    <x v="0"/>
    <x v="4"/>
    <x v="6"/>
    <s v="No"/>
    <x v="4"/>
    <n v="6"/>
    <x v="0"/>
    <x v="0"/>
    <x v="0"/>
    <x v="0"/>
    <x v="2"/>
  </r>
  <r>
    <n v="4"/>
    <x v="1"/>
    <x v="1"/>
    <x v="7"/>
    <s v="Yes"/>
    <x v="2"/>
    <n v="3.5647266310000001"/>
    <x v="1"/>
    <x v="1"/>
    <x v="1"/>
    <x v="1"/>
    <x v="0"/>
  </r>
  <r>
    <n v="1"/>
    <x v="0"/>
    <x v="8"/>
    <x v="0"/>
    <s v="No"/>
    <x v="13"/>
    <n v="3"/>
    <x v="0"/>
    <x v="0"/>
    <x v="0"/>
    <x v="0"/>
    <x v="2"/>
  </r>
  <r>
    <n v="0"/>
    <x v="0"/>
    <x v="5"/>
    <x v="4"/>
    <s v="No"/>
    <x v="4"/>
    <n v="4"/>
    <x v="0"/>
    <x v="0"/>
    <x v="0"/>
    <x v="0"/>
    <x v="2"/>
  </r>
  <r>
    <n v="8"/>
    <x v="1"/>
    <x v="2"/>
    <x v="1"/>
    <s v="Yes"/>
    <x v="12"/>
    <n v="0"/>
    <x v="1"/>
    <x v="1"/>
    <x v="1"/>
    <x v="1"/>
    <x v="1"/>
  </r>
  <r>
    <n v="1"/>
    <x v="0"/>
    <x v="0"/>
    <x v="6"/>
    <s v="No"/>
    <x v="5"/>
    <n v="5"/>
    <x v="0"/>
    <x v="0"/>
    <x v="0"/>
    <x v="0"/>
    <x v="2"/>
  </r>
  <r>
    <n v="0"/>
    <x v="0"/>
    <x v="0"/>
    <x v="6"/>
    <s v="No"/>
    <x v="7"/>
    <n v="5"/>
    <x v="0"/>
    <x v="0"/>
    <x v="0"/>
    <x v="0"/>
    <x v="2"/>
  </r>
  <r>
    <n v="3"/>
    <x v="0"/>
    <x v="4"/>
    <x v="5"/>
    <s v="No"/>
    <x v="3"/>
    <n v="6"/>
    <x v="0"/>
    <x v="0"/>
    <x v="0"/>
    <x v="0"/>
    <x v="2"/>
  </r>
  <r>
    <n v="1"/>
    <x v="0"/>
    <x v="4"/>
    <x v="5"/>
    <s v="No"/>
    <x v="9"/>
    <n v="5"/>
    <x v="0"/>
    <x v="0"/>
    <x v="0"/>
    <x v="0"/>
    <x v="2"/>
  </r>
  <r>
    <n v="2"/>
    <x v="0"/>
    <x v="4"/>
    <x v="0"/>
    <s v="No"/>
    <x v="14"/>
    <n v="6"/>
    <x v="0"/>
    <x v="0"/>
    <x v="0"/>
    <x v="0"/>
    <x v="2"/>
  </r>
  <r>
    <n v="1"/>
    <x v="0"/>
    <x v="5"/>
    <x v="5"/>
    <s v="No"/>
    <x v="16"/>
    <n v="4"/>
    <x v="0"/>
    <x v="0"/>
    <x v="0"/>
    <x v="0"/>
    <x v="2"/>
  </r>
  <r>
    <n v="9"/>
    <x v="1"/>
    <x v="11"/>
    <x v="1"/>
    <s v="Yes"/>
    <x v="15"/>
    <n v="1"/>
    <x v="1"/>
    <x v="1"/>
    <x v="1"/>
    <x v="1"/>
    <x v="1"/>
  </r>
  <r>
    <n v="11"/>
    <x v="1"/>
    <x v="2"/>
    <x v="7"/>
    <s v="Yes"/>
    <x v="15"/>
    <n v="2"/>
    <x v="1"/>
    <x v="1"/>
    <x v="1"/>
    <x v="1"/>
    <x v="1"/>
  </r>
  <r>
    <n v="7"/>
    <x v="0"/>
    <x v="2"/>
    <x v="1"/>
    <s v="Yes"/>
    <x v="2"/>
    <n v="2"/>
    <x v="1"/>
    <x v="0"/>
    <x v="1"/>
    <x v="1"/>
    <x v="0"/>
  </r>
  <r>
    <n v="5"/>
    <x v="1"/>
    <x v="9"/>
    <x v="7"/>
    <s v="Yes"/>
    <x v="15"/>
    <n v="1"/>
    <x v="1"/>
    <x v="1"/>
    <x v="1"/>
    <x v="1"/>
    <x v="0"/>
  </r>
  <r>
    <n v="9"/>
    <x v="1"/>
    <x v="7"/>
    <x v="7"/>
    <s v="Yes"/>
    <x v="12"/>
    <n v="0"/>
    <x v="1"/>
    <x v="1"/>
    <x v="1"/>
    <x v="1"/>
    <x v="1"/>
  </r>
  <r>
    <n v="5"/>
    <x v="1"/>
    <x v="1"/>
    <x v="1"/>
    <s v="No"/>
    <x v="10"/>
    <n v="2"/>
    <x v="1"/>
    <x v="1"/>
    <x v="0"/>
    <x v="1"/>
    <x v="0"/>
  </r>
  <r>
    <n v="1"/>
    <x v="0"/>
    <x v="0"/>
    <x v="4"/>
    <s v="No"/>
    <x v="9"/>
    <n v="3.5647266310000001"/>
    <x v="0"/>
    <x v="0"/>
    <x v="0"/>
    <x v="0"/>
    <x v="2"/>
  </r>
  <r>
    <n v="8"/>
    <x v="1"/>
    <x v="7"/>
    <x v="2"/>
    <s v="Yes"/>
    <x v="15"/>
    <n v="0"/>
    <x v="1"/>
    <x v="1"/>
    <x v="1"/>
    <x v="1"/>
    <x v="1"/>
  </r>
  <r>
    <n v="9"/>
    <x v="1"/>
    <x v="1"/>
    <x v="6"/>
    <s v="Yes"/>
    <x v="2"/>
    <n v="1"/>
    <x v="1"/>
    <x v="1"/>
    <x v="1"/>
    <x v="1"/>
    <x v="1"/>
  </r>
  <r>
    <n v="3"/>
    <x v="0"/>
    <x v="6"/>
    <x v="4"/>
    <s v="No"/>
    <x v="4"/>
    <n v="3"/>
    <x v="0"/>
    <x v="0"/>
    <x v="0"/>
    <x v="0"/>
    <x v="2"/>
  </r>
  <r>
    <n v="10"/>
    <x v="1"/>
    <x v="7"/>
    <x v="6"/>
    <s v="Yes"/>
    <x v="8"/>
    <n v="0"/>
    <x v="1"/>
    <x v="1"/>
    <x v="1"/>
    <x v="1"/>
    <x v="1"/>
  </r>
  <r>
    <n v="2"/>
    <x v="0"/>
    <x v="4"/>
    <x v="0"/>
    <s v="No"/>
    <x v="5"/>
    <n v="7"/>
    <x v="0"/>
    <x v="0"/>
    <x v="0"/>
    <x v="0"/>
    <x v="2"/>
  </r>
  <r>
    <n v="7"/>
    <x v="1"/>
    <x v="9"/>
    <x v="7"/>
    <s v="Yes"/>
    <x v="2"/>
    <n v="2"/>
    <x v="1"/>
    <x v="1"/>
    <x v="1"/>
    <x v="1"/>
    <x v="0"/>
  </r>
  <r>
    <n v="1"/>
    <x v="0"/>
    <x v="8"/>
    <x v="0"/>
    <s v="No"/>
    <x v="13"/>
    <n v="5"/>
    <x v="0"/>
    <x v="0"/>
    <x v="0"/>
    <x v="0"/>
    <x v="2"/>
  </r>
  <r>
    <n v="2"/>
    <x v="0"/>
    <x v="3"/>
    <x v="6"/>
    <s v="No"/>
    <x v="6"/>
    <n v="4"/>
    <x v="0"/>
    <x v="0"/>
    <x v="0"/>
    <x v="0"/>
    <x v="2"/>
  </r>
  <r>
    <n v="5"/>
    <x v="1"/>
    <x v="1"/>
    <x v="7"/>
    <s v="Yes"/>
    <x v="15"/>
    <n v="1"/>
    <x v="1"/>
    <x v="1"/>
    <x v="1"/>
    <x v="1"/>
    <x v="0"/>
  </r>
  <r>
    <n v="8"/>
    <x v="1"/>
    <x v="9"/>
    <x v="2"/>
    <s v="Yes"/>
    <x v="10"/>
    <n v="2"/>
    <x v="1"/>
    <x v="1"/>
    <x v="1"/>
    <x v="1"/>
    <x v="1"/>
  </r>
  <r>
    <n v="2"/>
    <x v="0"/>
    <x v="0"/>
    <x v="5"/>
    <s v="No"/>
    <x v="14"/>
    <n v="3"/>
    <x v="0"/>
    <x v="0"/>
    <x v="0"/>
    <x v="0"/>
    <x v="2"/>
  </r>
  <r>
    <n v="3"/>
    <x v="0"/>
    <x v="4"/>
    <x v="4"/>
    <s v="No"/>
    <x v="6"/>
    <n v="3.5647266310000001"/>
    <x v="0"/>
    <x v="0"/>
    <x v="0"/>
    <x v="0"/>
    <x v="2"/>
  </r>
  <r>
    <n v="3"/>
    <x v="0"/>
    <x v="5"/>
    <x v="6"/>
    <s v="No"/>
    <x v="4"/>
    <n v="6"/>
    <x v="0"/>
    <x v="0"/>
    <x v="0"/>
    <x v="0"/>
    <x v="2"/>
  </r>
  <r>
    <n v="2"/>
    <x v="0"/>
    <x v="0"/>
    <x v="6"/>
    <s v="No"/>
    <x v="13"/>
    <n v="6"/>
    <x v="0"/>
    <x v="0"/>
    <x v="0"/>
    <x v="0"/>
    <x v="2"/>
  </r>
  <r>
    <n v="7"/>
    <x v="1"/>
    <x v="1"/>
    <x v="7"/>
    <s v="Yes"/>
    <x v="12"/>
    <n v="2"/>
    <x v="1"/>
    <x v="1"/>
    <x v="1"/>
    <x v="1"/>
    <x v="0"/>
  </r>
  <r>
    <n v="4.5058160029999996"/>
    <x v="1"/>
    <x v="7"/>
    <x v="2"/>
    <s v="Yes"/>
    <x v="2"/>
    <n v="2"/>
    <x v="1"/>
    <x v="1"/>
    <x v="1"/>
    <x v="1"/>
    <x v="0"/>
  </r>
  <r>
    <n v="10"/>
    <x v="1"/>
    <x v="9"/>
    <x v="7"/>
    <s v="Yes"/>
    <x v="2"/>
    <n v="0"/>
    <x v="1"/>
    <x v="1"/>
    <x v="1"/>
    <x v="1"/>
    <x v="1"/>
  </r>
  <r>
    <n v="1"/>
    <x v="0"/>
    <x v="6"/>
    <x v="4"/>
    <s v="No"/>
    <x v="13"/>
    <n v="4"/>
    <x v="0"/>
    <x v="0"/>
    <x v="0"/>
    <x v="0"/>
    <x v="2"/>
  </r>
  <r>
    <n v="1"/>
    <x v="0"/>
    <x v="3"/>
    <x v="6"/>
    <s v="No"/>
    <x v="9"/>
    <n v="8"/>
    <x v="0"/>
    <x v="0"/>
    <x v="0"/>
    <x v="0"/>
    <x v="2"/>
  </r>
  <r>
    <n v="10"/>
    <x v="1"/>
    <x v="1"/>
    <x v="7"/>
    <s v="Yes"/>
    <x v="12"/>
    <n v="2"/>
    <x v="1"/>
    <x v="1"/>
    <x v="1"/>
    <x v="1"/>
    <x v="1"/>
  </r>
  <r>
    <n v="8"/>
    <x v="1"/>
    <x v="1"/>
    <x v="1"/>
    <s v="Yes"/>
    <x v="2"/>
    <n v="3.5647266310000001"/>
    <x v="1"/>
    <x v="1"/>
    <x v="1"/>
    <x v="1"/>
    <x v="1"/>
  </r>
  <r>
    <n v="5"/>
    <x v="1"/>
    <x v="1"/>
    <x v="1"/>
    <s v="No"/>
    <x v="2"/>
    <n v="1"/>
    <x v="1"/>
    <x v="1"/>
    <x v="0"/>
    <x v="1"/>
    <x v="0"/>
  </r>
  <r>
    <n v="8"/>
    <x v="1"/>
    <x v="11"/>
    <x v="1"/>
    <s v="Yes"/>
    <x v="15"/>
    <n v="0"/>
    <x v="1"/>
    <x v="1"/>
    <x v="1"/>
    <x v="1"/>
    <x v="1"/>
  </r>
  <r>
    <n v="3"/>
    <x v="0"/>
    <x v="3"/>
    <x v="5"/>
    <s v="No"/>
    <x v="14"/>
    <n v="6"/>
    <x v="0"/>
    <x v="0"/>
    <x v="0"/>
    <x v="0"/>
    <x v="2"/>
  </r>
  <r>
    <n v="3"/>
    <x v="0"/>
    <x v="6"/>
    <x v="4"/>
    <s v="No"/>
    <x v="4"/>
    <n v="4"/>
    <x v="0"/>
    <x v="0"/>
    <x v="0"/>
    <x v="0"/>
    <x v="2"/>
  </r>
  <r>
    <n v="3"/>
    <x v="0"/>
    <x v="5"/>
    <x v="4"/>
    <s v="No"/>
    <x v="11"/>
    <n v="5"/>
    <x v="0"/>
    <x v="0"/>
    <x v="0"/>
    <x v="0"/>
    <x v="2"/>
  </r>
  <r>
    <n v="0"/>
    <x v="0"/>
    <x v="6"/>
    <x v="0"/>
    <s v="No"/>
    <x v="9"/>
    <n v="4"/>
    <x v="0"/>
    <x v="0"/>
    <x v="0"/>
    <x v="0"/>
    <x v="2"/>
  </r>
  <r>
    <n v="8"/>
    <x v="1"/>
    <x v="2"/>
    <x v="1"/>
    <s v="Yes"/>
    <x v="10"/>
    <n v="0"/>
    <x v="1"/>
    <x v="1"/>
    <x v="1"/>
    <x v="1"/>
    <x v="1"/>
  </r>
  <r>
    <n v="3"/>
    <x v="0"/>
    <x v="0"/>
    <x v="0"/>
    <s v="No"/>
    <x v="0"/>
    <n v="3"/>
    <x v="0"/>
    <x v="0"/>
    <x v="0"/>
    <x v="0"/>
    <x v="2"/>
  </r>
  <r>
    <n v="0"/>
    <x v="0"/>
    <x v="8"/>
    <x v="0"/>
    <s v="No"/>
    <x v="2"/>
    <n v="4"/>
    <x v="0"/>
    <x v="0"/>
    <x v="0"/>
    <x v="0"/>
    <x v="2"/>
  </r>
  <r>
    <n v="1"/>
    <x v="0"/>
    <x v="8"/>
    <x v="0"/>
    <s v="No"/>
    <x v="11"/>
    <n v="7"/>
    <x v="0"/>
    <x v="0"/>
    <x v="0"/>
    <x v="0"/>
    <x v="2"/>
  </r>
  <r>
    <n v="3"/>
    <x v="0"/>
    <x v="3"/>
    <x v="5"/>
    <s v="No"/>
    <x v="5"/>
    <n v="5"/>
    <x v="0"/>
    <x v="0"/>
    <x v="0"/>
    <x v="0"/>
    <x v="2"/>
  </r>
  <r>
    <n v="1"/>
    <x v="0"/>
    <x v="0"/>
    <x v="5"/>
    <s v="No"/>
    <x v="16"/>
    <n v="6"/>
    <x v="0"/>
    <x v="0"/>
    <x v="0"/>
    <x v="0"/>
    <x v="2"/>
  </r>
  <r>
    <n v="2"/>
    <x v="0"/>
    <x v="6"/>
    <x v="5"/>
    <s v="No"/>
    <x v="14"/>
    <n v="6"/>
    <x v="0"/>
    <x v="0"/>
    <x v="0"/>
    <x v="0"/>
    <x v="2"/>
  </r>
  <r>
    <n v="2"/>
    <x v="0"/>
    <x v="4"/>
    <x v="5"/>
    <s v="No"/>
    <x v="9"/>
    <n v="9"/>
    <x v="1"/>
    <x v="0"/>
    <x v="0"/>
    <x v="1"/>
    <x v="2"/>
  </r>
  <r>
    <n v="10"/>
    <x v="1"/>
    <x v="9"/>
    <x v="1"/>
    <s v="Yes"/>
    <x v="2"/>
    <n v="2"/>
    <x v="1"/>
    <x v="1"/>
    <x v="1"/>
    <x v="1"/>
    <x v="1"/>
  </r>
  <r>
    <n v="11"/>
    <x v="1"/>
    <x v="9"/>
    <x v="1"/>
    <s v="Yes"/>
    <x v="16"/>
    <n v="0"/>
    <x v="1"/>
    <x v="1"/>
    <x v="1"/>
    <x v="1"/>
    <x v="1"/>
  </r>
  <r>
    <n v="11"/>
    <x v="1"/>
    <x v="2"/>
    <x v="2"/>
    <s v="No"/>
    <x v="8"/>
    <n v="2"/>
    <x v="1"/>
    <x v="1"/>
    <x v="0"/>
    <x v="1"/>
    <x v="1"/>
  </r>
  <r>
    <n v="3"/>
    <x v="0"/>
    <x v="3"/>
    <x v="5"/>
    <s v="No"/>
    <x v="6"/>
    <n v="6"/>
    <x v="0"/>
    <x v="0"/>
    <x v="0"/>
    <x v="0"/>
    <x v="2"/>
  </r>
  <r>
    <n v="4.5058160029999996"/>
    <x v="1"/>
    <x v="9"/>
    <x v="7"/>
    <s v="Yes"/>
    <x v="2"/>
    <n v="0"/>
    <x v="1"/>
    <x v="1"/>
    <x v="1"/>
    <x v="1"/>
    <x v="0"/>
  </r>
  <r>
    <n v="1"/>
    <x v="0"/>
    <x v="4"/>
    <x v="0"/>
    <s v="No"/>
    <x v="11"/>
    <n v="4"/>
    <x v="0"/>
    <x v="0"/>
    <x v="0"/>
    <x v="0"/>
    <x v="2"/>
  </r>
  <r>
    <n v="1"/>
    <x v="0"/>
    <x v="5"/>
    <x v="6"/>
    <s v="No"/>
    <x v="11"/>
    <n v="3"/>
    <x v="0"/>
    <x v="0"/>
    <x v="0"/>
    <x v="0"/>
    <x v="2"/>
  </r>
  <r>
    <n v="4"/>
    <x v="1"/>
    <x v="2"/>
    <x v="2"/>
    <s v="Yes"/>
    <x v="12"/>
    <n v="2"/>
    <x v="1"/>
    <x v="1"/>
    <x v="1"/>
    <x v="1"/>
    <x v="0"/>
  </r>
  <r>
    <n v="4"/>
    <x v="1"/>
    <x v="7"/>
    <x v="7"/>
    <s v="Yes"/>
    <x v="8"/>
    <n v="1"/>
    <x v="1"/>
    <x v="1"/>
    <x v="1"/>
    <x v="1"/>
    <x v="0"/>
  </r>
  <r>
    <n v="0"/>
    <x v="0"/>
    <x v="0"/>
    <x v="6"/>
    <s v="No"/>
    <x v="3"/>
    <n v="9"/>
    <x v="0"/>
    <x v="0"/>
    <x v="0"/>
    <x v="0"/>
    <x v="2"/>
  </r>
  <r>
    <n v="9"/>
    <x v="1"/>
    <x v="9"/>
    <x v="7"/>
    <s v="Yes"/>
    <x v="12"/>
    <n v="0"/>
    <x v="1"/>
    <x v="1"/>
    <x v="1"/>
    <x v="1"/>
    <x v="1"/>
  </r>
  <r>
    <n v="7"/>
    <x v="1"/>
    <x v="7"/>
    <x v="2"/>
    <s v="Yes"/>
    <x v="12"/>
    <n v="1"/>
    <x v="1"/>
    <x v="1"/>
    <x v="1"/>
    <x v="1"/>
    <x v="0"/>
  </r>
  <r>
    <n v="8"/>
    <x v="1"/>
    <x v="1"/>
    <x v="2"/>
    <s v="Yes"/>
    <x v="8"/>
    <n v="1"/>
    <x v="1"/>
    <x v="1"/>
    <x v="1"/>
    <x v="1"/>
    <x v="1"/>
  </r>
  <r>
    <n v="6"/>
    <x v="1"/>
    <x v="2"/>
    <x v="2"/>
    <s v="Yes"/>
    <x v="10"/>
    <n v="1"/>
    <x v="1"/>
    <x v="1"/>
    <x v="1"/>
    <x v="1"/>
    <x v="0"/>
  </r>
  <r>
    <n v="2"/>
    <x v="0"/>
    <x v="0"/>
    <x v="6"/>
    <s v="No"/>
    <x v="16"/>
    <n v="5"/>
    <x v="0"/>
    <x v="0"/>
    <x v="0"/>
    <x v="0"/>
    <x v="2"/>
  </r>
  <r>
    <n v="1"/>
    <x v="0"/>
    <x v="5"/>
    <x v="4"/>
    <s v="No"/>
    <x v="0"/>
    <n v="4"/>
    <x v="0"/>
    <x v="0"/>
    <x v="0"/>
    <x v="0"/>
    <x v="2"/>
  </r>
  <r>
    <n v="4.5058160029999996"/>
    <x v="0"/>
    <x v="5"/>
    <x v="4"/>
    <s v="No"/>
    <x v="4"/>
    <n v="7"/>
    <x v="0"/>
    <x v="0"/>
    <x v="0"/>
    <x v="0"/>
    <x v="0"/>
  </r>
  <r>
    <n v="3"/>
    <x v="0"/>
    <x v="3"/>
    <x v="4"/>
    <s v="No"/>
    <x v="2"/>
    <n v="7"/>
    <x v="0"/>
    <x v="0"/>
    <x v="0"/>
    <x v="0"/>
    <x v="2"/>
  </r>
  <r>
    <n v="2"/>
    <x v="0"/>
    <x v="8"/>
    <x v="0"/>
    <s v="No"/>
    <x v="13"/>
    <n v="9"/>
    <x v="0"/>
    <x v="0"/>
    <x v="0"/>
    <x v="0"/>
    <x v="2"/>
  </r>
  <r>
    <n v="4"/>
    <x v="0"/>
    <x v="7"/>
    <x v="1"/>
    <s v="No"/>
    <x v="12"/>
    <n v="0"/>
    <x v="1"/>
    <x v="0"/>
    <x v="0"/>
    <x v="1"/>
    <x v="0"/>
  </r>
  <r>
    <n v="0"/>
    <x v="0"/>
    <x v="4"/>
    <x v="6"/>
    <s v="No"/>
    <x v="11"/>
    <n v="8"/>
    <x v="0"/>
    <x v="0"/>
    <x v="0"/>
    <x v="0"/>
    <x v="2"/>
  </r>
  <r>
    <n v="3"/>
    <x v="0"/>
    <x v="4"/>
    <x v="5"/>
    <s v="No"/>
    <x v="13"/>
    <n v="6"/>
    <x v="0"/>
    <x v="0"/>
    <x v="0"/>
    <x v="0"/>
    <x v="2"/>
  </r>
  <r>
    <n v="3"/>
    <x v="0"/>
    <x v="3"/>
    <x v="0"/>
    <s v="No"/>
    <x v="9"/>
    <n v="8"/>
    <x v="0"/>
    <x v="0"/>
    <x v="0"/>
    <x v="0"/>
    <x v="2"/>
  </r>
  <r>
    <n v="2"/>
    <x v="0"/>
    <x v="0"/>
    <x v="4"/>
    <s v="No"/>
    <x v="5"/>
    <n v="4"/>
    <x v="0"/>
    <x v="0"/>
    <x v="0"/>
    <x v="0"/>
    <x v="2"/>
  </r>
  <r>
    <n v="8"/>
    <x v="1"/>
    <x v="1"/>
    <x v="2"/>
    <s v="No"/>
    <x v="8"/>
    <n v="2"/>
    <x v="1"/>
    <x v="1"/>
    <x v="0"/>
    <x v="1"/>
    <x v="1"/>
  </r>
  <r>
    <n v="5"/>
    <x v="1"/>
    <x v="9"/>
    <x v="2"/>
    <s v="Yes"/>
    <x v="15"/>
    <n v="2"/>
    <x v="1"/>
    <x v="1"/>
    <x v="1"/>
    <x v="1"/>
    <x v="0"/>
  </r>
  <r>
    <n v="11"/>
    <x v="1"/>
    <x v="7"/>
    <x v="1"/>
    <s v="Yes"/>
    <x v="15"/>
    <n v="0"/>
    <x v="1"/>
    <x v="1"/>
    <x v="1"/>
    <x v="1"/>
    <x v="1"/>
  </r>
  <r>
    <n v="8"/>
    <x v="1"/>
    <x v="1"/>
    <x v="2"/>
    <s v="Yes"/>
    <x v="15"/>
    <n v="2"/>
    <x v="1"/>
    <x v="1"/>
    <x v="1"/>
    <x v="1"/>
    <x v="1"/>
  </r>
  <r>
    <n v="9"/>
    <x v="1"/>
    <x v="1"/>
    <x v="1"/>
    <s v="Yes"/>
    <x v="12"/>
    <n v="1"/>
    <x v="0"/>
    <x v="1"/>
    <x v="1"/>
    <x v="0"/>
    <x v="1"/>
  </r>
  <r>
    <n v="2"/>
    <x v="0"/>
    <x v="8"/>
    <x v="6"/>
    <s v="No"/>
    <x v="11"/>
    <n v="3"/>
    <x v="0"/>
    <x v="0"/>
    <x v="0"/>
    <x v="0"/>
    <x v="2"/>
  </r>
  <r>
    <n v="7"/>
    <x v="1"/>
    <x v="1"/>
    <x v="2"/>
    <s v="Yes"/>
    <x v="10"/>
    <n v="2"/>
    <x v="1"/>
    <x v="1"/>
    <x v="1"/>
    <x v="1"/>
    <x v="0"/>
  </r>
  <r>
    <n v="7"/>
    <x v="1"/>
    <x v="2"/>
    <x v="7"/>
    <s v="Yes"/>
    <x v="12"/>
    <n v="1"/>
    <x v="0"/>
    <x v="1"/>
    <x v="1"/>
    <x v="0"/>
    <x v="0"/>
  </r>
  <r>
    <n v="5"/>
    <x v="1"/>
    <x v="1"/>
    <x v="7"/>
    <s v="Yes"/>
    <x v="15"/>
    <n v="2"/>
    <x v="1"/>
    <x v="1"/>
    <x v="1"/>
    <x v="1"/>
    <x v="0"/>
  </r>
  <r>
    <n v="5"/>
    <x v="1"/>
    <x v="1"/>
    <x v="1"/>
    <s v="Yes"/>
    <x v="10"/>
    <n v="1"/>
    <x v="1"/>
    <x v="1"/>
    <x v="1"/>
    <x v="1"/>
    <x v="0"/>
  </r>
  <r>
    <n v="5"/>
    <x v="1"/>
    <x v="2"/>
    <x v="7"/>
    <s v="Yes"/>
    <x v="8"/>
    <n v="3.5647266310000001"/>
    <x v="1"/>
    <x v="1"/>
    <x v="1"/>
    <x v="1"/>
    <x v="0"/>
  </r>
  <r>
    <n v="9"/>
    <x v="1"/>
    <x v="2"/>
    <x v="1"/>
    <s v="Yes"/>
    <x v="12"/>
    <n v="0"/>
    <x v="1"/>
    <x v="1"/>
    <x v="1"/>
    <x v="1"/>
    <x v="1"/>
  </r>
  <r>
    <n v="0"/>
    <x v="0"/>
    <x v="5"/>
    <x v="5"/>
    <s v="No"/>
    <x v="6"/>
    <n v="9"/>
    <x v="0"/>
    <x v="0"/>
    <x v="0"/>
    <x v="0"/>
    <x v="2"/>
  </r>
  <r>
    <n v="10"/>
    <x v="1"/>
    <x v="2"/>
    <x v="2"/>
    <s v="Yes"/>
    <x v="2"/>
    <n v="1"/>
    <x v="1"/>
    <x v="1"/>
    <x v="1"/>
    <x v="1"/>
    <x v="1"/>
  </r>
  <r>
    <n v="3"/>
    <x v="0"/>
    <x v="6"/>
    <x v="6"/>
    <s v="No"/>
    <x v="4"/>
    <n v="3.5647266310000001"/>
    <x v="0"/>
    <x v="0"/>
    <x v="0"/>
    <x v="0"/>
    <x v="2"/>
  </r>
  <r>
    <n v="3"/>
    <x v="0"/>
    <x v="4"/>
    <x v="5"/>
    <s v="No"/>
    <x v="3"/>
    <n v="7"/>
    <x v="0"/>
    <x v="0"/>
    <x v="0"/>
    <x v="0"/>
    <x v="2"/>
  </r>
  <r>
    <n v="9"/>
    <x v="1"/>
    <x v="1"/>
    <x v="7"/>
    <s v="Yes"/>
    <x v="2"/>
    <n v="1"/>
    <x v="1"/>
    <x v="1"/>
    <x v="1"/>
    <x v="1"/>
    <x v="1"/>
  </r>
  <r>
    <n v="1"/>
    <x v="0"/>
    <x v="4"/>
    <x v="0"/>
    <s v="No"/>
    <x v="0"/>
    <n v="7"/>
    <x v="0"/>
    <x v="0"/>
    <x v="0"/>
    <x v="0"/>
    <x v="2"/>
  </r>
  <r>
    <n v="3"/>
    <x v="0"/>
    <x v="0"/>
    <x v="5"/>
    <s v="No"/>
    <x v="13"/>
    <n v="3.5647266310000001"/>
    <x v="0"/>
    <x v="0"/>
    <x v="0"/>
    <x v="0"/>
    <x v="2"/>
  </r>
  <r>
    <n v="8"/>
    <x v="1"/>
    <x v="2"/>
    <x v="2"/>
    <s v="Yes"/>
    <x v="2"/>
    <n v="1"/>
    <x v="1"/>
    <x v="1"/>
    <x v="1"/>
    <x v="1"/>
    <x v="1"/>
  </r>
  <r>
    <n v="2"/>
    <x v="0"/>
    <x v="5"/>
    <x v="0"/>
    <s v="No"/>
    <x v="11"/>
    <n v="8"/>
    <x v="0"/>
    <x v="0"/>
    <x v="0"/>
    <x v="0"/>
    <x v="2"/>
  </r>
  <r>
    <n v="11"/>
    <x v="1"/>
    <x v="2"/>
    <x v="7"/>
    <s v="Yes"/>
    <x v="12"/>
    <n v="2"/>
    <x v="1"/>
    <x v="1"/>
    <x v="1"/>
    <x v="1"/>
    <x v="1"/>
  </r>
  <r>
    <n v="10"/>
    <x v="1"/>
    <x v="7"/>
    <x v="2"/>
    <s v="Yes"/>
    <x v="10"/>
    <n v="2"/>
    <x v="1"/>
    <x v="1"/>
    <x v="1"/>
    <x v="1"/>
    <x v="1"/>
  </r>
  <r>
    <n v="9"/>
    <x v="1"/>
    <x v="9"/>
    <x v="7"/>
    <s v="Yes"/>
    <x v="2"/>
    <n v="1"/>
    <x v="1"/>
    <x v="1"/>
    <x v="1"/>
    <x v="1"/>
    <x v="1"/>
  </r>
  <r>
    <n v="1"/>
    <x v="0"/>
    <x v="4"/>
    <x v="6"/>
    <s v="No"/>
    <x v="4"/>
    <n v="5"/>
    <x v="0"/>
    <x v="0"/>
    <x v="0"/>
    <x v="0"/>
    <x v="2"/>
  </r>
  <r>
    <n v="3"/>
    <x v="0"/>
    <x v="6"/>
    <x v="0"/>
    <s v="No"/>
    <x v="13"/>
    <n v="3"/>
    <x v="0"/>
    <x v="0"/>
    <x v="0"/>
    <x v="0"/>
    <x v="2"/>
  </r>
  <r>
    <n v="10"/>
    <x v="1"/>
    <x v="1"/>
    <x v="7"/>
    <s v="Yes"/>
    <x v="8"/>
    <n v="0"/>
    <x v="1"/>
    <x v="1"/>
    <x v="1"/>
    <x v="1"/>
    <x v="1"/>
  </r>
  <r>
    <n v="6"/>
    <x v="1"/>
    <x v="7"/>
    <x v="2"/>
    <s v="Yes"/>
    <x v="15"/>
    <n v="0"/>
    <x v="1"/>
    <x v="1"/>
    <x v="1"/>
    <x v="1"/>
    <x v="0"/>
  </r>
  <r>
    <n v="3"/>
    <x v="0"/>
    <x v="4"/>
    <x v="6"/>
    <s v="No"/>
    <x v="2"/>
    <n v="3"/>
    <x v="0"/>
    <x v="0"/>
    <x v="0"/>
    <x v="0"/>
    <x v="2"/>
  </r>
  <r>
    <n v="9"/>
    <x v="1"/>
    <x v="7"/>
    <x v="2"/>
    <s v="Yes"/>
    <x v="15"/>
    <n v="2"/>
    <x v="1"/>
    <x v="1"/>
    <x v="1"/>
    <x v="1"/>
    <x v="1"/>
  </r>
  <r>
    <n v="1"/>
    <x v="0"/>
    <x v="6"/>
    <x v="3"/>
    <s v="No"/>
    <x v="3"/>
    <n v="6"/>
    <x v="1"/>
    <x v="0"/>
    <x v="0"/>
    <x v="1"/>
    <x v="2"/>
  </r>
  <r>
    <n v="2"/>
    <x v="0"/>
    <x v="0"/>
    <x v="4"/>
    <s v="No"/>
    <x v="14"/>
    <n v="3"/>
    <x v="0"/>
    <x v="0"/>
    <x v="0"/>
    <x v="0"/>
    <x v="2"/>
  </r>
  <r>
    <n v="4.5058160029999996"/>
    <x v="0"/>
    <x v="6"/>
    <x v="4"/>
    <s v="No"/>
    <x v="5"/>
    <n v="5"/>
    <x v="0"/>
    <x v="0"/>
    <x v="0"/>
    <x v="0"/>
    <x v="0"/>
  </r>
  <r>
    <n v="8"/>
    <x v="1"/>
    <x v="9"/>
    <x v="1"/>
    <s v="Yes"/>
    <x v="2"/>
    <n v="1"/>
    <x v="1"/>
    <x v="1"/>
    <x v="1"/>
    <x v="1"/>
    <x v="1"/>
  </r>
  <r>
    <n v="0"/>
    <x v="0"/>
    <x v="3"/>
    <x v="6"/>
    <s v="No"/>
    <x v="6"/>
    <n v="7"/>
    <x v="0"/>
    <x v="0"/>
    <x v="0"/>
    <x v="0"/>
    <x v="2"/>
  </r>
  <r>
    <n v="4.5058160029999996"/>
    <x v="0"/>
    <x v="11"/>
    <x v="5"/>
    <s v="No"/>
    <x v="3"/>
    <n v="5"/>
    <x v="0"/>
    <x v="0"/>
    <x v="0"/>
    <x v="0"/>
    <x v="0"/>
  </r>
  <r>
    <n v="8"/>
    <x v="1"/>
    <x v="1"/>
    <x v="1"/>
    <s v="Yes"/>
    <x v="8"/>
    <n v="0"/>
    <x v="1"/>
    <x v="1"/>
    <x v="1"/>
    <x v="1"/>
    <x v="1"/>
  </r>
  <r>
    <n v="0"/>
    <x v="0"/>
    <x v="8"/>
    <x v="0"/>
    <s v="No"/>
    <x v="14"/>
    <n v="6"/>
    <x v="0"/>
    <x v="0"/>
    <x v="0"/>
    <x v="0"/>
    <x v="2"/>
  </r>
  <r>
    <n v="9"/>
    <x v="1"/>
    <x v="2"/>
    <x v="7"/>
    <s v="Yes"/>
    <x v="12"/>
    <n v="2"/>
    <x v="1"/>
    <x v="1"/>
    <x v="1"/>
    <x v="1"/>
    <x v="1"/>
  </r>
  <r>
    <n v="8"/>
    <x v="1"/>
    <x v="2"/>
    <x v="2"/>
    <s v="Yes"/>
    <x v="10"/>
    <n v="0"/>
    <x v="0"/>
    <x v="1"/>
    <x v="1"/>
    <x v="0"/>
    <x v="1"/>
  </r>
  <r>
    <n v="1"/>
    <x v="0"/>
    <x v="4"/>
    <x v="0"/>
    <s v="No"/>
    <x v="0"/>
    <n v="9"/>
    <x v="0"/>
    <x v="0"/>
    <x v="0"/>
    <x v="0"/>
    <x v="2"/>
  </r>
  <r>
    <n v="3"/>
    <x v="0"/>
    <x v="0"/>
    <x v="0"/>
    <s v="No"/>
    <x v="14"/>
    <n v="8"/>
    <x v="0"/>
    <x v="0"/>
    <x v="0"/>
    <x v="0"/>
    <x v="2"/>
  </r>
  <r>
    <n v="11"/>
    <x v="1"/>
    <x v="7"/>
    <x v="7"/>
    <s v="Yes"/>
    <x v="8"/>
    <n v="2"/>
    <x v="1"/>
    <x v="1"/>
    <x v="1"/>
    <x v="1"/>
    <x v="1"/>
  </r>
  <r>
    <n v="2"/>
    <x v="0"/>
    <x v="5"/>
    <x v="4"/>
    <s v="No"/>
    <x v="11"/>
    <n v="4"/>
    <x v="0"/>
    <x v="0"/>
    <x v="0"/>
    <x v="0"/>
    <x v="2"/>
  </r>
  <r>
    <n v="11"/>
    <x v="1"/>
    <x v="7"/>
    <x v="7"/>
    <s v="Yes"/>
    <x v="12"/>
    <n v="0"/>
    <x v="1"/>
    <x v="1"/>
    <x v="1"/>
    <x v="1"/>
    <x v="1"/>
  </r>
  <r>
    <n v="8"/>
    <x v="1"/>
    <x v="2"/>
    <x v="1"/>
    <s v="Yes"/>
    <x v="2"/>
    <n v="2"/>
    <x v="1"/>
    <x v="1"/>
    <x v="1"/>
    <x v="1"/>
    <x v="1"/>
  </r>
  <r>
    <n v="7"/>
    <x v="1"/>
    <x v="2"/>
    <x v="7"/>
    <s v="Yes"/>
    <x v="15"/>
    <n v="0"/>
    <x v="1"/>
    <x v="1"/>
    <x v="1"/>
    <x v="1"/>
    <x v="0"/>
  </r>
  <r>
    <n v="0"/>
    <x v="0"/>
    <x v="5"/>
    <x v="4"/>
    <s v="No"/>
    <x v="2"/>
    <n v="5"/>
    <x v="0"/>
    <x v="0"/>
    <x v="0"/>
    <x v="0"/>
    <x v="2"/>
  </r>
  <r>
    <n v="2"/>
    <x v="0"/>
    <x v="4"/>
    <x v="5"/>
    <s v="No"/>
    <x v="5"/>
    <n v="5"/>
    <x v="0"/>
    <x v="0"/>
    <x v="0"/>
    <x v="0"/>
    <x v="2"/>
  </r>
  <r>
    <n v="7"/>
    <x v="1"/>
    <x v="7"/>
    <x v="2"/>
    <s v="Yes"/>
    <x v="2"/>
    <n v="1"/>
    <x v="1"/>
    <x v="1"/>
    <x v="1"/>
    <x v="1"/>
    <x v="0"/>
  </r>
  <r>
    <n v="1"/>
    <x v="0"/>
    <x v="5"/>
    <x v="0"/>
    <s v="No"/>
    <x v="0"/>
    <n v="7"/>
    <x v="0"/>
    <x v="0"/>
    <x v="0"/>
    <x v="0"/>
    <x v="2"/>
  </r>
  <r>
    <n v="5"/>
    <x v="1"/>
    <x v="1"/>
    <x v="7"/>
    <s v="Yes"/>
    <x v="2"/>
    <n v="2"/>
    <x v="1"/>
    <x v="1"/>
    <x v="1"/>
    <x v="1"/>
    <x v="0"/>
  </r>
  <r>
    <n v="2"/>
    <x v="0"/>
    <x v="8"/>
    <x v="6"/>
    <s v="No"/>
    <x v="11"/>
    <n v="3"/>
    <x v="0"/>
    <x v="0"/>
    <x v="0"/>
    <x v="0"/>
    <x v="2"/>
  </r>
  <r>
    <n v="6"/>
    <x v="1"/>
    <x v="9"/>
    <x v="1"/>
    <s v="Yes"/>
    <x v="2"/>
    <n v="0"/>
    <x v="1"/>
    <x v="1"/>
    <x v="1"/>
    <x v="1"/>
    <x v="0"/>
  </r>
  <r>
    <n v="4.5058160029999996"/>
    <x v="0"/>
    <x v="0"/>
    <x v="6"/>
    <s v="No"/>
    <x v="5"/>
    <n v="7"/>
    <x v="0"/>
    <x v="0"/>
    <x v="0"/>
    <x v="0"/>
    <x v="0"/>
  </r>
  <r>
    <n v="7"/>
    <x v="1"/>
    <x v="9"/>
    <x v="7"/>
    <s v="Yes"/>
    <x v="10"/>
    <n v="2"/>
    <x v="1"/>
    <x v="1"/>
    <x v="1"/>
    <x v="1"/>
    <x v="0"/>
  </r>
  <r>
    <n v="1"/>
    <x v="0"/>
    <x v="0"/>
    <x v="6"/>
    <s v="No"/>
    <x v="11"/>
    <n v="7"/>
    <x v="0"/>
    <x v="0"/>
    <x v="0"/>
    <x v="0"/>
    <x v="2"/>
  </r>
  <r>
    <n v="8"/>
    <x v="1"/>
    <x v="2"/>
    <x v="7"/>
    <s v="Yes"/>
    <x v="15"/>
    <n v="0"/>
    <x v="1"/>
    <x v="1"/>
    <x v="1"/>
    <x v="1"/>
    <x v="1"/>
  </r>
  <r>
    <n v="10"/>
    <x v="1"/>
    <x v="11"/>
    <x v="1"/>
    <s v="Yes"/>
    <x v="10"/>
    <n v="1"/>
    <x v="1"/>
    <x v="1"/>
    <x v="1"/>
    <x v="1"/>
    <x v="1"/>
  </r>
  <r>
    <n v="2"/>
    <x v="0"/>
    <x v="6"/>
    <x v="0"/>
    <s v="No"/>
    <x v="3"/>
    <n v="9"/>
    <x v="1"/>
    <x v="0"/>
    <x v="0"/>
    <x v="1"/>
    <x v="2"/>
  </r>
  <r>
    <n v="1"/>
    <x v="0"/>
    <x v="6"/>
    <x v="6"/>
    <s v="No"/>
    <x v="5"/>
    <n v="8"/>
    <x v="0"/>
    <x v="0"/>
    <x v="0"/>
    <x v="0"/>
    <x v="2"/>
  </r>
  <r>
    <n v="3"/>
    <x v="0"/>
    <x v="0"/>
    <x v="4"/>
    <s v="No"/>
    <x v="3"/>
    <n v="4"/>
    <x v="0"/>
    <x v="0"/>
    <x v="0"/>
    <x v="0"/>
    <x v="2"/>
  </r>
  <r>
    <n v="11"/>
    <x v="1"/>
    <x v="7"/>
    <x v="2"/>
    <s v="Yes"/>
    <x v="2"/>
    <n v="2"/>
    <x v="1"/>
    <x v="1"/>
    <x v="1"/>
    <x v="1"/>
    <x v="1"/>
  </r>
  <r>
    <n v="1"/>
    <x v="0"/>
    <x v="5"/>
    <x v="0"/>
    <s v="No"/>
    <x v="16"/>
    <n v="8"/>
    <x v="0"/>
    <x v="0"/>
    <x v="0"/>
    <x v="0"/>
    <x v="2"/>
  </r>
  <r>
    <n v="3"/>
    <x v="0"/>
    <x v="3"/>
    <x v="4"/>
    <s v="No"/>
    <x v="6"/>
    <n v="5"/>
    <x v="0"/>
    <x v="0"/>
    <x v="0"/>
    <x v="0"/>
    <x v="2"/>
  </r>
  <r>
    <n v="2"/>
    <x v="0"/>
    <x v="0"/>
    <x v="0"/>
    <s v="No"/>
    <x v="13"/>
    <n v="7"/>
    <x v="0"/>
    <x v="0"/>
    <x v="0"/>
    <x v="0"/>
    <x v="2"/>
  </r>
  <r>
    <n v="3"/>
    <x v="0"/>
    <x v="8"/>
    <x v="5"/>
    <s v="No"/>
    <x v="4"/>
    <n v="8"/>
    <x v="0"/>
    <x v="0"/>
    <x v="0"/>
    <x v="0"/>
    <x v="2"/>
  </r>
  <r>
    <n v="7"/>
    <x v="1"/>
    <x v="2"/>
    <x v="2"/>
    <s v="Yes"/>
    <x v="2"/>
    <n v="2"/>
    <x v="1"/>
    <x v="1"/>
    <x v="1"/>
    <x v="1"/>
    <x v="0"/>
  </r>
  <r>
    <n v="9"/>
    <x v="1"/>
    <x v="7"/>
    <x v="7"/>
    <s v="Yes"/>
    <x v="15"/>
    <n v="0"/>
    <x v="1"/>
    <x v="1"/>
    <x v="1"/>
    <x v="1"/>
    <x v="1"/>
  </r>
  <r>
    <n v="0"/>
    <x v="0"/>
    <x v="8"/>
    <x v="0"/>
    <s v="No"/>
    <x v="3"/>
    <n v="3"/>
    <x v="0"/>
    <x v="0"/>
    <x v="0"/>
    <x v="0"/>
    <x v="2"/>
  </r>
  <r>
    <n v="2"/>
    <x v="0"/>
    <x v="8"/>
    <x v="6"/>
    <s v="No"/>
    <x v="11"/>
    <n v="8"/>
    <x v="0"/>
    <x v="0"/>
    <x v="0"/>
    <x v="0"/>
    <x v="2"/>
  </r>
  <r>
    <n v="2"/>
    <x v="0"/>
    <x v="5"/>
    <x v="6"/>
    <s v="No"/>
    <x v="3"/>
    <n v="6"/>
    <x v="0"/>
    <x v="0"/>
    <x v="0"/>
    <x v="0"/>
    <x v="2"/>
  </r>
  <r>
    <n v="6"/>
    <x v="1"/>
    <x v="2"/>
    <x v="2"/>
    <s v="Yes"/>
    <x v="8"/>
    <n v="2"/>
    <x v="1"/>
    <x v="1"/>
    <x v="1"/>
    <x v="1"/>
    <x v="0"/>
  </r>
  <r>
    <n v="4"/>
    <x v="1"/>
    <x v="9"/>
    <x v="7"/>
    <s v="Yes"/>
    <x v="15"/>
    <n v="2"/>
    <x v="1"/>
    <x v="1"/>
    <x v="1"/>
    <x v="1"/>
    <x v="0"/>
  </r>
  <r>
    <n v="11"/>
    <x v="1"/>
    <x v="1"/>
    <x v="2"/>
    <s v="Yes"/>
    <x v="15"/>
    <n v="0"/>
    <x v="0"/>
    <x v="1"/>
    <x v="1"/>
    <x v="0"/>
    <x v="1"/>
  </r>
  <r>
    <n v="1"/>
    <x v="0"/>
    <x v="5"/>
    <x v="0"/>
    <s v="No"/>
    <x v="0"/>
    <n v="6"/>
    <x v="0"/>
    <x v="0"/>
    <x v="0"/>
    <x v="0"/>
    <x v="2"/>
  </r>
  <r>
    <n v="0"/>
    <x v="0"/>
    <x v="6"/>
    <x v="0"/>
    <s v="No"/>
    <x v="13"/>
    <n v="3"/>
    <x v="0"/>
    <x v="0"/>
    <x v="0"/>
    <x v="0"/>
    <x v="2"/>
  </r>
  <r>
    <n v="9"/>
    <x v="1"/>
    <x v="2"/>
    <x v="1"/>
    <s v="Yes"/>
    <x v="12"/>
    <n v="0"/>
    <x v="0"/>
    <x v="1"/>
    <x v="1"/>
    <x v="0"/>
    <x v="1"/>
  </r>
  <r>
    <n v="3"/>
    <x v="0"/>
    <x v="5"/>
    <x v="4"/>
    <s v="No"/>
    <x v="5"/>
    <n v="9"/>
    <x v="0"/>
    <x v="0"/>
    <x v="0"/>
    <x v="0"/>
    <x v="2"/>
  </r>
  <r>
    <n v="11"/>
    <x v="1"/>
    <x v="9"/>
    <x v="1"/>
    <s v="Yes"/>
    <x v="15"/>
    <n v="2"/>
    <x v="1"/>
    <x v="1"/>
    <x v="1"/>
    <x v="1"/>
    <x v="1"/>
  </r>
  <r>
    <n v="5"/>
    <x v="1"/>
    <x v="9"/>
    <x v="7"/>
    <s v="Yes"/>
    <x v="10"/>
    <n v="0"/>
    <x v="1"/>
    <x v="1"/>
    <x v="1"/>
    <x v="1"/>
    <x v="0"/>
  </r>
  <r>
    <n v="2"/>
    <x v="0"/>
    <x v="6"/>
    <x v="0"/>
    <s v="No"/>
    <x v="7"/>
    <n v="7"/>
    <x v="0"/>
    <x v="0"/>
    <x v="0"/>
    <x v="0"/>
    <x v="2"/>
  </r>
  <r>
    <n v="3"/>
    <x v="0"/>
    <x v="4"/>
    <x v="4"/>
    <s v="No"/>
    <x v="9"/>
    <n v="5"/>
    <x v="0"/>
    <x v="0"/>
    <x v="0"/>
    <x v="0"/>
    <x v="2"/>
  </r>
  <r>
    <n v="11"/>
    <x v="1"/>
    <x v="1"/>
    <x v="2"/>
    <s v="Yes"/>
    <x v="10"/>
    <n v="2"/>
    <x v="1"/>
    <x v="1"/>
    <x v="1"/>
    <x v="1"/>
    <x v="1"/>
  </r>
  <r>
    <n v="8"/>
    <x v="1"/>
    <x v="9"/>
    <x v="1"/>
    <s v="Yes"/>
    <x v="2"/>
    <n v="1"/>
    <x v="1"/>
    <x v="1"/>
    <x v="1"/>
    <x v="1"/>
    <x v="1"/>
  </r>
  <r>
    <n v="0"/>
    <x v="0"/>
    <x v="8"/>
    <x v="0"/>
    <s v="No"/>
    <x v="9"/>
    <n v="4"/>
    <x v="0"/>
    <x v="0"/>
    <x v="0"/>
    <x v="0"/>
    <x v="2"/>
  </r>
  <r>
    <n v="10"/>
    <x v="1"/>
    <x v="9"/>
    <x v="2"/>
    <s v="Yes"/>
    <x v="15"/>
    <n v="0"/>
    <x v="1"/>
    <x v="1"/>
    <x v="1"/>
    <x v="1"/>
    <x v="1"/>
  </r>
  <r>
    <n v="4.5058160029999996"/>
    <x v="1"/>
    <x v="9"/>
    <x v="1"/>
    <s v="Yes"/>
    <x v="8"/>
    <n v="0"/>
    <x v="1"/>
    <x v="1"/>
    <x v="1"/>
    <x v="1"/>
    <x v="0"/>
  </r>
  <r>
    <n v="3"/>
    <x v="0"/>
    <x v="8"/>
    <x v="4"/>
    <s v="No"/>
    <x v="14"/>
    <n v="5"/>
    <x v="0"/>
    <x v="0"/>
    <x v="0"/>
    <x v="0"/>
    <x v="2"/>
  </r>
  <r>
    <n v="0"/>
    <x v="0"/>
    <x v="5"/>
    <x v="6"/>
    <s v="No"/>
    <x v="0"/>
    <n v="6"/>
    <x v="0"/>
    <x v="0"/>
    <x v="0"/>
    <x v="0"/>
    <x v="2"/>
  </r>
  <r>
    <n v="1"/>
    <x v="0"/>
    <x v="8"/>
    <x v="4"/>
    <s v="No"/>
    <x v="6"/>
    <n v="6"/>
    <x v="0"/>
    <x v="0"/>
    <x v="0"/>
    <x v="0"/>
    <x v="2"/>
  </r>
  <r>
    <n v="4.5058160029999996"/>
    <x v="0"/>
    <x v="1"/>
    <x v="2"/>
    <s v="Yes"/>
    <x v="16"/>
    <n v="2"/>
    <x v="1"/>
    <x v="0"/>
    <x v="1"/>
    <x v="1"/>
    <x v="0"/>
  </r>
  <r>
    <n v="3"/>
    <x v="0"/>
    <x v="5"/>
    <x v="6"/>
    <s v="No"/>
    <x v="14"/>
    <n v="4"/>
    <x v="0"/>
    <x v="0"/>
    <x v="0"/>
    <x v="0"/>
    <x v="2"/>
  </r>
  <r>
    <n v="9"/>
    <x v="1"/>
    <x v="9"/>
    <x v="7"/>
    <s v="Yes"/>
    <x v="12"/>
    <n v="0"/>
    <x v="1"/>
    <x v="1"/>
    <x v="1"/>
    <x v="1"/>
    <x v="1"/>
  </r>
  <r>
    <n v="7"/>
    <x v="1"/>
    <x v="7"/>
    <x v="7"/>
    <s v="Yes"/>
    <x v="10"/>
    <n v="0"/>
    <x v="1"/>
    <x v="1"/>
    <x v="1"/>
    <x v="1"/>
    <x v="0"/>
  </r>
  <r>
    <n v="2"/>
    <x v="0"/>
    <x v="5"/>
    <x v="4"/>
    <s v="No"/>
    <x v="0"/>
    <n v="5"/>
    <x v="0"/>
    <x v="0"/>
    <x v="0"/>
    <x v="0"/>
    <x v="2"/>
  </r>
  <r>
    <n v="2"/>
    <x v="0"/>
    <x v="11"/>
    <x v="4"/>
    <s v="No"/>
    <x v="7"/>
    <n v="3"/>
    <x v="0"/>
    <x v="0"/>
    <x v="0"/>
    <x v="0"/>
    <x v="2"/>
  </r>
  <r>
    <n v="10"/>
    <x v="1"/>
    <x v="1"/>
    <x v="1"/>
    <s v="Yes"/>
    <x v="12"/>
    <n v="1"/>
    <x v="0"/>
    <x v="1"/>
    <x v="1"/>
    <x v="0"/>
    <x v="1"/>
  </r>
  <r>
    <n v="2"/>
    <x v="0"/>
    <x v="4"/>
    <x v="5"/>
    <s v="No"/>
    <x v="16"/>
    <n v="5"/>
    <x v="0"/>
    <x v="0"/>
    <x v="0"/>
    <x v="0"/>
    <x v="2"/>
  </r>
  <r>
    <n v="0"/>
    <x v="0"/>
    <x v="5"/>
    <x v="6"/>
    <s v="No"/>
    <x v="5"/>
    <n v="3.5647266310000001"/>
    <x v="0"/>
    <x v="0"/>
    <x v="0"/>
    <x v="0"/>
    <x v="2"/>
  </r>
  <r>
    <n v="6"/>
    <x v="1"/>
    <x v="7"/>
    <x v="2"/>
    <s v="Yes"/>
    <x v="10"/>
    <n v="3.5647266310000001"/>
    <x v="1"/>
    <x v="1"/>
    <x v="1"/>
    <x v="1"/>
    <x v="0"/>
  </r>
  <r>
    <n v="11"/>
    <x v="1"/>
    <x v="9"/>
    <x v="2"/>
    <s v="Yes"/>
    <x v="15"/>
    <n v="1"/>
    <x v="1"/>
    <x v="1"/>
    <x v="1"/>
    <x v="1"/>
    <x v="1"/>
  </r>
  <r>
    <n v="4"/>
    <x v="1"/>
    <x v="9"/>
    <x v="7"/>
    <s v="Yes"/>
    <x v="2"/>
    <n v="2"/>
    <x v="1"/>
    <x v="1"/>
    <x v="1"/>
    <x v="1"/>
    <x v="0"/>
  </r>
  <r>
    <n v="4"/>
    <x v="1"/>
    <x v="1"/>
    <x v="1"/>
    <s v="Yes"/>
    <x v="16"/>
    <n v="3.5647266310000001"/>
    <x v="1"/>
    <x v="1"/>
    <x v="1"/>
    <x v="1"/>
    <x v="0"/>
  </r>
  <r>
    <n v="3"/>
    <x v="0"/>
    <x v="5"/>
    <x v="6"/>
    <s v="No"/>
    <x v="13"/>
    <n v="3"/>
    <x v="0"/>
    <x v="0"/>
    <x v="0"/>
    <x v="0"/>
    <x v="2"/>
  </r>
  <r>
    <n v="4.5058160029999996"/>
    <x v="1"/>
    <x v="7"/>
    <x v="1"/>
    <s v="Yes"/>
    <x v="12"/>
    <n v="3.5647266310000001"/>
    <x v="1"/>
    <x v="1"/>
    <x v="1"/>
    <x v="1"/>
    <x v="0"/>
  </r>
  <r>
    <n v="0"/>
    <x v="0"/>
    <x v="4"/>
    <x v="5"/>
    <s v="No"/>
    <x v="7"/>
    <n v="9"/>
    <x v="0"/>
    <x v="0"/>
    <x v="0"/>
    <x v="0"/>
    <x v="2"/>
  </r>
  <r>
    <n v="2"/>
    <x v="0"/>
    <x v="3"/>
    <x v="4"/>
    <s v="No"/>
    <x v="16"/>
    <n v="8"/>
    <x v="0"/>
    <x v="0"/>
    <x v="0"/>
    <x v="0"/>
    <x v="2"/>
  </r>
  <r>
    <n v="1"/>
    <x v="0"/>
    <x v="4"/>
    <x v="0"/>
    <s v="No"/>
    <x v="14"/>
    <n v="8"/>
    <x v="0"/>
    <x v="0"/>
    <x v="0"/>
    <x v="0"/>
    <x v="2"/>
  </r>
  <r>
    <n v="4.5058160029999996"/>
    <x v="0"/>
    <x v="3"/>
    <x v="6"/>
    <s v="No"/>
    <x v="7"/>
    <n v="6"/>
    <x v="0"/>
    <x v="0"/>
    <x v="0"/>
    <x v="0"/>
    <x v="0"/>
  </r>
  <r>
    <n v="0"/>
    <x v="0"/>
    <x v="11"/>
    <x v="0"/>
    <s v="No"/>
    <x v="11"/>
    <n v="8"/>
    <x v="0"/>
    <x v="0"/>
    <x v="0"/>
    <x v="0"/>
    <x v="2"/>
  </r>
  <r>
    <n v="4.5058160029999996"/>
    <x v="0"/>
    <x v="4"/>
    <x v="5"/>
    <s v="No"/>
    <x v="9"/>
    <n v="3"/>
    <x v="0"/>
    <x v="0"/>
    <x v="0"/>
    <x v="0"/>
    <x v="0"/>
  </r>
  <r>
    <n v="6"/>
    <x v="1"/>
    <x v="11"/>
    <x v="6"/>
    <s v="Yes"/>
    <x v="15"/>
    <n v="1"/>
    <x v="1"/>
    <x v="1"/>
    <x v="1"/>
    <x v="1"/>
    <x v="0"/>
  </r>
  <r>
    <n v="2"/>
    <x v="0"/>
    <x v="0"/>
    <x v="0"/>
    <s v="No"/>
    <x v="4"/>
    <n v="7"/>
    <x v="0"/>
    <x v="0"/>
    <x v="0"/>
    <x v="0"/>
    <x v="2"/>
  </r>
  <r>
    <n v="10"/>
    <x v="1"/>
    <x v="2"/>
    <x v="2"/>
    <s v="Yes"/>
    <x v="10"/>
    <n v="2"/>
    <x v="1"/>
    <x v="1"/>
    <x v="1"/>
    <x v="1"/>
    <x v="1"/>
  </r>
  <r>
    <n v="7"/>
    <x v="1"/>
    <x v="9"/>
    <x v="1"/>
    <s v="Yes"/>
    <x v="8"/>
    <n v="2"/>
    <x v="1"/>
    <x v="1"/>
    <x v="1"/>
    <x v="1"/>
    <x v="0"/>
  </r>
  <r>
    <n v="2"/>
    <x v="0"/>
    <x v="5"/>
    <x v="4"/>
    <s v="No"/>
    <x v="11"/>
    <n v="8"/>
    <x v="0"/>
    <x v="0"/>
    <x v="0"/>
    <x v="0"/>
    <x v="2"/>
  </r>
  <r>
    <n v="8"/>
    <x v="0"/>
    <x v="1"/>
    <x v="1"/>
    <s v="Yes"/>
    <x v="10"/>
    <n v="0"/>
    <x v="1"/>
    <x v="0"/>
    <x v="1"/>
    <x v="1"/>
    <x v="1"/>
  </r>
  <r>
    <n v="8"/>
    <x v="1"/>
    <x v="1"/>
    <x v="1"/>
    <s v="Yes"/>
    <x v="12"/>
    <n v="1"/>
    <x v="0"/>
    <x v="1"/>
    <x v="1"/>
    <x v="0"/>
    <x v="1"/>
  </r>
  <r>
    <n v="2"/>
    <x v="0"/>
    <x v="0"/>
    <x v="5"/>
    <s v="No"/>
    <x v="0"/>
    <n v="6"/>
    <x v="0"/>
    <x v="0"/>
    <x v="0"/>
    <x v="0"/>
    <x v="2"/>
  </r>
  <r>
    <n v="2"/>
    <x v="0"/>
    <x v="5"/>
    <x v="0"/>
    <s v="No"/>
    <x v="11"/>
    <n v="4"/>
    <x v="0"/>
    <x v="0"/>
    <x v="0"/>
    <x v="0"/>
    <x v="2"/>
  </r>
  <r>
    <n v="4"/>
    <x v="1"/>
    <x v="1"/>
    <x v="6"/>
    <s v="Yes"/>
    <x v="10"/>
    <n v="2"/>
    <x v="1"/>
    <x v="1"/>
    <x v="1"/>
    <x v="1"/>
    <x v="0"/>
  </r>
  <r>
    <n v="10"/>
    <x v="1"/>
    <x v="9"/>
    <x v="1"/>
    <s v="Yes"/>
    <x v="10"/>
    <n v="1"/>
    <x v="1"/>
    <x v="1"/>
    <x v="1"/>
    <x v="1"/>
    <x v="1"/>
  </r>
  <r>
    <n v="3"/>
    <x v="0"/>
    <x v="3"/>
    <x v="5"/>
    <s v="No"/>
    <x v="5"/>
    <n v="7"/>
    <x v="0"/>
    <x v="0"/>
    <x v="0"/>
    <x v="0"/>
    <x v="2"/>
  </r>
  <r>
    <n v="10"/>
    <x v="1"/>
    <x v="1"/>
    <x v="1"/>
    <s v="Yes"/>
    <x v="8"/>
    <n v="0"/>
    <x v="1"/>
    <x v="1"/>
    <x v="1"/>
    <x v="1"/>
    <x v="1"/>
  </r>
  <r>
    <n v="2"/>
    <x v="0"/>
    <x v="5"/>
    <x v="6"/>
    <s v="No"/>
    <x v="14"/>
    <n v="7"/>
    <x v="0"/>
    <x v="0"/>
    <x v="0"/>
    <x v="0"/>
    <x v="2"/>
  </r>
  <r>
    <n v="0"/>
    <x v="0"/>
    <x v="6"/>
    <x v="6"/>
    <s v="No"/>
    <x v="4"/>
    <n v="5"/>
    <x v="0"/>
    <x v="0"/>
    <x v="0"/>
    <x v="0"/>
    <x v="2"/>
  </r>
  <r>
    <n v="7"/>
    <x v="1"/>
    <x v="9"/>
    <x v="7"/>
    <s v="Yes"/>
    <x v="10"/>
    <n v="2"/>
    <x v="0"/>
    <x v="1"/>
    <x v="1"/>
    <x v="0"/>
    <x v="0"/>
  </r>
  <r>
    <n v="10"/>
    <x v="1"/>
    <x v="9"/>
    <x v="7"/>
    <s v="Yes"/>
    <x v="8"/>
    <n v="1"/>
    <x v="1"/>
    <x v="1"/>
    <x v="1"/>
    <x v="1"/>
    <x v="1"/>
  </r>
  <r>
    <n v="10"/>
    <x v="1"/>
    <x v="9"/>
    <x v="1"/>
    <s v="Yes"/>
    <x v="15"/>
    <n v="1"/>
    <x v="1"/>
    <x v="1"/>
    <x v="1"/>
    <x v="1"/>
    <x v="1"/>
  </r>
  <r>
    <n v="3"/>
    <x v="0"/>
    <x v="6"/>
    <x v="4"/>
    <s v="No"/>
    <x v="11"/>
    <n v="7"/>
    <x v="0"/>
    <x v="0"/>
    <x v="0"/>
    <x v="0"/>
    <x v="2"/>
  </r>
  <r>
    <n v="6"/>
    <x v="1"/>
    <x v="2"/>
    <x v="1"/>
    <s v="No"/>
    <x v="2"/>
    <n v="2"/>
    <x v="1"/>
    <x v="1"/>
    <x v="0"/>
    <x v="1"/>
    <x v="0"/>
  </r>
  <r>
    <n v="7"/>
    <x v="1"/>
    <x v="9"/>
    <x v="2"/>
    <s v="Yes"/>
    <x v="8"/>
    <n v="1"/>
    <x v="1"/>
    <x v="1"/>
    <x v="1"/>
    <x v="1"/>
    <x v="0"/>
  </r>
  <r>
    <n v="7"/>
    <x v="1"/>
    <x v="9"/>
    <x v="1"/>
    <s v="Yes"/>
    <x v="12"/>
    <n v="1"/>
    <x v="0"/>
    <x v="1"/>
    <x v="1"/>
    <x v="0"/>
    <x v="0"/>
  </r>
  <r>
    <n v="1"/>
    <x v="0"/>
    <x v="8"/>
    <x v="5"/>
    <s v="No"/>
    <x v="13"/>
    <n v="3"/>
    <x v="0"/>
    <x v="0"/>
    <x v="0"/>
    <x v="0"/>
    <x v="2"/>
  </r>
  <r>
    <n v="0"/>
    <x v="0"/>
    <x v="4"/>
    <x v="4"/>
    <s v="No"/>
    <x v="9"/>
    <n v="3"/>
    <x v="0"/>
    <x v="0"/>
    <x v="0"/>
    <x v="0"/>
    <x v="2"/>
  </r>
  <r>
    <n v="1"/>
    <x v="0"/>
    <x v="0"/>
    <x v="6"/>
    <s v="No"/>
    <x v="9"/>
    <n v="4"/>
    <x v="0"/>
    <x v="0"/>
    <x v="0"/>
    <x v="0"/>
    <x v="2"/>
  </r>
  <r>
    <n v="6"/>
    <x v="1"/>
    <x v="7"/>
    <x v="2"/>
    <s v="Yes"/>
    <x v="8"/>
    <n v="1"/>
    <x v="1"/>
    <x v="1"/>
    <x v="1"/>
    <x v="1"/>
    <x v="0"/>
  </r>
  <r>
    <n v="4.5058160029999996"/>
    <x v="0"/>
    <x v="0"/>
    <x v="6"/>
    <s v="No"/>
    <x v="2"/>
    <n v="5"/>
    <x v="0"/>
    <x v="0"/>
    <x v="0"/>
    <x v="0"/>
    <x v="0"/>
  </r>
  <r>
    <n v="10"/>
    <x v="1"/>
    <x v="1"/>
    <x v="7"/>
    <s v="Yes"/>
    <x v="15"/>
    <n v="2"/>
    <x v="0"/>
    <x v="1"/>
    <x v="1"/>
    <x v="0"/>
    <x v="1"/>
  </r>
  <r>
    <n v="8"/>
    <x v="1"/>
    <x v="1"/>
    <x v="7"/>
    <s v="Yes"/>
    <x v="10"/>
    <n v="1"/>
    <x v="1"/>
    <x v="1"/>
    <x v="1"/>
    <x v="1"/>
    <x v="1"/>
  </r>
  <r>
    <n v="0"/>
    <x v="0"/>
    <x v="4"/>
    <x v="0"/>
    <s v="No"/>
    <x v="7"/>
    <n v="6"/>
    <x v="0"/>
    <x v="0"/>
    <x v="0"/>
    <x v="0"/>
    <x v="2"/>
  </r>
  <r>
    <n v="3"/>
    <x v="0"/>
    <x v="0"/>
    <x v="4"/>
    <s v="No"/>
    <x v="13"/>
    <n v="7"/>
    <x v="0"/>
    <x v="0"/>
    <x v="0"/>
    <x v="0"/>
    <x v="2"/>
  </r>
  <r>
    <n v="0"/>
    <x v="0"/>
    <x v="0"/>
    <x v="0"/>
    <s v="No"/>
    <x v="3"/>
    <n v="5"/>
    <x v="0"/>
    <x v="0"/>
    <x v="0"/>
    <x v="0"/>
    <x v="2"/>
  </r>
  <r>
    <n v="1"/>
    <x v="0"/>
    <x v="4"/>
    <x v="6"/>
    <s v="No"/>
    <x v="16"/>
    <n v="7"/>
    <x v="0"/>
    <x v="0"/>
    <x v="0"/>
    <x v="0"/>
    <x v="2"/>
  </r>
  <r>
    <n v="0"/>
    <x v="0"/>
    <x v="0"/>
    <x v="6"/>
    <s v="No"/>
    <x v="11"/>
    <n v="7"/>
    <x v="0"/>
    <x v="0"/>
    <x v="0"/>
    <x v="0"/>
    <x v="2"/>
  </r>
  <r>
    <n v="6"/>
    <x v="1"/>
    <x v="9"/>
    <x v="2"/>
    <s v="Yes"/>
    <x v="10"/>
    <n v="2"/>
    <x v="1"/>
    <x v="1"/>
    <x v="1"/>
    <x v="1"/>
    <x v="0"/>
  </r>
  <r>
    <n v="8"/>
    <x v="1"/>
    <x v="7"/>
    <x v="2"/>
    <s v="Yes"/>
    <x v="15"/>
    <n v="2"/>
    <x v="1"/>
    <x v="1"/>
    <x v="1"/>
    <x v="1"/>
    <x v="1"/>
  </r>
  <r>
    <n v="0"/>
    <x v="0"/>
    <x v="4"/>
    <x v="6"/>
    <s v="No"/>
    <x v="2"/>
    <n v="6"/>
    <x v="0"/>
    <x v="0"/>
    <x v="0"/>
    <x v="0"/>
    <x v="2"/>
  </r>
  <r>
    <n v="2"/>
    <x v="0"/>
    <x v="5"/>
    <x v="0"/>
    <s v="No"/>
    <x v="11"/>
    <n v="7"/>
    <x v="0"/>
    <x v="0"/>
    <x v="0"/>
    <x v="0"/>
    <x v="2"/>
  </r>
  <r>
    <n v="4.5058160029999996"/>
    <x v="0"/>
    <x v="6"/>
    <x v="0"/>
    <s v="No"/>
    <x v="2"/>
    <n v="7"/>
    <x v="0"/>
    <x v="0"/>
    <x v="0"/>
    <x v="0"/>
    <x v="0"/>
  </r>
  <r>
    <n v="1"/>
    <x v="0"/>
    <x v="5"/>
    <x v="6"/>
    <s v="No"/>
    <x v="14"/>
    <n v="3"/>
    <x v="0"/>
    <x v="0"/>
    <x v="0"/>
    <x v="0"/>
    <x v="2"/>
  </r>
  <r>
    <n v="2"/>
    <x v="0"/>
    <x v="4"/>
    <x v="5"/>
    <s v="No"/>
    <x v="13"/>
    <n v="3"/>
    <x v="0"/>
    <x v="0"/>
    <x v="0"/>
    <x v="0"/>
    <x v="2"/>
  </r>
  <r>
    <n v="2"/>
    <x v="0"/>
    <x v="5"/>
    <x v="4"/>
    <s v="No"/>
    <x v="5"/>
    <n v="4"/>
    <x v="0"/>
    <x v="0"/>
    <x v="0"/>
    <x v="0"/>
    <x v="2"/>
  </r>
  <r>
    <n v="3"/>
    <x v="0"/>
    <x v="4"/>
    <x v="6"/>
    <s v="No"/>
    <x v="4"/>
    <n v="4"/>
    <x v="0"/>
    <x v="0"/>
    <x v="0"/>
    <x v="0"/>
    <x v="2"/>
  </r>
  <r>
    <n v="0"/>
    <x v="0"/>
    <x v="3"/>
    <x v="5"/>
    <s v="No"/>
    <x v="11"/>
    <n v="6"/>
    <x v="0"/>
    <x v="0"/>
    <x v="0"/>
    <x v="0"/>
    <x v="2"/>
  </r>
  <r>
    <n v="0"/>
    <x v="0"/>
    <x v="0"/>
    <x v="0"/>
    <s v="No"/>
    <x v="3"/>
    <n v="5"/>
    <x v="0"/>
    <x v="0"/>
    <x v="0"/>
    <x v="0"/>
    <x v="2"/>
  </r>
  <r>
    <n v="2"/>
    <x v="0"/>
    <x v="0"/>
    <x v="5"/>
    <s v="No"/>
    <x v="16"/>
    <n v="9"/>
    <x v="0"/>
    <x v="0"/>
    <x v="0"/>
    <x v="0"/>
    <x v="2"/>
  </r>
  <r>
    <n v="0"/>
    <x v="0"/>
    <x v="0"/>
    <x v="4"/>
    <s v="No"/>
    <x v="5"/>
    <n v="5"/>
    <x v="0"/>
    <x v="0"/>
    <x v="0"/>
    <x v="0"/>
    <x v="2"/>
  </r>
  <r>
    <n v="6"/>
    <x v="1"/>
    <x v="1"/>
    <x v="7"/>
    <s v="Yes"/>
    <x v="12"/>
    <n v="2"/>
    <x v="1"/>
    <x v="1"/>
    <x v="1"/>
    <x v="1"/>
    <x v="0"/>
  </r>
  <r>
    <n v="9"/>
    <x v="1"/>
    <x v="1"/>
    <x v="1"/>
    <s v="Yes"/>
    <x v="8"/>
    <n v="2"/>
    <x v="1"/>
    <x v="1"/>
    <x v="1"/>
    <x v="1"/>
    <x v="1"/>
  </r>
  <r>
    <n v="7"/>
    <x v="1"/>
    <x v="2"/>
    <x v="6"/>
    <s v="No"/>
    <x v="2"/>
    <n v="1"/>
    <x v="1"/>
    <x v="1"/>
    <x v="0"/>
    <x v="1"/>
    <x v="0"/>
  </r>
  <r>
    <n v="0"/>
    <x v="0"/>
    <x v="4"/>
    <x v="5"/>
    <s v="No"/>
    <x v="11"/>
    <n v="4"/>
    <x v="0"/>
    <x v="0"/>
    <x v="0"/>
    <x v="0"/>
    <x v="2"/>
  </r>
  <r>
    <n v="4"/>
    <x v="1"/>
    <x v="1"/>
    <x v="7"/>
    <s v="Yes"/>
    <x v="8"/>
    <n v="3.5647266310000001"/>
    <x v="1"/>
    <x v="1"/>
    <x v="1"/>
    <x v="1"/>
    <x v="0"/>
  </r>
  <r>
    <n v="6"/>
    <x v="1"/>
    <x v="1"/>
    <x v="2"/>
    <s v="Yes"/>
    <x v="2"/>
    <n v="2"/>
    <x v="1"/>
    <x v="1"/>
    <x v="1"/>
    <x v="1"/>
    <x v="0"/>
  </r>
  <r>
    <n v="1"/>
    <x v="0"/>
    <x v="6"/>
    <x v="6"/>
    <s v="No"/>
    <x v="2"/>
    <n v="9"/>
    <x v="0"/>
    <x v="0"/>
    <x v="0"/>
    <x v="0"/>
    <x v="2"/>
  </r>
  <r>
    <n v="10"/>
    <x v="1"/>
    <x v="1"/>
    <x v="2"/>
    <s v="Yes"/>
    <x v="16"/>
    <n v="1"/>
    <x v="1"/>
    <x v="1"/>
    <x v="1"/>
    <x v="1"/>
    <x v="1"/>
  </r>
  <r>
    <n v="3"/>
    <x v="0"/>
    <x v="6"/>
    <x v="4"/>
    <s v="No"/>
    <x v="7"/>
    <n v="4"/>
    <x v="0"/>
    <x v="0"/>
    <x v="0"/>
    <x v="0"/>
    <x v="2"/>
  </r>
  <r>
    <n v="7"/>
    <x v="1"/>
    <x v="9"/>
    <x v="1"/>
    <s v="Yes"/>
    <x v="10"/>
    <n v="0"/>
    <x v="1"/>
    <x v="1"/>
    <x v="1"/>
    <x v="1"/>
    <x v="0"/>
  </r>
  <r>
    <n v="9"/>
    <x v="1"/>
    <x v="2"/>
    <x v="7"/>
    <s v="Yes"/>
    <x v="8"/>
    <n v="1"/>
    <x v="1"/>
    <x v="1"/>
    <x v="1"/>
    <x v="1"/>
    <x v="1"/>
  </r>
  <r>
    <n v="3"/>
    <x v="0"/>
    <x v="3"/>
    <x v="5"/>
    <s v="No"/>
    <x v="0"/>
    <n v="9"/>
    <x v="0"/>
    <x v="0"/>
    <x v="0"/>
    <x v="0"/>
    <x v="2"/>
  </r>
  <r>
    <n v="10"/>
    <x v="1"/>
    <x v="7"/>
    <x v="2"/>
    <s v="Yes"/>
    <x v="12"/>
    <n v="2"/>
    <x v="1"/>
    <x v="1"/>
    <x v="1"/>
    <x v="1"/>
    <x v="1"/>
  </r>
  <r>
    <n v="4"/>
    <x v="1"/>
    <x v="2"/>
    <x v="1"/>
    <s v="Yes"/>
    <x v="12"/>
    <n v="0"/>
    <x v="1"/>
    <x v="1"/>
    <x v="1"/>
    <x v="1"/>
    <x v="0"/>
  </r>
  <r>
    <n v="2"/>
    <x v="0"/>
    <x v="5"/>
    <x v="6"/>
    <s v="No"/>
    <x v="11"/>
    <n v="3"/>
    <x v="0"/>
    <x v="0"/>
    <x v="0"/>
    <x v="0"/>
    <x v="2"/>
  </r>
  <r>
    <n v="0"/>
    <x v="0"/>
    <x v="5"/>
    <x v="5"/>
    <s v="No"/>
    <x v="3"/>
    <n v="6"/>
    <x v="0"/>
    <x v="0"/>
    <x v="0"/>
    <x v="0"/>
    <x v="2"/>
  </r>
  <r>
    <n v="5"/>
    <x v="0"/>
    <x v="7"/>
    <x v="2"/>
    <s v="Yes"/>
    <x v="15"/>
    <n v="2"/>
    <x v="1"/>
    <x v="0"/>
    <x v="1"/>
    <x v="1"/>
    <x v="0"/>
  </r>
  <r>
    <n v="2"/>
    <x v="0"/>
    <x v="3"/>
    <x v="4"/>
    <s v="No"/>
    <x v="7"/>
    <n v="3"/>
    <x v="0"/>
    <x v="0"/>
    <x v="0"/>
    <x v="0"/>
    <x v="2"/>
  </r>
  <r>
    <n v="4"/>
    <x v="1"/>
    <x v="2"/>
    <x v="1"/>
    <s v="Yes"/>
    <x v="12"/>
    <n v="1"/>
    <x v="1"/>
    <x v="1"/>
    <x v="1"/>
    <x v="1"/>
    <x v="0"/>
  </r>
  <r>
    <n v="4"/>
    <x v="1"/>
    <x v="9"/>
    <x v="1"/>
    <s v="Yes"/>
    <x v="2"/>
    <n v="1"/>
    <x v="1"/>
    <x v="1"/>
    <x v="1"/>
    <x v="1"/>
    <x v="0"/>
  </r>
  <r>
    <n v="0"/>
    <x v="0"/>
    <x v="4"/>
    <x v="0"/>
    <s v="No"/>
    <x v="11"/>
    <n v="5"/>
    <x v="0"/>
    <x v="0"/>
    <x v="0"/>
    <x v="0"/>
    <x v="2"/>
  </r>
  <r>
    <n v="2"/>
    <x v="0"/>
    <x v="3"/>
    <x v="6"/>
    <s v="No"/>
    <x v="16"/>
    <n v="4"/>
    <x v="0"/>
    <x v="0"/>
    <x v="0"/>
    <x v="0"/>
    <x v="2"/>
  </r>
  <r>
    <n v="2"/>
    <x v="0"/>
    <x v="4"/>
    <x v="4"/>
    <s v="No"/>
    <x v="7"/>
    <n v="5"/>
    <x v="0"/>
    <x v="0"/>
    <x v="0"/>
    <x v="0"/>
    <x v="2"/>
  </r>
  <r>
    <n v="10"/>
    <x v="1"/>
    <x v="1"/>
    <x v="2"/>
    <s v="Yes"/>
    <x v="8"/>
    <n v="1"/>
    <x v="0"/>
    <x v="1"/>
    <x v="1"/>
    <x v="0"/>
    <x v="1"/>
  </r>
  <r>
    <n v="0"/>
    <x v="0"/>
    <x v="6"/>
    <x v="4"/>
    <s v="No"/>
    <x v="3"/>
    <n v="7"/>
    <x v="0"/>
    <x v="0"/>
    <x v="0"/>
    <x v="0"/>
    <x v="2"/>
  </r>
  <r>
    <n v="1"/>
    <x v="0"/>
    <x v="6"/>
    <x v="6"/>
    <s v="No"/>
    <x v="3"/>
    <n v="6"/>
    <x v="0"/>
    <x v="0"/>
    <x v="0"/>
    <x v="0"/>
    <x v="2"/>
  </r>
  <r>
    <n v="8"/>
    <x v="1"/>
    <x v="9"/>
    <x v="2"/>
    <s v="Yes"/>
    <x v="16"/>
    <n v="1"/>
    <x v="1"/>
    <x v="1"/>
    <x v="1"/>
    <x v="1"/>
    <x v="1"/>
  </r>
  <r>
    <n v="3"/>
    <x v="0"/>
    <x v="0"/>
    <x v="6"/>
    <s v="No"/>
    <x v="7"/>
    <n v="9"/>
    <x v="0"/>
    <x v="0"/>
    <x v="0"/>
    <x v="0"/>
    <x v="2"/>
  </r>
  <r>
    <n v="9"/>
    <x v="1"/>
    <x v="7"/>
    <x v="1"/>
    <s v="Yes"/>
    <x v="2"/>
    <n v="1"/>
    <x v="1"/>
    <x v="1"/>
    <x v="1"/>
    <x v="1"/>
    <x v="1"/>
  </r>
  <r>
    <n v="7"/>
    <x v="1"/>
    <x v="1"/>
    <x v="1"/>
    <s v="Yes"/>
    <x v="10"/>
    <n v="0"/>
    <x v="1"/>
    <x v="1"/>
    <x v="1"/>
    <x v="1"/>
    <x v="0"/>
  </r>
  <r>
    <n v="8"/>
    <x v="1"/>
    <x v="2"/>
    <x v="1"/>
    <s v="Yes"/>
    <x v="2"/>
    <n v="2"/>
    <x v="1"/>
    <x v="1"/>
    <x v="1"/>
    <x v="1"/>
    <x v="1"/>
  </r>
  <r>
    <n v="10"/>
    <x v="1"/>
    <x v="9"/>
    <x v="2"/>
    <s v="Yes"/>
    <x v="12"/>
    <n v="1"/>
    <x v="1"/>
    <x v="1"/>
    <x v="1"/>
    <x v="1"/>
    <x v="1"/>
  </r>
  <r>
    <n v="3"/>
    <x v="0"/>
    <x v="6"/>
    <x v="5"/>
    <s v="No"/>
    <x v="3"/>
    <n v="3"/>
    <x v="0"/>
    <x v="0"/>
    <x v="0"/>
    <x v="0"/>
    <x v="2"/>
  </r>
  <r>
    <n v="4.5058160029999996"/>
    <x v="0"/>
    <x v="4"/>
    <x v="5"/>
    <s v="No"/>
    <x v="14"/>
    <n v="6"/>
    <x v="0"/>
    <x v="0"/>
    <x v="0"/>
    <x v="0"/>
    <x v="0"/>
  </r>
  <r>
    <n v="2"/>
    <x v="0"/>
    <x v="5"/>
    <x v="5"/>
    <s v="No"/>
    <x v="2"/>
    <n v="6"/>
    <x v="0"/>
    <x v="0"/>
    <x v="0"/>
    <x v="0"/>
    <x v="2"/>
  </r>
  <r>
    <n v="10"/>
    <x v="1"/>
    <x v="7"/>
    <x v="1"/>
    <s v="Yes"/>
    <x v="15"/>
    <n v="0"/>
    <x v="1"/>
    <x v="1"/>
    <x v="1"/>
    <x v="1"/>
    <x v="1"/>
  </r>
  <r>
    <n v="0"/>
    <x v="0"/>
    <x v="3"/>
    <x v="3"/>
    <s v="No"/>
    <x v="0"/>
    <n v="9"/>
    <x v="1"/>
    <x v="0"/>
    <x v="0"/>
    <x v="1"/>
    <x v="2"/>
  </r>
  <r>
    <n v="8"/>
    <x v="1"/>
    <x v="1"/>
    <x v="2"/>
    <s v="Yes"/>
    <x v="8"/>
    <n v="1"/>
    <x v="1"/>
    <x v="1"/>
    <x v="1"/>
    <x v="1"/>
    <x v="1"/>
  </r>
  <r>
    <n v="11"/>
    <x v="1"/>
    <x v="2"/>
    <x v="1"/>
    <s v="Yes"/>
    <x v="12"/>
    <n v="2"/>
    <x v="1"/>
    <x v="1"/>
    <x v="1"/>
    <x v="1"/>
    <x v="1"/>
  </r>
  <r>
    <n v="0"/>
    <x v="0"/>
    <x v="6"/>
    <x v="0"/>
    <s v="No"/>
    <x v="14"/>
    <n v="3"/>
    <x v="0"/>
    <x v="0"/>
    <x v="0"/>
    <x v="0"/>
    <x v="2"/>
  </r>
  <r>
    <n v="11"/>
    <x v="1"/>
    <x v="1"/>
    <x v="1"/>
    <s v="Yes"/>
    <x v="12"/>
    <n v="2"/>
    <x v="0"/>
    <x v="1"/>
    <x v="1"/>
    <x v="0"/>
    <x v="1"/>
  </r>
  <r>
    <n v="3"/>
    <x v="0"/>
    <x v="3"/>
    <x v="6"/>
    <s v="No"/>
    <x v="5"/>
    <n v="5"/>
    <x v="0"/>
    <x v="0"/>
    <x v="0"/>
    <x v="0"/>
    <x v="2"/>
  </r>
  <r>
    <n v="9"/>
    <x v="1"/>
    <x v="11"/>
    <x v="2"/>
    <s v="Yes"/>
    <x v="8"/>
    <n v="1"/>
    <x v="1"/>
    <x v="1"/>
    <x v="1"/>
    <x v="1"/>
    <x v="1"/>
  </r>
  <r>
    <n v="0"/>
    <x v="0"/>
    <x v="4"/>
    <x v="5"/>
    <s v="No"/>
    <x v="13"/>
    <n v="6"/>
    <x v="0"/>
    <x v="0"/>
    <x v="0"/>
    <x v="0"/>
    <x v="2"/>
  </r>
  <r>
    <n v="0"/>
    <x v="0"/>
    <x v="0"/>
    <x v="0"/>
    <s v="No"/>
    <x v="4"/>
    <n v="3"/>
    <x v="0"/>
    <x v="0"/>
    <x v="0"/>
    <x v="0"/>
    <x v="2"/>
  </r>
  <r>
    <n v="1"/>
    <x v="0"/>
    <x v="8"/>
    <x v="0"/>
    <s v="No"/>
    <x v="9"/>
    <n v="3"/>
    <x v="0"/>
    <x v="0"/>
    <x v="0"/>
    <x v="0"/>
    <x v="2"/>
  </r>
  <r>
    <n v="2"/>
    <x v="0"/>
    <x v="3"/>
    <x v="4"/>
    <s v="No"/>
    <x v="4"/>
    <n v="8"/>
    <x v="0"/>
    <x v="0"/>
    <x v="0"/>
    <x v="0"/>
    <x v="2"/>
  </r>
  <r>
    <n v="10"/>
    <x v="1"/>
    <x v="9"/>
    <x v="7"/>
    <s v="Yes"/>
    <x v="8"/>
    <n v="1"/>
    <x v="1"/>
    <x v="1"/>
    <x v="1"/>
    <x v="1"/>
    <x v="1"/>
  </r>
  <r>
    <n v="6"/>
    <x v="1"/>
    <x v="1"/>
    <x v="7"/>
    <s v="Yes"/>
    <x v="15"/>
    <n v="2"/>
    <x v="1"/>
    <x v="1"/>
    <x v="1"/>
    <x v="1"/>
    <x v="0"/>
  </r>
  <r>
    <n v="11"/>
    <x v="1"/>
    <x v="1"/>
    <x v="2"/>
    <s v="Yes"/>
    <x v="12"/>
    <n v="0"/>
    <x v="1"/>
    <x v="1"/>
    <x v="1"/>
    <x v="1"/>
    <x v="1"/>
  </r>
  <r>
    <n v="2"/>
    <x v="0"/>
    <x v="6"/>
    <x v="4"/>
    <s v="No"/>
    <x v="7"/>
    <n v="4"/>
    <x v="0"/>
    <x v="0"/>
    <x v="0"/>
    <x v="0"/>
    <x v="2"/>
  </r>
  <r>
    <n v="7"/>
    <x v="1"/>
    <x v="9"/>
    <x v="2"/>
    <s v="Yes"/>
    <x v="8"/>
    <n v="2"/>
    <x v="1"/>
    <x v="1"/>
    <x v="1"/>
    <x v="1"/>
    <x v="0"/>
  </r>
  <r>
    <n v="8"/>
    <x v="1"/>
    <x v="9"/>
    <x v="2"/>
    <s v="Yes"/>
    <x v="10"/>
    <n v="0"/>
    <x v="1"/>
    <x v="1"/>
    <x v="1"/>
    <x v="1"/>
    <x v="1"/>
  </r>
  <r>
    <n v="4"/>
    <x v="1"/>
    <x v="11"/>
    <x v="1"/>
    <s v="Yes"/>
    <x v="10"/>
    <n v="2"/>
    <x v="1"/>
    <x v="1"/>
    <x v="1"/>
    <x v="1"/>
    <x v="0"/>
  </r>
  <r>
    <n v="10"/>
    <x v="1"/>
    <x v="2"/>
    <x v="2"/>
    <s v="Yes"/>
    <x v="15"/>
    <n v="0"/>
    <x v="1"/>
    <x v="1"/>
    <x v="1"/>
    <x v="1"/>
    <x v="1"/>
  </r>
  <r>
    <n v="0"/>
    <x v="0"/>
    <x v="4"/>
    <x v="6"/>
    <s v="No"/>
    <x v="13"/>
    <n v="4"/>
    <x v="0"/>
    <x v="0"/>
    <x v="0"/>
    <x v="0"/>
    <x v="2"/>
  </r>
  <r>
    <n v="3"/>
    <x v="0"/>
    <x v="4"/>
    <x v="6"/>
    <s v="No"/>
    <x v="16"/>
    <n v="5"/>
    <x v="0"/>
    <x v="0"/>
    <x v="0"/>
    <x v="0"/>
    <x v="2"/>
  </r>
  <r>
    <n v="2"/>
    <x v="0"/>
    <x v="4"/>
    <x v="4"/>
    <s v="No"/>
    <x v="16"/>
    <n v="8"/>
    <x v="0"/>
    <x v="0"/>
    <x v="0"/>
    <x v="0"/>
    <x v="2"/>
  </r>
  <r>
    <n v="8"/>
    <x v="1"/>
    <x v="7"/>
    <x v="7"/>
    <s v="Yes"/>
    <x v="10"/>
    <n v="2"/>
    <x v="1"/>
    <x v="1"/>
    <x v="1"/>
    <x v="1"/>
    <x v="1"/>
  </r>
  <r>
    <n v="3"/>
    <x v="0"/>
    <x v="4"/>
    <x v="6"/>
    <s v="No"/>
    <x v="6"/>
    <n v="5"/>
    <x v="0"/>
    <x v="0"/>
    <x v="0"/>
    <x v="0"/>
    <x v="2"/>
  </r>
  <r>
    <n v="1"/>
    <x v="0"/>
    <x v="8"/>
    <x v="6"/>
    <s v="No"/>
    <x v="11"/>
    <n v="9"/>
    <x v="0"/>
    <x v="0"/>
    <x v="0"/>
    <x v="0"/>
    <x v="2"/>
  </r>
  <r>
    <n v="9"/>
    <x v="1"/>
    <x v="9"/>
    <x v="2"/>
    <s v="Yes"/>
    <x v="10"/>
    <n v="0"/>
    <x v="1"/>
    <x v="1"/>
    <x v="1"/>
    <x v="1"/>
    <x v="1"/>
  </r>
  <r>
    <n v="8"/>
    <x v="1"/>
    <x v="1"/>
    <x v="2"/>
    <s v="No"/>
    <x v="2"/>
    <n v="0"/>
    <x v="1"/>
    <x v="1"/>
    <x v="0"/>
    <x v="1"/>
    <x v="1"/>
  </r>
  <r>
    <n v="11"/>
    <x v="1"/>
    <x v="7"/>
    <x v="1"/>
    <s v="Yes"/>
    <x v="8"/>
    <n v="0"/>
    <x v="1"/>
    <x v="1"/>
    <x v="1"/>
    <x v="1"/>
    <x v="1"/>
  </r>
  <r>
    <n v="2"/>
    <x v="0"/>
    <x v="0"/>
    <x v="0"/>
    <s v="No"/>
    <x v="6"/>
    <n v="4"/>
    <x v="0"/>
    <x v="0"/>
    <x v="0"/>
    <x v="0"/>
    <x v="2"/>
  </r>
  <r>
    <n v="2"/>
    <x v="0"/>
    <x v="0"/>
    <x v="4"/>
    <s v="No"/>
    <x v="4"/>
    <n v="8"/>
    <x v="0"/>
    <x v="0"/>
    <x v="0"/>
    <x v="0"/>
    <x v="2"/>
  </r>
  <r>
    <n v="1"/>
    <x v="0"/>
    <x v="6"/>
    <x v="0"/>
    <s v="No"/>
    <x v="11"/>
    <n v="8"/>
    <x v="1"/>
    <x v="0"/>
    <x v="0"/>
    <x v="1"/>
    <x v="2"/>
  </r>
  <r>
    <n v="9"/>
    <x v="1"/>
    <x v="7"/>
    <x v="1"/>
    <s v="Yes"/>
    <x v="2"/>
    <n v="1"/>
    <x v="1"/>
    <x v="1"/>
    <x v="1"/>
    <x v="1"/>
    <x v="1"/>
  </r>
  <r>
    <n v="0"/>
    <x v="0"/>
    <x v="6"/>
    <x v="5"/>
    <s v="No"/>
    <x v="7"/>
    <n v="8"/>
    <x v="0"/>
    <x v="0"/>
    <x v="0"/>
    <x v="0"/>
    <x v="2"/>
  </r>
  <r>
    <n v="3"/>
    <x v="0"/>
    <x v="8"/>
    <x v="0"/>
    <s v="No"/>
    <x v="2"/>
    <n v="9"/>
    <x v="0"/>
    <x v="0"/>
    <x v="0"/>
    <x v="0"/>
    <x v="2"/>
  </r>
  <r>
    <n v="1"/>
    <x v="0"/>
    <x v="8"/>
    <x v="0"/>
    <s v="No"/>
    <x v="9"/>
    <n v="6"/>
    <x v="0"/>
    <x v="0"/>
    <x v="0"/>
    <x v="0"/>
    <x v="2"/>
  </r>
  <r>
    <n v="1"/>
    <x v="0"/>
    <x v="8"/>
    <x v="4"/>
    <s v="No"/>
    <x v="11"/>
    <n v="9"/>
    <x v="0"/>
    <x v="0"/>
    <x v="0"/>
    <x v="0"/>
    <x v="2"/>
  </r>
  <r>
    <n v="10"/>
    <x v="1"/>
    <x v="7"/>
    <x v="7"/>
    <s v="Yes"/>
    <x v="15"/>
    <n v="2"/>
    <x v="1"/>
    <x v="1"/>
    <x v="1"/>
    <x v="1"/>
    <x v="1"/>
  </r>
  <r>
    <n v="9"/>
    <x v="1"/>
    <x v="7"/>
    <x v="7"/>
    <s v="Yes"/>
    <x v="15"/>
    <n v="1"/>
    <x v="1"/>
    <x v="1"/>
    <x v="1"/>
    <x v="1"/>
    <x v="1"/>
  </r>
  <r>
    <n v="0"/>
    <x v="0"/>
    <x v="6"/>
    <x v="5"/>
    <s v="No"/>
    <x v="2"/>
    <n v="3"/>
    <x v="0"/>
    <x v="0"/>
    <x v="0"/>
    <x v="0"/>
    <x v="2"/>
  </r>
  <r>
    <n v="4"/>
    <x v="1"/>
    <x v="2"/>
    <x v="1"/>
    <s v="Yes"/>
    <x v="2"/>
    <n v="0"/>
    <x v="1"/>
    <x v="1"/>
    <x v="1"/>
    <x v="1"/>
    <x v="0"/>
  </r>
  <r>
    <n v="8"/>
    <x v="1"/>
    <x v="9"/>
    <x v="2"/>
    <s v="Yes"/>
    <x v="12"/>
    <n v="2"/>
    <x v="0"/>
    <x v="1"/>
    <x v="1"/>
    <x v="0"/>
    <x v="1"/>
  </r>
  <r>
    <n v="1"/>
    <x v="0"/>
    <x v="0"/>
    <x v="5"/>
    <s v="No"/>
    <x v="13"/>
    <n v="8"/>
    <x v="0"/>
    <x v="0"/>
    <x v="0"/>
    <x v="0"/>
    <x v="2"/>
  </r>
  <r>
    <n v="10"/>
    <x v="1"/>
    <x v="1"/>
    <x v="1"/>
    <s v="Yes"/>
    <x v="10"/>
    <n v="2"/>
    <x v="0"/>
    <x v="1"/>
    <x v="1"/>
    <x v="0"/>
    <x v="1"/>
  </r>
  <r>
    <n v="7"/>
    <x v="1"/>
    <x v="7"/>
    <x v="7"/>
    <s v="Yes"/>
    <x v="12"/>
    <n v="1"/>
    <x v="1"/>
    <x v="1"/>
    <x v="1"/>
    <x v="1"/>
    <x v="0"/>
  </r>
  <r>
    <n v="3"/>
    <x v="0"/>
    <x v="6"/>
    <x v="0"/>
    <s v="No"/>
    <x v="9"/>
    <n v="8"/>
    <x v="0"/>
    <x v="0"/>
    <x v="0"/>
    <x v="0"/>
    <x v="2"/>
  </r>
  <r>
    <n v="10"/>
    <x v="1"/>
    <x v="7"/>
    <x v="1"/>
    <s v="Yes"/>
    <x v="16"/>
    <n v="2"/>
    <x v="1"/>
    <x v="1"/>
    <x v="1"/>
    <x v="1"/>
    <x v="1"/>
  </r>
  <r>
    <n v="3"/>
    <x v="0"/>
    <x v="8"/>
    <x v="0"/>
    <s v="No"/>
    <x v="13"/>
    <n v="9"/>
    <x v="0"/>
    <x v="0"/>
    <x v="0"/>
    <x v="0"/>
    <x v="2"/>
  </r>
  <r>
    <n v="1"/>
    <x v="0"/>
    <x v="8"/>
    <x v="4"/>
    <s v="No"/>
    <x v="11"/>
    <n v="4"/>
    <x v="0"/>
    <x v="0"/>
    <x v="0"/>
    <x v="0"/>
    <x v="2"/>
  </r>
  <r>
    <n v="10"/>
    <x v="1"/>
    <x v="9"/>
    <x v="1"/>
    <s v="Yes"/>
    <x v="8"/>
    <n v="0"/>
    <x v="1"/>
    <x v="1"/>
    <x v="1"/>
    <x v="1"/>
    <x v="1"/>
  </r>
  <r>
    <n v="2"/>
    <x v="0"/>
    <x v="0"/>
    <x v="5"/>
    <s v="No"/>
    <x v="2"/>
    <n v="4"/>
    <x v="0"/>
    <x v="0"/>
    <x v="0"/>
    <x v="0"/>
    <x v="2"/>
  </r>
  <r>
    <n v="0"/>
    <x v="0"/>
    <x v="8"/>
    <x v="4"/>
    <s v="No"/>
    <x v="9"/>
    <n v="8"/>
    <x v="0"/>
    <x v="0"/>
    <x v="0"/>
    <x v="0"/>
    <x v="2"/>
  </r>
  <r>
    <n v="0"/>
    <x v="0"/>
    <x v="6"/>
    <x v="3"/>
    <s v="No"/>
    <x v="13"/>
    <n v="7"/>
    <x v="1"/>
    <x v="0"/>
    <x v="0"/>
    <x v="1"/>
    <x v="2"/>
  </r>
  <r>
    <n v="8"/>
    <x v="1"/>
    <x v="7"/>
    <x v="1"/>
    <s v="Yes"/>
    <x v="2"/>
    <n v="2"/>
    <x v="1"/>
    <x v="1"/>
    <x v="1"/>
    <x v="1"/>
    <x v="1"/>
  </r>
  <r>
    <n v="4"/>
    <x v="1"/>
    <x v="11"/>
    <x v="2"/>
    <s v="Yes"/>
    <x v="15"/>
    <n v="0"/>
    <x v="1"/>
    <x v="1"/>
    <x v="1"/>
    <x v="1"/>
    <x v="0"/>
  </r>
  <r>
    <n v="6"/>
    <x v="1"/>
    <x v="2"/>
    <x v="6"/>
    <s v="Yes"/>
    <x v="15"/>
    <n v="0"/>
    <x v="1"/>
    <x v="1"/>
    <x v="1"/>
    <x v="1"/>
    <x v="0"/>
  </r>
  <r>
    <n v="6"/>
    <x v="1"/>
    <x v="1"/>
    <x v="7"/>
    <s v="Yes"/>
    <x v="8"/>
    <n v="2"/>
    <x v="1"/>
    <x v="1"/>
    <x v="1"/>
    <x v="1"/>
    <x v="0"/>
  </r>
  <r>
    <n v="0"/>
    <x v="0"/>
    <x v="0"/>
    <x v="4"/>
    <s v="No"/>
    <x v="13"/>
    <n v="4"/>
    <x v="0"/>
    <x v="0"/>
    <x v="0"/>
    <x v="0"/>
    <x v="2"/>
  </r>
  <r>
    <n v="8"/>
    <x v="1"/>
    <x v="1"/>
    <x v="2"/>
    <s v="Yes"/>
    <x v="10"/>
    <n v="2"/>
    <x v="1"/>
    <x v="1"/>
    <x v="1"/>
    <x v="1"/>
    <x v="1"/>
  </r>
  <r>
    <n v="5"/>
    <x v="1"/>
    <x v="9"/>
    <x v="2"/>
    <s v="Yes"/>
    <x v="16"/>
    <n v="0"/>
    <x v="1"/>
    <x v="1"/>
    <x v="1"/>
    <x v="1"/>
    <x v="0"/>
  </r>
  <r>
    <n v="2"/>
    <x v="0"/>
    <x v="6"/>
    <x v="6"/>
    <s v="No"/>
    <x v="2"/>
    <n v="6"/>
    <x v="0"/>
    <x v="0"/>
    <x v="0"/>
    <x v="0"/>
    <x v="2"/>
  </r>
  <r>
    <n v="6"/>
    <x v="1"/>
    <x v="1"/>
    <x v="2"/>
    <s v="Yes"/>
    <x v="10"/>
    <n v="1"/>
    <x v="1"/>
    <x v="1"/>
    <x v="1"/>
    <x v="1"/>
    <x v="0"/>
  </r>
  <r>
    <n v="10"/>
    <x v="1"/>
    <x v="9"/>
    <x v="7"/>
    <s v="Yes"/>
    <x v="15"/>
    <n v="1"/>
    <x v="0"/>
    <x v="1"/>
    <x v="1"/>
    <x v="0"/>
    <x v="1"/>
  </r>
  <r>
    <n v="7"/>
    <x v="1"/>
    <x v="1"/>
    <x v="7"/>
    <s v="Yes"/>
    <x v="10"/>
    <n v="0"/>
    <x v="1"/>
    <x v="1"/>
    <x v="1"/>
    <x v="1"/>
    <x v="0"/>
  </r>
  <r>
    <n v="9"/>
    <x v="1"/>
    <x v="7"/>
    <x v="2"/>
    <s v="Yes"/>
    <x v="8"/>
    <n v="0"/>
    <x v="1"/>
    <x v="1"/>
    <x v="1"/>
    <x v="1"/>
    <x v="1"/>
  </r>
  <r>
    <n v="2"/>
    <x v="0"/>
    <x v="8"/>
    <x v="0"/>
    <s v="No"/>
    <x v="6"/>
    <n v="6"/>
    <x v="0"/>
    <x v="0"/>
    <x v="0"/>
    <x v="0"/>
    <x v="2"/>
  </r>
  <r>
    <n v="0"/>
    <x v="0"/>
    <x v="5"/>
    <x v="5"/>
    <s v="No"/>
    <x v="0"/>
    <n v="7"/>
    <x v="0"/>
    <x v="0"/>
    <x v="0"/>
    <x v="0"/>
    <x v="2"/>
  </r>
  <r>
    <n v="1"/>
    <x v="0"/>
    <x v="6"/>
    <x v="6"/>
    <s v="No"/>
    <x v="4"/>
    <n v="9"/>
    <x v="0"/>
    <x v="0"/>
    <x v="0"/>
    <x v="0"/>
    <x v="2"/>
  </r>
  <r>
    <n v="1"/>
    <x v="0"/>
    <x v="0"/>
    <x v="6"/>
    <s v="No"/>
    <x v="9"/>
    <n v="5"/>
    <x v="0"/>
    <x v="0"/>
    <x v="0"/>
    <x v="0"/>
    <x v="2"/>
  </r>
  <r>
    <n v="1"/>
    <x v="0"/>
    <x v="4"/>
    <x v="6"/>
    <s v="No"/>
    <x v="4"/>
    <n v="7"/>
    <x v="0"/>
    <x v="0"/>
    <x v="0"/>
    <x v="0"/>
    <x v="2"/>
  </r>
  <r>
    <n v="10"/>
    <x v="1"/>
    <x v="1"/>
    <x v="1"/>
    <s v="Yes"/>
    <x v="12"/>
    <n v="0"/>
    <x v="1"/>
    <x v="1"/>
    <x v="1"/>
    <x v="1"/>
    <x v="1"/>
  </r>
  <r>
    <n v="11"/>
    <x v="1"/>
    <x v="7"/>
    <x v="2"/>
    <s v="Yes"/>
    <x v="8"/>
    <n v="1"/>
    <x v="1"/>
    <x v="1"/>
    <x v="1"/>
    <x v="1"/>
    <x v="1"/>
  </r>
  <r>
    <n v="2"/>
    <x v="0"/>
    <x v="5"/>
    <x v="4"/>
    <s v="No"/>
    <x v="14"/>
    <n v="6"/>
    <x v="0"/>
    <x v="0"/>
    <x v="0"/>
    <x v="0"/>
    <x v="2"/>
  </r>
  <r>
    <n v="3"/>
    <x v="0"/>
    <x v="4"/>
    <x v="4"/>
    <s v="No"/>
    <x v="2"/>
    <n v="6"/>
    <x v="0"/>
    <x v="0"/>
    <x v="0"/>
    <x v="0"/>
    <x v="2"/>
  </r>
  <r>
    <n v="11"/>
    <x v="1"/>
    <x v="2"/>
    <x v="2"/>
    <s v="Yes"/>
    <x v="12"/>
    <n v="2"/>
    <x v="0"/>
    <x v="1"/>
    <x v="1"/>
    <x v="0"/>
    <x v="1"/>
  </r>
  <r>
    <n v="4.5058160029999996"/>
    <x v="1"/>
    <x v="1"/>
    <x v="7"/>
    <s v="Yes"/>
    <x v="12"/>
    <n v="0"/>
    <x v="1"/>
    <x v="1"/>
    <x v="1"/>
    <x v="1"/>
    <x v="0"/>
  </r>
  <r>
    <n v="7"/>
    <x v="1"/>
    <x v="9"/>
    <x v="1"/>
    <s v="Yes"/>
    <x v="12"/>
    <n v="1"/>
    <x v="1"/>
    <x v="1"/>
    <x v="1"/>
    <x v="1"/>
    <x v="0"/>
  </r>
  <r>
    <n v="4.5058160029999996"/>
    <x v="0"/>
    <x v="6"/>
    <x v="4"/>
    <s v="No"/>
    <x v="11"/>
    <n v="4"/>
    <x v="0"/>
    <x v="0"/>
    <x v="0"/>
    <x v="0"/>
    <x v="0"/>
  </r>
  <r>
    <n v="9"/>
    <x v="1"/>
    <x v="1"/>
    <x v="7"/>
    <s v="Yes"/>
    <x v="12"/>
    <n v="3.5647266310000001"/>
    <x v="1"/>
    <x v="1"/>
    <x v="1"/>
    <x v="1"/>
    <x v="1"/>
  </r>
  <r>
    <n v="0"/>
    <x v="0"/>
    <x v="3"/>
    <x v="5"/>
    <s v="No"/>
    <x v="9"/>
    <n v="3.5647266310000001"/>
    <x v="0"/>
    <x v="0"/>
    <x v="0"/>
    <x v="0"/>
    <x v="2"/>
  </r>
  <r>
    <n v="3"/>
    <x v="0"/>
    <x v="4"/>
    <x v="0"/>
    <s v="No"/>
    <x v="11"/>
    <n v="7"/>
    <x v="0"/>
    <x v="0"/>
    <x v="0"/>
    <x v="0"/>
    <x v="2"/>
  </r>
  <r>
    <n v="6"/>
    <x v="1"/>
    <x v="1"/>
    <x v="7"/>
    <s v="Yes"/>
    <x v="8"/>
    <n v="1"/>
    <x v="1"/>
    <x v="1"/>
    <x v="1"/>
    <x v="1"/>
    <x v="0"/>
  </r>
  <r>
    <n v="1"/>
    <x v="0"/>
    <x v="0"/>
    <x v="0"/>
    <s v="No"/>
    <x v="13"/>
    <n v="6"/>
    <x v="0"/>
    <x v="0"/>
    <x v="0"/>
    <x v="0"/>
    <x v="2"/>
  </r>
  <r>
    <n v="3"/>
    <x v="0"/>
    <x v="0"/>
    <x v="0"/>
    <s v="No"/>
    <x v="3"/>
    <n v="6"/>
    <x v="0"/>
    <x v="0"/>
    <x v="0"/>
    <x v="0"/>
    <x v="2"/>
  </r>
  <r>
    <n v="6"/>
    <x v="1"/>
    <x v="2"/>
    <x v="1"/>
    <s v="Yes"/>
    <x v="12"/>
    <n v="3.5647266310000001"/>
    <x v="1"/>
    <x v="1"/>
    <x v="1"/>
    <x v="1"/>
    <x v="0"/>
  </r>
  <r>
    <n v="2"/>
    <x v="0"/>
    <x v="4"/>
    <x v="6"/>
    <s v="No"/>
    <x v="5"/>
    <n v="7"/>
    <x v="0"/>
    <x v="0"/>
    <x v="0"/>
    <x v="0"/>
    <x v="2"/>
  </r>
  <r>
    <n v="1"/>
    <x v="0"/>
    <x v="6"/>
    <x v="6"/>
    <s v="No"/>
    <x v="2"/>
    <n v="9"/>
    <x v="0"/>
    <x v="0"/>
    <x v="0"/>
    <x v="0"/>
    <x v="2"/>
  </r>
  <r>
    <n v="4.5058160029999996"/>
    <x v="0"/>
    <x v="5"/>
    <x v="6"/>
    <s v="No"/>
    <x v="7"/>
    <n v="7"/>
    <x v="0"/>
    <x v="0"/>
    <x v="0"/>
    <x v="0"/>
    <x v="0"/>
  </r>
  <r>
    <n v="7"/>
    <x v="1"/>
    <x v="1"/>
    <x v="2"/>
    <s v="Yes"/>
    <x v="8"/>
    <n v="2"/>
    <x v="1"/>
    <x v="1"/>
    <x v="1"/>
    <x v="1"/>
    <x v="0"/>
  </r>
  <r>
    <n v="10"/>
    <x v="1"/>
    <x v="9"/>
    <x v="2"/>
    <s v="Yes"/>
    <x v="12"/>
    <n v="1"/>
    <x v="0"/>
    <x v="1"/>
    <x v="1"/>
    <x v="0"/>
    <x v="1"/>
  </r>
  <r>
    <n v="10"/>
    <x v="1"/>
    <x v="1"/>
    <x v="1"/>
    <s v="No"/>
    <x v="15"/>
    <n v="2"/>
    <x v="1"/>
    <x v="1"/>
    <x v="0"/>
    <x v="1"/>
    <x v="1"/>
  </r>
  <r>
    <n v="8"/>
    <x v="1"/>
    <x v="1"/>
    <x v="1"/>
    <s v="Yes"/>
    <x v="12"/>
    <n v="1"/>
    <x v="1"/>
    <x v="1"/>
    <x v="1"/>
    <x v="1"/>
    <x v="1"/>
  </r>
  <r>
    <n v="3"/>
    <x v="0"/>
    <x v="6"/>
    <x v="5"/>
    <s v="No"/>
    <x v="13"/>
    <n v="6"/>
    <x v="0"/>
    <x v="0"/>
    <x v="0"/>
    <x v="0"/>
    <x v="2"/>
  </r>
  <r>
    <n v="5"/>
    <x v="1"/>
    <x v="7"/>
    <x v="7"/>
    <s v="Yes"/>
    <x v="10"/>
    <n v="2"/>
    <x v="1"/>
    <x v="1"/>
    <x v="1"/>
    <x v="1"/>
    <x v="0"/>
  </r>
  <r>
    <n v="8"/>
    <x v="1"/>
    <x v="7"/>
    <x v="7"/>
    <s v="Yes"/>
    <x v="15"/>
    <n v="2"/>
    <x v="1"/>
    <x v="1"/>
    <x v="1"/>
    <x v="1"/>
    <x v="1"/>
  </r>
  <r>
    <n v="3"/>
    <x v="0"/>
    <x v="5"/>
    <x v="4"/>
    <s v="No"/>
    <x v="0"/>
    <n v="3"/>
    <x v="0"/>
    <x v="0"/>
    <x v="0"/>
    <x v="0"/>
    <x v="2"/>
  </r>
  <r>
    <n v="2"/>
    <x v="0"/>
    <x v="8"/>
    <x v="0"/>
    <s v="No"/>
    <x v="13"/>
    <n v="4"/>
    <x v="0"/>
    <x v="0"/>
    <x v="0"/>
    <x v="0"/>
    <x v="2"/>
  </r>
  <r>
    <n v="0"/>
    <x v="0"/>
    <x v="8"/>
    <x v="6"/>
    <s v="No"/>
    <x v="3"/>
    <n v="5"/>
    <x v="0"/>
    <x v="0"/>
    <x v="0"/>
    <x v="0"/>
    <x v="2"/>
  </r>
  <r>
    <n v="0"/>
    <x v="0"/>
    <x v="11"/>
    <x v="5"/>
    <s v="No"/>
    <x v="14"/>
    <n v="6"/>
    <x v="0"/>
    <x v="0"/>
    <x v="0"/>
    <x v="0"/>
    <x v="2"/>
  </r>
  <r>
    <n v="10"/>
    <x v="1"/>
    <x v="9"/>
    <x v="2"/>
    <s v="Yes"/>
    <x v="15"/>
    <n v="0"/>
    <x v="1"/>
    <x v="1"/>
    <x v="1"/>
    <x v="1"/>
    <x v="1"/>
  </r>
  <r>
    <n v="4"/>
    <x v="1"/>
    <x v="9"/>
    <x v="7"/>
    <s v="Yes"/>
    <x v="8"/>
    <n v="0"/>
    <x v="1"/>
    <x v="1"/>
    <x v="1"/>
    <x v="1"/>
    <x v="0"/>
  </r>
  <r>
    <n v="10"/>
    <x v="1"/>
    <x v="9"/>
    <x v="1"/>
    <s v="Yes"/>
    <x v="12"/>
    <n v="1"/>
    <x v="1"/>
    <x v="1"/>
    <x v="1"/>
    <x v="1"/>
    <x v="1"/>
  </r>
  <r>
    <n v="0"/>
    <x v="0"/>
    <x v="8"/>
    <x v="6"/>
    <s v="No"/>
    <x v="4"/>
    <n v="6"/>
    <x v="0"/>
    <x v="0"/>
    <x v="0"/>
    <x v="0"/>
    <x v="2"/>
  </r>
  <r>
    <n v="0"/>
    <x v="0"/>
    <x v="3"/>
    <x v="0"/>
    <s v="No"/>
    <x v="9"/>
    <n v="3"/>
    <x v="0"/>
    <x v="0"/>
    <x v="0"/>
    <x v="0"/>
    <x v="2"/>
  </r>
  <r>
    <n v="1"/>
    <x v="0"/>
    <x v="11"/>
    <x v="5"/>
    <s v="No"/>
    <x v="5"/>
    <n v="9"/>
    <x v="0"/>
    <x v="0"/>
    <x v="0"/>
    <x v="0"/>
    <x v="2"/>
  </r>
  <r>
    <n v="3"/>
    <x v="0"/>
    <x v="6"/>
    <x v="4"/>
    <s v="No"/>
    <x v="14"/>
    <n v="8"/>
    <x v="0"/>
    <x v="0"/>
    <x v="0"/>
    <x v="0"/>
    <x v="2"/>
  </r>
  <r>
    <n v="8"/>
    <x v="1"/>
    <x v="2"/>
    <x v="7"/>
    <s v="Yes"/>
    <x v="12"/>
    <n v="1"/>
    <x v="1"/>
    <x v="1"/>
    <x v="1"/>
    <x v="1"/>
    <x v="1"/>
  </r>
  <r>
    <n v="1"/>
    <x v="0"/>
    <x v="4"/>
    <x v="6"/>
    <s v="No"/>
    <x v="6"/>
    <n v="8"/>
    <x v="0"/>
    <x v="0"/>
    <x v="0"/>
    <x v="0"/>
    <x v="2"/>
  </r>
  <r>
    <n v="9"/>
    <x v="1"/>
    <x v="1"/>
    <x v="1"/>
    <s v="Yes"/>
    <x v="15"/>
    <n v="0"/>
    <x v="1"/>
    <x v="1"/>
    <x v="1"/>
    <x v="1"/>
    <x v="1"/>
  </r>
  <r>
    <n v="0"/>
    <x v="0"/>
    <x v="3"/>
    <x v="6"/>
    <s v="No"/>
    <x v="5"/>
    <n v="5"/>
    <x v="0"/>
    <x v="0"/>
    <x v="0"/>
    <x v="0"/>
    <x v="2"/>
  </r>
  <r>
    <n v="10"/>
    <x v="1"/>
    <x v="7"/>
    <x v="7"/>
    <s v="Yes"/>
    <x v="10"/>
    <n v="2"/>
    <x v="1"/>
    <x v="1"/>
    <x v="1"/>
    <x v="1"/>
    <x v="1"/>
  </r>
  <r>
    <n v="3"/>
    <x v="0"/>
    <x v="3"/>
    <x v="4"/>
    <s v="No"/>
    <x v="16"/>
    <n v="6"/>
    <x v="0"/>
    <x v="0"/>
    <x v="0"/>
    <x v="0"/>
    <x v="2"/>
  </r>
  <r>
    <n v="6"/>
    <x v="1"/>
    <x v="1"/>
    <x v="1"/>
    <s v="Yes"/>
    <x v="12"/>
    <n v="2"/>
    <x v="1"/>
    <x v="1"/>
    <x v="1"/>
    <x v="1"/>
    <x v="0"/>
  </r>
  <r>
    <n v="10"/>
    <x v="1"/>
    <x v="9"/>
    <x v="7"/>
    <s v="Yes"/>
    <x v="12"/>
    <n v="1"/>
    <x v="1"/>
    <x v="1"/>
    <x v="1"/>
    <x v="1"/>
    <x v="1"/>
  </r>
  <r>
    <n v="9"/>
    <x v="1"/>
    <x v="7"/>
    <x v="2"/>
    <s v="Yes"/>
    <x v="2"/>
    <n v="2"/>
    <x v="1"/>
    <x v="1"/>
    <x v="1"/>
    <x v="1"/>
    <x v="1"/>
  </r>
  <r>
    <n v="0"/>
    <x v="0"/>
    <x v="8"/>
    <x v="6"/>
    <s v="No"/>
    <x v="7"/>
    <n v="5"/>
    <x v="0"/>
    <x v="0"/>
    <x v="0"/>
    <x v="0"/>
    <x v="2"/>
  </r>
  <r>
    <n v="0"/>
    <x v="0"/>
    <x v="8"/>
    <x v="4"/>
    <s v="No"/>
    <x v="13"/>
    <n v="3.5647266310000001"/>
    <x v="0"/>
    <x v="0"/>
    <x v="0"/>
    <x v="0"/>
    <x v="2"/>
  </r>
  <r>
    <n v="5"/>
    <x v="1"/>
    <x v="7"/>
    <x v="7"/>
    <s v="Yes"/>
    <x v="8"/>
    <n v="2"/>
    <x v="1"/>
    <x v="1"/>
    <x v="1"/>
    <x v="1"/>
    <x v="0"/>
  </r>
  <r>
    <n v="9"/>
    <x v="1"/>
    <x v="1"/>
    <x v="2"/>
    <s v="Yes"/>
    <x v="10"/>
    <n v="2"/>
    <x v="1"/>
    <x v="1"/>
    <x v="1"/>
    <x v="1"/>
    <x v="1"/>
  </r>
  <r>
    <n v="3"/>
    <x v="0"/>
    <x v="8"/>
    <x v="4"/>
    <s v="No"/>
    <x v="9"/>
    <n v="6"/>
    <x v="0"/>
    <x v="0"/>
    <x v="0"/>
    <x v="0"/>
    <x v="2"/>
  </r>
  <r>
    <n v="4"/>
    <x v="1"/>
    <x v="1"/>
    <x v="7"/>
    <s v="No"/>
    <x v="16"/>
    <n v="0"/>
    <x v="1"/>
    <x v="1"/>
    <x v="0"/>
    <x v="1"/>
    <x v="0"/>
  </r>
  <r>
    <n v="3"/>
    <x v="0"/>
    <x v="5"/>
    <x v="4"/>
    <s v="No"/>
    <x v="7"/>
    <n v="7"/>
    <x v="0"/>
    <x v="0"/>
    <x v="0"/>
    <x v="0"/>
    <x v="2"/>
  </r>
  <r>
    <n v="3"/>
    <x v="0"/>
    <x v="8"/>
    <x v="0"/>
    <s v="No"/>
    <x v="11"/>
    <n v="3.5647266310000001"/>
    <x v="0"/>
    <x v="0"/>
    <x v="0"/>
    <x v="0"/>
    <x v="2"/>
  </r>
  <r>
    <n v="2"/>
    <x v="0"/>
    <x v="6"/>
    <x v="0"/>
    <s v="No"/>
    <x v="9"/>
    <n v="9"/>
    <x v="1"/>
    <x v="0"/>
    <x v="0"/>
    <x v="1"/>
    <x v="2"/>
  </r>
  <r>
    <n v="4"/>
    <x v="1"/>
    <x v="1"/>
    <x v="2"/>
    <s v="Yes"/>
    <x v="8"/>
    <n v="0"/>
    <x v="1"/>
    <x v="1"/>
    <x v="1"/>
    <x v="1"/>
    <x v="0"/>
  </r>
  <r>
    <n v="0"/>
    <x v="0"/>
    <x v="8"/>
    <x v="0"/>
    <s v="No"/>
    <x v="0"/>
    <n v="8"/>
    <x v="0"/>
    <x v="0"/>
    <x v="0"/>
    <x v="0"/>
    <x v="2"/>
  </r>
  <r>
    <n v="11"/>
    <x v="1"/>
    <x v="9"/>
    <x v="2"/>
    <s v="Yes"/>
    <x v="12"/>
    <n v="2"/>
    <x v="1"/>
    <x v="1"/>
    <x v="1"/>
    <x v="1"/>
    <x v="1"/>
  </r>
  <r>
    <n v="4.5058160029999996"/>
    <x v="1"/>
    <x v="7"/>
    <x v="1"/>
    <s v="Yes"/>
    <x v="2"/>
    <n v="2"/>
    <x v="1"/>
    <x v="1"/>
    <x v="1"/>
    <x v="1"/>
    <x v="0"/>
  </r>
  <r>
    <n v="0"/>
    <x v="0"/>
    <x v="3"/>
    <x v="0"/>
    <s v="No"/>
    <x v="4"/>
    <n v="7"/>
    <x v="0"/>
    <x v="0"/>
    <x v="0"/>
    <x v="0"/>
    <x v="2"/>
  </r>
  <r>
    <n v="1"/>
    <x v="0"/>
    <x v="3"/>
    <x v="5"/>
    <s v="No"/>
    <x v="16"/>
    <n v="9"/>
    <x v="0"/>
    <x v="0"/>
    <x v="0"/>
    <x v="0"/>
    <x v="2"/>
  </r>
  <r>
    <n v="2"/>
    <x v="0"/>
    <x v="8"/>
    <x v="4"/>
    <s v="No"/>
    <x v="2"/>
    <n v="4"/>
    <x v="0"/>
    <x v="0"/>
    <x v="0"/>
    <x v="0"/>
    <x v="2"/>
  </r>
  <r>
    <n v="0"/>
    <x v="0"/>
    <x v="5"/>
    <x v="6"/>
    <s v="No"/>
    <x v="4"/>
    <n v="7"/>
    <x v="0"/>
    <x v="0"/>
    <x v="0"/>
    <x v="0"/>
    <x v="2"/>
  </r>
  <r>
    <n v="6"/>
    <x v="1"/>
    <x v="2"/>
    <x v="1"/>
    <s v="Yes"/>
    <x v="12"/>
    <n v="0"/>
    <x v="1"/>
    <x v="1"/>
    <x v="1"/>
    <x v="1"/>
    <x v="0"/>
  </r>
  <r>
    <n v="5"/>
    <x v="1"/>
    <x v="2"/>
    <x v="1"/>
    <s v="Yes"/>
    <x v="8"/>
    <n v="2"/>
    <x v="1"/>
    <x v="1"/>
    <x v="1"/>
    <x v="1"/>
    <x v="0"/>
  </r>
  <r>
    <n v="1"/>
    <x v="0"/>
    <x v="3"/>
    <x v="5"/>
    <s v="No"/>
    <x v="0"/>
    <n v="3"/>
    <x v="0"/>
    <x v="0"/>
    <x v="0"/>
    <x v="0"/>
    <x v="2"/>
  </r>
  <r>
    <n v="0"/>
    <x v="0"/>
    <x v="8"/>
    <x v="6"/>
    <s v="No"/>
    <x v="2"/>
    <n v="8"/>
    <x v="0"/>
    <x v="0"/>
    <x v="0"/>
    <x v="0"/>
    <x v="2"/>
  </r>
  <r>
    <n v="5"/>
    <x v="1"/>
    <x v="7"/>
    <x v="6"/>
    <s v="Yes"/>
    <x v="10"/>
    <n v="0"/>
    <x v="1"/>
    <x v="1"/>
    <x v="1"/>
    <x v="1"/>
    <x v="0"/>
  </r>
  <r>
    <n v="3"/>
    <x v="0"/>
    <x v="6"/>
    <x v="0"/>
    <s v="No"/>
    <x v="7"/>
    <n v="5"/>
    <x v="0"/>
    <x v="0"/>
    <x v="0"/>
    <x v="0"/>
    <x v="2"/>
  </r>
  <r>
    <n v="8"/>
    <x v="1"/>
    <x v="9"/>
    <x v="7"/>
    <s v="Yes"/>
    <x v="16"/>
    <n v="2"/>
    <x v="1"/>
    <x v="1"/>
    <x v="1"/>
    <x v="1"/>
    <x v="1"/>
  </r>
  <r>
    <n v="0"/>
    <x v="0"/>
    <x v="5"/>
    <x v="5"/>
    <s v="No"/>
    <x v="13"/>
    <n v="9"/>
    <x v="0"/>
    <x v="0"/>
    <x v="0"/>
    <x v="0"/>
    <x v="2"/>
  </r>
  <r>
    <n v="5"/>
    <x v="1"/>
    <x v="7"/>
    <x v="1"/>
    <s v="Yes"/>
    <x v="2"/>
    <n v="1"/>
    <x v="1"/>
    <x v="1"/>
    <x v="1"/>
    <x v="1"/>
    <x v="0"/>
  </r>
  <r>
    <n v="7"/>
    <x v="1"/>
    <x v="9"/>
    <x v="7"/>
    <s v="Yes"/>
    <x v="8"/>
    <n v="2"/>
    <x v="1"/>
    <x v="1"/>
    <x v="1"/>
    <x v="1"/>
    <x v="0"/>
  </r>
  <r>
    <n v="5"/>
    <x v="1"/>
    <x v="7"/>
    <x v="1"/>
    <s v="Yes"/>
    <x v="2"/>
    <n v="0"/>
    <x v="1"/>
    <x v="1"/>
    <x v="1"/>
    <x v="1"/>
    <x v="0"/>
  </r>
  <r>
    <n v="0"/>
    <x v="0"/>
    <x v="5"/>
    <x v="3"/>
    <s v="No"/>
    <x v="3"/>
    <n v="8"/>
    <x v="1"/>
    <x v="0"/>
    <x v="0"/>
    <x v="1"/>
    <x v="2"/>
  </r>
  <r>
    <n v="2"/>
    <x v="0"/>
    <x v="4"/>
    <x v="5"/>
    <s v="No"/>
    <x v="3"/>
    <n v="7"/>
    <x v="1"/>
    <x v="0"/>
    <x v="0"/>
    <x v="1"/>
    <x v="2"/>
  </r>
  <r>
    <n v="0"/>
    <x v="0"/>
    <x v="3"/>
    <x v="5"/>
    <s v="No"/>
    <x v="11"/>
    <n v="5"/>
    <x v="0"/>
    <x v="0"/>
    <x v="0"/>
    <x v="0"/>
    <x v="2"/>
  </r>
  <r>
    <n v="3"/>
    <x v="0"/>
    <x v="6"/>
    <x v="0"/>
    <s v="No"/>
    <x v="5"/>
    <n v="7"/>
    <x v="0"/>
    <x v="0"/>
    <x v="0"/>
    <x v="0"/>
    <x v="2"/>
  </r>
  <r>
    <n v="3"/>
    <x v="0"/>
    <x v="8"/>
    <x v="0"/>
    <s v="No"/>
    <x v="6"/>
    <n v="4"/>
    <x v="0"/>
    <x v="0"/>
    <x v="0"/>
    <x v="0"/>
    <x v="2"/>
  </r>
  <r>
    <n v="0"/>
    <x v="0"/>
    <x v="0"/>
    <x v="5"/>
    <s v="No"/>
    <x v="14"/>
    <n v="6"/>
    <x v="0"/>
    <x v="0"/>
    <x v="0"/>
    <x v="0"/>
    <x v="2"/>
  </r>
  <r>
    <n v="10"/>
    <x v="1"/>
    <x v="1"/>
    <x v="1"/>
    <s v="Yes"/>
    <x v="2"/>
    <n v="3.5647266310000001"/>
    <x v="1"/>
    <x v="1"/>
    <x v="1"/>
    <x v="1"/>
    <x v="1"/>
  </r>
  <r>
    <n v="4"/>
    <x v="1"/>
    <x v="1"/>
    <x v="1"/>
    <s v="Yes"/>
    <x v="10"/>
    <n v="1"/>
    <x v="1"/>
    <x v="1"/>
    <x v="1"/>
    <x v="1"/>
    <x v="0"/>
  </r>
  <r>
    <n v="1"/>
    <x v="0"/>
    <x v="6"/>
    <x v="6"/>
    <s v="No"/>
    <x v="3"/>
    <n v="9"/>
    <x v="0"/>
    <x v="0"/>
    <x v="0"/>
    <x v="0"/>
    <x v="2"/>
  </r>
  <r>
    <n v="10"/>
    <x v="1"/>
    <x v="2"/>
    <x v="1"/>
    <s v="Yes"/>
    <x v="2"/>
    <n v="2"/>
    <x v="1"/>
    <x v="1"/>
    <x v="1"/>
    <x v="1"/>
    <x v="1"/>
  </r>
  <r>
    <n v="3"/>
    <x v="0"/>
    <x v="3"/>
    <x v="4"/>
    <s v="No"/>
    <x v="4"/>
    <n v="6"/>
    <x v="0"/>
    <x v="0"/>
    <x v="0"/>
    <x v="0"/>
    <x v="2"/>
  </r>
  <r>
    <n v="7"/>
    <x v="1"/>
    <x v="2"/>
    <x v="2"/>
    <s v="Yes"/>
    <x v="8"/>
    <n v="2"/>
    <x v="1"/>
    <x v="1"/>
    <x v="1"/>
    <x v="1"/>
    <x v="0"/>
  </r>
  <r>
    <n v="0"/>
    <x v="0"/>
    <x v="6"/>
    <x v="6"/>
    <s v="No"/>
    <x v="13"/>
    <n v="4"/>
    <x v="0"/>
    <x v="0"/>
    <x v="0"/>
    <x v="0"/>
    <x v="2"/>
  </r>
  <r>
    <n v="5"/>
    <x v="1"/>
    <x v="2"/>
    <x v="7"/>
    <s v="Yes"/>
    <x v="2"/>
    <n v="0"/>
    <x v="1"/>
    <x v="1"/>
    <x v="1"/>
    <x v="1"/>
    <x v="0"/>
  </r>
  <r>
    <n v="3"/>
    <x v="0"/>
    <x v="3"/>
    <x v="5"/>
    <s v="No"/>
    <x v="0"/>
    <n v="8"/>
    <x v="0"/>
    <x v="0"/>
    <x v="0"/>
    <x v="0"/>
    <x v="2"/>
  </r>
  <r>
    <n v="3"/>
    <x v="0"/>
    <x v="3"/>
    <x v="5"/>
    <s v="No"/>
    <x v="9"/>
    <n v="6"/>
    <x v="0"/>
    <x v="0"/>
    <x v="0"/>
    <x v="0"/>
    <x v="2"/>
  </r>
  <r>
    <n v="2"/>
    <x v="0"/>
    <x v="4"/>
    <x v="6"/>
    <s v="No"/>
    <x v="9"/>
    <n v="3.5647266310000001"/>
    <x v="0"/>
    <x v="0"/>
    <x v="0"/>
    <x v="0"/>
    <x v="2"/>
  </r>
  <r>
    <n v="11"/>
    <x v="1"/>
    <x v="1"/>
    <x v="2"/>
    <s v="Yes"/>
    <x v="12"/>
    <n v="1"/>
    <x v="1"/>
    <x v="1"/>
    <x v="1"/>
    <x v="1"/>
    <x v="1"/>
  </r>
  <r>
    <n v="3"/>
    <x v="0"/>
    <x v="3"/>
    <x v="4"/>
    <s v="No"/>
    <x v="0"/>
    <n v="3"/>
    <x v="0"/>
    <x v="0"/>
    <x v="0"/>
    <x v="0"/>
    <x v="2"/>
  </r>
  <r>
    <n v="2"/>
    <x v="0"/>
    <x v="8"/>
    <x v="4"/>
    <s v="No"/>
    <x v="0"/>
    <n v="3"/>
    <x v="0"/>
    <x v="0"/>
    <x v="0"/>
    <x v="0"/>
    <x v="2"/>
  </r>
  <r>
    <n v="3"/>
    <x v="0"/>
    <x v="5"/>
    <x v="5"/>
    <s v="No"/>
    <x v="0"/>
    <n v="5"/>
    <x v="0"/>
    <x v="0"/>
    <x v="0"/>
    <x v="0"/>
    <x v="2"/>
  </r>
  <r>
    <n v="0"/>
    <x v="0"/>
    <x v="6"/>
    <x v="4"/>
    <s v="No"/>
    <x v="2"/>
    <n v="3"/>
    <x v="0"/>
    <x v="0"/>
    <x v="0"/>
    <x v="0"/>
    <x v="2"/>
  </r>
  <r>
    <n v="2"/>
    <x v="0"/>
    <x v="0"/>
    <x v="5"/>
    <s v="No"/>
    <x v="4"/>
    <n v="3"/>
    <x v="0"/>
    <x v="0"/>
    <x v="0"/>
    <x v="0"/>
    <x v="2"/>
  </r>
  <r>
    <n v="4"/>
    <x v="1"/>
    <x v="9"/>
    <x v="7"/>
    <s v="Yes"/>
    <x v="15"/>
    <n v="1"/>
    <x v="1"/>
    <x v="1"/>
    <x v="1"/>
    <x v="1"/>
    <x v="0"/>
  </r>
  <r>
    <n v="7"/>
    <x v="1"/>
    <x v="2"/>
    <x v="7"/>
    <s v="Yes"/>
    <x v="15"/>
    <n v="0"/>
    <x v="0"/>
    <x v="1"/>
    <x v="1"/>
    <x v="0"/>
    <x v="0"/>
  </r>
  <r>
    <n v="9"/>
    <x v="1"/>
    <x v="1"/>
    <x v="7"/>
    <s v="Yes"/>
    <x v="8"/>
    <n v="0"/>
    <x v="0"/>
    <x v="1"/>
    <x v="1"/>
    <x v="0"/>
    <x v="1"/>
  </r>
  <r>
    <n v="7"/>
    <x v="1"/>
    <x v="9"/>
    <x v="2"/>
    <s v="Yes"/>
    <x v="15"/>
    <n v="1"/>
    <x v="0"/>
    <x v="1"/>
    <x v="1"/>
    <x v="0"/>
    <x v="0"/>
  </r>
  <r>
    <n v="6"/>
    <x v="1"/>
    <x v="1"/>
    <x v="2"/>
    <s v="Yes"/>
    <x v="10"/>
    <n v="2"/>
    <x v="1"/>
    <x v="1"/>
    <x v="1"/>
    <x v="1"/>
    <x v="0"/>
  </r>
  <r>
    <n v="8"/>
    <x v="1"/>
    <x v="9"/>
    <x v="1"/>
    <s v="Yes"/>
    <x v="10"/>
    <n v="2"/>
    <x v="1"/>
    <x v="1"/>
    <x v="1"/>
    <x v="1"/>
    <x v="1"/>
  </r>
  <r>
    <n v="1"/>
    <x v="0"/>
    <x v="5"/>
    <x v="0"/>
    <s v="No"/>
    <x v="16"/>
    <n v="4"/>
    <x v="0"/>
    <x v="0"/>
    <x v="0"/>
    <x v="0"/>
    <x v="2"/>
  </r>
  <r>
    <n v="11"/>
    <x v="1"/>
    <x v="1"/>
    <x v="2"/>
    <s v="Yes"/>
    <x v="15"/>
    <n v="1"/>
    <x v="0"/>
    <x v="1"/>
    <x v="1"/>
    <x v="0"/>
    <x v="1"/>
  </r>
  <r>
    <n v="11"/>
    <x v="1"/>
    <x v="2"/>
    <x v="7"/>
    <s v="Yes"/>
    <x v="10"/>
    <n v="1"/>
    <x v="1"/>
    <x v="1"/>
    <x v="1"/>
    <x v="1"/>
    <x v="1"/>
  </r>
  <r>
    <n v="1"/>
    <x v="0"/>
    <x v="6"/>
    <x v="5"/>
    <s v="No"/>
    <x v="4"/>
    <n v="5"/>
    <x v="0"/>
    <x v="0"/>
    <x v="0"/>
    <x v="0"/>
    <x v="2"/>
  </r>
  <r>
    <n v="2"/>
    <x v="0"/>
    <x v="3"/>
    <x v="3"/>
    <s v="No"/>
    <x v="14"/>
    <n v="5"/>
    <x v="1"/>
    <x v="0"/>
    <x v="0"/>
    <x v="1"/>
    <x v="2"/>
  </r>
  <r>
    <n v="4"/>
    <x v="1"/>
    <x v="7"/>
    <x v="2"/>
    <s v="Yes"/>
    <x v="2"/>
    <n v="0"/>
    <x v="1"/>
    <x v="1"/>
    <x v="1"/>
    <x v="1"/>
    <x v="0"/>
  </r>
  <r>
    <n v="8"/>
    <x v="1"/>
    <x v="9"/>
    <x v="7"/>
    <s v="Yes"/>
    <x v="2"/>
    <n v="1"/>
    <x v="1"/>
    <x v="1"/>
    <x v="1"/>
    <x v="1"/>
    <x v="1"/>
  </r>
  <r>
    <n v="6"/>
    <x v="1"/>
    <x v="9"/>
    <x v="2"/>
    <s v="No"/>
    <x v="15"/>
    <n v="1"/>
    <x v="1"/>
    <x v="1"/>
    <x v="0"/>
    <x v="1"/>
    <x v="0"/>
  </r>
  <r>
    <n v="0"/>
    <x v="0"/>
    <x v="5"/>
    <x v="5"/>
    <s v="No"/>
    <x v="4"/>
    <n v="6"/>
    <x v="0"/>
    <x v="0"/>
    <x v="0"/>
    <x v="0"/>
    <x v="2"/>
  </r>
  <r>
    <n v="0"/>
    <x v="0"/>
    <x v="4"/>
    <x v="0"/>
    <s v="No"/>
    <x v="14"/>
    <n v="9"/>
    <x v="1"/>
    <x v="0"/>
    <x v="0"/>
    <x v="1"/>
    <x v="2"/>
  </r>
  <r>
    <n v="0"/>
    <x v="0"/>
    <x v="4"/>
    <x v="0"/>
    <s v="No"/>
    <x v="13"/>
    <n v="5"/>
    <x v="0"/>
    <x v="0"/>
    <x v="0"/>
    <x v="0"/>
    <x v="2"/>
  </r>
  <r>
    <n v="1"/>
    <x v="0"/>
    <x v="3"/>
    <x v="5"/>
    <s v="No"/>
    <x v="5"/>
    <n v="6"/>
    <x v="0"/>
    <x v="0"/>
    <x v="0"/>
    <x v="0"/>
    <x v="2"/>
  </r>
  <r>
    <n v="3"/>
    <x v="0"/>
    <x v="5"/>
    <x v="6"/>
    <s v="No"/>
    <x v="2"/>
    <n v="6"/>
    <x v="0"/>
    <x v="0"/>
    <x v="0"/>
    <x v="0"/>
    <x v="2"/>
  </r>
  <r>
    <n v="1"/>
    <x v="0"/>
    <x v="11"/>
    <x v="5"/>
    <s v="No"/>
    <x v="14"/>
    <n v="5"/>
    <x v="0"/>
    <x v="0"/>
    <x v="0"/>
    <x v="0"/>
    <x v="2"/>
  </r>
  <r>
    <n v="4.5058160029999996"/>
    <x v="1"/>
    <x v="1"/>
    <x v="7"/>
    <s v="Yes"/>
    <x v="10"/>
    <n v="0"/>
    <x v="1"/>
    <x v="1"/>
    <x v="1"/>
    <x v="1"/>
    <x v="0"/>
  </r>
  <r>
    <n v="0"/>
    <x v="0"/>
    <x v="5"/>
    <x v="4"/>
    <s v="No"/>
    <x v="14"/>
    <n v="8"/>
    <x v="0"/>
    <x v="0"/>
    <x v="0"/>
    <x v="0"/>
    <x v="2"/>
  </r>
  <r>
    <n v="3"/>
    <x v="0"/>
    <x v="3"/>
    <x v="6"/>
    <s v="No"/>
    <x v="5"/>
    <n v="3"/>
    <x v="0"/>
    <x v="0"/>
    <x v="0"/>
    <x v="0"/>
    <x v="2"/>
  </r>
  <r>
    <n v="6"/>
    <x v="1"/>
    <x v="2"/>
    <x v="1"/>
    <s v="Yes"/>
    <x v="16"/>
    <n v="1"/>
    <x v="1"/>
    <x v="1"/>
    <x v="1"/>
    <x v="1"/>
    <x v="0"/>
  </r>
  <r>
    <n v="1"/>
    <x v="0"/>
    <x v="5"/>
    <x v="6"/>
    <s v="No"/>
    <x v="4"/>
    <n v="8"/>
    <x v="0"/>
    <x v="0"/>
    <x v="0"/>
    <x v="0"/>
    <x v="2"/>
  </r>
  <r>
    <n v="2"/>
    <x v="0"/>
    <x v="4"/>
    <x v="5"/>
    <s v="No"/>
    <x v="6"/>
    <n v="8"/>
    <x v="0"/>
    <x v="0"/>
    <x v="0"/>
    <x v="0"/>
    <x v="2"/>
  </r>
  <r>
    <n v="0"/>
    <x v="0"/>
    <x v="5"/>
    <x v="6"/>
    <s v="No"/>
    <x v="11"/>
    <n v="4"/>
    <x v="0"/>
    <x v="0"/>
    <x v="0"/>
    <x v="0"/>
    <x v="2"/>
  </r>
  <r>
    <n v="2"/>
    <x v="0"/>
    <x v="8"/>
    <x v="6"/>
    <s v="No"/>
    <x v="0"/>
    <n v="4"/>
    <x v="0"/>
    <x v="0"/>
    <x v="0"/>
    <x v="0"/>
    <x v="2"/>
  </r>
  <r>
    <n v="1"/>
    <x v="0"/>
    <x v="6"/>
    <x v="4"/>
    <s v="No"/>
    <x v="2"/>
    <n v="4"/>
    <x v="0"/>
    <x v="0"/>
    <x v="0"/>
    <x v="0"/>
    <x v="2"/>
  </r>
  <r>
    <n v="9"/>
    <x v="1"/>
    <x v="2"/>
    <x v="1"/>
    <s v="Yes"/>
    <x v="8"/>
    <n v="1"/>
    <x v="1"/>
    <x v="1"/>
    <x v="1"/>
    <x v="1"/>
    <x v="1"/>
  </r>
  <r>
    <n v="0"/>
    <x v="0"/>
    <x v="6"/>
    <x v="4"/>
    <s v="No"/>
    <x v="3"/>
    <n v="6"/>
    <x v="0"/>
    <x v="0"/>
    <x v="0"/>
    <x v="0"/>
    <x v="2"/>
  </r>
  <r>
    <n v="0"/>
    <x v="0"/>
    <x v="0"/>
    <x v="5"/>
    <s v="No"/>
    <x v="2"/>
    <n v="6"/>
    <x v="0"/>
    <x v="0"/>
    <x v="0"/>
    <x v="0"/>
    <x v="2"/>
  </r>
  <r>
    <n v="10"/>
    <x v="1"/>
    <x v="9"/>
    <x v="2"/>
    <s v="Yes"/>
    <x v="12"/>
    <n v="1"/>
    <x v="1"/>
    <x v="1"/>
    <x v="1"/>
    <x v="1"/>
    <x v="1"/>
  </r>
  <r>
    <n v="4"/>
    <x v="0"/>
    <x v="9"/>
    <x v="7"/>
    <s v="Yes"/>
    <x v="8"/>
    <n v="1"/>
    <x v="1"/>
    <x v="0"/>
    <x v="1"/>
    <x v="1"/>
    <x v="0"/>
  </r>
  <r>
    <n v="2"/>
    <x v="0"/>
    <x v="5"/>
    <x v="5"/>
    <s v="No"/>
    <x v="3"/>
    <n v="7"/>
    <x v="1"/>
    <x v="0"/>
    <x v="0"/>
    <x v="1"/>
    <x v="2"/>
  </r>
  <r>
    <n v="8"/>
    <x v="1"/>
    <x v="9"/>
    <x v="1"/>
    <s v="Yes"/>
    <x v="10"/>
    <n v="1"/>
    <x v="0"/>
    <x v="1"/>
    <x v="1"/>
    <x v="0"/>
    <x v="1"/>
  </r>
  <r>
    <n v="2"/>
    <x v="0"/>
    <x v="0"/>
    <x v="4"/>
    <s v="No"/>
    <x v="4"/>
    <n v="6"/>
    <x v="0"/>
    <x v="0"/>
    <x v="0"/>
    <x v="0"/>
    <x v="2"/>
  </r>
  <r>
    <n v="6"/>
    <x v="1"/>
    <x v="7"/>
    <x v="2"/>
    <s v="Yes"/>
    <x v="12"/>
    <n v="1"/>
    <x v="1"/>
    <x v="1"/>
    <x v="1"/>
    <x v="1"/>
    <x v="0"/>
  </r>
  <r>
    <n v="0"/>
    <x v="0"/>
    <x v="11"/>
    <x v="4"/>
    <s v="No"/>
    <x v="6"/>
    <n v="8"/>
    <x v="0"/>
    <x v="0"/>
    <x v="0"/>
    <x v="0"/>
    <x v="2"/>
  </r>
  <r>
    <n v="10"/>
    <x v="1"/>
    <x v="9"/>
    <x v="7"/>
    <s v="Yes"/>
    <x v="10"/>
    <n v="0"/>
    <x v="1"/>
    <x v="1"/>
    <x v="1"/>
    <x v="1"/>
    <x v="1"/>
  </r>
  <r>
    <n v="3"/>
    <x v="0"/>
    <x v="4"/>
    <x v="6"/>
    <s v="No"/>
    <x v="7"/>
    <n v="6"/>
    <x v="0"/>
    <x v="0"/>
    <x v="0"/>
    <x v="0"/>
    <x v="2"/>
  </r>
  <r>
    <n v="10"/>
    <x v="1"/>
    <x v="1"/>
    <x v="2"/>
    <s v="Yes"/>
    <x v="8"/>
    <n v="1"/>
    <x v="0"/>
    <x v="1"/>
    <x v="1"/>
    <x v="0"/>
    <x v="1"/>
  </r>
  <r>
    <n v="2"/>
    <x v="0"/>
    <x v="8"/>
    <x v="6"/>
    <s v="No"/>
    <x v="3"/>
    <n v="7"/>
    <x v="0"/>
    <x v="0"/>
    <x v="0"/>
    <x v="0"/>
    <x v="2"/>
  </r>
  <r>
    <n v="10"/>
    <x v="1"/>
    <x v="9"/>
    <x v="7"/>
    <s v="Yes"/>
    <x v="15"/>
    <n v="0"/>
    <x v="1"/>
    <x v="1"/>
    <x v="1"/>
    <x v="1"/>
    <x v="1"/>
  </r>
  <r>
    <n v="6"/>
    <x v="1"/>
    <x v="7"/>
    <x v="7"/>
    <s v="Yes"/>
    <x v="8"/>
    <n v="1"/>
    <x v="1"/>
    <x v="1"/>
    <x v="1"/>
    <x v="1"/>
    <x v="0"/>
  </r>
  <r>
    <n v="4.5058160029999996"/>
    <x v="1"/>
    <x v="1"/>
    <x v="1"/>
    <s v="Yes"/>
    <x v="8"/>
    <n v="0"/>
    <x v="1"/>
    <x v="1"/>
    <x v="1"/>
    <x v="1"/>
    <x v="0"/>
  </r>
  <r>
    <n v="4"/>
    <x v="1"/>
    <x v="1"/>
    <x v="2"/>
    <s v="Yes"/>
    <x v="10"/>
    <n v="0"/>
    <x v="1"/>
    <x v="1"/>
    <x v="1"/>
    <x v="1"/>
    <x v="0"/>
  </r>
  <r>
    <n v="3"/>
    <x v="0"/>
    <x v="3"/>
    <x v="6"/>
    <s v="No"/>
    <x v="3"/>
    <n v="6"/>
    <x v="0"/>
    <x v="0"/>
    <x v="0"/>
    <x v="0"/>
    <x v="2"/>
  </r>
  <r>
    <n v="0"/>
    <x v="0"/>
    <x v="6"/>
    <x v="4"/>
    <s v="No"/>
    <x v="3"/>
    <n v="8"/>
    <x v="0"/>
    <x v="0"/>
    <x v="0"/>
    <x v="0"/>
    <x v="2"/>
  </r>
  <r>
    <n v="3"/>
    <x v="0"/>
    <x v="4"/>
    <x v="6"/>
    <s v="No"/>
    <x v="3"/>
    <n v="4"/>
    <x v="0"/>
    <x v="0"/>
    <x v="0"/>
    <x v="0"/>
    <x v="2"/>
  </r>
  <r>
    <n v="2"/>
    <x v="0"/>
    <x v="4"/>
    <x v="4"/>
    <s v="No"/>
    <x v="6"/>
    <n v="6"/>
    <x v="0"/>
    <x v="0"/>
    <x v="0"/>
    <x v="0"/>
    <x v="2"/>
  </r>
  <r>
    <n v="2"/>
    <x v="0"/>
    <x v="6"/>
    <x v="5"/>
    <s v="No"/>
    <x v="0"/>
    <n v="6"/>
    <x v="0"/>
    <x v="0"/>
    <x v="0"/>
    <x v="0"/>
    <x v="2"/>
  </r>
  <r>
    <n v="2"/>
    <x v="0"/>
    <x v="5"/>
    <x v="6"/>
    <s v="No"/>
    <x v="7"/>
    <n v="3"/>
    <x v="0"/>
    <x v="0"/>
    <x v="0"/>
    <x v="0"/>
    <x v="2"/>
  </r>
  <r>
    <n v="2"/>
    <x v="0"/>
    <x v="8"/>
    <x v="5"/>
    <s v="No"/>
    <x v="11"/>
    <n v="6"/>
    <x v="0"/>
    <x v="0"/>
    <x v="0"/>
    <x v="0"/>
    <x v="2"/>
  </r>
  <r>
    <n v="0"/>
    <x v="0"/>
    <x v="3"/>
    <x v="6"/>
    <s v="No"/>
    <x v="0"/>
    <n v="4"/>
    <x v="0"/>
    <x v="0"/>
    <x v="0"/>
    <x v="0"/>
    <x v="2"/>
  </r>
  <r>
    <n v="5"/>
    <x v="1"/>
    <x v="7"/>
    <x v="1"/>
    <s v="Yes"/>
    <x v="10"/>
    <n v="0"/>
    <x v="1"/>
    <x v="1"/>
    <x v="1"/>
    <x v="1"/>
    <x v="0"/>
  </r>
  <r>
    <n v="10"/>
    <x v="1"/>
    <x v="9"/>
    <x v="2"/>
    <s v="Yes"/>
    <x v="10"/>
    <n v="0"/>
    <x v="1"/>
    <x v="1"/>
    <x v="1"/>
    <x v="1"/>
    <x v="1"/>
  </r>
  <r>
    <n v="9"/>
    <x v="1"/>
    <x v="1"/>
    <x v="2"/>
    <s v="Yes"/>
    <x v="12"/>
    <n v="2"/>
    <x v="1"/>
    <x v="1"/>
    <x v="1"/>
    <x v="1"/>
    <x v="1"/>
  </r>
  <r>
    <n v="8"/>
    <x v="1"/>
    <x v="1"/>
    <x v="1"/>
    <s v="Yes"/>
    <x v="8"/>
    <n v="0"/>
    <x v="0"/>
    <x v="1"/>
    <x v="1"/>
    <x v="0"/>
    <x v="1"/>
  </r>
  <r>
    <n v="2"/>
    <x v="0"/>
    <x v="8"/>
    <x v="4"/>
    <s v="No"/>
    <x v="13"/>
    <n v="4"/>
    <x v="0"/>
    <x v="0"/>
    <x v="0"/>
    <x v="0"/>
    <x v="2"/>
  </r>
  <r>
    <n v="5"/>
    <x v="1"/>
    <x v="2"/>
    <x v="2"/>
    <s v="Yes"/>
    <x v="15"/>
    <n v="2"/>
    <x v="1"/>
    <x v="1"/>
    <x v="1"/>
    <x v="1"/>
    <x v="0"/>
  </r>
  <r>
    <n v="2"/>
    <x v="0"/>
    <x v="6"/>
    <x v="0"/>
    <s v="No"/>
    <x v="6"/>
    <n v="4"/>
    <x v="0"/>
    <x v="0"/>
    <x v="0"/>
    <x v="0"/>
    <x v="2"/>
  </r>
  <r>
    <n v="1"/>
    <x v="0"/>
    <x v="0"/>
    <x v="5"/>
    <s v="No"/>
    <x v="11"/>
    <n v="5"/>
    <x v="0"/>
    <x v="0"/>
    <x v="0"/>
    <x v="0"/>
    <x v="2"/>
  </r>
  <r>
    <n v="9"/>
    <x v="1"/>
    <x v="7"/>
    <x v="6"/>
    <s v="Yes"/>
    <x v="12"/>
    <n v="0"/>
    <x v="1"/>
    <x v="1"/>
    <x v="1"/>
    <x v="1"/>
    <x v="1"/>
  </r>
  <r>
    <n v="4"/>
    <x v="1"/>
    <x v="1"/>
    <x v="7"/>
    <s v="Yes"/>
    <x v="15"/>
    <n v="0"/>
    <x v="1"/>
    <x v="1"/>
    <x v="1"/>
    <x v="1"/>
    <x v="0"/>
  </r>
  <r>
    <n v="2"/>
    <x v="0"/>
    <x v="0"/>
    <x v="0"/>
    <s v="No"/>
    <x v="2"/>
    <n v="8"/>
    <x v="0"/>
    <x v="0"/>
    <x v="0"/>
    <x v="0"/>
    <x v="2"/>
  </r>
  <r>
    <n v="0"/>
    <x v="0"/>
    <x v="0"/>
    <x v="4"/>
    <s v="No"/>
    <x v="11"/>
    <n v="5"/>
    <x v="0"/>
    <x v="0"/>
    <x v="0"/>
    <x v="0"/>
    <x v="2"/>
  </r>
  <r>
    <n v="0"/>
    <x v="0"/>
    <x v="8"/>
    <x v="6"/>
    <s v="No"/>
    <x v="3"/>
    <n v="5"/>
    <x v="0"/>
    <x v="0"/>
    <x v="0"/>
    <x v="0"/>
    <x v="2"/>
  </r>
  <r>
    <n v="2"/>
    <x v="0"/>
    <x v="5"/>
    <x v="4"/>
    <s v="No"/>
    <x v="3"/>
    <n v="6"/>
    <x v="0"/>
    <x v="0"/>
    <x v="0"/>
    <x v="0"/>
    <x v="2"/>
  </r>
  <r>
    <n v="7"/>
    <x v="1"/>
    <x v="9"/>
    <x v="1"/>
    <s v="Yes"/>
    <x v="15"/>
    <n v="2"/>
    <x v="0"/>
    <x v="1"/>
    <x v="1"/>
    <x v="0"/>
    <x v="0"/>
  </r>
  <r>
    <n v="3"/>
    <x v="0"/>
    <x v="8"/>
    <x v="4"/>
    <s v="No"/>
    <x v="9"/>
    <n v="5"/>
    <x v="0"/>
    <x v="0"/>
    <x v="0"/>
    <x v="0"/>
    <x v="2"/>
  </r>
  <r>
    <n v="1"/>
    <x v="0"/>
    <x v="0"/>
    <x v="6"/>
    <s v="No"/>
    <x v="4"/>
    <n v="8"/>
    <x v="0"/>
    <x v="0"/>
    <x v="0"/>
    <x v="0"/>
    <x v="2"/>
  </r>
  <r>
    <n v="3"/>
    <x v="0"/>
    <x v="6"/>
    <x v="5"/>
    <s v="No"/>
    <x v="9"/>
    <n v="3.5647266310000001"/>
    <x v="0"/>
    <x v="0"/>
    <x v="0"/>
    <x v="0"/>
    <x v="2"/>
  </r>
  <r>
    <n v="7"/>
    <x v="1"/>
    <x v="9"/>
    <x v="1"/>
    <s v="Yes"/>
    <x v="15"/>
    <n v="1"/>
    <x v="1"/>
    <x v="1"/>
    <x v="1"/>
    <x v="1"/>
    <x v="0"/>
  </r>
  <r>
    <n v="9"/>
    <x v="1"/>
    <x v="2"/>
    <x v="1"/>
    <s v="Yes"/>
    <x v="10"/>
    <n v="1"/>
    <x v="1"/>
    <x v="1"/>
    <x v="1"/>
    <x v="1"/>
    <x v="1"/>
  </r>
  <r>
    <n v="9"/>
    <x v="1"/>
    <x v="1"/>
    <x v="1"/>
    <s v="Yes"/>
    <x v="2"/>
    <n v="0"/>
    <x v="1"/>
    <x v="1"/>
    <x v="1"/>
    <x v="1"/>
    <x v="1"/>
  </r>
  <r>
    <n v="1"/>
    <x v="0"/>
    <x v="5"/>
    <x v="6"/>
    <s v="No"/>
    <x v="5"/>
    <n v="9"/>
    <x v="0"/>
    <x v="0"/>
    <x v="0"/>
    <x v="0"/>
    <x v="2"/>
  </r>
  <r>
    <n v="2"/>
    <x v="0"/>
    <x v="6"/>
    <x v="5"/>
    <s v="No"/>
    <x v="4"/>
    <n v="5"/>
    <x v="0"/>
    <x v="0"/>
    <x v="0"/>
    <x v="0"/>
    <x v="2"/>
  </r>
  <r>
    <n v="2"/>
    <x v="0"/>
    <x v="5"/>
    <x v="6"/>
    <s v="No"/>
    <x v="16"/>
    <n v="6"/>
    <x v="0"/>
    <x v="0"/>
    <x v="0"/>
    <x v="0"/>
    <x v="2"/>
  </r>
  <r>
    <n v="7"/>
    <x v="1"/>
    <x v="7"/>
    <x v="2"/>
    <s v="Yes"/>
    <x v="12"/>
    <n v="2"/>
    <x v="1"/>
    <x v="1"/>
    <x v="1"/>
    <x v="1"/>
    <x v="0"/>
  </r>
  <r>
    <n v="4"/>
    <x v="1"/>
    <x v="1"/>
    <x v="1"/>
    <s v="Yes"/>
    <x v="12"/>
    <n v="0"/>
    <x v="1"/>
    <x v="1"/>
    <x v="1"/>
    <x v="1"/>
    <x v="0"/>
  </r>
  <r>
    <n v="8"/>
    <x v="1"/>
    <x v="9"/>
    <x v="7"/>
    <s v="Yes"/>
    <x v="2"/>
    <n v="1"/>
    <x v="1"/>
    <x v="1"/>
    <x v="1"/>
    <x v="1"/>
    <x v="1"/>
  </r>
  <r>
    <n v="5"/>
    <x v="1"/>
    <x v="1"/>
    <x v="7"/>
    <s v="Yes"/>
    <x v="12"/>
    <n v="2"/>
    <x v="1"/>
    <x v="1"/>
    <x v="1"/>
    <x v="1"/>
    <x v="0"/>
  </r>
  <r>
    <n v="3"/>
    <x v="0"/>
    <x v="0"/>
    <x v="6"/>
    <s v="No"/>
    <x v="14"/>
    <n v="7"/>
    <x v="0"/>
    <x v="0"/>
    <x v="0"/>
    <x v="0"/>
    <x v="2"/>
  </r>
  <r>
    <n v="0"/>
    <x v="0"/>
    <x v="5"/>
    <x v="3"/>
    <s v="No"/>
    <x v="11"/>
    <n v="5"/>
    <x v="1"/>
    <x v="0"/>
    <x v="0"/>
    <x v="1"/>
    <x v="2"/>
  </r>
  <r>
    <n v="10"/>
    <x v="1"/>
    <x v="2"/>
    <x v="1"/>
    <s v="Yes"/>
    <x v="2"/>
    <n v="1"/>
    <x v="1"/>
    <x v="1"/>
    <x v="1"/>
    <x v="1"/>
    <x v="1"/>
  </r>
  <r>
    <n v="2"/>
    <x v="0"/>
    <x v="0"/>
    <x v="0"/>
    <s v="No"/>
    <x v="13"/>
    <n v="5"/>
    <x v="0"/>
    <x v="0"/>
    <x v="0"/>
    <x v="0"/>
    <x v="2"/>
  </r>
  <r>
    <n v="9"/>
    <x v="1"/>
    <x v="1"/>
    <x v="2"/>
    <s v="Yes"/>
    <x v="10"/>
    <n v="0"/>
    <x v="1"/>
    <x v="1"/>
    <x v="1"/>
    <x v="1"/>
    <x v="1"/>
  </r>
  <r>
    <n v="2"/>
    <x v="0"/>
    <x v="6"/>
    <x v="5"/>
    <s v="No"/>
    <x v="4"/>
    <n v="9"/>
    <x v="0"/>
    <x v="0"/>
    <x v="0"/>
    <x v="0"/>
    <x v="2"/>
  </r>
  <r>
    <n v="3"/>
    <x v="0"/>
    <x v="6"/>
    <x v="6"/>
    <s v="No"/>
    <x v="13"/>
    <n v="7"/>
    <x v="0"/>
    <x v="0"/>
    <x v="0"/>
    <x v="0"/>
    <x v="2"/>
  </r>
  <r>
    <n v="5"/>
    <x v="1"/>
    <x v="1"/>
    <x v="7"/>
    <s v="Yes"/>
    <x v="8"/>
    <n v="1"/>
    <x v="1"/>
    <x v="1"/>
    <x v="1"/>
    <x v="1"/>
    <x v="0"/>
  </r>
  <r>
    <n v="1"/>
    <x v="0"/>
    <x v="4"/>
    <x v="4"/>
    <s v="No"/>
    <x v="2"/>
    <n v="8"/>
    <x v="0"/>
    <x v="0"/>
    <x v="0"/>
    <x v="0"/>
    <x v="2"/>
  </r>
  <r>
    <n v="0"/>
    <x v="0"/>
    <x v="4"/>
    <x v="5"/>
    <s v="No"/>
    <x v="3"/>
    <n v="5"/>
    <x v="0"/>
    <x v="0"/>
    <x v="0"/>
    <x v="0"/>
    <x v="2"/>
  </r>
  <r>
    <n v="7"/>
    <x v="1"/>
    <x v="9"/>
    <x v="2"/>
    <s v="Yes"/>
    <x v="8"/>
    <n v="1"/>
    <x v="0"/>
    <x v="1"/>
    <x v="1"/>
    <x v="0"/>
    <x v="0"/>
  </r>
  <r>
    <n v="5"/>
    <x v="1"/>
    <x v="1"/>
    <x v="7"/>
    <s v="Yes"/>
    <x v="8"/>
    <n v="2"/>
    <x v="1"/>
    <x v="1"/>
    <x v="1"/>
    <x v="1"/>
    <x v="0"/>
  </r>
  <r>
    <n v="1"/>
    <x v="0"/>
    <x v="4"/>
    <x v="5"/>
    <s v="No"/>
    <x v="6"/>
    <n v="8"/>
    <x v="0"/>
    <x v="0"/>
    <x v="0"/>
    <x v="0"/>
    <x v="2"/>
  </r>
  <r>
    <n v="2"/>
    <x v="0"/>
    <x v="4"/>
    <x v="0"/>
    <s v="No"/>
    <x v="11"/>
    <n v="5"/>
    <x v="0"/>
    <x v="0"/>
    <x v="0"/>
    <x v="0"/>
    <x v="2"/>
  </r>
  <r>
    <n v="8"/>
    <x v="1"/>
    <x v="1"/>
    <x v="2"/>
    <s v="Yes"/>
    <x v="10"/>
    <n v="1"/>
    <x v="1"/>
    <x v="1"/>
    <x v="1"/>
    <x v="1"/>
    <x v="1"/>
  </r>
  <r>
    <n v="4"/>
    <x v="1"/>
    <x v="9"/>
    <x v="2"/>
    <s v="Yes"/>
    <x v="12"/>
    <n v="2"/>
    <x v="1"/>
    <x v="1"/>
    <x v="1"/>
    <x v="1"/>
    <x v="0"/>
  </r>
  <r>
    <n v="1"/>
    <x v="0"/>
    <x v="0"/>
    <x v="6"/>
    <s v="No"/>
    <x v="5"/>
    <n v="4"/>
    <x v="0"/>
    <x v="0"/>
    <x v="0"/>
    <x v="0"/>
    <x v="2"/>
  </r>
  <r>
    <n v="2"/>
    <x v="0"/>
    <x v="6"/>
    <x v="4"/>
    <s v="No"/>
    <x v="2"/>
    <n v="4"/>
    <x v="0"/>
    <x v="0"/>
    <x v="0"/>
    <x v="0"/>
    <x v="2"/>
  </r>
  <r>
    <n v="8"/>
    <x v="1"/>
    <x v="7"/>
    <x v="2"/>
    <s v="Yes"/>
    <x v="2"/>
    <n v="0"/>
    <x v="1"/>
    <x v="1"/>
    <x v="1"/>
    <x v="1"/>
    <x v="1"/>
  </r>
  <r>
    <n v="0"/>
    <x v="0"/>
    <x v="6"/>
    <x v="6"/>
    <s v="No"/>
    <x v="13"/>
    <n v="4"/>
    <x v="0"/>
    <x v="0"/>
    <x v="0"/>
    <x v="0"/>
    <x v="2"/>
  </r>
  <r>
    <n v="4"/>
    <x v="1"/>
    <x v="9"/>
    <x v="1"/>
    <s v="Yes"/>
    <x v="2"/>
    <n v="1"/>
    <x v="1"/>
    <x v="1"/>
    <x v="1"/>
    <x v="1"/>
    <x v="0"/>
  </r>
  <r>
    <n v="4"/>
    <x v="1"/>
    <x v="9"/>
    <x v="2"/>
    <s v="Yes"/>
    <x v="12"/>
    <n v="0"/>
    <x v="1"/>
    <x v="1"/>
    <x v="1"/>
    <x v="1"/>
    <x v="0"/>
  </r>
  <r>
    <n v="10"/>
    <x v="1"/>
    <x v="1"/>
    <x v="1"/>
    <s v="Yes"/>
    <x v="10"/>
    <n v="1"/>
    <x v="1"/>
    <x v="1"/>
    <x v="1"/>
    <x v="1"/>
    <x v="1"/>
  </r>
  <r>
    <n v="4"/>
    <x v="1"/>
    <x v="9"/>
    <x v="1"/>
    <s v="Yes"/>
    <x v="15"/>
    <n v="0"/>
    <x v="1"/>
    <x v="1"/>
    <x v="1"/>
    <x v="1"/>
    <x v="0"/>
  </r>
  <r>
    <n v="6"/>
    <x v="1"/>
    <x v="9"/>
    <x v="1"/>
    <s v="Yes"/>
    <x v="2"/>
    <n v="2"/>
    <x v="1"/>
    <x v="1"/>
    <x v="1"/>
    <x v="1"/>
    <x v="0"/>
  </r>
  <r>
    <n v="11"/>
    <x v="1"/>
    <x v="2"/>
    <x v="1"/>
    <s v="Yes"/>
    <x v="8"/>
    <n v="0"/>
    <x v="1"/>
    <x v="1"/>
    <x v="1"/>
    <x v="1"/>
    <x v="1"/>
  </r>
  <r>
    <n v="3"/>
    <x v="0"/>
    <x v="0"/>
    <x v="6"/>
    <s v="No"/>
    <x v="0"/>
    <n v="3.5647266310000001"/>
    <x v="0"/>
    <x v="0"/>
    <x v="0"/>
    <x v="0"/>
    <x v="2"/>
  </r>
  <r>
    <n v="11"/>
    <x v="1"/>
    <x v="1"/>
    <x v="2"/>
    <s v="Yes"/>
    <x v="8"/>
    <n v="2"/>
    <x v="1"/>
    <x v="1"/>
    <x v="1"/>
    <x v="1"/>
    <x v="1"/>
  </r>
  <r>
    <n v="9"/>
    <x v="1"/>
    <x v="1"/>
    <x v="2"/>
    <s v="Yes"/>
    <x v="2"/>
    <n v="2"/>
    <x v="1"/>
    <x v="1"/>
    <x v="1"/>
    <x v="1"/>
    <x v="1"/>
  </r>
  <r>
    <n v="2"/>
    <x v="0"/>
    <x v="8"/>
    <x v="6"/>
    <s v="No"/>
    <x v="6"/>
    <n v="5"/>
    <x v="0"/>
    <x v="0"/>
    <x v="0"/>
    <x v="0"/>
    <x v="2"/>
  </r>
  <r>
    <n v="0"/>
    <x v="0"/>
    <x v="4"/>
    <x v="4"/>
    <s v="No"/>
    <x v="0"/>
    <n v="4"/>
    <x v="0"/>
    <x v="0"/>
    <x v="0"/>
    <x v="0"/>
    <x v="2"/>
  </r>
  <r>
    <n v="2"/>
    <x v="0"/>
    <x v="8"/>
    <x v="0"/>
    <s v="No"/>
    <x v="11"/>
    <n v="8"/>
    <x v="0"/>
    <x v="0"/>
    <x v="0"/>
    <x v="0"/>
    <x v="2"/>
  </r>
  <r>
    <n v="9"/>
    <x v="1"/>
    <x v="7"/>
    <x v="2"/>
    <s v="Yes"/>
    <x v="16"/>
    <n v="2"/>
    <x v="1"/>
    <x v="1"/>
    <x v="1"/>
    <x v="1"/>
    <x v="1"/>
  </r>
  <r>
    <n v="7"/>
    <x v="1"/>
    <x v="11"/>
    <x v="1"/>
    <s v="Yes"/>
    <x v="10"/>
    <n v="0"/>
    <x v="1"/>
    <x v="1"/>
    <x v="1"/>
    <x v="1"/>
    <x v="0"/>
  </r>
  <r>
    <n v="5"/>
    <x v="1"/>
    <x v="2"/>
    <x v="1"/>
    <s v="Yes"/>
    <x v="2"/>
    <n v="1"/>
    <x v="1"/>
    <x v="1"/>
    <x v="1"/>
    <x v="1"/>
    <x v="0"/>
  </r>
  <r>
    <n v="10"/>
    <x v="1"/>
    <x v="7"/>
    <x v="1"/>
    <s v="Yes"/>
    <x v="15"/>
    <n v="1"/>
    <x v="1"/>
    <x v="1"/>
    <x v="1"/>
    <x v="1"/>
    <x v="1"/>
  </r>
  <r>
    <n v="8"/>
    <x v="1"/>
    <x v="9"/>
    <x v="2"/>
    <s v="Yes"/>
    <x v="15"/>
    <n v="1"/>
    <x v="1"/>
    <x v="1"/>
    <x v="1"/>
    <x v="1"/>
    <x v="1"/>
  </r>
  <r>
    <n v="9"/>
    <x v="1"/>
    <x v="7"/>
    <x v="2"/>
    <s v="Yes"/>
    <x v="8"/>
    <n v="2"/>
    <x v="1"/>
    <x v="1"/>
    <x v="1"/>
    <x v="1"/>
    <x v="1"/>
  </r>
  <r>
    <n v="7"/>
    <x v="1"/>
    <x v="7"/>
    <x v="2"/>
    <s v="Yes"/>
    <x v="16"/>
    <n v="2"/>
    <x v="1"/>
    <x v="1"/>
    <x v="1"/>
    <x v="1"/>
    <x v="0"/>
  </r>
  <r>
    <n v="6"/>
    <x v="0"/>
    <x v="7"/>
    <x v="6"/>
    <s v="Yes"/>
    <x v="15"/>
    <n v="1"/>
    <x v="1"/>
    <x v="0"/>
    <x v="1"/>
    <x v="1"/>
    <x v="0"/>
  </r>
  <r>
    <n v="9"/>
    <x v="1"/>
    <x v="7"/>
    <x v="1"/>
    <s v="Yes"/>
    <x v="10"/>
    <n v="2"/>
    <x v="1"/>
    <x v="1"/>
    <x v="1"/>
    <x v="1"/>
    <x v="1"/>
  </r>
  <r>
    <n v="7"/>
    <x v="1"/>
    <x v="2"/>
    <x v="1"/>
    <s v="Yes"/>
    <x v="10"/>
    <n v="0"/>
    <x v="1"/>
    <x v="1"/>
    <x v="1"/>
    <x v="1"/>
    <x v="0"/>
  </r>
  <r>
    <n v="5"/>
    <x v="1"/>
    <x v="2"/>
    <x v="1"/>
    <s v="Yes"/>
    <x v="2"/>
    <n v="1"/>
    <x v="1"/>
    <x v="1"/>
    <x v="1"/>
    <x v="1"/>
    <x v="0"/>
  </r>
  <r>
    <n v="7"/>
    <x v="1"/>
    <x v="1"/>
    <x v="1"/>
    <s v="Yes"/>
    <x v="10"/>
    <n v="2"/>
    <x v="0"/>
    <x v="1"/>
    <x v="1"/>
    <x v="0"/>
    <x v="0"/>
  </r>
  <r>
    <n v="0"/>
    <x v="0"/>
    <x v="3"/>
    <x v="0"/>
    <s v="No"/>
    <x v="7"/>
    <n v="9"/>
    <x v="0"/>
    <x v="0"/>
    <x v="0"/>
    <x v="0"/>
    <x v="2"/>
  </r>
  <r>
    <n v="0"/>
    <x v="0"/>
    <x v="5"/>
    <x v="3"/>
    <s v="No"/>
    <x v="13"/>
    <n v="6"/>
    <x v="1"/>
    <x v="0"/>
    <x v="0"/>
    <x v="1"/>
    <x v="2"/>
  </r>
  <r>
    <n v="0"/>
    <x v="0"/>
    <x v="8"/>
    <x v="6"/>
    <s v="No"/>
    <x v="13"/>
    <n v="9"/>
    <x v="0"/>
    <x v="0"/>
    <x v="0"/>
    <x v="0"/>
    <x v="2"/>
  </r>
  <r>
    <n v="2"/>
    <x v="0"/>
    <x v="6"/>
    <x v="0"/>
    <s v="No"/>
    <x v="3"/>
    <n v="6"/>
    <x v="0"/>
    <x v="0"/>
    <x v="0"/>
    <x v="0"/>
    <x v="2"/>
  </r>
  <r>
    <n v="5"/>
    <x v="1"/>
    <x v="1"/>
    <x v="1"/>
    <s v="Yes"/>
    <x v="12"/>
    <n v="1"/>
    <x v="1"/>
    <x v="1"/>
    <x v="1"/>
    <x v="1"/>
    <x v="0"/>
  </r>
  <r>
    <n v="0"/>
    <x v="0"/>
    <x v="6"/>
    <x v="5"/>
    <s v="No"/>
    <x v="9"/>
    <n v="5"/>
    <x v="0"/>
    <x v="0"/>
    <x v="0"/>
    <x v="0"/>
    <x v="2"/>
  </r>
  <r>
    <n v="10"/>
    <x v="1"/>
    <x v="1"/>
    <x v="1"/>
    <s v="Yes"/>
    <x v="15"/>
    <n v="0"/>
    <x v="0"/>
    <x v="1"/>
    <x v="1"/>
    <x v="0"/>
    <x v="1"/>
  </r>
  <r>
    <n v="9"/>
    <x v="1"/>
    <x v="7"/>
    <x v="6"/>
    <s v="Yes"/>
    <x v="8"/>
    <n v="2"/>
    <x v="1"/>
    <x v="1"/>
    <x v="1"/>
    <x v="1"/>
    <x v="1"/>
  </r>
  <r>
    <n v="4.5058160029999996"/>
    <x v="1"/>
    <x v="7"/>
    <x v="1"/>
    <s v="Yes"/>
    <x v="12"/>
    <n v="1"/>
    <x v="1"/>
    <x v="1"/>
    <x v="1"/>
    <x v="1"/>
    <x v="0"/>
  </r>
  <r>
    <n v="1"/>
    <x v="0"/>
    <x v="5"/>
    <x v="5"/>
    <s v="No"/>
    <x v="3"/>
    <n v="9"/>
    <x v="0"/>
    <x v="0"/>
    <x v="0"/>
    <x v="0"/>
    <x v="2"/>
  </r>
  <r>
    <n v="8"/>
    <x v="1"/>
    <x v="9"/>
    <x v="7"/>
    <s v="Yes"/>
    <x v="10"/>
    <n v="1"/>
    <x v="0"/>
    <x v="1"/>
    <x v="1"/>
    <x v="0"/>
    <x v="1"/>
  </r>
  <r>
    <n v="9"/>
    <x v="1"/>
    <x v="1"/>
    <x v="2"/>
    <s v="Yes"/>
    <x v="15"/>
    <n v="1"/>
    <x v="1"/>
    <x v="1"/>
    <x v="1"/>
    <x v="1"/>
    <x v="1"/>
  </r>
  <r>
    <n v="6"/>
    <x v="1"/>
    <x v="2"/>
    <x v="1"/>
    <s v="Yes"/>
    <x v="10"/>
    <n v="1"/>
    <x v="1"/>
    <x v="1"/>
    <x v="1"/>
    <x v="1"/>
    <x v="0"/>
  </r>
  <r>
    <n v="8"/>
    <x v="1"/>
    <x v="7"/>
    <x v="1"/>
    <s v="Yes"/>
    <x v="16"/>
    <n v="1"/>
    <x v="1"/>
    <x v="1"/>
    <x v="1"/>
    <x v="1"/>
    <x v="1"/>
  </r>
  <r>
    <n v="0"/>
    <x v="0"/>
    <x v="3"/>
    <x v="0"/>
    <s v="No"/>
    <x v="13"/>
    <n v="8"/>
    <x v="0"/>
    <x v="0"/>
    <x v="0"/>
    <x v="0"/>
    <x v="2"/>
  </r>
  <r>
    <n v="1"/>
    <x v="0"/>
    <x v="6"/>
    <x v="5"/>
    <s v="No"/>
    <x v="4"/>
    <n v="9"/>
    <x v="0"/>
    <x v="0"/>
    <x v="0"/>
    <x v="0"/>
    <x v="2"/>
  </r>
  <r>
    <n v="10"/>
    <x v="1"/>
    <x v="2"/>
    <x v="7"/>
    <s v="Yes"/>
    <x v="2"/>
    <n v="0"/>
    <x v="1"/>
    <x v="1"/>
    <x v="1"/>
    <x v="1"/>
    <x v="1"/>
  </r>
  <r>
    <n v="7"/>
    <x v="1"/>
    <x v="7"/>
    <x v="1"/>
    <s v="Yes"/>
    <x v="2"/>
    <n v="2"/>
    <x v="1"/>
    <x v="1"/>
    <x v="1"/>
    <x v="1"/>
    <x v="0"/>
  </r>
  <r>
    <n v="1"/>
    <x v="0"/>
    <x v="4"/>
    <x v="6"/>
    <s v="No"/>
    <x v="14"/>
    <n v="5"/>
    <x v="0"/>
    <x v="0"/>
    <x v="0"/>
    <x v="0"/>
    <x v="2"/>
  </r>
  <r>
    <n v="10"/>
    <x v="1"/>
    <x v="1"/>
    <x v="7"/>
    <s v="Yes"/>
    <x v="12"/>
    <n v="1"/>
    <x v="1"/>
    <x v="1"/>
    <x v="1"/>
    <x v="1"/>
    <x v="1"/>
  </r>
  <r>
    <n v="4"/>
    <x v="1"/>
    <x v="7"/>
    <x v="6"/>
    <s v="Yes"/>
    <x v="15"/>
    <n v="2"/>
    <x v="1"/>
    <x v="1"/>
    <x v="1"/>
    <x v="1"/>
    <x v="0"/>
  </r>
  <r>
    <n v="0"/>
    <x v="0"/>
    <x v="6"/>
    <x v="4"/>
    <s v="No"/>
    <x v="5"/>
    <n v="4"/>
    <x v="0"/>
    <x v="0"/>
    <x v="0"/>
    <x v="0"/>
    <x v="2"/>
  </r>
  <r>
    <n v="3"/>
    <x v="0"/>
    <x v="3"/>
    <x v="6"/>
    <s v="No"/>
    <x v="9"/>
    <n v="7"/>
    <x v="0"/>
    <x v="0"/>
    <x v="0"/>
    <x v="0"/>
    <x v="2"/>
  </r>
  <r>
    <n v="3"/>
    <x v="0"/>
    <x v="4"/>
    <x v="0"/>
    <s v="No"/>
    <x v="7"/>
    <n v="6"/>
    <x v="0"/>
    <x v="0"/>
    <x v="0"/>
    <x v="0"/>
    <x v="2"/>
  </r>
  <r>
    <n v="3"/>
    <x v="0"/>
    <x v="3"/>
    <x v="6"/>
    <s v="No"/>
    <x v="7"/>
    <n v="3.5647266310000001"/>
    <x v="0"/>
    <x v="0"/>
    <x v="0"/>
    <x v="0"/>
    <x v="2"/>
  </r>
  <r>
    <n v="0"/>
    <x v="0"/>
    <x v="6"/>
    <x v="0"/>
    <s v="No"/>
    <x v="13"/>
    <n v="5"/>
    <x v="1"/>
    <x v="0"/>
    <x v="0"/>
    <x v="1"/>
    <x v="2"/>
  </r>
  <r>
    <n v="10"/>
    <x v="1"/>
    <x v="9"/>
    <x v="1"/>
    <s v="Yes"/>
    <x v="2"/>
    <n v="0"/>
    <x v="1"/>
    <x v="1"/>
    <x v="1"/>
    <x v="1"/>
    <x v="1"/>
  </r>
  <r>
    <n v="2"/>
    <x v="0"/>
    <x v="5"/>
    <x v="5"/>
    <s v="No"/>
    <x v="7"/>
    <n v="7"/>
    <x v="0"/>
    <x v="0"/>
    <x v="0"/>
    <x v="0"/>
    <x v="2"/>
  </r>
  <r>
    <n v="6"/>
    <x v="1"/>
    <x v="2"/>
    <x v="2"/>
    <s v="Yes"/>
    <x v="8"/>
    <n v="0"/>
    <x v="1"/>
    <x v="1"/>
    <x v="1"/>
    <x v="1"/>
    <x v="0"/>
  </r>
  <r>
    <n v="6"/>
    <x v="1"/>
    <x v="2"/>
    <x v="7"/>
    <s v="Yes"/>
    <x v="12"/>
    <n v="0"/>
    <x v="1"/>
    <x v="1"/>
    <x v="1"/>
    <x v="1"/>
    <x v="0"/>
  </r>
  <r>
    <n v="11"/>
    <x v="1"/>
    <x v="7"/>
    <x v="2"/>
    <s v="Yes"/>
    <x v="15"/>
    <n v="1"/>
    <x v="1"/>
    <x v="1"/>
    <x v="1"/>
    <x v="1"/>
    <x v="1"/>
  </r>
  <r>
    <n v="6"/>
    <x v="1"/>
    <x v="9"/>
    <x v="1"/>
    <s v="Yes"/>
    <x v="2"/>
    <n v="0"/>
    <x v="1"/>
    <x v="1"/>
    <x v="1"/>
    <x v="1"/>
    <x v="0"/>
  </r>
  <r>
    <n v="5"/>
    <x v="1"/>
    <x v="9"/>
    <x v="1"/>
    <s v="Yes"/>
    <x v="8"/>
    <n v="0"/>
    <x v="1"/>
    <x v="1"/>
    <x v="1"/>
    <x v="1"/>
    <x v="0"/>
  </r>
  <r>
    <n v="8"/>
    <x v="1"/>
    <x v="9"/>
    <x v="2"/>
    <s v="Yes"/>
    <x v="15"/>
    <n v="1"/>
    <x v="1"/>
    <x v="1"/>
    <x v="1"/>
    <x v="1"/>
    <x v="1"/>
  </r>
  <r>
    <n v="5"/>
    <x v="1"/>
    <x v="1"/>
    <x v="2"/>
    <s v="Yes"/>
    <x v="10"/>
    <n v="2"/>
    <x v="1"/>
    <x v="1"/>
    <x v="1"/>
    <x v="1"/>
    <x v="0"/>
  </r>
  <r>
    <n v="2"/>
    <x v="0"/>
    <x v="6"/>
    <x v="5"/>
    <s v="No"/>
    <x v="0"/>
    <n v="7"/>
    <x v="1"/>
    <x v="0"/>
    <x v="0"/>
    <x v="1"/>
    <x v="2"/>
  </r>
  <r>
    <n v="3"/>
    <x v="0"/>
    <x v="6"/>
    <x v="5"/>
    <s v="No"/>
    <x v="7"/>
    <n v="7"/>
    <x v="0"/>
    <x v="0"/>
    <x v="0"/>
    <x v="0"/>
    <x v="2"/>
  </r>
  <r>
    <n v="11"/>
    <x v="1"/>
    <x v="9"/>
    <x v="2"/>
    <s v="Yes"/>
    <x v="10"/>
    <n v="2"/>
    <x v="0"/>
    <x v="1"/>
    <x v="1"/>
    <x v="0"/>
    <x v="1"/>
  </r>
  <r>
    <n v="1"/>
    <x v="0"/>
    <x v="0"/>
    <x v="4"/>
    <s v="No"/>
    <x v="4"/>
    <n v="8"/>
    <x v="0"/>
    <x v="0"/>
    <x v="0"/>
    <x v="0"/>
    <x v="2"/>
  </r>
  <r>
    <n v="0"/>
    <x v="0"/>
    <x v="4"/>
    <x v="5"/>
    <s v="No"/>
    <x v="7"/>
    <n v="7"/>
    <x v="0"/>
    <x v="0"/>
    <x v="0"/>
    <x v="0"/>
    <x v="2"/>
  </r>
  <r>
    <n v="1"/>
    <x v="0"/>
    <x v="3"/>
    <x v="5"/>
    <s v="No"/>
    <x v="9"/>
    <n v="4"/>
    <x v="0"/>
    <x v="0"/>
    <x v="0"/>
    <x v="0"/>
    <x v="2"/>
  </r>
  <r>
    <n v="11"/>
    <x v="1"/>
    <x v="9"/>
    <x v="2"/>
    <s v="Yes"/>
    <x v="2"/>
    <n v="0"/>
    <x v="1"/>
    <x v="1"/>
    <x v="1"/>
    <x v="1"/>
    <x v="1"/>
  </r>
  <r>
    <n v="2"/>
    <x v="0"/>
    <x v="0"/>
    <x v="5"/>
    <s v="No"/>
    <x v="0"/>
    <n v="3"/>
    <x v="0"/>
    <x v="0"/>
    <x v="0"/>
    <x v="0"/>
    <x v="2"/>
  </r>
  <r>
    <n v="1"/>
    <x v="0"/>
    <x v="8"/>
    <x v="4"/>
    <s v="No"/>
    <x v="6"/>
    <n v="3"/>
    <x v="0"/>
    <x v="0"/>
    <x v="0"/>
    <x v="0"/>
    <x v="2"/>
  </r>
  <r>
    <n v="3"/>
    <x v="0"/>
    <x v="5"/>
    <x v="6"/>
    <s v="No"/>
    <x v="11"/>
    <n v="6"/>
    <x v="0"/>
    <x v="0"/>
    <x v="0"/>
    <x v="0"/>
    <x v="2"/>
  </r>
  <r>
    <n v="9"/>
    <x v="1"/>
    <x v="2"/>
    <x v="7"/>
    <s v="Yes"/>
    <x v="10"/>
    <n v="0"/>
    <x v="1"/>
    <x v="1"/>
    <x v="1"/>
    <x v="1"/>
    <x v="1"/>
  </r>
  <r>
    <n v="9"/>
    <x v="1"/>
    <x v="2"/>
    <x v="7"/>
    <s v="Yes"/>
    <x v="8"/>
    <n v="1"/>
    <x v="1"/>
    <x v="1"/>
    <x v="1"/>
    <x v="1"/>
    <x v="1"/>
  </r>
  <r>
    <n v="11"/>
    <x v="0"/>
    <x v="1"/>
    <x v="2"/>
    <s v="Yes"/>
    <x v="15"/>
    <n v="2"/>
    <x v="1"/>
    <x v="0"/>
    <x v="1"/>
    <x v="1"/>
    <x v="1"/>
  </r>
  <r>
    <n v="10"/>
    <x v="1"/>
    <x v="7"/>
    <x v="7"/>
    <s v="Yes"/>
    <x v="8"/>
    <n v="1"/>
    <x v="1"/>
    <x v="1"/>
    <x v="1"/>
    <x v="1"/>
    <x v="1"/>
  </r>
  <r>
    <n v="1"/>
    <x v="0"/>
    <x v="3"/>
    <x v="0"/>
    <s v="No"/>
    <x v="11"/>
    <n v="4"/>
    <x v="0"/>
    <x v="0"/>
    <x v="0"/>
    <x v="0"/>
    <x v="2"/>
  </r>
  <r>
    <n v="1"/>
    <x v="0"/>
    <x v="6"/>
    <x v="6"/>
    <s v="No"/>
    <x v="5"/>
    <n v="7"/>
    <x v="0"/>
    <x v="0"/>
    <x v="0"/>
    <x v="0"/>
    <x v="2"/>
  </r>
  <r>
    <n v="4"/>
    <x v="1"/>
    <x v="2"/>
    <x v="7"/>
    <s v="Yes"/>
    <x v="8"/>
    <n v="1"/>
    <x v="1"/>
    <x v="1"/>
    <x v="1"/>
    <x v="1"/>
    <x v="0"/>
  </r>
  <r>
    <n v="1"/>
    <x v="0"/>
    <x v="3"/>
    <x v="0"/>
    <s v="No"/>
    <x v="11"/>
    <n v="5"/>
    <x v="0"/>
    <x v="0"/>
    <x v="0"/>
    <x v="0"/>
    <x v="2"/>
  </r>
  <r>
    <n v="1"/>
    <x v="0"/>
    <x v="5"/>
    <x v="0"/>
    <s v="No"/>
    <x v="11"/>
    <n v="4"/>
    <x v="0"/>
    <x v="0"/>
    <x v="0"/>
    <x v="0"/>
    <x v="2"/>
  </r>
  <r>
    <n v="9"/>
    <x v="1"/>
    <x v="1"/>
    <x v="6"/>
    <s v="Yes"/>
    <x v="15"/>
    <n v="2"/>
    <x v="1"/>
    <x v="1"/>
    <x v="1"/>
    <x v="1"/>
    <x v="1"/>
  </r>
  <r>
    <n v="11"/>
    <x v="1"/>
    <x v="1"/>
    <x v="2"/>
    <s v="Yes"/>
    <x v="15"/>
    <n v="0"/>
    <x v="1"/>
    <x v="1"/>
    <x v="1"/>
    <x v="1"/>
    <x v="1"/>
  </r>
  <r>
    <n v="10"/>
    <x v="1"/>
    <x v="7"/>
    <x v="2"/>
    <s v="Yes"/>
    <x v="10"/>
    <n v="2"/>
    <x v="1"/>
    <x v="1"/>
    <x v="1"/>
    <x v="1"/>
    <x v="1"/>
  </r>
  <r>
    <n v="6"/>
    <x v="1"/>
    <x v="7"/>
    <x v="1"/>
    <s v="Yes"/>
    <x v="12"/>
    <n v="0"/>
    <x v="1"/>
    <x v="1"/>
    <x v="1"/>
    <x v="1"/>
    <x v="0"/>
  </r>
  <r>
    <n v="10"/>
    <x v="1"/>
    <x v="11"/>
    <x v="2"/>
    <s v="No"/>
    <x v="10"/>
    <n v="2"/>
    <x v="1"/>
    <x v="1"/>
    <x v="0"/>
    <x v="1"/>
    <x v="1"/>
  </r>
  <r>
    <n v="10"/>
    <x v="1"/>
    <x v="1"/>
    <x v="7"/>
    <s v="Yes"/>
    <x v="8"/>
    <n v="2"/>
    <x v="1"/>
    <x v="1"/>
    <x v="1"/>
    <x v="1"/>
    <x v="1"/>
  </r>
  <r>
    <n v="8"/>
    <x v="1"/>
    <x v="9"/>
    <x v="1"/>
    <s v="Yes"/>
    <x v="10"/>
    <n v="1"/>
    <x v="1"/>
    <x v="1"/>
    <x v="1"/>
    <x v="1"/>
    <x v="1"/>
  </r>
  <r>
    <n v="9"/>
    <x v="1"/>
    <x v="1"/>
    <x v="2"/>
    <s v="Yes"/>
    <x v="15"/>
    <n v="1"/>
    <x v="1"/>
    <x v="1"/>
    <x v="1"/>
    <x v="1"/>
    <x v="1"/>
  </r>
  <r>
    <n v="1"/>
    <x v="0"/>
    <x v="5"/>
    <x v="4"/>
    <s v="No"/>
    <x v="5"/>
    <n v="5"/>
    <x v="0"/>
    <x v="0"/>
    <x v="0"/>
    <x v="0"/>
    <x v="2"/>
  </r>
  <r>
    <n v="7"/>
    <x v="1"/>
    <x v="2"/>
    <x v="7"/>
    <s v="Yes"/>
    <x v="12"/>
    <n v="2"/>
    <x v="1"/>
    <x v="1"/>
    <x v="1"/>
    <x v="1"/>
    <x v="0"/>
  </r>
  <r>
    <n v="9"/>
    <x v="1"/>
    <x v="2"/>
    <x v="7"/>
    <s v="Yes"/>
    <x v="10"/>
    <n v="2"/>
    <x v="0"/>
    <x v="1"/>
    <x v="1"/>
    <x v="0"/>
    <x v="1"/>
  </r>
  <r>
    <n v="4"/>
    <x v="1"/>
    <x v="7"/>
    <x v="6"/>
    <s v="Yes"/>
    <x v="15"/>
    <n v="1"/>
    <x v="1"/>
    <x v="1"/>
    <x v="1"/>
    <x v="1"/>
    <x v="0"/>
  </r>
  <r>
    <n v="3"/>
    <x v="0"/>
    <x v="6"/>
    <x v="4"/>
    <s v="No"/>
    <x v="11"/>
    <n v="6"/>
    <x v="0"/>
    <x v="0"/>
    <x v="0"/>
    <x v="0"/>
    <x v="2"/>
  </r>
  <r>
    <n v="5"/>
    <x v="1"/>
    <x v="9"/>
    <x v="1"/>
    <s v="Yes"/>
    <x v="8"/>
    <n v="3.5647266310000001"/>
    <x v="1"/>
    <x v="1"/>
    <x v="1"/>
    <x v="1"/>
    <x v="0"/>
  </r>
  <r>
    <n v="8"/>
    <x v="1"/>
    <x v="7"/>
    <x v="1"/>
    <s v="Yes"/>
    <x v="12"/>
    <n v="1"/>
    <x v="1"/>
    <x v="1"/>
    <x v="1"/>
    <x v="1"/>
    <x v="1"/>
  </r>
  <r>
    <n v="3"/>
    <x v="0"/>
    <x v="8"/>
    <x v="0"/>
    <s v="No"/>
    <x v="9"/>
    <n v="9"/>
    <x v="0"/>
    <x v="0"/>
    <x v="0"/>
    <x v="0"/>
    <x v="2"/>
  </r>
  <r>
    <n v="3"/>
    <x v="0"/>
    <x v="4"/>
    <x v="4"/>
    <s v="No"/>
    <x v="13"/>
    <n v="5"/>
    <x v="0"/>
    <x v="0"/>
    <x v="0"/>
    <x v="0"/>
    <x v="2"/>
  </r>
  <r>
    <n v="3"/>
    <x v="0"/>
    <x v="4"/>
    <x v="0"/>
    <s v="No"/>
    <x v="14"/>
    <n v="8"/>
    <x v="0"/>
    <x v="0"/>
    <x v="0"/>
    <x v="0"/>
    <x v="2"/>
  </r>
  <r>
    <n v="5"/>
    <x v="1"/>
    <x v="7"/>
    <x v="7"/>
    <s v="Yes"/>
    <x v="15"/>
    <n v="1"/>
    <x v="1"/>
    <x v="1"/>
    <x v="1"/>
    <x v="1"/>
    <x v="0"/>
  </r>
  <r>
    <n v="10"/>
    <x v="1"/>
    <x v="1"/>
    <x v="1"/>
    <s v="Yes"/>
    <x v="12"/>
    <n v="0"/>
    <x v="1"/>
    <x v="1"/>
    <x v="1"/>
    <x v="1"/>
    <x v="1"/>
  </r>
  <r>
    <n v="2"/>
    <x v="0"/>
    <x v="8"/>
    <x v="6"/>
    <s v="No"/>
    <x v="11"/>
    <n v="4"/>
    <x v="0"/>
    <x v="0"/>
    <x v="0"/>
    <x v="0"/>
    <x v="2"/>
  </r>
  <r>
    <n v="0"/>
    <x v="0"/>
    <x v="4"/>
    <x v="6"/>
    <s v="No"/>
    <x v="0"/>
    <n v="4"/>
    <x v="0"/>
    <x v="0"/>
    <x v="0"/>
    <x v="0"/>
    <x v="2"/>
  </r>
  <r>
    <n v="11"/>
    <x v="1"/>
    <x v="9"/>
    <x v="2"/>
    <s v="Yes"/>
    <x v="8"/>
    <n v="0"/>
    <x v="0"/>
    <x v="1"/>
    <x v="1"/>
    <x v="0"/>
    <x v="1"/>
  </r>
  <r>
    <n v="1"/>
    <x v="0"/>
    <x v="6"/>
    <x v="6"/>
    <s v="No"/>
    <x v="0"/>
    <n v="6"/>
    <x v="0"/>
    <x v="0"/>
    <x v="0"/>
    <x v="0"/>
    <x v="2"/>
  </r>
  <r>
    <n v="5"/>
    <x v="1"/>
    <x v="9"/>
    <x v="6"/>
    <s v="Yes"/>
    <x v="12"/>
    <n v="0"/>
    <x v="1"/>
    <x v="1"/>
    <x v="1"/>
    <x v="1"/>
    <x v="0"/>
  </r>
  <r>
    <n v="3"/>
    <x v="0"/>
    <x v="0"/>
    <x v="5"/>
    <s v="No"/>
    <x v="9"/>
    <n v="5"/>
    <x v="0"/>
    <x v="0"/>
    <x v="0"/>
    <x v="0"/>
    <x v="2"/>
  </r>
  <r>
    <n v="7"/>
    <x v="1"/>
    <x v="9"/>
    <x v="1"/>
    <s v="Yes"/>
    <x v="15"/>
    <n v="1"/>
    <x v="1"/>
    <x v="1"/>
    <x v="1"/>
    <x v="1"/>
    <x v="0"/>
  </r>
  <r>
    <n v="0"/>
    <x v="0"/>
    <x v="5"/>
    <x v="0"/>
    <s v="No"/>
    <x v="4"/>
    <n v="5"/>
    <x v="1"/>
    <x v="0"/>
    <x v="0"/>
    <x v="1"/>
    <x v="2"/>
  </r>
  <r>
    <n v="4"/>
    <x v="1"/>
    <x v="7"/>
    <x v="7"/>
    <s v="Yes"/>
    <x v="2"/>
    <n v="0"/>
    <x v="1"/>
    <x v="1"/>
    <x v="1"/>
    <x v="1"/>
    <x v="0"/>
  </r>
  <r>
    <n v="0"/>
    <x v="0"/>
    <x v="0"/>
    <x v="6"/>
    <s v="No"/>
    <x v="9"/>
    <n v="5"/>
    <x v="0"/>
    <x v="0"/>
    <x v="0"/>
    <x v="0"/>
    <x v="2"/>
  </r>
  <r>
    <n v="8"/>
    <x v="1"/>
    <x v="1"/>
    <x v="7"/>
    <s v="Yes"/>
    <x v="8"/>
    <n v="2"/>
    <x v="1"/>
    <x v="1"/>
    <x v="1"/>
    <x v="1"/>
    <x v="1"/>
  </r>
  <r>
    <n v="0"/>
    <x v="0"/>
    <x v="3"/>
    <x v="5"/>
    <s v="No"/>
    <x v="13"/>
    <n v="5"/>
    <x v="1"/>
    <x v="0"/>
    <x v="0"/>
    <x v="1"/>
    <x v="2"/>
  </r>
  <r>
    <n v="2"/>
    <x v="0"/>
    <x v="4"/>
    <x v="0"/>
    <s v="No"/>
    <x v="14"/>
    <n v="8"/>
    <x v="0"/>
    <x v="0"/>
    <x v="0"/>
    <x v="0"/>
    <x v="2"/>
  </r>
  <r>
    <n v="6"/>
    <x v="1"/>
    <x v="7"/>
    <x v="2"/>
    <s v="Yes"/>
    <x v="2"/>
    <n v="1"/>
    <x v="1"/>
    <x v="1"/>
    <x v="1"/>
    <x v="1"/>
    <x v="0"/>
  </r>
  <r>
    <n v="1"/>
    <x v="0"/>
    <x v="4"/>
    <x v="0"/>
    <s v="No"/>
    <x v="9"/>
    <n v="9"/>
    <x v="0"/>
    <x v="0"/>
    <x v="0"/>
    <x v="0"/>
    <x v="2"/>
  </r>
  <r>
    <n v="11"/>
    <x v="1"/>
    <x v="2"/>
    <x v="1"/>
    <s v="Yes"/>
    <x v="15"/>
    <n v="1"/>
    <x v="1"/>
    <x v="1"/>
    <x v="1"/>
    <x v="1"/>
    <x v="1"/>
  </r>
  <r>
    <n v="2"/>
    <x v="0"/>
    <x v="3"/>
    <x v="0"/>
    <s v="No"/>
    <x v="2"/>
    <n v="5"/>
    <x v="0"/>
    <x v="0"/>
    <x v="0"/>
    <x v="0"/>
    <x v="2"/>
  </r>
  <r>
    <n v="2"/>
    <x v="0"/>
    <x v="11"/>
    <x v="5"/>
    <s v="No"/>
    <x v="14"/>
    <n v="8"/>
    <x v="0"/>
    <x v="0"/>
    <x v="0"/>
    <x v="0"/>
    <x v="2"/>
  </r>
  <r>
    <n v="7"/>
    <x v="1"/>
    <x v="1"/>
    <x v="2"/>
    <s v="Yes"/>
    <x v="10"/>
    <n v="2"/>
    <x v="1"/>
    <x v="1"/>
    <x v="1"/>
    <x v="1"/>
    <x v="0"/>
  </r>
  <r>
    <n v="9"/>
    <x v="1"/>
    <x v="1"/>
    <x v="7"/>
    <s v="Yes"/>
    <x v="8"/>
    <n v="2"/>
    <x v="1"/>
    <x v="1"/>
    <x v="1"/>
    <x v="1"/>
    <x v="1"/>
  </r>
  <r>
    <n v="10"/>
    <x v="1"/>
    <x v="2"/>
    <x v="1"/>
    <s v="Yes"/>
    <x v="2"/>
    <n v="2"/>
    <x v="1"/>
    <x v="1"/>
    <x v="1"/>
    <x v="1"/>
    <x v="1"/>
  </r>
  <r>
    <n v="5"/>
    <x v="1"/>
    <x v="2"/>
    <x v="1"/>
    <s v="Yes"/>
    <x v="8"/>
    <n v="0"/>
    <x v="1"/>
    <x v="1"/>
    <x v="1"/>
    <x v="1"/>
    <x v="0"/>
  </r>
  <r>
    <n v="0"/>
    <x v="0"/>
    <x v="4"/>
    <x v="0"/>
    <s v="No"/>
    <x v="2"/>
    <n v="3"/>
    <x v="0"/>
    <x v="0"/>
    <x v="0"/>
    <x v="0"/>
    <x v="2"/>
  </r>
  <r>
    <n v="0"/>
    <x v="0"/>
    <x v="5"/>
    <x v="0"/>
    <s v="No"/>
    <x v="3"/>
    <n v="7"/>
    <x v="1"/>
    <x v="0"/>
    <x v="0"/>
    <x v="1"/>
    <x v="2"/>
  </r>
  <r>
    <n v="2"/>
    <x v="0"/>
    <x v="6"/>
    <x v="6"/>
    <s v="No"/>
    <x v="11"/>
    <n v="5"/>
    <x v="0"/>
    <x v="0"/>
    <x v="0"/>
    <x v="0"/>
    <x v="2"/>
  </r>
  <r>
    <n v="4.5058160029999996"/>
    <x v="1"/>
    <x v="9"/>
    <x v="2"/>
    <s v="Yes"/>
    <x v="2"/>
    <n v="2"/>
    <x v="1"/>
    <x v="1"/>
    <x v="1"/>
    <x v="1"/>
    <x v="0"/>
  </r>
  <r>
    <n v="0"/>
    <x v="0"/>
    <x v="0"/>
    <x v="0"/>
    <s v="No"/>
    <x v="0"/>
    <n v="7"/>
    <x v="0"/>
    <x v="0"/>
    <x v="0"/>
    <x v="0"/>
    <x v="2"/>
  </r>
  <r>
    <n v="8"/>
    <x v="1"/>
    <x v="2"/>
    <x v="2"/>
    <s v="Yes"/>
    <x v="15"/>
    <n v="0"/>
    <x v="0"/>
    <x v="1"/>
    <x v="1"/>
    <x v="0"/>
    <x v="1"/>
  </r>
  <r>
    <n v="0"/>
    <x v="0"/>
    <x v="4"/>
    <x v="5"/>
    <s v="No"/>
    <x v="5"/>
    <n v="7"/>
    <x v="0"/>
    <x v="0"/>
    <x v="0"/>
    <x v="0"/>
    <x v="2"/>
  </r>
  <r>
    <n v="1"/>
    <x v="0"/>
    <x v="4"/>
    <x v="4"/>
    <s v="No"/>
    <x v="7"/>
    <n v="3.5647266310000001"/>
    <x v="0"/>
    <x v="0"/>
    <x v="0"/>
    <x v="0"/>
    <x v="2"/>
  </r>
  <r>
    <n v="9"/>
    <x v="1"/>
    <x v="1"/>
    <x v="2"/>
    <s v="Yes"/>
    <x v="10"/>
    <n v="2"/>
    <x v="1"/>
    <x v="1"/>
    <x v="1"/>
    <x v="1"/>
    <x v="1"/>
  </r>
  <r>
    <n v="7"/>
    <x v="1"/>
    <x v="9"/>
    <x v="1"/>
    <s v="Yes"/>
    <x v="8"/>
    <n v="1"/>
    <x v="1"/>
    <x v="1"/>
    <x v="1"/>
    <x v="1"/>
    <x v="0"/>
  </r>
  <r>
    <n v="3"/>
    <x v="0"/>
    <x v="6"/>
    <x v="5"/>
    <s v="No"/>
    <x v="16"/>
    <n v="8"/>
    <x v="0"/>
    <x v="0"/>
    <x v="0"/>
    <x v="0"/>
    <x v="2"/>
  </r>
  <r>
    <n v="0"/>
    <x v="0"/>
    <x v="0"/>
    <x v="0"/>
    <s v="No"/>
    <x v="0"/>
    <n v="8"/>
    <x v="0"/>
    <x v="0"/>
    <x v="0"/>
    <x v="0"/>
    <x v="2"/>
  </r>
  <r>
    <n v="2"/>
    <x v="0"/>
    <x v="0"/>
    <x v="0"/>
    <s v="No"/>
    <x v="6"/>
    <n v="5"/>
    <x v="0"/>
    <x v="0"/>
    <x v="0"/>
    <x v="0"/>
    <x v="2"/>
  </r>
  <r>
    <n v="5"/>
    <x v="1"/>
    <x v="7"/>
    <x v="1"/>
    <s v="Yes"/>
    <x v="8"/>
    <n v="0"/>
    <x v="1"/>
    <x v="1"/>
    <x v="1"/>
    <x v="1"/>
    <x v="0"/>
  </r>
  <r>
    <n v="0"/>
    <x v="0"/>
    <x v="4"/>
    <x v="6"/>
    <s v="No"/>
    <x v="0"/>
    <n v="5"/>
    <x v="0"/>
    <x v="0"/>
    <x v="0"/>
    <x v="0"/>
    <x v="2"/>
  </r>
  <r>
    <n v="1"/>
    <x v="0"/>
    <x v="5"/>
    <x v="6"/>
    <s v="No"/>
    <x v="7"/>
    <n v="4"/>
    <x v="0"/>
    <x v="0"/>
    <x v="0"/>
    <x v="0"/>
    <x v="2"/>
  </r>
  <r>
    <n v="9"/>
    <x v="1"/>
    <x v="9"/>
    <x v="2"/>
    <s v="Yes"/>
    <x v="15"/>
    <n v="2"/>
    <x v="1"/>
    <x v="1"/>
    <x v="1"/>
    <x v="1"/>
    <x v="1"/>
  </r>
  <r>
    <n v="4"/>
    <x v="1"/>
    <x v="1"/>
    <x v="7"/>
    <s v="Yes"/>
    <x v="2"/>
    <n v="0"/>
    <x v="1"/>
    <x v="1"/>
    <x v="1"/>
    <x v="1"/>
    <x v="0"/>
  </r>
  <r>
    <n v="7"/>
    <x v="1"/>
    <x v="9"/>
    <x v="7"/>
    <s v="Yes"/>
    <x v="15"/>
    <n v="0"/>
    <x v="0"/>
    <x v="1"/>
    <x v="1"/>
    <x v="0"/>
    <x v="0"/>
  </r>
  <r>
    <n v="0"/>
    <x v="0"/>
    <x v="6"/>
    <x v="0"/>
    <s v="No"/>
    <x v="6"/>
    <n v="8"/>
    <x v="0"/>
    <x v="0"/>
    <x v="0"/>
    <x v="0"/>
    <x v="2"/>
  </r>
  <r>
    <n v="9"/>
    <x v="1"/>
    <x v="9"/>
    <x v="1"/>
    <s v="Yes"/>
    <x v="12"/>
    <n v="1"/>
    <x v="0"/>
    <x v="1"/>
    <x v="1"/>
    <x v="0"/>
    <x v="1"/>
  </r>
  <r>
    <n v="6"/>
    <x v="1"/>
    <x v="7"/>
    <x v="1"/>
    <s v="Yes"/>
    <x v="2"/>
    <n v="2"/>
    <x v="1"/>
    <x v="1"/>
    <x v="1"/>
    <x v="1"/>
    <x v="0"/>
  </r>
  <r>
    <n v="11"/>
    <x v="1"/>
    <x v="1"/>
    <x v="7"/>
    <s v="Yes"/>
    <x v="10"/>
    <n v="1"/>
    <x v="0"/>
    <x v="1"/>
    <x v="1"/>
    <x v="0"/>
    <x v="1"/>
  </r>
  <r>
    <n v="9"/>
    <x v="1"/>
    <x v="9"/>
    <x v="7"/>
    <s v="Yes"/>
    <x v="8"/>
    <n v="1"/>
    <x v="1"/>
    <x v="1"/>
    <x v="1"/>
    <x v="1"/>
    <x v="1"/>
  </r>
  <r>
    <n v="9"/>
    <x v="1"/>
    <x v="9"/>
    <x v="1"/>
    <s v="Yes"/>
    <x v="15"/>
    <n v="1"/>
    <x v="1"/>
    <x v="1"/>
    <x v="1"/>
    <x v="1"/>
    <x v="1"/>
  </r>
  <r>
    <n v="5"/>
    <x v="1"/>
    <x v="1"/>
    <x v="2"/>
    <s v="Yes"/>
    <x v="16"/>
    <n v="1"/>
    <x v="1"/>
    <x v="1"/>
    <x v="1"/>
    <x v="1"/>
    <x v="0"/>
  </r>
  <r>
    <n v="0"/>
    <x v="0"/>
    <x v="5"/>
    <x v="4"/>
    <s v="No"/>
    <x v="2"/>
    <n v="3"/>
    <x v="0"/>
    <x v="0"/>
    <x v="0"/>
    <x v="0"/>
    <x v="2"/>
  </r>
  <r>
    <n v="10"/>
    <x v="1"/>
    <x v="2"/>
    <x v="1"/>
    <s v="Yes"/>
    <x v="8"/>
    <n v="1"/>
    <x v="0"/>
    <x v="1"/>
    <x v="1"/>
    <x v="0"/>
    <x v="1"/>
  </r>
  <r>
    <n v="3"/>
    <x v="0"/>
    <x v="3"/>
    <x v="4"/>
    <s v="No"/>
    <x v="11"/>
    <n v="5"/>
    <x v="0"/>
    <x v="0"/>
    <x v="0"/>
    <x v="0"/>
    <x v="2"/>
  </r>
  <r>
    <n v="7"/>
    <x v="1"/>
    <x v="1"/>
    <x v="7"/>
    <s v="Yes"/>
    <x v="12"/>
    <n v="0"/>
    <x v="1"/>
    <x v="1"/>
    <x v="1"/>
    <x v="1"/>
    <x v="0"/>
  </r>
  <r>
    <n v="2"/>
    <x v="0"/>
    <x v="5"/>
    <x v="0"/>
    <s v="No"/>
    <x v="11"/>
    <n v="4"/>
    <x v="0"/>
    <x v="0"/>
    <x v="0"/>
    <x v="0"/>
    <x v="2"/>
  </r>
  <r>
    <n v="7"/>
    <x v="1"/>
    <x v="2"/>
    <x v="2"/>
    <s v="Yes"/>
    <x v="10"/>
    <n v="2"/>
    <x v="1"/>
    <x v="1"/>
    <x v="1"/>
    <x v="1"/>
    <x v="0"/>
  </r>
  <r>
    <n v="3"/>
    <x v="0"/>
    <x v="5"/>
    <x v="6"/>
    <s v="No"/>
    <x v="11"/>
    <n v="9"/>
    <x v="0"/>
    <x v="0"/>
    <x v="0"/>
    <x v="0"/>
    <x v="2"/>
  </r>
  <r>
    <n v="9"/>
    <x v="1"/>
    <x v="1"/>
    <x v="1"/>
    <s v="Yes"/>
    <x v="12"/>
    <n v="2"/>
    <x v="1"/>
    <x v="1"/>
    <x v="1"/>
    <x v="1"/>
    <x v="1"/>
  </r>
  <r>
    <n v="5"/>
    <x v="1"/>
    <x v="7"/>
    <x v="7"/>
    <s v="Yes"/>
    <x v="12"/>
    <n v="0"/>
    <x v="1"/>
    <x v="1"/>
    <x v="1"/>
    <x v="1"/>
    <x v="0"/>
  </r>
  <r>
    <n v="5"/>
    <x v="1"/>
    <x v="7"/>
    <x v="7"/>
    <s v="Yes"/>
    <x v="15"/>
    <n v="2"/>
    <x v="1"/>
    <x v="1"/>
    <x v="1"/>
    <x v="1"/>
    <x v="0"/>
  </r>
  <r>
    <n v="11"/>
    <x v="1"/>
    <x v="1"/>
    <x v="2"/>
    <s v="Yes"/>
    <x v="12"/>
    <n v="2"/>
    <x v="1"/>
    <x v="1"/>
    <x v="1"/>
    <x v="1"/>
    <x v="1"/>
  </r>
  <r>
    <n v="3"/>
    <x v="0"/>
    <x v="0"/>
    <x v="5"/>
    <s v="No"/>
    <x v="6"/>
    <n v="6"/>
    <x v="0"/>
    <x v="0"/>
    <x v="0"/>
    <x v="0"/>
    <x v="2"/>
  </r>
  <r>
    <n v="0"/>
    <x v="0"/>
    <x v="6"/>
    <x v="0"/>
    <s v="No"/>
    <x v="3"/>
    <n v="9"/>
    <x v="0"/>
    <x v="0"/>
    <x v="0"/>
    <x v="0"/>
    <x v="2"/>
  </r>
  <r>
    <n v="5"/>
    <x v="1"/>
    <x v="9"/>
    <x v="2"/>
    <s v="Yes"/>
    <x v="12"/>
    <n v="2"/>
    <x v="1"/>
    <x v="1"/>
    <x v="1"/>
    <x v="1"/>
    <x v="0"/>
  </r>
  <r>
    <n v="3"/>
    <x v="0"/>
    <x v="0"/>
    <x v="4"/>
    <s v="No"/>
    <x v="0"/>
    <n v="4"/>
    <x v="0"/>
    <x v="0"/>
    <x v="0"/>
    <x v="0"/>
    <x v="2"/>
  </r>
  <r>
    <n v="9"/>
    <x v="1"/>
    <x v="9"/>
    <x v="7"/>
    <s v="Yes"/>
    <x v="2"/>
    <n v="0"/>
    <x v="1"/>
    <x v="1"/>
    <x v="1"/>
    <x v="1"/>
    <x v="1"/>
  </r>
  <r>
    <n v="3"/>
    <x v="0"/>
    <x v="0"/>
    <x v="0"/>
    <s v="No"/>
    <x v="9"/>
    <n v="7"/>
    <x v="0"/>
    <x v="0"/>
    <x v="0"/>
    <x v="0"/>
    <x v="2"/>
  </r>
  <r>
    <n v="1"/>
    <x v="0"/>
    <x v="6"/>
    <x v="6"/>
    <s v="No"/>
    <x v="4"/>
    <n v="8"/>
    <x v="0"/>
    <x v="0"/>
    <x v="0"/>
    <x v="0"/>
    <x v="2"/>
  </r>
  <r>
    <n v="8"/>
    <x v="1"/>
    <x v="1"/>
    <x v="2"/>
    <s v="Yes"/>
    <x v="12"/>
    <n v="0"/>
    <x v="0"/>
    <x v="1"/>
    <x v="1"/>
    <x v="0"/>
    <x v="1"/>
  </r>
  <r>
    <n v="9"/>
    <x v="1"/>
    <x v="1"/>
    <x v="1"/>
    <s v="Yes"/>
    <x v="10"/>
    <n v="1"/>
    <x v="1"/>
    <x v="1"/>
    <x v="1"/>
    <x v="1"/>
    <x v="1"/>
  </r>
  <r>
    <n v="0"/>
    <x v="0"/>
    <x v="4"/>
    <x v="6"/>
    <s v="No"/>
    <x v="7"/>
    <n v="3.5647266310000001"/>
    <x v="0"/>
    <x v="0"/>
    <x v="0"/>
    <x v="0"/>
    <x v="2"/>
  </r>
  <r>
    <n v="4.5058160029999996"/>
    <x v="0"/>
    <x v="5"/>
    <x v="5"/>
    <s v="No"/>
    <x v="5"/>
    <n v="7"/>
    <x v="0"/>
    <x v="0"/>
    <x v="0"/>
    <x v="0"/>
    <x v="0"/>
  </r>
  <r>
    <n v="7"/>
    <x v="1"/>
    <x v="9"/>
    <x v="7"/>
    <s v="Yes"/>
    <x v="16"/>
    <n v="1"/>
    <x v="1"/>
    <x v="1"/>
    <x v="1"/>
    <x v="1"/>
    <x v="0"/>
  </r>
  <r>
    <n v="5"/>
    <x v="1"/>
    <x v="1"/>
    <x v="1"/>
    <s v="Yes"/>
    <x v="15"/>
    <n v="0"/>
    <x v="1"/>
    <x v="1"/>
    <x v="1"/>
    <x v="1"/>
    <x v="0"/>
  </r>
  <r>
    <n v="3"/>
    <x v="0"/>
    <x v="6"/>
    <x v="4"/>
    <s v="No"/>
    <x v="16"/>
    <n v="9"/>
    <x v="0"/>
    <x v="0"/>
    <x v="0"/>
    <x v="0"/>
    <x v="2"/>
  </r>
  <r>
    <n v="0"/>
    <x v="0"/>
    <x v="3"/>
    <x v="6"/>
    <s v="No"/>
    <x v="16"/>
    <n v="7"/>
    <x v="0"/>
    <x v="0"/>
    <x v="0"/>
    <x v="0"/>
    <x v="2"/>
  </r>
  <r>
    <n v="0"/>
    <x v="0"/>
    <x v="0"/>
    <x v="5"/>
    <s v="No"/>
    <x v="5"/>
    <n v="3"/>
    <x v="0"/>
    <x v="0"/>
    <x v="0"/>
    <x v="0"/>
    <x v="2"/>
  </r>
  <r>
    <n v="3"/>
    <x v="0"/>
    <x v="5"/>
    <x v="5"/>
    <s v="No"/>
    <x v="7"/>
    <n v="6"/>
    <x v="0"/>
    <x v="0"/>
    <x v="0"/>
    <x v="0"/>
    <x v="2"/>
  </r>
  <r>
    <n v="3"/>
    <x v="0"/>
    <x v="5"/>
    <x v="5"/>
    <s v="No"/>
    <x v="3"/>
    <n v="7"/>
    <x v="0"/>
    <x v="0"/>
    <x v="0"/>
    <x v="0"/>
    <x v="2"/>
  </r>
  <r>
    <n v="6"/>
    <x v="1"/>
    <x v="7"/>
    <x v="2"/>
    <s v="Yes"/>
    <x v="2"/>
    <n v="0"/>
    <x v="1"/>
    <x v="1"/>
    <x v="1"/>
    <x v="1"/>
    <x v="0"/>
  </r>
  <r>
    <n v="9"/>
    <x v="1"/>
    <x v="7"/>
    <x v="7"/>
    <s v="Yes"/>
    <x v="10"/>
    <n v="2"/>
    <x v="1"/>
    <x v="1"/>
    <x v="1"/>
    <x v="1"/>
    <x v="1"/>
  </r>
  <r>
    <n v="10"/>
    <x v="1"/>
    <x v="2"/>
    <x v="6"/>
    <s v="Yes"/>
    <x v="12"/>
    <n v="2"/>
    <x v="1"/>
    <x v="1"/>
    <x v="1"/>
    <x v="1"/>
    <x v="1"/>
  </r>
  <r>
    <n v="2"/>
    <x v="0"/>
    <x v="5"/>
    <x v="6"/>
    <s v="No"/>
    <x v="16"/>
    <n v="9"/>
    <x v="0"/>
    <x v="0"/>
    <x v="0"/>
    <x v="0"/>
    <x v="2"/>
  </r>
  <r>
    <n v="9"/>
    <x v="1"/>
    <x v="7"/>
    <x v="1"/>
    <s v="Yes"/>
    <x v="10"/>
    <n v="0"/>
    <x v="1"/>
    <x v="1"/>
    <x v="1"/>
    <x v="1"/>
    <x v="1"/>
  </r>
  <r>
    <n v="0"/>
    <x v="0"/>
    <x v="8"/>
    <x v="4"/>
    <s v="No"/>
    <x v="3"/>
    <n v="7"/>
    <x v="0"/>
    <x v="0"/>
    <x v="0"/>
    <x v="0"/>
    <x v="2"/>
  </r>
  <r>
    <n v="2"/>
    <x v="0"/>
    <x v="0"/>
    <x v="4"/>
    <s v="No"/>
    <x v="9"/>
    <n v="5"/>
    <x v="0"/>
    <x v="0"/>
    <x v="0"/>
    <x v="0"/>
    <x v="2"/>
  </r>
  <r>
    <n v="0"/>
    <x v="0"/>
    <x v="4"/>
    <x v="5"/>
    <s v="No"/>
    <x v="2"/>
    <n v="3"/>
    <x v="0"/>
    <x v="0"/>
    <x v="0"/>
    <x v="0"/>
    <x v="2"/>
  </r>
  <r>
    <n v="9"/>
    <x v="1"/>
    <x v="2"/>
    <x v="1"/>
    <s v="No"/>
    <x v="10"/>
    <n v="1"/>
    <x v="1"/>
    <x v="1"/>
    <x v="0"/>
    <x v="1"/>
    <x v="1"/>
  </r>
  <r>
    <n v="0"/>
    <x v="0"/>
    <x v="4"/>
    <x v="6"/>
    <s v="No"/>
    <x v="9"/>
    <n v="3.5647266310000001"/>
    <x v="0"/>
    <x v="0"/>
    <x v="0"/>
    <x v="0"/>
    <x v="2"/>
  </r>
  <r>
    <n v="9"/>
    <x v="1"/>
    <x v="2"/>
    <x v="2"/>
    <s v="Yes"/>
    <x v="2"/>
    <n v="2"/>
    <x v="1"/>
    <x v="1"/>
    <x v="1"/>
    <x v="1"/>
    <x v="1"/>
  </r>
  <r>
    <n v="1"/>
    <x v="0"/>
    <x v="6"/>
    <x v="5"/>
    <s v="No"/>
    <x v="2"/>
    <n v="9"/>
    <x v="0"/>
    <x v="0"/>
    <x v="0"/>
    <x v="0"/>
    <x v="2"/>
  </r>
  <r>
    <n v="2"/>
    <x v="0"/>
    <x v="6"/>
    <x v="5"/>
    <s v="No"/>
    <x v="4"/>
    <n v="6"/>
    <x v="1"/>
    <x v="0"/>
    <x v="0"/>
    <x v="1"/>
    <x v="2"/>
  </r>
  <r>
    <n v="8"/>
    <x v="1"/>
    <x v="2"/>
    <x v="7"/>
    <s v="Yes"/>
    <x v="10"/>
    <n v="2"/>
    <x v="1"/>
    <x v="1"/>
    <x v="1"/>
    <x v="1"/>
    <x v="1"/>
  </r>
  <r>
    <n v="0"/>
    <x v="0"/>
    <x v="8"/>
    <x v="4"/>
    <s v="No"/>
    <x v="14"/>
    <n v="4"/>
    <x v="0"/>
    <x v="0"/>
    <x v="0"/>
    <x v="0"/>
    <x v="2"/>
  </r>
  <r>
    <n v="7"/>
    <x v="1"/>
    <x v="2"/>
    <x v="7"/>
    <s v="Yes"/>
    <x v="15"/>
    <n v="1"/>
    <x v="1"/>
    <x v="1"/>
    <x v="1"/>
    <x v="1"/>
    <x v="0"/>
  </r>
  <r>
    <n v="5"/>
    <x v="1"/>
    <x v="7"/>
    <x v="1"/>
    <s v="Yes"/>
    <x v="10"/>
    <n v="1"/>
    <x v="1"/>
    <x v="1"/>
    <x v="1"/>
    <x v="1"/>
    <x v="0"/>
  </r>
  <r>
    <n v="1"/>
    <x v="0"/>
    <x v="6"/>
    <x v="5"/>
    <s v="No"/>
    <x v="16"/>
    <n v="9"/>
    <x v="0"/>
    <x v="0"/>
    <x v="0"/>
    <x v="0"/>
    <x v="2"/>
  </r>
  <r>
    <n v="2"/>
    <x v="0"/>
    <x v="3"/>
    <x v="5"/>
    <s v="No"/>
    <x v="6"/>
    <n v="3"/>
    <x v="0"/>
    <x v="0"/>
    <x v="0"/>
    <x v="0"/>
    <x v="2"/>
  </r>
  <r>
    <n v="2"/>
    <x v="0"/>
    <x v="3"/>
    <x v="0"/>
    <s v="No"/>
    <x v="4"/>
    <n v="5"/>
    <x v="0"/>
    <x v="0"/>
    <x v="0"/>
    <x v="0"/>
    <x v="2"/>
  </r>
  <r>
    <n v="3"/>
    <x v="0"/>
    <x v="8"/>
    <x v="0"/>
    <s v="No"/>
    <x v="11"/>
    <n v="7"/>
    <x v="0"/>
    <x v="0"/>
    <x v="0"/>
    <x v="0"/>
    <x v="2"/>
  </r>
  <r>
    <n v="0"/>
    <x v="0"/>
    <x v="0"/>
    <x v="5"/>
    <s v="No"/>
    <x v="7"/>
    <n v="4"/>
    <x v="0"/>
    <x v="0"/>
    <x v="0"/>
    <x v="0"/>
    <x v="2"/>
  </r>
  <r>
    <n v="4"/>
    <x v="1"/>
    <x v="9"/>
    <x v="1"/>
    <s v="Yes"/>
    <x v="12"/>
    <n v="1"/>
    <x v="1"/>
    <x v="1"/>
    <x v="1"/>
    <x v="1"/>
    <x v="0"/>
  </r>
  <r>
    <n v="8"/>
    <x v="0"/>
    <x v="7"/>
    <x v="2"/>
    <s v="Yes"/>
    <x v="8"/>
    <n v="2"/>
    <x v="1"/>
    <x v="0"/>
    <x v="1"/>
    <x v="1"/>
    <x v="1"/>
  </r>
  <r>
    <n v="11"/>
    <x v="1"/>
    <x v="7"/>
    <x v="7"/>
    <s v="Yes"/>
    <x v="8"/>
    <n v="0"/>
    <x v="1"/>
    <x v="1"/>
    <x v="1"/>
    <x v="1"/>
    <x v="1"/>
  </r>
  <r>
    <n v="10"/>
    <x v="1"/>
    <x v="9"/>
    <x v="2"/>
    <s v="Yes"/>
    <x v="10"/>
    <n v="2"/>
    <x v="0"/>
    <x v="1"/>
    <x v="1"/>
    <x v="0"/>
    <x v="1"/>
  </r>
  <r>
    <n v="2"/>
    <x v="0"/>
    <x v="4"/>
    <x v="0"/>
    <s v="No"/>
    <x v="11"/>
    <n v="9"/>
    <x v="0"/>
    <x v="0"/>
    <x v="0"/>
    <x v="0"/>
    <x v="2"/>
  </r>
  <r>
    <n v="6"/>
    <x v="1"/>
    <x v="11"/>
    <x v="1"/>
    <s v="Yes"/>
    <x v="2"/>
    <n v="1"/>
    <x v="1"/>
    <x v="1"/>
    <x v="1"/>
    <x v="1"/>
    <x v="0"/>
  </r>
  <r>
    <n v="11"/>
    <x v="1"/>
    <x v="9"/>
    <x v="2"/>
    <s v="Yes"/>
    <x v="12"/>
    <n v="0"/>
    <x v="1"/>
    <x v="1"/>
    <x v="1"/>
    <x v="1"/>
    <x v="1"/>
  </r>
  <r>
    <n v="0"/>
    <x v="0"/>
    <x v="3"/>
    <x v="4"/>
    <s v="No"/>
    <x v="3"/>
    <n v="8"/>
    <x v="0"/>
    <x v="0"/>
    <x v="0"/>
    <x v="0"/>
    <x v="2"/>
  </r>
  <r>
    <n v="5"/>
    <x v="1"/>
    <x v="2"/>
    <x v="1"/>
    <s v="Yes"/>
    <x v="2"/>
    <n v="0"/>
    <x v="1"/>
    <x v="1"/>
    <x v="1"/>
    <x v="1"/>
    <x v="0"/>
  </r>
  <r>
    <n v="2"/>
    <x v="0"/>
    <x v="5"/>
    <x v="4"/>
    <s v="No"/>
    <x v="7"/>
    <n v="8"/>
    <x v="0"/>
    <x v="0"/>
    <x v="0"/>
    <x v="0"/>
    <x v="2"/>
  </r>
  <r>
    <n v="0"/>
    <x v="0"/>
    <x v="11"/>
    <x v="4"/>
    <s v="No"/>
    <x v="9"/>
    <n v="4"/>
    <x v="0"/>
    <x v="0"/>
    <x v="0"/>
    <x v="0"/>
    <x v="2"/>
  </r>
  <r>
    <n v="0"/>
    <x v="0"/>
    <x v="4"/>
    <x v="0"/>
    <s v="No"/>
    <x v="4"/>
    <n v="7"/>
    <x v="0"/>
    <x v="0"/>
    <x v="0"/>
    <x v="0"/>
    <x v="2"/>
  </r>
  <r>
    <n v="10"/>
    <x v="1"/>
    <x v="2"/>
    <x v="7"/>
    <s v="Yes"/>
    <x v="12"/>
    <n v="2"/>
    <x v="1"/>
    <x v="1"/>
    <x v="1"/>
    <x v="1"/>
    <x v="1"/>
  </r>
  <r>
    <n v="3"/>
    <x v="0"/>
    <x v="8"/>
    <x v="0"/>
    <s v="No"/>
    <x v="0"/>
    <n v="7"/>
    <x v="0"/>
    <x v="0"/>
    <x v="0"/>
    <x v="0"/>
    <x v="2"/>
  </r>
  <r>
    <n v="1"/>
    <x v="0"/>
    <x v="5"/>
    <x v="4"/>
    <s v="No"/>
    <x v="11"/>
    <n v="5"/>
    <x v="0"/>
    <x v="0"/>
    <x v="0"/>
    <x v="0"/>
    <x v="2"/>
  </r>
  <r>
    <n v="2"/>
    <x v="0"/>
    <x v="3"/>
    <x v="6"/>
    <s v="No"/>
    <x v="7"/>
    <n v="5"/>
    <x v="0"/>
    <x v="0"/>
    <x v="0"/>
    <x v="0"/>
    <x v="2"/>
  </r>
  <r>
    <n v="0"/>
    <x v="0"/>
    <x v="5"/>
    <x v="5"/>
    <s v="No"/>
    <x v="4"/>
    <n v="3"/>
    <x v="0"/>
    <x v="0"/>
    <x v="0"/>
    <x v="0"/>
    <x v="2"/>
  </r>
  <r>
    <n v="0"/>
    <x v="0"/>
    <x v="3"/>
    <x v="6"/>
    <s v="No"/>
    <x v="9"/>
    <n v="8"/>
    <x v="0"/>
    <x v="0"/>
    <x v="0"/>
    <x v="0"/>
    <x v="2"/>
  </r>
  <r>
    <n v="2"/>
    <x v="0"/>
    <x v="4"/>
    <x v="6"/>
    <s v="No"/>
    <x v="4"/>
    <n v="3.5647266310000001"/>
    <x v="0"/>
    <x v="0"/>
    <x v="0"/>
    <x v="0"/>
    <x v="2"/>
  </r>
  <r>
    <n v="11"/>
    <x v="1"/>
    <x v="9"/>
    <x v="2"/>
    <s v="Yes"/>
    <x v="2"/>
    <n v="2"/>
    <x v="1"/>
    <x v="1"/>
    <x v="1"/>
    <x v="1"/>
    <x v="1"/>
  </r>
  <r>
    <n v="1"/>
    <x v="0"/>
    <x v="3"/>
    <x v="6"/>
    <s v="No"/>
    <x v="13"/>
    <n v="8"/>
    <x v="0"/>
    <x v="0"/>
    <x v="0"/>
    <x v="0"/>
    <x v="2"/>
  </r>
  <r>
    <n v="4.5058160029999996"/>
    <x v="0"/>
    <x v="8"/>
    <x v="6"/>
    <s v="No"/>
    <x v="7"/>
    <n v="3"/>
    <x v="0"/>
    <x v="0"/>
    <x v="0"/>
    <x v="0"/>
    <x v="0"/>
  </r>
  <r>
    <n v="4"/>
    <x v="1"/>
    <x v="9"/>
    <x v="7"/>
    <s v="Yes"/>
    <x v="15"/>
    <n v="0"/>
    <x v="1"/>
    <x v="1"/>
    <x v="1"/>
    <x v="1"/>
    <x v="0"/>
  </r>
  <r>
    <n v="2"/>
    <x v="0"/>
    <x v="6"/>
    <x v="5"/>
    <s v="No"/>
    <x v="4"/>
    <n v="9"/>
    <x v="0"/>
    <x v="0"/>
    <x v="0"/>
    <x v="0"/>
    <x v="2"/>
  </r>
  <r>
    <n v="1"/>
    <x v="0"/>
    <x v="0"/>
    <x v="0"/>
    <s v="No"/>
    <x v="5"/>
    <n v="7"/>
    <x v="0"/>
    <x v="0"/>
    <x v="0"/>
    <x v="0"/>
    <x v="2"/>
  </r>
  <r>
    <n v="3"/>
    <x v="0"/>
    <x v="0"/>
    <x v="4"/>
    <s v="No"/>
    <x v="3"/>
    <n v="3"/>
    <x v="0"/>
    <x v="0"/>
    <x v="0"/>
    <x v="0"/>
    <x v="2"/>
  </r>
  <r>
    <n v="1"/>
    <x v="0"/>
    <x v="5"/>
    <x v="5"/>
    <s v="No"/>
    <x v="3"/>
    <n v="8"/>
    <x v="1"/>
    <x v="0"/>
    <x v="0"/>
    <x v="1"/>
    <x v="2"/>
  </r>
  <r>
    <n v="9"/>
    <x v="1"/>
    <x v="9"/>
    <x v="7"/>
    <s v="Yes"/>
    <x v="12"/>
    <n v="2"/>
    <x v="1"/>
    <x v="1"/>
    <x v="1"/>
    <x v="1"/>
    <x v="1"/>
  </r>
  <r>
    <n v="2"/>
    <x v="0"/>
    <x v="3"/>
    <x v="6"/>
    <s v="No"/>
    <x v="14"/>
    <n v="8"/>
    <x v="0"/>
    <x v="0"/>
    <x v="0"/>
    <x v="0"/>
    <x v="2"/>
  </r>
  <r>
    <n v="0"/>
    <x v="0"/>
    <x v="0"/>
    <x v="0"/>
    <s v="No"/>
    <x v="5"/>
    <n v="6"/>
    <x v="0"/>
    <x v="0"/>
    <x v="0"/>
    <x v="0"/>
    <x v="2"/>
  </r>
  <r>
    <n v="4"/>
    <x v="1"/>
    <x v="2"/>
    <x v="7"/>
    <s v="Yes"/>
    <x v="15"/>
    <n v="2"/>
    <x v="1"/>
    <x v="1"/>
    <x v="1"/>
    <x v="1"/>
    <x v="0"/>
  </r>
  <r>
    <n v="3"/>
    <x v="0"/>
    <x v="0"/>
    <x v="5"/>
    <s v="No"/>
    <x v="5"/>
    <n v="3.5647266310000001"/>
    <x v="0"/>
    <x v="0"/>
    <x v="0"/>
    <x v="0"/>
    <x v="2"/>
  </r>
  <r>
    <n v="0"/>
    <x v="0"/>
    <x v="3"/>
    <x v="4"/>
    <s v="No"/>
    <x v="9"/>
    <n v="3"/>
    <x v="0"/>
    <x v="0"/>
    <x v="0"/>
    <x v="0"/>
    <x v="2"/>
  </r>
  <r>
    <n v="3"/>
    <x v="0"/>
    <x v="3"/>
    <x v="5"/>
    <s v="No"/>
    <x v="3"/>
    <n v="6"/>
    <x v="0"/>
    <x v="0"/>
    <x v="0"/>
    <x v="0"/>
    <x v="2"/>
  </r>
  <r>
    <n v="3"/>
    <x v="0"/>
    <x v="6"/>
    <x v="0"/>
    <s v="No"/>
    <x v="13"/>
    <n v="8"/>
    <x v="0"/>
    <x v="0"/>
    <x v="0"/>
    <x v="0"/>
    <x v="2"/>
  </r>
  <r>
    <n v="5"/>
    <x v="1"/>
    <x v="2"/>
    <x v="2"/>
    <s v="Yes"/>
    <x v="15"/>
    <n v="3.5647266310000001"/>
    <x v="1"/>
    <x v="1"/>
    <x v="1"/>
    <x v="1"/>
    <x v="0"/>
  </r>
  <r>
    <n v="10"/>
    <x v="1"/>
    <x v="9"/>
    <x v="2"/>
    <s v="Yes"/>
    <x v="8"/>
    <n v="0"/>
    <x v="1"/>
    <x v="1"/>
    <x v="1"/>
    <x v="1"/>
    <x v="1"/>
  </r>
  <r>
    <n v="9"/>
    <x v="1"/>
    <x v="9"/>
    <x v="1"/>
    <s v="Yes"/>
    <x v="2"/>
    <n v="0"/>
    <x v="1"/>
    <x v="1"/>
    <x v="1"/>
    <x v="1"/>
    <x v="1"/>
  </r>
  <r>
    <n v="3"/>
    <x v="0"/>
    <x v="5"/>
    <x v="6"/>
    <s v="No"/>
    <x v="11"/>
    <n v="7"/>
    <x v="0"/>
    <x v="0"/>
    <x v="0"/>
    <x v="0"/>
    <x v="2"/>
  </r>
  <r>
    <n v="5"/>
    <x v="1"/>
    <x v="7"/>
    <x v="7"/>
    <s v="Yes"/>
    <x v="2"/>
    <n v="2"/>
    <x v="1"/>
    <x v="1"/>
    <x v="1"/>
    <x v="1"/>
    <x v="0"/>
  </r>
  <r>
    <n v="7"/>
    <x v="1"/>
    <x v="1"/>
    <x v="7"/>
    <s v="Yes"/>
    <x v="12"/>
    <n v="2"/>
    <x v="1"/>
    <x v="1"/>
    <x v="1"/>
    <x v="1"/>
    <x v="0"/>
  </r>
  <r>
    <n v="8"/>
    <x v="1"/>
    <x v="7"/>
    <x v="1"/>
    <s v="Yes"/>
    <x v="2"/>
    <n v="3.5647266310000001"/>
    <x v="1"/>
    <x v="1"/>
    <x v="1"/>
    <x v="1"/>
    <x v="1"/>
  </r>
  <r>
    <n v="2"/>
    <x v="0"/>
    <x v="5"/>
    <x v="5"/>
    <s v="No"/>
    <x v="4"/>
    <n v="3.5647266310000001"/>
    <x v="0"/>
    <x v="0"/>
    <x v="0"/>
    <x v="0"/>
    <x v="2"/>
  </r>
  <r>
    <n v="0"/>
    <x v="0"/>
    <x v="8"/>
    <x v="6"/>
    <s v="No"/>
    <x v="14"/>
    <n v="5"/>
    <x v="0"/>
    <x v="0"/>
    <x v="0"/>
    <x v="0"/>
    <x v="2"/>
  </r>
  <r>
    <n v="10"/>
    <x v="0"/>
    <x v="7"/>
    <x v="1"/>
    <s v="Yes"/>
    <x v="8"/>
    <n v="0"/>
    <x v="1"/>
    <x v="0"/>
    <x v="1"/>
    <x v="1"/>
    <x v="1"/>
  </r>
  <r>
    <n v="9"/>
    <x v="1"/>
    <x v="9"/>
    <x v="7"/>
    <s v="Yes"/>
    <x v="12"/>
    <n v="0"/>
    <x v="1"/>
    <x v="1"/>
    <x v="1"/>
    <x v="1"/>
    <x v="1"/>
  </r>
  <r>
    <n v="1"/>
    <x v="0"/>
    <x v="5"/>
    <x v="4"/>
    <s v="No"/>
    <x v="6"/>
    <n v="9"/>
    <x v="0"/>
    <x v="0"/>
    <x v="0"/>
    <x v="0"/>
    <x v="2"/>
  </r>
  <r>
    <n v="5"/>
    <x v="1"/>
    <x v="1"/>
    <x v="2"/>
    <s v="Yes"/>
    <x v="2"/>
    <n v="1"/>
    <x v="1"/>
    <x v="1"/>
    <x v="1"/>
    <x v="1"/>
    <x v="0"/>
  </r>
  <r>
    <n v="7"/>
    <x v="1"/>
    <x v="7"/>
    <x v="2"/>
    <s v="No"/>
    <x v="8"/>
    <n v="0"/>
    <x v="1"/>
    <x v="1"/>
    <x v="0"/>
    <x v="1"/>
    <x v="0"/>
  </r>
  <r>
    <n v="10"/>
    <x v="1"/>
    <x v="9"/>
    <x v="2"/>
    <s v="Yes"/>
    <x v="8"/>
    <n v="2"/>
    <x v="1"/>
    <x v="1"/>
    <x v="1"/>
    <x v="1"/>
    <x v="1"/>
  </r>
  <r>
    <n v="10"/>
    <x v="1"/>
    <x v="1"/>
    <x v="1"/>
    <s v="Yes"/>
    <x v="8"/>
    <n v="1"/>
    <x v="1"/>
    <x v="1"/>
    <x v="1"/>
    <x v="1"/>
    <x v="1"/>
  </r>
  <r>
    <n v="5"/>
    <x v="1"/>
    <x v="1"/>
    <x v="2"/>
    <s v="Yes"/>
    <x v="15"/>
    <n v="0"/>
    <x v="1"/>
    <x v="1"/>
    <x v="1"/>
    <x v="1"/>
    <x v="0"/>
  </r>
  <r>
    <n v="1"/>
    <x v="0"/>
    <x v="8"/>
    <x v="6"/>
    <s v="No"/>
    <x v="5"/>
    <n v="7"/>
    <x v="0"/>
    <x v="0"/>
    <x v="0"/>
    <x v="0"/>
    <x v="2"/>
  </r>
  <r>
    <n v="5"/>
    <x v="1"/>
    <x v="1"/>
    <x v="7"/>
    <s v="Yes"/>
    <x v="8"/>
    <n v="2"/>
    <x v="1"/>
    <x v="1"/>
    <x v="1"/>
    <x v="1"/>
    <x v="0"/>
  </r>
  <r>
    <n v="1"/>
    <x v="0"/>
    <x v="4"/>
    <x v="5"/>
    <s v="No"/>
    <x v="6"/>
    <n v="3"/>
    <x v="0"/>
    <x v="0"/>
    <x v="0"/>
    <x v="0"/>
    <x v="2"/>
  </r>
  <r>
    <n v="8"/>
    <x v="1"/>
    <x v="11"/>
    <x v="2"/>
    <s v="Yes"/>
    <x v="15"/>
    <n v="2"/>
    <x v="1"/>
    <x v="1"/>
    <x v="1"/>
    <x v="1"/>
    <x v="1"/>
  </r>
  <r>
    <n v="0"/>
    <x v="0"/>
    <x v="8"/>
    <x v="5"/>
    <s v="No"/>
    <x v="16"/>
    <n v="4"/>
    <x v="0"/>
    <x v="0"/>
    <x v="0"/>
    <x v="0"/>
    <x v="2"/>
  </r>
  <r>
    <n v="1"/>
    <x v="0"/>
    <x v="8"/>
    <x v="0"/>
    <s v="No"/>
    <x v="11"/>
    <n v="3"/>
    <x v="0"/>
    <x v="0"/>
    <x v="0"/>
    <x v="0"/>
    <x v="2"/>
  </r>
  <r>
    <n v="11"/>
    <x v="1"/>
    <x v="7"/>
    <x v="7"/>
    <s v="Yes"/>
    <x v="2"/>
    <n v="2"/>
    <x v="1"/>
    <x v="1"/>
    <x v="1"/>
    <x v="1"/>
    <x v="1"/>
  </r>
  <r>
    <n v="2"/>
    <x v="0"/>
    <x v="0"/>
    <x v="5"/>
    <s v="No"/>
    <x v="13"/>
    <n v="7"/>
    <x v="0"/>
    <x v="0"/>
    <x v="0"/>
    <x v="0"/>
    <x v="2"/>
  </r>
  <r>
    <n v="4.5058160029999996"/>
    <x v="1"/>
    <x v="9"/>
    <x v="7"/>
    <s v="Yes"/>
    <x v="12"/>
    <n v="2"/>
    <x v="1"/>
    <x v="1"/>
    <x v="1"/>
    <x v="1"/>
    <x v="0"/>
  </r>
  <r>
    <n v="11"/>
    <x v="1"/>
    <x v="9"/>
    <x v="1"/>
    <s v="Yes"/>
    <x v="8"/>
    <n v="1"/>
    <x v="0"/>
    <x v="1"/>
    <x v="1"/>
    <x v="0"/>
    <x v="1"/>
  </r>
  <r>
    <n v="7"/>
    <x v="1"/>
    <x v="1"/>
    <x v="6"/>
    <s v="Yes"/>
    <x v="12"/>
    <n v="1"/>
    <x v="1"/>
    <x v="1"/>
    <x v="1"/>
    <x v="1"/>
    <x v="0"/>
  </r>
  <r>
    <n v="4.5058160029999996"/>
    <x v="1"/>
    <x v="7"/>
    <x v="2"/>
    <s v="Yes"/>
    <x v="12"/>
    <n v="2"/>
    <x v="1"/>
    <x v="1"/>
    <x v="1"/>
    <x v="1"/>
    <x v="0"/>
  </r>
  <r>
    <n v="11"/>
    <x v="1"/>
    <x v="2"/>
    <x v="2"/>
    <s v="Yes"/>
    <x v="15"/>
    <n v="0"/>
    <x v="1"/>
    <x v="1"/>
    <x v="1"/>
    <x v="1"/>
    <x v="1"/>
  </r>
  <r>
    <n v="9"/>
    <x v="1"/>
    <x v="9"/>
    <x v="1"/>
    <s v="Yes"/>
    <x v="10"/>
    <n v="0"/>
    <x v="0"/>
    <x v="1"/>
    <x v="1"/>
    <x v="0"/>
    <x v="1"/>
  </r>
  <r>
    <n v="0"/>
    <x v="0"/>
    <x v="4"/>
    <x v="4"/>
    <s v="No"/>
    <x v="2"/>
    <n v="4"/>
    <x v="0"/>
    <x v="0"/>
    <x v="0"/>
    <x v="0"/>
    <x v="2"/>
  </r>
  <r>
    <n v="3"/>
    <x v="0"/>
    <x v="4"/>
    <x v="4"/>
    <s v="No"/>
    <x v="4"/>
    <n v="8"/>
    <x v="0"/>
    <x v="0"/>
    <x v="0"/>
    <x v="0"/>
    <x v="2"/>
  </r>
  <r>
    <n v="7"/>
    <x v="1"/>
    <x v="1"/>
    <x v="1"/>
    <s v="Yes"/>
    <x v="12"/>
    <n v="1"/>
    <x v="1"/>
    <x v="1"/>
    <x v="1"/>
    <x v="1"/>
    <x v="0"/>
  </r>
  <r>
    <n v="3"/>
    <x v="0"/>
    <x v="0"/>
    <x v="6"/>
    <s v="No"/>
    <x v="11"/>
    <n v="3"/>
    <x v="0"/>
    <x v="0"/>
    <x v="0"/>
    <x v="0"/>
    <x v="2"/>
  </r>
  <r>
    <n v="9"/>
    <x v="1"/>
    <x v="2"/>
    <x v="2"/>
    <s v="No"/>
    <x v="2"/>
    <n v="1"/>
    <x v="1"/>
    <x v="1"/>
    <x v="0"/>
    <x v="1"/>
    <x v="1"/>
  </r>
  <r>
    <n v="3"/>
    <x v="0"/>
    <x v="6"/>
    <x v="4"/>
    <s v="No"/>
    <x v="0"/>
    <n v="6"/>
    <x v="0"/>
    <x v="0"/>
    <x v="0"/>
    <x v="0"/>
    <x v="2"/>
  </r>
  <r>
    <n v="5"/>
    <x v="1"/>
    <x v="9"/>
    <x v="2"/>
    <s v="Yes"/>
    <x v="10"/>
    <n v="1"/>
    <x v="1"/>
    <x v="1"/>
    <x v="1"/>
    <x v="1"/>
    <x v="0"/>
  </r>
  <r>
    <n v="11"/>
    <x v="1"/>
    <x v="2"/>
    <x v="1"/>
    <s v="No"/>
    <x v="12"/>
    <n v="0"/>
    <x v="1"/>
    <x v="1"/>
    <x v="0"/>
    <x v="1"/>
    <x v="1"/>
  </r>
  <r>
    <n v="7"/>
    <x v="1"/>
    <x v="2"/>
    <x v="1"/>
    <s v="Yes"/>
    <x v="12"/>
    <n v="0"/>
    <x v="1"/>
    <x v="1"/>
    <x v="1"/>
    <x v="1"/>
    <x v="0"/>
  </r>
  <r>
    <n v="1"/>
    <x v="0"/>
    <x v="5"/>
    <x v="5"/>
    <s v="No"/>
    <x v="5"/>
    <n v="3"/>
    <x v="0"/>
    <x v="0"/>
    <x v="0"/>
    <x v="0"/>
    <x v="2"/>
  </r>
  <r>
    <n v="4.5058160029999996"/>
    <x v="0"/>
    <x v="5"/>
    <x v="0"/>
    <s v="No"/>
    <x v="11"/>
    <n v="8"/>
    <x v="0"/>
    <x v="0"/>
    <x v="0"/>
    <x v="0"/>
    <x v="0"/>
  </r>
  <r>
    <n v="6"/>
    <x v="1"/>
    <x v="11"/>
    <x v="2"/>
    <s v="Yes"/>
    <x v="10"/>
    <n v="1"/>
    <x v="1"/>
    <x v="1"/>
    <x v="1"/>
    <x v="1"/>
    <x v="0"/>
  </r>
  <r>
    <n v="1"/>
    <x v="0"/>
    <x v="6"/>
    <x v="5"/>
    <s v="No"/>
    <x v="14"/>
    <n v="6"/>
    <x v="0"/>
    <x v="0"/>
    <x v="0"/>
    <x v="0"/>
    <x v="2"/>
  </r>
  <r>
    <n v="7"/>
    <x v="1"/>
    <x v="1"/>
    <x v="2"/>
    <s v="Yes"/>
    <x v="2"/>
    <n v="1"/>
    <x v="1"/>
    <x v="1"/>
    <x v="1"/>
    <x v="1"/>
    <x v="0"/>
  </r>
  <r>
    <n v="1"/>
    <x v="0"/>
    <x v="4"/>
    <x v="6"/>
    <s v="No"/>
    <x v="5"/>
    <n v="8"/>
    <x v="0"/>
    <x v="0"/>
    <x v="0"/>
    <x v="0"/>
    <x v="2"/>
  </r>
  <r>
    <n v="5"/>
    <x v="1"/>
    <x v="7"/>
    <x v="7"/>
    <s v="Yes"/>
    <x v="8"/>
    <n v="1"/>
    <x v="1"/>
    <x v="1"/>
    <x v="1"/>
    <x v="1"/>
    <x v="0"/>
  </r>
  <r>
    <n v="11"/>
    <x v="1"/>
    <x v="2"/>
    <x v="1"/>
    <s v="Yes"/>
    <x v="8"/>
    <n v="1"/>
    <x v="1"/>
    <x v="1"/>
    <x v="1"/>
    <x v="1"/>
    <x v="1"/>
  </r>
  <r>
    <n v="1"/>
    <x v="0"/>
    <x v="6"/>
    <x v="0"/>
    <s v="No"/>
    <x v="11"/>
    <n v="3"/>
    <x v="0"/>
    <x v="0"/>
    <x v="0"/>
    <x v="0"/>
    <x v="2"/>
  </r>
  <r>
    <n v="11"/>
    <x v="1"/>
    <x v="1"/>
    <x v="1"/>
    <s v="Yes"/>
    <x v="8"/>
    <n v="1"/>
    <x v="1"/>
    <x v="1"/>
    <x v="1"/>
    <x v="1"/>
    <x v="1"/>
  </r>
  <r>
    <n v="9"/>
    <x v="1"/>
    <x v="9"/>
    <x v="2"/>
    <s v="Yes"/>
    <x v="2"/>
    <n v="2"/>
    <x v="1"/>
    <x v="1"/>
    <x v="1"/>
    <x v="1"/>
    <x v="1"/>
  </r>
  <r>
    <n v="3"/>
    <x v="0"/>
    <x v="3"/>
    <x v="6"/>
    <s v="No"/>
    <x v="4"/>
    <n v="7"/>
    <x v="0"/>
    <x v="0"/>
    <x v="0"/>
    <x v="0"/>
    <x v="2"/>
  </r>
  <r>
    <n v="3"/>
    <x v="0"/>
    <x v="3"/>
    <x v="4"/>
    <s v="No"/>
    <x v="13"/>
    <n v="9"/>
    <x v="0"/>
    <x v="0"/>
    <x v="0"/>
    <x v="0"/>
    <x v="2"/>
  </r>
  <r>
    <n v="9"/>
    <x v="1"/>
    <x v="2"/>
    <x v="1"/>
    <s v="Yes"/>
    <x v="2"/>
    <n v="2"/>
    <x v="1"/>
    <x v="1"/>
    <x v="1"/>
    <x v="1"/>
    <x v="1"/>
  </r>
  <r>
    <n v="9"/>
    <x v="1"/>
    <x v="11"/>
    <x v="2"/>
    <s v="Yes"/>
    <x v="16"/>
    <n v="0"/>
    <x v="1"/>
    <x v="1"/>
    <x v="1"/>
    <x v="1"/>
    <x v="1"/>
  </r>
  <r>
    <n v="0"/>
    <x v="0"/>
    <x v="4"/>
    <x v="5"/>
    <s v="No"/>
    <x v="5"/>
    <n v="7"/>
    <x v="0"/>
    <x v="0"/>
    <x v="0"/>
    <x v="0"/>
    <x v="2"/>
  </r>
  <r>
    <n v="8"/>
    <x v="1"/>
    <x v="9"/>
    <x v="2"/>
    <s v="Yes"/>
    <x v="16"/>
    <n v="1"/>
    <x v="1"/>
    <x v="1"/>
    <x v="1"/>
    <x v="1"/>
    <x v="1"/>
  </r>
  <r>
    <n v="10"/>
    <x v="1"/>
    <x v="9"/>
    <x v="1"/>
    <s v="Yes"/>
    <x v="2"/>
    <n v="2"/>
    <x v="1"/>
    <x v="1"/>
    <x v="1"/>
    <x v="1"/>
    <x v="1"/>
  </r>
  <r>
    <n v="6"/>
    <x v="1"/>
    <x v="1"/>
    <x v="6"/>
    <s v="Yes"/>
    <x v="2"/>
    <n v="2"/>
    <x v="1"/>
    <x v="1"/>
    <x v="1"/>
    <x v="1"/>
    <x v="0"/>
  </r>
  <r>
    <n v="10"/>
    <x v="1"/>
    <x v="9"/>
    <x v="1"/>
    <s v="Yes"/>
    <x v="12"/>
    <n v="1"/>
    <x v="0"/>
    <x v="1"/>
    <x v="1"/>
    <x v="0"/>
    <x v="1"/>
  </r>
  <r>
    <n v="1"/>
    <x v="0"/>
    <x v="0"/>
    <x v="5"/>
    <s v="No"/>
    <x v="9"/>
    <n v="4"/>
    <x v="0"/>
    <x v="0"/>
    <x v="0"/>
    <x v="0"/>
    <x v="2"/>
  </r>
  <r>
    <n v="8"/>
    <x v="1"/>
    <x v="1"/>
    <x v="2"/>
    <s v="Yes"/>
    <x v="10"/>
    <n v="2"/>
    <x v="1"/>
    <x v="1"/>
    <x v="1"/>
    <x v="1"/>
    <x v="1"/>
  </r>
  <r>
    <n v="4"/>
    <x v="1"/>
    <x v="7"/>
    <x v="2"/>
    <s v="Yes"/>
    <x v="15"/>
    <n v="2"/>
    <x v="1"/>
    <x v="1"/>
    <x v="1"/>
    <x v="1"/>
    <x v="0"/>
  </r>
  <r>
    <n v="10"/>
    <x v="1"/>
    <x v="11"/>
    <x v="2"/>
    <s v="Yes"/>
    <x v="2"/>
    <n v="1"/>
    <x v="1"/>
    <x v="1"/>
    <x v="1"/>
    <x v="1"/>
    <x v="1"/>
  </r>
  <r>
    <n v="1"/>
    <x v="0"/>
    <x v="3"/>
    <x v="0"/>
    <s v="No"/>
    <x v="6"/>
    <n v="3"/>
    <x v="0"/>
    <x v="0"/>
    <x v="0"/>
    <x v="0"/>
    <x v="2"/>
  </r>
  <r>
    <n v="10"/>
    <x v="1"/>
    <x v="11"/>
    <x v="1"/>
    <s v="Yes"/>
    <x v="10"/>
    <n v="0"/>
    <x v="1"/>
    <x v="1"/>
    <x v="1"/>
    <x v="1"/>
    <x v="1"/>
  </r>
  <r>
    <n v="5"/>
    <x v="1"/>
    <x v="1"/>
    <x v="7"/>
    <s v="Yes"/>
    <x v="2"/>
    <n v="2"/>
    <x v="1"/>
    <x v="1"/>
    <x v="1"/>
    <x v="1"/>
    <x v="0"/>
  </r>
  <r>
    <n v="0"/>
    <x v="0"/>
    <x v="3"/>
    <x v="0"/>
    <s v="No"/>
    <x v="6"/>
    <n v="7"/>
    <x v="0"/>
    <x v="0"/>
    <x v="0"/>
    <x v="0"/>
    <x v="2"/>
  </r>
  <r>
    <n v="6"/>
    <x v="1"/>
    <x v="7"/>
    <x v="1"/>
    <s v="Yes"/>
    <x v="8"/>
    <n v="0"/>
    <x v="1"/>
    <x v="1"/>
    <x v="1"/>
    <x v="1"/>
    <x v="0"/>
  </r>
  <r>
    <n v="2"/>
    <x v="0"/>
    <x v="5"/>
    <x v="5"/>
    <s v="No"/>
    <x v="9"/>
    <n v="5"/>
    <x v="0"/>
    <x v="0"/>
    <x v="0"/>
    <x v="0"/>
    <x v="2"/>
  </r>
  <r>
    <n v="9"/>
    <x v="1"/>
    <x v="9"/>
    <x v="1"/>
    <s v="Yes"/>
    <x v="15"/>
    <n v="0"/>
    <x v="1"/>
    <x v="1"/>
    <x v="1"/>
    <x v="1"/>
    <x v="1"/>
  </r>
  <r>
    <n v="8"/>
    <x v="1"/>
    <x v="7"/>
    <x v="1"/>
    <s v="Yes"/>
    <x v="8"/>
    <n v="2"/>
    <x v="1"/>
    <x v="1"/>
    <x v="1"/>
    <x v="1"/>
    <x v="1"/>
  </r>
  <r>
    <n v="8"/>
    <x v="1"/>
    <x v="1"/>
    <x v="7"/>
    <s v="Yes"/>
    <x v="15"/>
    <n v="2"/>
    <x v="1"/>
    <x v="1"/>
    <x v="1"/>
    <x v="1"/>
    <x v="1"/>
  </r>
  <r>
    <n v="10"/>
    <x v="1"/>
    <x v="1"/>
    <x v="1"/>
    <s v="Yes"/>
    <x v="15"/>
    <n v="1"/>
    <x v="0"/>
    <x v="1"/>
    <x v="1"/>
    <x v="0"/>
    <x v="1"/>
  </r>
  <r>
    <n v="3"/>
    <x v="0"/>
    <x v="3"/>
    <x v="4"/>
    <s v="No"/>
    <x v="13"/>
    <n v="5"/>
    <x v="0"/>
    <x v="0"/>
    <x v="0"/>
    <x v="0"/>
    <x v="2"/>
  </r>
  <r>
    <n v="0"/>
    <x v="0"/>
    <x v="5"/>
    <x v="6"/>
    <s v="No"/>
    <x v="4"/>
    <n v="5"/>
    <x v="0"/>
    <x v="0"/>
    <x v="0"/>
    <x v="0"/>
    <x v="2"/>
  </r>
  <r>
    <n v="1"/>
    <x v="0"/>
    <x v="4"/>
    <x v="5"/>
    <s v="No"/>
    <x v="3"/>
    <n v="9"/>
    <x v="1"/>
    <x v="0"/>
    <x v="0"/>
    <x v="1"/>
    <x v="2"/>
  </r>
  <r>
    <n v="2"/>
    <x v="0"/>
    <x v="4"/>
    <x v="5"/>
    <s v="No"/>
    <x v="3"/>
    <n v="4"/>
    <x v="0"/>
    <x v="0"/>
    <x v="0"/>
    <x v="0"/>
    <x v="2"/>
  </r>
  <r>
    <n v="6"/>
    <x v="1"/>
    <x v="9"/>
    <x v="7"/>
    <s v="Yes"/>
    <x v="12"/>
    <n v="2"/>
    <x v="1"/>
    <x v="1"/>
    <x v="1"/>
    <x v="1"/>
    <x v="0"/>
  </r>
  <r>
    <n v="6"/>
    <x v="1"/>
    <x v="7"/>
    <x v="7"/>
    <s v="Yes"/>
    <x v="8"/>
    <n v="1"/>
    <x v="1"/>
    <x v="1"/>
    <x v="1"/>
    <x v="1"/>
    <x v="0"/>
  </r>
  <r>
    <n v="0"/>
    <x v="0"/>
    <x v="8"/>
    <x v="0"/>
    <s v="No"/>
    <x v="2"/>
    <n v="5"/>
    <x v="0"/>
    <x v="0"/>
    <x v="0"/>
    <x v="0"/>
    <x v="2"/>
  </r>
  <r>
    <n v="11"/>
    <x v="1"/>
    <x v="7"/>
    <x v="2"/>
    <s v="Yes"/>
    <x v="8"/>
    <n v="1"/>
    <x v="1"/>
    <x v="1"/>
    <x v="1"/>
    <x v="1"/>
    <x v="1"/>
  </r>
  <r>
    <n v="10"/>
    <x v="1"/>
    <x v="7"/>
    <x v="2"/>
    <s v="No"/>
    <x v="15"/>
    <n v="2"/>
    <x v="1"/>
    <x v="1"/>
    <x v="0"/>
    <x v="1"/>
    <x v="1"/>
  </r>
  <r>
    <n v="8"/>
    <x v="1"/>
    <x v="7"/>
    <x v="1"/>
    <s v="Yes"/>
    <x v="8"/>
    <n v="1"/>
    <x v="1"/>
    <x v="1"/>
    <x v="1"/>
    <x v="1"/>
    <x v="1"/>
  </r>
  <r>
    <n v="9"/>
    <x v="1"/>
    <x v="2"/>
    <x v="2"/>
    <s v="Yes"/>
    <x v="15"/>
    <n v="0"/>
    <x v="1"/>
    <x v="1"/>
    <x v="1"/>
    <x v="1"/>
    <x v="1"/>
  </r>
  <r>
    <n v="1"/>
    <x v="0"/>
    <x v="4"/>
    <x v="5"/>
    <s v="No"/>
    <x v="4"/>
    <n v="7"/>
    <x v="1"/>
    <x v="0"/>
    <x v="0"/>
    <x v="1"/>
    <x v="2"/>
  </r>
  <r>
    <n v="0"/>
    <x v="0"/>
    <x v="6"/>
    <x v="4"/>
    <s v="No"/>
    <x v="9"/>
    <n v="3"/>
    <x v="0"/>
    <x v="0"/>
    <x v="0"/>
    <x v="0"/>
    <x v="2"/>
  </r>
  <r>
    <n v="7"/>
    <x v="1"/>
    <x v="11"/>
    <x v="2"/>
    <s v="Yes"/>
    <x v="10"/>
    <n v="2"/>
    <x v="1"/>
    <x v="1"/>
    <x v="1"/>
    <x v="1"/>
    <x v="0"/>
  </r>
  <r>
    <n v="1"/>
    <x v="0"/>
    <x v="8"/>
    <x v="5"/>
    <s v="No"/>
    <x v="9"/>
    <n v="3"/>
    <x v="0"/>
    <x v="0"/>
    <x v="0"/>
    <x v="0"/>
    <x v="2"/>
  </r>
  <r>
    <n v="2"/>
    <x v="0"/>
    <x v="6"/>
    <x v="6"/>
    <s v="No"/>
    <x v="5"/>
    <n v="6"/>
    <x v="0"/>
    <x v="0"/>
    <x v="0"/>
    <x v="0"/>
    <x v="2"/>
  </r>
  <r>
    <n v="6"/>
    <x v="1"/>
    <x v="9"/>
    <x v="1"/>
    <s v="Yes"/>
    <x v="12"/>
    <n v="0"/>
    <x v="1"/>
    <x v="1"/>
    <x v="1"/>
    <x v="1"/>
    <x v="0"/>
  </r>
  <r>
    <n v="9"/>
    <x v="1"/>
    <x v="1"/>
    <x v="2"/>
    <s v="Yes"/>
    <x v="10"/>
    <n v="1"/>
    <x v="1"/>
    <x v="1"/>
    <x v="1"/>
    <x v="1"/>
    <x v="1"/>
  </r>
  <r>
    <n v="9"/>
    <x v="1"/>
    <x v="9"/>
    <x v="7"/>
    <s v="Yes"/>
    <x v="8"/>
    <n v="0"/>
    <x v="1"/>
    <x v="1"/>
    <x v="1"/>
    <x v="1"/>
    <x v="1"/>
  </r>
  <r>
    <n v="2"/>
    <x v="0"/>
    <x v="4"/>
    <x v="4"/>
    <s v="No"/>
    <x v="4"/>
    <n v="7"/>
    <x v="0"/>
    <x v="0"/>
    <x v="0"/>
    <x v="0"/>
    <x v="2"/>
  </r>
  <r>
    <n v="8"/>
    <x v="1"/>
    <x v="9"/>
    <x v="7"/>
    <s v="Yes"/>
    <x v="10"/>
    <n v="2"/>
    <x v="1"/>
    <x v="1"/>
    <x v="1"/>
    <x v="1"/>
    <x v="1"/>
  </r>
  <r>
    <n v="1"/>
    <x v="0"/>
    <x v="8"/>
    <x v="5"/>
    <s v="No"/>
    <x v="14"/>
    <n v="8"/>
    <x v="0"/>
    <x v="0"/>
    <x v="0"/>
    <x v="0"/>
    <x v="2"/>
  </r>
  <r>
    <n v="7"/>
    <x v="1"/>
    <x v="2"/>
    <x v="7"/>
    <s v="Yes"/>
    <x v="10"/>
    <n v="1"/>
    <x v="1"/>
    <x v="1"/>
    <x v="1"/>
    <x v="1"/>
    <x v="0"/>
  </r>
  <r>
    <n v="2"/>
    <x v="0"/>
    <x v="4"/>
    <x v="6"/>
    <s v="No"/>
    <x v="5"/>
    <n v="3"/>
    <x v="0"/>
    <x v="0"/>
    <x v="0"/>
    <x v="0"/>
    <x v="2"/>
  </r>
  <r>
    <n v="4"/>
    <x v="1"/>
    <x v="2"/>
    <x v="7"/>
    <s v="Yes"/>
    <x v="10"/>
    <n v="2"/>
    <x v="1"/>
    <x v="1"/>
    <x v="1"/>
    <x v="1"/>
    <x v="0"/>
  </r>
  <r>
    <n v="11"/>
    <x v="1"/>
    <x v="1"/>
    <x v="7"/>
    <s v="Yes"/>
    <x v="15"/>
    <n v="0"/>
    <x v="1"/>
    <x v="1"/>
    <x v="1"/>
    <x v="1"/>
    <x v="1"/>
  </r>
  <r>
    <n v="0"/>
    <x v="0"/>
    <x v="5"/>
    <x v="6"/>
    <s v="No"/>
    <x v="5"/>
    <n v="6"/>
    <x v="0"/>
    <x v="0"/>
    <x v="0"/>
    <x v="0"/>
    <x v="2"/>
  </r>
  <r>
    <n v="0"/>
    <x v="0"/>
    <x v="5"/>
    <x v="5"/>
    <s v="No"/>
    <x v="9"/>
    <n v="4"/>
    <x v="0"/>
    <x v="0"/>
    <x v="0"/>
    <x v="0"/>
    <x v="2"/>
  </r>
  <r>
    <n v="7"/>
    <x v="1"/>
    <x v="1"/>
    <x v="2"/>
    <s v="Yes"/>
    <x v="12"/>
    <n v="0"/>
    <x v="1"/>
    <x v="1"/>
    <x v="1"/>
    <x v="1"/>
    <x v="0"/>
  </r>
  <r>
    <n v="4.5058160029999996"/>
    <x v="0"/>
    <x v="3"/>
    <x v="6"/>
    <s v="No"/>
    <x v="11"/>
    <n v="5"/>
    <x v="0"/>
    <x v="0"/>
    <x v="0"/>
    <x v="0"/>
    <x v="0"/>
  </r>
  <r>
    <n v="3"/>
    <x v="0"/>
    <x v="8"/>
    <x v="0"/>
    <s v="No"/>
    <x v="7"/>
    <n v="5"/>
    <x v="0"/>
    <x v="0"/>
    <x v="0"/>
    <x v="0"/>
    <x v="2"/>
  </r>
  <r>
    <n v="9"/>
    <x v="1"/>
    <x v="9"/>
    <x v="2"/>
    <s v="Yes"/>
    <x v="10"/>
    <n v="2"/>
    <x v="0"/>
    <x v="1"/>
    <x v="1"/>
    <x v="0"/>
    <x v="1"/>
  </r>
  <r>
    <n v="3"/>
    <x v="0"/>
    <x v="6"/>
    <x v="0"/>
    <s v="No"/>
    <x v="6"/>
    <n v="9"/>
    <x v="0"/>
    <x v="0"/>
    <x v="0"/>
    <x v="0"/>
    <x v="2"/>
  </r>
  <r>
    <n v="6"/>
    <x v="1"/>
    <x v="9"/>
    <x v="2"/>
    <s v="Yes"/>
    <x v="8"/>
    <n v="0"/>
    <x v="1"/>
    <x v="1"/>
    <x v="1"/>
    <x v="1"/>
    <x v="0"/>
  </r>
  <r>
    <n v="4"/>
    <x v="1"/>
    <x v="9"/>
    <x v="7"/>
    <s v="No"/>
    <x v="12"/>
    <n v="2"/>
    <x v="1"/>
    <x v="1"/>
    <x v="0"/>
    <x v="1"/>
    <x v="0"/>
  </r>
  <r>
    <n v="4"/>
    <x v="1"/>
    <x v="7"/>
    <x v="7"/>
    <s v="Yes"/>
    <x v="15"/>
    <n v="1"/>
    <x v="1"/>
    <x v="1"/>
    <x v="1"/>
    <x v="1"/>
    <x v="0"/>
  </r>
  <r>
    <n v="3"/>
    <x v="0"/>
    <x v="5"/>
    <x v="4"/>
    <s v="No"/>
    <x v="4"/>
    <n v="4"/>
    <x v="0"/>
    <x v="0"/>
    <x v="0"/>
    <x v="0"/>
    <x v="2"/>
  </r>
  <r>
    <n v="1"/>
    <x v="0"/>
    <x v="6"/>
    <x v="5"/>
    <s v="No"/>
    <x v="13"/>
    <n v="7"/>
    <x v="0"/>
    <x v="0"/>
    <x v="0"/>
    <x v="0"/>
    <x v="2"/>
  </r>
  <r>
    <n v="4"/>
    <x v="1"/>
    <x v="9"/>
    <x v="7"/>
    <s v="Yes"/>
    <x v="12"/>
    <n v="2"/>
    <x v="1"/>
    <x v="1"/>
    <x v="1"/>
    <x v="1"/>
    <x v="0"/>
  </r>
  <r>
    <n v="5"/>
    <x v="1"/>
    <x v="1"/>
    <x v="7"/>
    <s v="Yes"/>
    <x v="8"/>
    <n v="1"/>
    <x v="1"/>
    <x v="1"/>
    <x v="1"/>
    <x v="1"/>
    <x v="0"/>
  </r>
  <r>
    <n v="2"/>
    <x v="0"/>
    <x v="6"/>
    <x v="4"/>
    <s v="No"/>
    <x v="14"/>
    <n v="8"/>
    <x v="0"/>
    <x v="0"/>
    <x v="0"/>
    <x v="0"/>
    <x v="2"/>
  </r>
  <r>
    <n v="0"/>
    <x v="0"/>
    <x v="8"/>
    <x v="6"/>
    <s v="No"/>
    <x v="3"/>
    <n v="7"/>
    <x v="0"/>
    <x v="0"/>
    <x v="0"/>
    <x v="0"/>
    <x v="2"/>
  </r>
  <r>
    <n v="10"/>
    <x v="1"/>
    <x v="1"/>
    <x v="1"/>
    <s v="Yes"/>
    <x v="10"/>
    <n v="0"/>
    <x v="0"/>
    <x v="1"/>
    <x v="1"/>
    <x v="0"/>
    <x v="1"/>
  </r>
  <r>
    <n v="4"/>
    <x v="1"/>
    <x v="2"/>
    <x v="1"/>
    <s v="Yes"/>
    <x v="16"/>
    <n v="2"/>
    <x v="1"/>
    <x v="1"/>
    <x v="1"/>
    <x v="1"/>
    <x v="0"/>
  </r>
  <r>
    <n v="8"/>
    <x v="1"/>
    <x v="1"/>
    <x v="6"/>
    <s v="Yes"/>
    <x v="2"/>
    <n v="2"/>
    <x v="1"/>
    <x v="1"/>
    <x v="1"/>
    <x v="1"/>
    <x v="1"/>
  </r>
  <r>
    <n v="5"/>
    <x v="1"/>
    <x v="7"/>
    <x v="2"/>
    <s v="Yes"/>
    <x v="2"/>
    <n v="1"/>
    <x v="1"/>
    <x v="1"/>
    <x v="1"/>
    <x v="1"/>
    <x v="0"/>
  </r>
  <r>
    <n v="1"/>
    <x v="0"/>
    <x v="3"/>
    <x v="5"/>
    <s v="No"/>
    <x v="7"/>
    <n v="4"/>
    <x v="0"/>
    <x v="0"/>
    <x v="0"/>
    <x v="0"/>
    <x v="2"/>
  </r>
  <r>
    <n v="7"/>
    <x v="1"/>
    <x v="2"/>
    <x v="1"/>
    <s v="Yes"/>
    <x v="12"/>
    <n v="0"/>
    <x v="1"/>
    <x v="1"/>
    <x v="1"/>
    <x v="1"/>
    <x v="0"/>
  </r>
  <r>
    <n v="3"/>
    <x v="0"/>
    <x v="3"/>
    <x v="5"/>
    <s v="No"/>
    <x v="3"/>
    <n v="5"/>
    <x v="0"/>
    <x v="0"/>
    <x v="0"/>
    <x v="0"/>
    <x v="2"/>
  </r>
  <r>
    <n v="7"/>
    <x v="1"/>
    <x v="9"/>
    <x v="7"/>
    <s v="Yes"/>
    <x v="8"/>
    <n v="0"/>
    <x v="1"/>
    <x v="1"/>
    <x v="1"/>
    <x v="1"/>
    <x v="0"/>
  </r>
  <r>
    <n v="1"/>
    <x v="0"/>
    <x v="6"/>
    <x v="0"/>
    <s v="No"/>
    <x v="9"/>
    <n v="4"/>
    <x v="0"/>
    <x v="0"/>
    <x v="0"/>
    <x v="0"/>
    <x v="2"/>
  </r>
  <r>
    <n v="3"/>
    <x v="0"/>
    <x v="4"/>
    <x v="4"/>
    <s v="No"/>
    <x v="0"/>
    <n v="9"/>
    <x v="0"/>
    <x v="0"/>
    <x v="0"/>
    <x v="0"/>
    <x v="2"/>
  </r>
  <r>
    <n v="0"/>
    <x v="0"/>
    <x v="6"/>
    <x v="5"/>
    <s v="No"/>
    <x v="7"/>
    <n v="9"/>
    <x v="0"/>
    <x v="0"/>
    <x v="0"/>
    <x v="0"/>
    <x v="2"/>
  </r>
  <r>
    <n v="9"/>
    <x v="1"/>
    <x v="9"/>
    <x v="2"/>
    <s v="Yes"/>
    <x v="10"/>
    <n v="0"/>
    <x v="1"/>
    <x v="1"/>
    <x v="1"/>
    <x v="1"/>
    <x v="1"/>
  </r>
  <r>
    <n v="5"/>
    <x v="1"/>
    <x v="1"/>
    <x v="7"/>
    <s v="Yes"/>
    <x v="2"/>
    <n v="2"/>
    <x v="1"/>
    <x v="1"/>
    <x v="1"/>
    <x v="1"/>
    <x v="0"/>
  </r>
  <r>
    <n v="8"/>
    <x v="1"/>
    <x v="2"/>
    <x v="1"/>
    <s v="Yes"/>
    <x v="15"/>
    <n v="1"/>
    <x v="1"/>
    <x v="1"/>
    <x v="1"/>
    <x v="1"/>
    <x v="1"/>
  </r>
  <r>
    <n v="2"/>
    <x v="0"/>
    <x v="8"/>
    <x v="5"/>
    <s v="No"/>
    <x v="13"/>
    <n v="7"/>
    <x v="0"/>
    <x v="0"/>
    <x v="0"/>
    <x v="0"/>
    <x v="2"/>
  </r>
  <r>
    <n v="10"/>
    <x v="1"/>
    <x v="9"/>
    <x v="1"/>
    <s v="Yes"/>
    <x v="12"/>
    <n v="0"/>
    <x v="0"/>
    <x v="1"/>
    <x v="1"/>
    <x v="0"/>
    <x v="1"/>
  </r>
  <r>
    <n v="0"/>
    <x v="0"/>
    <x v="3"/>
    <x v="4"/>
    <s v="No"/>
    <x v="9"/>
    <n v="7"/>
    <x v="0"/>
    <x v="0"/>
    <x v="0"/>
    <x v="0"/>
    <x v="2"/>
  </r>
  <r>
    <n v="0"/>
    <x v="0"/>
    <x v="3"/>
    <x v="5"/>
    <s v="No"/>
    <x v="11"/>
    <n v="9"/>
    <x v="0"/>
    <x v="0"/>
    <x v="0"/>
    <x v="0"/>
    <x v="2"/>
  </r>
  <r>
    <n v="1"/>
    <x v="0"/>
    <x v="5"/>
    <x v="6"/>
    <s v="No"/>
    <x v="4"/>
    <n v="5"/>
    <x v="0"/>
    <x v="0"/>
    <x v="0"/>
    <x v="0"/>
    <x v="2"/>
  </r>
  <r>
    <n v="8"/>
    <x v="1"/>
    <x v="9"/>
    <x v="1"/>
    <s v="Yes"/>
    <x v="2"/>
    <n v="2"/>
    <x v="1"/>
    <x v="1"/>
    <x v="1"/>
    <x v="1"/>
    <x v="1"/>
  </r>
  <r>
    <n v="3"/>
    <x v="0"/>
    <x v="0"/>
    <x v="0"/>
    <s v="No"/>
    <x v="14"/>
    <n v="3"/>
    <x v="0"/>
    <x v="0"/>
    <x v="0"/>
    <x v="0"/>
    <x v="2"/>
  </r>
  <r>
    <n v="10"/>
    <x v="1"/>
    <x v="9"/>
    <x v="2"/>
    <s v="Yes"/>
    <x v="12"/>
    <n v="0"/>
    <x v="1"/>
    <x v="1"/>
    <x v="1"/>
    <x v="1"/>
    <x v="1"/>
  </r>
  <r>
    <n v="9"/>
    <x v="1"/>
    <x v="7"/>
    <x v="1"/>
    <s v="Yes"/>
    <x v="2"/>
    <n v="0"/>
    <x v="1"/>
    <x v="1"/>
    <x v="1"/>
    <x v="1"/>
    <x v="1"/>
  </r>
  <r>
    <n v="1"/>
    <x v="0"/>
    <x v="3"/>
    <x v="0"/>
    <s v="No"/>
    <x v="11"/>
    <n v="3"/>
    <x v="0"/>
    <x v="0"/>
    <x v="0"/>
    <x v="0"/>
    <x v="2"/>
  </r>
  <r>
    <n v="4"/>
    <x v="1"/>
    <x v="2"/>
    <x v="1"/>
    <s v="Yes"/>
    <x v="10"/>
    <n v="1"/>
    <x v="1"/>
    <x v="1"/>
    <x v="1"/>
    <x v="1"/>
    <x v="0"/>
  </r>
  <r>
    <n v="9"/>
    <x v="1"/>
    <x v="7"/>
    <x v="7"/>
    <s v="Yes"/>
    <x v="10"/>
    <n v="0"/>
    <x v="1"/>
    <x v="1"/>
    <x v="1"/>
    <x v="1"/>
    <x v="1"/>
  </r>
  <r>
    <n v="2"/>
    <x v="0"/>
    <x v="3"/>
    <x v="4"/>
    <s v="No"/>
    <x v="14"/>
    <n v="5"/>
    <x v="0"/>
    <x v="0"/>
    <x v="0"/>
    <x v="0"/>
    <x v="2"/>
  </r>
  <r>
    <n v="4"/>
    <x v="1"/>
    <x v="2"/>
    <x v="7"/>
    <s v="Yes"/>
    <x v="2"/>
    <n v="2"/>
    <x v="1"/>
    <x v="1"/>
    <x v="1"/>
    <x v="1"/>
    <x v="0"/>
  </r>
  <r>
    <n v="1"/>
    <x v="0"/>
    <x v="5"/>
    <x v="4"/>
    <s v="No"/>
    <x v="7"/>
    <n v="6"/>
    <x v="0"/>
    <x v="0"/>
    <x v="0"/>
    <x v="0"/>
    <x v="2"/>
  </r>
  <r>
    <n v="10"/>
    <x v="1"/>
    <x v="1"/>
    <x v="2"/>
    <s v="Yes"/>
    <x v="15"/>
    <n v="2"/>
    <x v="1"/>
    <x v="1"/>
    <x v="1"/>
    <x v="1"/>
    <x v="1"/>
  </r>
  <r>
    <n v="4"/>
    <x v="1"/>
    <x v="7"/>
    <x v="1"/>
    <s v="Yes"/>
    <x v="8"/>
    <n v="1"/>
    <x v="1"/>
    <x v="1"/>
    <x v="1"/>
    <x v="1"/>
    <x v="0"/>
  </r>
  <r>
    <n v="4"/>
    <x v="1"/>
    <x v="2"/>
    <x v="2"/>
    <s v="Yes"/>
    <x v="12"/>
    <n v="1"/>
    <x v="1"/>
    <x v="1"/>
    <x v="1"/>
    <x v="1"/>
    <x v="0"/>
  </r>
  <r>
    <n v="11"/>
    <x v="1"/>
    <x v="7"/>
    <x v="2"/>
    <s v="Yes"/>
    <x v="2"/>
    <n v="0"/>
    <x v="1"/>
    <x v="1"/>
    <x v="1"/>
    <x v="1"/>
    <x v="1"/>
  </r>
  <r>
    <n v="0"/>
    <x v="0"/>
    <x v="0"/>
    <x v="0"/>
    <s v="No"/>
    <x v="9"/>
    <n v="4"/>
    <x v="0"/>
    <x v="0"/>
    <x v="0"/>
    <x v="0"/>
    <x v="2"/>
  </r>
  <r>
    <n v="1"/>
    <x v="0"/>
    <x v="6"/>
    <x v="3"/>
    <s v="No"/>
    <x v="14"/>
    <n v="5"/>
    <x v="1"/>
    <x v="0"/>
    <x v="0"/>
    <x v="1"/>
    <x v="2"/>
  </r>
  <r>
    <n v="4.5058160029999996"/>
    <x v="0"/>
    <x v="8"/>
    <x v="5"/>
    <s v="No"/>
    <x v="5"/>
    <n v="9"/>
    <x v="0"/>
    <x v="0"/>
    <x v="0"/>
    <x v="0"/>
    <x v="0"/>
  </r>
  <r>
    <n v="0"/>
    <x v="0"/>
    <x v="3"/>
    <x v="5"/>
    <s v="No"/>
    <x v="6"/>
    <n v="9"/>
    <x v="0"/>
    <x v="0"/>
    <x v="0"/>
    <x v="0"/>
    <x v="2"/>
  </r>
  <r>
    <n v="9"/>
    <x v="1"/>
    <x v="2"/>
    <x v="2"/>
    <s v="Yes"/>
    <x v="10"/>
    <n v="2"/>
    <x v="0"/>
    <x v="1"/>
    <x v="1"/>
    <x v="0"/>
    <x v="1"/>
  </r>
  <r>
    <n v="3"/>
    <x v="0"/>
    <x v="0"/>
    <x v="6"/>
    <s v="No"/>
    <x v="6"/>
    <n v="5"/>
    <x v="0"/>
    <x v="0"/>
    <x v="0"/>
    <x v="0"/>
    <x v="2"/>
  </r>
  <r>
    <n v="2"/>
    <x v="0"/>
    <x v="4"/>
    <x v="5"/>
    <s v="No"/>
    <x v="11"/>
    <n v="8"/>
    <x v="0"/>
    <x v="0"/>
    <x v="0"/>
    <x v="0"/>
    <x v="2"/>
  </r>
  <r>
    <n v="2"/>
    <x v="0"/>
    <x v="3"/>
    <x v="3"/>
    <s v="No"/>
    <x v="13"/>
    <n v="6"/>
    <x v="1"/>
    <x v="0"/>
    <x v="0"/>
    <x v="1"/>
    <x v="2"/>
  </r>
  <r>
    <n v="4"/>
    <x v="1"/>
    <x v="11"/>
    <x v="2"/>
    <s v="Yes"/>
    <x v="16"/>
    <n v="0"/>
    <x v="1"/>
    <x v="1"/>
    <x v="1"/>
    <x v="1"/>
    <x v="0"/>
  </r>
  <r>
    <n v="9"/>
    <x v="1"/>
    <x v="1"/>
    <x v="1"/>
    <s v="No"/>
    <x v="12"/>
    <n v="2"/>
    <x v="1"/>
    <x v="1"/>
    <x v="0"/>
    <x v="1"/>
    <x v="1"/>
  </r>
  <r>
    <n v="1"/>
    <x v="0"/>
    <x v="3"/>
    <x v="0"/>
    <s v="No"/>
    <x v="16"/>
    <n v="7"/>
    <x v="0"/>
    <x v="0"/>
    <x v="0"/>
    <x v="0"/>
    <x v="2"/>
  </r>
  <r>
    <n v="9"/>
    <x v="1"/>
    <x v="9"/>
    <x v="7"/>
    <s v="Yes"/>
    <x v="8"/>
    <n v="2"/>
    <x v="1"/>
    <x v="1"/>
    <x v="1"/>
    <x v="1"/>
    <x v="1"/>
  </r>
  <r>
    <n v="3"/>
    <x v="0"/>
    <x v="6"/>
    <x v="4"/>
    <s v="No"/>
    <x v="11"/>
    <n v="6"/>
    <x v="0"/>
    <x v="0"/>
    <x v="0"/>
    <x v="0"/>
    <x v="2"/>
  </r>
  <r>
    <n v="2"/>
    <x v="0"/>
    <x v="4"/>
    <x v="6"/>
    <s v="No"/>
    <x v="3"/>
    <n v="7"/>
    <x v="0"/>
    <x v="0"/>
    <x v="0"/>
    <x v="0"/>
    <x v="2"/>
  </r>
  <r>
    <n v="2"/>
    <x v="0"/>
    <x v="6"/>
    <x v="5"/>
    <s v="No"/>
    <x v="9"/>
    <n v="5"/>
    <x v="1"/>
    <x v="0"/>
    <x v="0"/>
    <x v="1"/>
    <x v="2"/>
  </r>
  <r>
    <n v="2"/>
    <x v="0"/>
    <x v="3"/>
    <x v="5"/>
    <s v="No"/>
    <x v="7"/>
    <n v="4"/>
    <x v="0"/>
    <x v="0"/>
    <x v="0"/>
    <x v="0"/>
    <x v="2"/>
  </r>
  <r>
    <n v="10"/>
    <x v="1"/>
    <x v="9"/>
    <x v="1"/>
    <s v="Yes"/>
    <x v="2"/>
    <n v="0"/>
    <x v="1"/>
    <x v="1"/>
    <x v="1"/>
    <x v="1"/>
    <x v="1"/>
  </r>
  <r>
    <n v="10"/>
    <x v="1"/>
    <x v="9"/>
    <x v="2"/>
    <s v="Yes"/>
    <x v="2"/>
    <n v="1"/>
    <x v="1"/>
    <x v="1"/>
    <x v="1"/>
    <x v="1"/>
    <x v="1"/>
  </r>
  <r>
    <n v="3"/>
    <x v="0"/>
    <x v="3"/>
    <x v="5"/>
    <s v="No"/>
    <x v="11"/>
    <n v="5"/>
    <x v="0"/>
    <x v="0"/>
    <x v="0"/>
    <x v="0"/>
    <x v="2"/>
  </r>
  <r>
    <n v="1"/>
    <x v="0"/>
    <x v="8"/>
    <x v="0"/>
    <s v="No"/>
    <x v="4"/>
    <n v="5"/>
    <x v="0"/>
    <x v="0"/>
    <x v="0"/>
    <x v="0"/>
    <x v="2"/>
  </r>
  <r>
    <n v="1"/>
    <x v="0"/>
    <x v="3"/>
    <x v="6"/>
    <s v="No"/>
    <x v="14"/>
    <n v="7"/>
    <x v="0"/>
    <x v="0"/>
    <x v="0"/>
    <x v="0"/>
    <x v="2"/>
  </r>
  <r>
    <n v="4"/>
    <x v="1"/>
    <x v="9"/>
    <x v="1"/>
    <s v="Yes"/>
    <x v="12"/>
    <n v="0"/>
    <x v="1"/>
    <x v="1"/>
    <x v="1"/>
    <x v="1"/>
    <x v="0"/>
  </r>
  <r>
    <n v="8"/>
    <x v="1"/>
    <x v="1"/>
    <x v="2"/>
    <s v="Yes"/>
    <x v="8"/>
    <n v="0"/>
    <x v="1"/>
    <x v="1"/>
    <x v="1"/>
    <x v="1"/>
    <x v="1"/>
  </r>
  <r>
    <n v="9"/>
    <x v="1"/>
    <x v="9"/>
    <x v="2"/>
    <s v="Yes"/>
    <x v="15"/>
    <n v="0"/>
    <x v="0"/>
    <x v="1"/>
    <x v="1"/>
    <x v="0"/>
    <x v="1"/>
  </r>
  <r>
    <n v="0"/>
    <x v="0"/>
    <x v="8"/>
    <x v="6"/>
    <s v="No"/>
    <x v="3"/>
    <n v="4"/>
    <x v="0"/>
    <x v="0"/>
    <x v="0"/>
    <x v="0"/>
    <x v="2"/>
  </r>
  <r>
    <n v="0"/>
    <x v="0"/>
    <x v="4"/>
    <x v="5"/>
    <s v="No"/>
    <x v="0"/>
    <n v="7"/>
    <x v="0"/>
    <x v="0"/>
    <x v="0"/>
    <x v="0"/>
    <x v="2"/>
  </r>
  <r>
    <n v="1"/>
    <x v="0"/>
    <x v="5"/>
    <x v="3"/>
    <s v="No"/>
    <x v="14"/>
    <n v="5"/>
    <x v="1"/>
    <x v="0"/>
    <x v="0"/>
    <x v="1"/>
    <x v="2"/>
  </r>
  <r>
    <n v="1"/>
    <x v="0"/>
    <x v="3"/>
    <x v="5"/>
    <s v="No"/>
    <x v="14"/>
    <n v="5"/>
    <x v="0"/>
    <x v="0"/>
    <x v="0"/>
    <x v="0"/>
    <x v="2"/>
  </r>
  <r>
    <n v="4"/>
    <x v="1"/>
    <x v="7"/>
    <x v="2"/>
    <s v="No"/>
    <x v="12"/>
    <n v="0"/>
    <x v="1"/>
    <x v="1"/>
    <x v="0"/>
    <x v="1"/>
    <x v="0"/>
  </r>
  <r>
    <n v="7"/>
    <x v="1"/>
    <x v="1"/>
    <x v="1"/>
    <s v="No"/>
    <x v="15"/>
    <n v="1"/>
    <x v="1"/>
    <x v="1"/>
    <x v="0"/>
    <x v="1"/>
    <x v="0"/>
  </r>
  <r>
    <n v="0"/>
    <x v="0"/>
    <x v="5"/>
    <x v="6"/>
    <s v="No"/>
    <x v="2"/>
    <n v="6"/>
    <x v="0"/>
    <x v="0"/>
    <x v="0"/>
    <x v="0"/>
    <x v="2"/>
  </r>
  <r>
    <n v="9"/>
    <x v="1"/>
    <x v="9"/>
    <x v="7"/>
    <s v="Yes"/>
    <x v="10"/>
    <n v="1"/>
    <x v="1"/>
    <x v="1"/>
    <x v="1"/>
    <x v="1"/>
    <x v="1"/>
  </r>
  <r>
    <n v="4.5058160029999996"/>
    <x v="0"/>
    <x v="3"/>
    <x v="5"/>
    <s v="No"/>
    <x v="6"/>
    <n v="3"/>
    <x v="0"/>
    <x v="0"/>
    <x v="0"/>
    <x v="0"/>
    <x v="0"/>
  </r>
  <r>
    <n v="11"/>
    <x v="1"/>
    <x v="2"/>
    <x v="6"/>
    <s v="Yes"/>
    <x v="10"/>
    <n v="0"/>
    <x v="1"/>
    <x v="1"/>
    <x v="1"/>
    <x v="1"/>
    <x v="1"/>
  </r>
  <r>
    <n v="5"/>
    <x v="1"/>
    <x v="9"/>
    <x v="1"/>
    <s v="Yes"/>
    <x v="12"/>
    <n v="2"/>
    <x v="1"/>
    <x v="1"/>
    <x v="1"/>
    <x v="1"/>
    <x v="0"/>
  </r>
  <r>
    <n v="1"/>
    <x v="0"/>
    <x v="8"/>
    <x v="6"/>
    <s v="No"/>
    <x v="9"/>
    <n v="7"/>
    <x v="0"/>
    <x v="0"/>
    <x v="0"/>
    <x v="0"/>
    <x v="2"/>
  </r>
  <r>
    <n v="1"/>
    <x v="0"/>
    <x v="4"/>
    <x v="0"/>
    <s v="No"/>
    <x v="0"/>
    <n v="5"/>
    <x v="0"/>
    <x v="0"/>
    <x v="0"/>
    <x v="0"/>
    <x v="2"/>
  </r>
  <r>
    <n v="2"/>
    <x v="0"/>
    <x v="8"/>
    <x v="4"/>
    <s v="No"/>
    <x v="0"/>
    <n v="6"/>
    <x v="0"/>
    <x v="0"/>
    <x v="0"/>
    <x v="0"/>
    <x v="2"/>
  </r>
  <r>
    <n v="1"/>
    <x v="0"/>
    <x v="5"/>
    <x v="0"/>
    <s v="No"/>
    <x v="4"/>
    <n v="7"/>
    <x v="0"/>
    <x v="0"/>
    <x v="0"/>
    <x v="0"/>
    <x v="2"/>
  </r>
  <r>
    <n v="0"/>
    <x v="0"/>
    <x v="5"/>
    <x v="5"/>
    <s v="No"/>
    <x v="11"/>
    <n v="3"/>
    <x v="0"/>
    <x v="0"/>
    <x v="0"/>
    <x v="0"/>
    <x v="2"/>
  </r>
  <r>
    <n v="0"/>
    <x v="0"/>
    <x v="0"/>
    <x v="4"/>
    <s v="No"/>
    <x v="4"/>
    <n v="3"/>
    <x v="0"/>
    <x v="0"/>
    <x v="0"/>
    <x v="0"/>
    <x v="2"/>
  </r>
  <r>
    <n v="3"/>
    <x v="0"/>
    <x v="3"/>
    <x v="6"/>
    <s v="No"/>
    <x v="4"/>
    <n v="7"/>
    <x v="0"/>
    <x v="0"/>
    <x v="0"/>
    <x v="0"/>
    <x v="2"/>
  </r>
  <r>
    <n v="10"/>
    <x v="1"/>
    <x v="1"/>
    <x v="2"/>
    <s v="Yes"/>
    <x v="12"/>
    <n v="2"/>
    <x v="1"/>
    <x v="1"/>
    <x v="1"/>
    <x v="1"/>
    <x v="1"/>
  </r>
  <r>
    <n v="1"/>
    <x v="0"/>
    <x v="6"/>
    <x v="6"/>
    <s v="No"/>
    <x v="4"/>
    <n v="4"/>
    <x v="0"/>
    <x v="0"/>
    <x v="0"/>
    <x v="0"/>
    <x v="2"/>
  </r>
  <r>
    <n v="8"/>
    <x v="1"/>
    <x v="2"/>
    <x v="1"/>
    <s v="Yes"/>
    <x v="10"/>
    <n v="2"/>
    <x v="1"/>
    <x v="1"/>
    <x v="1"/>
    <x v="1"/>
    <x v="1"/>
  </r>
  <r>
    <n v="3"/>
    <x v="0"/>
    <x v="4"/>
    <x v="0"/>
    <s v="No"/>
    <x v="0"/>
    <n v="8"/>
    <x v="0"/>
    <x v="0"/>
    <x v="0"/>
    <x v="0"/>
    <x v="2"/>
  </r>
  <r>
    <n v="0"/>
    <x v="0"/>
    <x v="3"/>
    <x v="5"/>
    <s v="No"/>
    <x v="14"/>
    <n v="7"/>
    <x v="0"/>
    <x v="0"/>
    <x v="0"/>
    <x v="0"/>
    <x v="2"/>
  </r>
  <r>
    <n v="2"/>
    <x v="0"/>
    <x v="5"/>
    <x v="5"/>
    <s v="No"/>
    <x v="11"/>
    <n v="6"/>
    <x v="1"/>
    <x v="0"/>
    <x v="0"/>
    <x v="1"/>
    <x v="2"/>
  </r>
  <r>
    <n v="1"/>
    <x v="0"/>
    <x v="5"/>
    <x v="0"/>
    <s v="No"/>
    <x v="0"/>
    <n v="6"/>
    <x v="0"/>
    <x v="0"/>
    <x v="0"/>
    <x v="0"/>
    <x v="2"/>
  </r>
  <r>
    <n v="9"/>
    <x v="1"/>
    <x v="2"/>
    <x v="2"/>
    <s v="Yes"/>
    <x v="10"/>
    <n v="2"/>
    <x v="0"/>
    <x v="1"/>
    <x v="1"/>
    <x v="0"/>
    <x v="1"/>
  </r>
  <r>
    <n v="10"/>
    <x v="1"/>
    <x v="9"/>
    <x v="2"/>
    <s v="Yes"/>
    <x v="2"/>
    <n v="2"/>
    <x v="1"/>
    <x v="1"/>
    <x v="1"/>
    <x v="1"/>
    <x v="1"/>
  </r>
  <r>
    <n v="0"/>
    <x v="0"/>
    <x v="4"/>
    <x v="4"/>
    <s v="No"/>
    <x v="16"/>
    <n v="7"/>
    <x v="0"/>
    <x v="0"/>
    <x v="0"/>
    <x v="0"/>
    <x v="2"/>
  </r>
  <r>
    <n v="2"/>
    <x v="0"/>
    <x v="0"/>
    <x v="5"/>
    <s v="No"/>
    <x v="16"/>
    <n v="6"/>
    <x v="0"/>
    <x v="0"/>
    <x v="0"/>
    <x v="0"/>
    <x v="2"/>
  </r>
  <r>
    <n v="7"/>
    <x v="1"/>
    <x v="9"/>
    <x v="1"/>
    <s v="Yes"/>
    <x v="2"/>
    <n v="1"/>
    <x v="1"/>
    <x v="1"/>
    <x v="1"/>
    <x v="1"/>
    <x v="0"/>
  </r>
  <r>
    <n v="0"/>
    <x v="0"/>
    <x v="6"/>
    <x v="4"/>
    <s v="No"/>
    <x v="13"/>
    <n v="6"/>
    <x v="0"/>
    <x v="0"/>
    <x v="0"/>
    <x v="0"/>
    <x v="2"/>
  </r>
  <r>
    <n v="5"/>
    <x v="0"/>
    <x v="9"/>
    <x v="7"/>
    <s v="Yes"/>
    <x v="15"/>
    <n v="1"/>
    <x v="1"/>
    <x v="0"/>
    <x v="1"/>
    <x v="1"/>
    <x v="0"/>
  </r>
  <r>
    <n v="2"/>
    <x v="0"/>
    <x v="8"/>
    <x v="5"/>
    <s v="No"/>
    <x v="9"/>
    <n v="6"/>
    <x v="0"/>
    <x v="0"/>
    <x v="0"/>
    <x v="0"/>
    <x v="2"/>
  </r>
  <r>
    <n v="3"/>
    <x v="0"/>
    <x v="6"/>
    <x v="5"/>
    <s v="No"/>
    <x v="9"/>
    <n v="5"/>
    <x v="0"/>
    <x v="0"/>
    <x v="0"/>
    <x v="0"/>
    <x v="2"/>
  </r>
  <r>
    <n v="3"/>
    <x v="0"/>
    <x v="3"/>
    <x v="4"/>
    <s v="No"/>
    <x v="11"/>
    <n v="3"/>
    <x v="0"/>
    <x v="0"/>
    <x v="0"/>
    <x v="0"/>
    <x v="2"/>
  </r>
  <r>
    <n v="3"/>
    <x v="0"/>
    <x v="0"/>
    <x v="0"/>
    <s v="No"/>
    <x v="13"/>
    <n v="5"/>
    <x v="0"/>
    <x v="0"/>
    <x v="0"/>
    <x v="0"/>
    <x v="2"/>
  </r>
  <r>
    <n v="2"/>
    <x v="0"/>
    <x v="4"/>
    <x v="6"/>
    <s v="No"/>
    <x v="6"/>
    <n v="8"/>
    <x v="0"/>
    <x v="0"/>
    <x v="0"/>
    <x v="0"/>
    <x v="2"/>
  </r>
  <r>
    <n v="3"/>
    <x v="0"/>
    <x v="4"/>
    <x v="5"/>
    <s v="No"/>
    <x v="2"/>
    <n v="3"/>
    <x v="0"/>
    <x v="0"/>
    <x v="0"/>
    <x v="0"/>
    <x v="2"/>
  </r>
  <r>
    <n v="11"/>
    <x v="1"/>
    <x v="9"/>
    <x v="7"/>
    <s v="Yes"/>
    <x v="15"/>
    <n v="1"/>
    <x v="1"/>
    <x v="1"/>
    <x v="1"/>
    <x v="1"/>
    <x v="1"/>
  </r>
  <r>
    <n v="3"/>
    <x v="0"/>
    <x v="5"/>
    <x v="5"/>
    <s v="No"/>
    <x v="3"/>
    <n v="3"/>
    <x v="0"/>
    <x v="0"/>
    <x v="0"/>
    <x v="0"/>
    <x v="2"/>
  </r>
  <r>
    <n v="10"/>
    <x v="1"/>
    <x v="11"/>
    <x v="1"/>
    <s v="Yes"/>
    <x v="16"/>
    <n v="3.5647266310000001"/>
    <x v="1"/>
    <x v="1"/>
    <x v="1"/>
    <x v="1"/>
    <x v="1"/>
  </r>
  <r>
    <n v="1"/>
    <x v="0"/>
    <x v="5"/>
    <x v="6"/>
    <s v="No"/>
    <x v="9"/>
    <n v="3.5647266310000001"/>
    <x v="0"/>
    <x v="0"/>
    <x v="0"/>
    <x v="0"/>
    <x v="2"/>
  </r>
  <r>
    <n v="4.5058160029999996"/>
    <x v="1"/>
    <x v="2"/>
    <x v="1"/>
    <s v="Yes"/>
    <x v="10"/>
    <n v="2"/>
    <x v="1"/>
    <x v="1"/>
    <x v="1"/>
    <x v="1"/>
    <x v="0"/>
  </r>
  <r>
    <n v="4"/>
    <x v="1"/>
    <x v="2"/>
    <x v="2"/>
    <s v="Yes"/>
    <x v="12"/>
    <n v="2"/>
    <x v="1"/>
    <x v="1"/>
    <x v="1"/>
    <x v="1"/>
    <x v="0"/>
  </r>
  <r>
    <n v="6"/>
    <x v="1"/>
    <x v="2"/>
    <x v="7"/>
    <s v="Yes"/>
    <x v="16"/>
    <n v="2"/>
    <x v="1"/>
    <x v="1"/>
    <x v="1"/>
    <x v="1"/>
    <x v="0"/>
  </r>
  <r>
    <n v="2"/>
    <x v="0"/>
    <x v="4"/>
    <x v="6"/>
    <s v="No"/>
    <x v="6"/>
    <n v="4"/>
    <x v="0"/>
    <x v="0"/>
    <x v="0"/>
    <x v="0"/>
    <x v="2"/>
  </r>
  <r>
    <n v="11"/>
    <x v="1"/>
    <x v="1"/>
    <x v="7"/>
    <s v="Yes"/>
    <x v="15"/>
    <n v="2"/>
    <x v="1"/>
    <x v="1"/>
    <x v="1"/>
    <x v="1"/>
    <x v="1"/>
  </r>
  <r>
    <n v="3"/>
    <x v="0"/>
    <x v="4"/>
    <x v="5"/>
    <s v="No"/>
    <x v="13"/>
    <n v="3"/>
    <x v="0"/>
    <x v="0"/>
    <x v="0"/>
    <x v="0"/>
    <x v="2"/>
  </r>
  <r>
    <n v="8"/>
    <x v="1"/>
    <x v="1"/>
    <x v="1"/>
    <s v="Yes"/>
    <x v="8"/>
    <n v="2"/>
    <x v="1"/>
    <x v="1"/>
    <x v="1"/>
    <x v="1"/>
    <x v="1"/>
  </r>
  <r>
    <n v="6"/>
    <x v="1"/>
    <x v="9"/>
    <x v="7"/>
    <s v="Yes"/>
    <x v="2"/>
    <n v="2"/>
    <x v="1"/>
    <x v="1"/>
    <x v="1"/>
    <x v="1"/>
    <x v="0"/>
  </r>
  <r>
    <n v="2"/>
    <x v="0"/>
    <x v="0"/>
    <x v="5"/>
    <s v="No"/>
    <x v="9"/>
    <n v="9"/>
    <x v="0"/>
    <x v="0"/>
    <x v="0"/>
    <x v="0"/>
    <x v="2"/>
  </r>
  <r>
    <n v="3"/>
    <x v="0"/>
    <x v="0"/>
    <x v="5"/>
    <s v="No"/>
    <x v="7"/>
    <n v="4"/>
    <x v="0"/>
    <x v="0"/>
    <x v="0"/>
    <x v="0"/>
    <x v="2"/>
  </r>
  <r>
    <n v="8"/>
    <x v="1"/>
    <x v="1"/>
    <x v="7"/>
    <s v="Yes"/>
    <x v="8"/>
    <n v="0"/>
    <x v="1"/>
    <x v="1"/>
    <x v="1"/>
    <x v="1"/>
    <x v="1"/>
  </r>
  <r>
    <n v="0"/>
    <x v="0"/>
    <x v="3"/>
    <x v="5"/>
    <s v="No"/>
    <x v="2"/>
    <n v="5"/>
    <x v="0"/>
    <x v="0"/>
    <x v="0"/>
    <x v="0"/>
    <x v="2"/>
  </r>
  <r>
    <n v="3"/>
    <x v="0"/>
    <x v="6"/>
    <x v="0"/>
    <s v="No"/>
    <x v="6"/>
    <n v="6"/>
    <x v="0"/>
    <x v="0"/>
    <x v="0"/>
    <x v="0"/>
    <x v="2"/>
  </r>
  <r>
    <n v="2"/>
    <x v="0"/>
    <x v="11"/>
    <x v="5"/>
    <s v="No"/>
    <x v="4"/>
    <n v="8"/>
    <x v="0"/>
    <x v="0"/>
    <x v="0"/>
    <x v="0"/>
    <x v="2"/>
  </r>
  <r>
    <n v="10"/>
    <x v="1"/>
    <x v="7"/>
    <x v="1"/>
    <s v="Yes"/>
    <x v="16"/>
    <n v="2"/>
    <x v="1"/>
    <x v="1"/>
    <x v="1"/>
    <x v="1"/>
    <x v="1"/>
  </r>
  <r>
    <n v="2"/>
    <x v="0"/>
    <x v="4"/>
    <x v="0"/>
    <s v="No"/>
    <x v="9"/>
    <n v="6"/>
    <x v="1"/>
    <x v="0"/>
    <x v="0"/>
    <x v="1"/>
    <x v="2"/>
  </r>
  <r>
    <n v="1"/>
    <x v="0"/>
    <x v="4"/>
    <x v="4"/>
    <s v="No"/>
    <x v="9"/>
    <n v="5"/>
    <x v="0"/>
    <x v="0"/>
    <x v="0"/>
    <x v="0"/>
    <x v="2"/>
  </r>
  <r>
    <n v="4.5058160029999996"/>
    <x v="1"/>
    <x v="2"/>
    <x v="2"/>
    <s v="Yes"/>
    <x v="15"/>
    <n v="1"/>
    <x v="1"/>
    <x v="1"/>
    <x v="1"/>
    <x v="1"/>
    <x v="0"/>
  </r>
  <r>
    <n v="2"/>
    <x v="0"/>
    <x v="6"/>
    <x v="6"/>
    <s v="No"/>
    <x v="5"/>
    <n v="7"/>
    <x v="0"/>
    <x v="0"/>
    <x v="0"/>
    <x v="0"/>
    <x v="2"/>
  </r>
  <r>
    <n v="3"/>
    <x v="0"/>
    <x v="4"/>
    <x v="0"/>
    <s v="No"/>
    <x v="2"/>
    <n v="7"/>
    <x v="0"/>
    <x v="0"/>
    <x v="0"/>
    <x v="0"/>
    <x v="2"/>
  </r>
  <r>
    <n v="0"/>
    <x v="0"/>
    <x v="8"/>
    <x v="4"/>
    <s v="No"/>
    <x v="0"/>
    <n v="7"/>
    <x v="0"/>
    <x v="0"/>
    <x v="0"/>
    <x v="0"/>
    <x v="2"/>
  </r>
  <r>
    <n v="1"/>
    <x v="0"/>
    <x v="8"/>
    <x v="4"/>
    <s v="No"/>
    <x v="13"/>
    <n v="7"/>
    <x v="0"/>
    <x v="0"/>
    <x v="0"/>
    <x v="0"/>
    <x v="2"/>
  </r>
  <r>
    <n v="2"/>
    <x v="0"/>
    <x v="6"/>
    <x v="6"/>
    <s v="No"/>
    <x v="9"/>
    <n v="8"/>
    <x v="0"/>
    <x v="0"/>
    <x v="0"/>
    <x v="0"/>
    <x v="2"/>
  </r>
  <r>
    <n v="0"/>
    <x v="0"/>
    <x v="3"/>
    <x v="0"/>
    <s v="No"/>
    <x v="0"/>
    <n v="6"/>
    <x v="1"/>
    <x v="0"/>
    <x v="0"/>
    <x v="1"/>
    <x v="2"/>
  </r>
  <r>
    <n v="0"/>
    <x v="0"/>
    <x v="4"/>
    <x v="6"/>
    <s v="No"/>
    <x v="11"/>
    <n v="8"/>
    <x v="0"/>
    <x v="0"/>
    <x v="0"/>
    <x v="0"/>
    <x v="2"/>
  </r>
  <r>
    <n v="0"/>
    <x v="0"/>
    <x v="4"/>
    <x v="5"/>
    <s v="No"/>
    <x v="3"/>
    <n v="9"/>
    <x v="1"/>
    <x v="0"/>
    <x v="0"/>
    <x v="1"/>
    <x v="2"/>
  </r>
  <r>
    <n v="1"/>
    <x v="0"/>
    <x v="3"/>
    <x v="6"/>
    <s v="No"/>
    <x v="5"/>
    <n v="4"/>
    <x v="0"/>
    <x v="0"/>
    <x v="0"/>
    <x v="0"/>
    <x v="2"/>
  </r>
  <r>
    <n v="3"/>
    <x v="0"/>
    <x v="0"/>
    <x v="5"/>
    <s v="No"/>
    <x v="2"/>
    <n v="4"/>
    <x v="0"/>
    <x v="0"/>
    <x v="0"/>
    <x v="0"/>
    <x v="2"/>
  </r>
  <r>
    <n v="2"/>
    <x v="0"/>
    <x v="8"/>
    <x v="0"/>
    <s v="No"/>
    <x v="14"/>
    <n v="9"/>
    <x v="0"/>
    <x v="0"/>
    <x v="0"/>
    <x v="0"/>
    <x v="2"/>
  </r>
  <r>
    <n v="1"/>
    <x v="0"/>
    <x v="4"/>
    <x v="4"/>
    <s v="No"/>
    <x v="2"/>
    <n v="9"/>
    <x v="0"/>
    <x v="0"/>
    <x v="0"/>
    <x v="0"/>
    <x v="2"/>
  </r>
  <r>
    <n v="0"/>
    <x v="0"/>
    <x v="6"/>
    <x v="6"/>
    <s v="No"/>
    <x v="4"/>
    <n v="3.5647266310000001"/>
    <x v="0"/>
    <x v="0"/>
    <x v="0"/>
    <x v="0"/>
    <x v="2"/>
  </r>
  <r>
    <n v="4"/>
    <x v="1"/>
    <x v="1"/>
    <x v="1"/>
    <s v="Yes"/>
    <x v="2"/>
    <n v="1"/>
    <x v="1"/>
    <x v="1"/>
    <x v="1"/>
    <x v="1"/>
    <x v="0"/>
  </r>
  <r>
    <n v="4"/>
    <x v="1"/>
    <x v="2"/>
    <x v="1"/>
    <s v="Yes"/>
    <x v="15"/>
    <n v="1"/>
    <x v="1"/>
    <x v="1"/>
    <x v="1"/>
    <x v="1"/>
    <x v="0"/>
  </r>
  <r>
    <n v="3"/>
    <x v="0"/>
    <x v="4"/>
    <x v="4"/>
    <s v="No"/>
    <x v="5"/>
    <n v="9"/>
    <x v="0"/>
    <x v="0"/>
    <x v="0"/>
    <x v="0"/>
    <x v="2"/>
  </r>
  <r>
    <n v="8"/>
    <x v="1"/>
    <x v="2"/>
    <x v="2"/>
    <s v="Yes"/>
    <x v="10"/>
    <n v="1"/>
    <x v="1"/>
    <x v="1"/>
    <x v="1"/>
    <x v="1"/>
    <x v="1"/>
  </r>
  <r>
    <n v="10"/>
    <x v="1"/>
    <x v="1"/>
    <x v="2"/>
    <s v="Yes"/>
    <x v="10"/>
    <n v="0"/>
    <x v="1"/>
    <x v="1"/>
    <x v="1"/>
    <x v="1"/>
    <x v="1"/>
  </r>
  <r>
    <n v="11"/>
    <x v="1"/>
    <x v="7"/>
    <x v="1"/>
    <s v="Yes"/>
    <x v="12"/>
    <n v="2"/>
    <x v="1"/>
    <x v="1"/>
    <x v="1"/>
    <x v="1"/>
    <x v="1"/>
  </r>
  <r>
    <n v="6"/>
    <x v="1"/>
    <x v="9"/>
    <x v="1"/>
    <s v="Yes"/>
    <x v="16"/>
    <n v="1"/>
    <x v="1"/>
    <x v="1"/>
    <x v="1"/>
    <x v="1"/>
    <x v="0"/>
  </r>
  <r>
    <n v="4"/>
    <x v="1"/>
    <x v="9"/>
    <x v="7"/>
    <s v="Yes"/>
    <x v="12"/>
    <n v="2"/>
    <x v="1"/>
    <x v="1"/>
    <x v="1"/>
    <x v="1"/>
    <x v="0"/>
  </r>
  <r>
    <n v="5"/>
    <x v="1"/>
    <x v="2"/>
    <x v="1"/>
    <s v="Yes"/>
    <x v="2"/>
    <n v="1"/>
    <x v="1"/>
    <x v="1"/>
    <x v="1"/>
    <x v="1"/>
    <x v="0"/>
  </r>
  <r>
    <n v="9"/>
    <x v="1"/>
    <x v="1"/>
    <x v="1"/>
    <s v="Yes"/>
    <x v="2"/>
    <n v="2"/>
    <x v="1"/>
    <x v="1"/>
    <x v="1"/>
    <x v="1"/>
    <x v="1"/>
  </r>
  <r>
    <n v="10"/>
    <x v="1"/>
    <x v="1"/>
    <x v="7"/>
    <s v="Yes"/>
    <x v="10"/>
    <n v="2"/>
    <x v="1"/>
    <x v="1"/>
    <x v="1"/>
    <x v="1"/>
    <x v="1"/>
  </r>
  <r>
    <n v="1"/>
    <x v="0"/>
    <x v="4"/>
    <x v="5"/>
    <s v="No"/>
    <x v="3"/>
    <n v="4"/>
    <x v="0"/>
    <x v="0"/>
    <x v="0"/>
    <x v="0"/>
    <x v="2"/>
  </r>
  <r>
    <n v="5"/>
    <x v="1"/>
    <x v="11"/>
    <x v="2"/>
    <s v="Yes"/>
    <x v="12"/>
    <n v="1"/>
    <x v="1"/>
    <x v="1"/>
    <x v="1"/>
    <x v="1"/>
    <x v="0"/>
  </r>
  <r>
    <n v="10"/>
    <x v="1"/>
    <x v="7"/>
    <x v="7"/>
    <s v="Yes"/>
    <x v="12"/>
    <n v="0"/>
    <x v="1"/>
    <x v="1"/>
    <x v="1"/>
    <x v="1"/>
    <x v="1"/>
  </r>
  <r>
    <n v="3"/>
    <x v="0"/>
    <x v="4"/>
    <x v="6"/>
    <s v="No"/>
    <x v="4"/>
    <n v="4"/>
    <x v="0"/>
    <x v="0"/>
    <x v="0"/>
    <x v="0"/>
    <x v="2"/>
  </r>
  <r>
    <n v="0"/>
    <x v="0"/>
    <x v="6"/>
    <x v="3"/>
    <s v="No"/>
    <x v="0"/>
    <n v="9"/>
    <x v="1"/>
    <x v="0"/>
    <x v="0"/>
    <x v="1"/>
    <x v="2"/>
  </r>
  <r>
    <n v="0"/>
    <x v="0"/>
    <x v="3"/>
    <x v="5"/>
    <s v="No"/>
    <x v="3"/>
    <n v="5"/>
    <x v="0"/>
    <x v="0"/>
    <x v="0"/>
    <x v="0"/>
    <x v="2"/>
  </r>
  <r>
    <n v="3"/>
    <x v="0"/>
    <x v="3"/>
    <x v="4"/>
    <s v="No"/>
    <x v="4"/>
    <n v="5"/>
    <x v="0"/>
    <x v="0"/>
    <x v="0"/>
    <x v="0"/>
    <x v="2"/>
  </r>
  <r>
    <n v="9"/>
    <x v="1"/>
    <x v="7"/>
    <x v="1"/>
    <s v="Yes"/>
    <x v="10"/>
    <n v="0"/>
    <x v="1"/>
    <x v="1"/>
    <x v="1"/>
    <x v="1"/>
    <x v="1"/>
  </r>
  <r>
    <n v="11"/>
    <x v="1"/>
    <x v="7"/>
    <x v="2"/>
    <s v="Yes"/>
    <x v="15"/>
    <n v="1"/>
    <x v="1"/>
    <x v="1"/>
    <x v="1"/>
    <x v="1"/>
    <x v="1"/>
  </r>
  <r>
    <n v="8"/>
    <x v="1"/>
    <x v="2"/>
    <x v="1"/>
    <s v="Yes"/>
    <x v="10"/>
    <n v="0"/>
    <x v="0"/>
    <x v="1"/>
    <x v="1"/>
    <x v="0"/>
    <x v="1"/>
  </r>
  <r>
    <n v="1"/>
    <x v="0"/>
    <x v="6"/>
    <x v="4"/>
    <s v="No"/>
    <x v="7"/>
    <n v="6"/>
    <x v="0"/>
    <x v="0"/>
    <x v="0"/>
    <x v="0"/>
    <x v="2"/>
  </r>
  <r>
    <n v="9"/>
    <x v="1"/>
    <x v="1"/>
    <x v="2"/>
    <s v="Yes"/>
    <x v="10"/>
    <n v="1"/>
    <x v="1"/>
    <x v="1"/>
    <x v="1"/>
    <x v="1"/>
    <x v="1"/>
  </r>
  <r>
    <n v="11"/>
    <x v="1"/>
    <x v="2"/>
    <x v="2"/>
    <s v="Yes"/>
    <x v="15"/>
    <n v="1"/>
    <x v="0"/>
    <x v="1"/>
    <x v="1"/>
    <x v="0"/>
    <x v="1"/>
  </r>
  <r>
    <n v="5"/>
    <x v="1"/>
    <x v="1"/>
    <x v="7"/>
    <s v="Yes"/>
    <x v="10"/>
    <n v="2"/>
    <x v="1"/>
    <x v="1"/>
    <x v="1"/>
    <x v="1"/>
    <x v="0"/>
  </r>
  <r>
    <n v="1"/>
    <x v="0"/>
    <x v="4"/>
    <x v="5"/>
    <s v="No"/>
    <x v="11"/>
    <n v="9"/>
    <x v="0"/>
    <x v="0"/>
    <x v="0"/>
    <x v="0"/>
    <x v="2"/>
  </r>
  <r>
    <n v="4.5058160029999996"/>
    <x v="1"/>
    <x v="1"/>
    <x v="7"/>
    <s v="Yes"/>
    <x v="15"/>
    <n v="1"/>
    <x v="1"/>
    <x v="1"/>
    <x v="1"/>
    <x v="1"/>
    <x v="0"/>
  </r>
  <r>
    <n v="0"/>
    <x v="0"/>
    <x v="0"/>
    <x v="0"/>
    <s v="No"/>
    <x v="14"/>
    <n v="7"/>
    <x v="0"/>
    <x v="0"/>
    <x v="0"/>
    <x v="0"/>
    <x v="2"/>
  </r>
  <r>
    <n v="1"/>
    <x v="0"/>
    <x v="6"/>
    <x v="6"/>
    <s v="No"/>
    <x v="6"/>
    <n v="3"/>
    <x v="0"/>
    <x v="0"/>
    <x v="0"/>
    <x v="0"/>
    <x v="2"/>
  </r>
  <r>
    <n v="2"/>
    <x v="0"/>
    <x v="6"/>
    <x v="6"/>
    <s v="No"/>
    <x v="7"/>
    <n v="7"/>
    <x v="0"/>
    <x v="0"/>
    <x v="0"/>
    <x v="0"/>
    <x v="2"/>
  </r>
  <r>
    <n v="1"/>
    <x v="0"/>
    <x v="8"/>
    <x v="0"/>
    <s v="No"/>
    <x v="2"/>
    <n v="6"/>
    <x v="0"/>
    <x v="0"/>
    <x v="0"/>
    <x v="0"/>
    <x v="2"/>
  </r>
  <r>
    <n v="5"/>
    <x v="1"/>
    <x v="7"/>
    <x v="2"/>
    <s v="Yes"/>
    <x v="10"/>
    <n v="0"/>
    <x v="1"/>
    <x v="1"/>
    <x v="1"/>
    <x v="1"/>
    <x v="0"/>
  </r>
  <r>
    <n v="6"/>
    <x v="1"/>
    <x v="9"/>
    <x v="2"/>
    <s v="Yes"/>
    <x v="8"/>
    <n v="0"/>
    <x v="1"/>
    <x v="1"/>
    <x v="1"/>
    <x v="1"/>
    <x v="0"/>
  </r>
  <r>
    <n v="4.5058160029999996"/>
    <x v="1"/>
    <x v="7"/>
    <x v="2"/>
    <s v="Yes"/>
    <x v="12"/>
    <n v="1"/>
    <x v="1"/>
    <x v="1"/>
    <x v="1"/>
    <x v="1"/>
    <x v="0"/>
  </r>
  <r>
    <n v="8"/>
    <x v="1"/>
    <x v="7"/>
    <x v="7"/>
    <s v="Yes"/>
    <x v="15"/>
    <n v="3.5647266310000001"/>
    <x v="1"/>
    <x v="1"/>
    <x v="1"/>
    <x v="1"/>
    <x v="1"/>
  </r>
  <r>
    <n v="1"/>
    <x v="0"/>
    <x v="8"/>
    <x v="6"/>
    <s v="No"/>
    <x v="2"/>
    <n v="7"/>
    <x v="0"/>
    <x v="0"/>
    <x v="0"/>
    <x v="0"/>
    <x v="2"/>
  </r>
  <r>
    <n v="2"/>
    <x v="0"/>
    <x v="4"/>
    <x v="0"/>
    <s v="No"/>
    <x v="4"/>
    <n v="6"/>
    <x v="1"/>
    <x v="0"/>
    <x v="0"/>
    <x v="1"/>
    <x v="2"/>
  </r>
  <r>
    <n v="9"/>
    <x v="1"/>
    <x v="9"/>
    <x v="1"/>
    <s v="Yes"/>
    <x v="12"/>
    <n v="1"/>
    <x v="1"/>
    <x v="1"/>
    <x v="1"/>
    <x v="1"/>
    <x v="1"/>
  </r>
  <r>
    <n v="2"/>
    <x v="0"/>
    <x v="8"/>
    <x v="4"/>
    <s v="No"/>
    <x v="2"/>
    <n v="9"/>
    <x v="0"/>
    <x v="0"/>
    <x v="0"/>
    <x v="0"/>
    <x v="2"/>
  </r>
  <r>
    <n v="4.5058160029999996"/>
    <x v="0"/>
    <x v="8"/>
    <x v="6"/>
    <s v="No"/>
    <x v="13"/>
    <n v="9"/>
    <x v="0"/>
    <x v="0"/>
    <x v="0"/>
    <x v="0"/>
    <x v="0"/>
  </r>
  <r>
    <n v="3"/>
    <x v="0"/>
    <x v="3"/>
    <x v="4"/>
    <s v="No"/>
    <x v="2"/>
    <n v="3.5647266310000001"/>
    <x v="0"/>
    <x v="0"/>
    <x v="0"/>
    <x v="0"/>
    <x v="2"/>
  </r>
  <r>
    <n v="3"/>
    <x v="0"/>
    <x v="6"/>
    <x v="5"/>
    <s v="No"/>
    <x v="7"/>
    <n v="3"/>
    <x v="0"/>
    <x v="0"/>
    <x v="0"/>
    <x v="0"/>
    <x v="2"/>
  </r>
  <r>
    <n v="8"/>
    <x v="1"/>
    <x v="1"/>
    <x v="7"/>
    <s v="Yes"/>
    <x v="12"/>
    <n v="0"/>
    <x v="1"/>
    <x v="1"/>
    <x v="1"/>
    <x v="1"/>
    <x v="1"/>
  </r>
  <r>
    <n v="0"/>
    <x v="0"/>
    <x v="4"/>
    <x v="5"/>
    <s v="No"/>
    <x v="13"/>
    <n v="5"/>
    <x v="1"/>
    <x v="0"/>
    <x v="0"/>
    <x v="1"/>
    <x v="2"/>
  </r>
  <r>
    <n v="2"/>
    <x v="0"/>
    <x v="3"/>
    <x v="5"/>
    <s v="No"/>
    <x v="5"/>
    <n v="3"/>
    <x v="0"/>
    <x v="0"/>
    <x v="0"/>
    <x v="0"/>
    <x v="2"/>
  </r>
  <r>
    <n v="0"/>
    <x v="0"/>
    <x v="0"/>
    <x v="5"/>
    <s v="No"/>
    <x v="13"/>
    <n v="5"/>
    <x v="0"/>
    <x v="0"/>
    <x v="0"/>
    <x v="0"/>
    <x v="2"/>
  </r>
  <r>
    <n v="5"/>
    <x v="1"/>
    <x v="7"/>
    <x v="2"/>
    <s v="Yes"/>
    <x v="12"/>
    <n v="2"/>
    <x v="1"/>
    <x v="1"/>
    <x v="1"/>
    <x v="1"/>
    <x v="0"/>
  </r>
  <r>
    <n v="2"/>
    <x v="0"/>
    <x v="0"/>
    <x v="6"/>
    <s v="No"/>
    <x v="4"/>
    <n v="8"/>
    <x v="0"/>
    <x v="0"/>
    <x v="0"/>
    <x v="0"/>
    <x v="2"/>
  </r>
  <r>
    <n v="10"/>
    <x v="1"/>
    <x v="2"/>
    <x v="2"/>
    <s v="Yes"/>
    <x v="12"/>
    <n v="1"/>
    <x v="1"/>
    <x v="1"/>
    <x v="1"/>
    <x v="1"/>
    <x v="1"/>
  </r>
  <r>
    <n v="9"/>
    <x v="1"/>
    <x v="7"/>
    <x v="1"/>
    <s v="Yes"/>
    <x v="8"/>
    <n v="0"/>
    <x v="1"/>
    <x v="1"/>
    <x v="1"/>
    <x v="1"/>
    <x v="1"/>
  </r>
  <r>
    <n v="0"/>
    <x v="0"/>
    <x v="8"/>
    <x v="5"/>
    <s v="No"/>
    <x v="3"/>
    <n v="5"/>
    <x v="0"/>
    <x v="0"/>
    <x v="0"/>
    <x v="0"/>
    <x v="2"/>
  </r>
  <r>
    <n v="3"/>
    <x v="0"/>
    <x v="5"/>
    <x v="0"/>
    <s v="No"/>
    <x v="0"/>
    <n v="9"/>
    <x v="0"/>
    <x v="0"/>
    <x v="0"/>
    <x v="0"/>
    <x v="2"/>
  </r>
  <r>
    <n v="1"/>
    <x v="0"/>
    <x v="3"/>
    <x v="0"/>
    <s v="No"/>
    <x v="2"/>
    <n v="8"/>
    <x v="0"/>
    <x v="0"/>
    <x v="0"/>
    <x v="0"/>
    <x v="2"/>
  </r>
  <r>
    <n v="6"/>
    <x v="0"/>
    <x v="11"/>
    <x v="7"/>
    <s v="Yes"/>
    <x v="12"/>
    <n v="2"/>
    <x v="1"/>
    <x v="0"/>
    <x v="1"/>
    <x v="1"/>
    <x v="0"/>
  </r>
  <r>
    <n v="3"/>
    <x v="0"/>
    <x v="8"/>
    <x v="5"/>
    <s v="No"/>
    <x v="0"/>
    <n v="9"/>
    <x v="0"/>
    <x v="0"/>
    <x v="0"/>
    <x v="0"/>
    <x v="2"/>
  </r>
  <r>
    <n v="7"/>
    <x v="1"/>
    <x v="2"/>
    <x v="2"/>
    <s v="Yes"/>
    <x v="12"/>
    <n v="0"/>
    <x v="1"/>
    <x v="1"/>
    <x v="1"/>
    <x v="1"/>
    <x v="0"/>
  </r>
  <r>
    <n v="6"/>
    <x v="1"/>
    <x v="2"/>
    <x v="1"/>
    <s v="Yes"/>
    <x v="2"/>
    <n v="2"/>
    <x v="1"/>
    <x v="1"/>
    <x v="1"/>
    <x v="1"/>
    <x v="0"/>
  </r>
  <r>
    <n v="0"/>
    <x v="0"/>
    <x v="4"/>
    <x v="6"/>
    <s v="No"/>
    <x v="11"/>
    <n v="8"/>
    <x v="0"/>
    <x v="0"/>
    <x v="0"/>
    <x v="0"/>
    <x v="2"/>
  </r>
  <r>
    <n v="3"/>
    <x v="0"/>
    <x v="0"/>
    <x v="6"/>
    <s v="No"/>
    <x v="11"/>
    <n v="7"/>
    <x v="0"/>
    <x v="0"/>
    <x v="0"/>
    <x v="0"/>
    <x v="2"/>
  </r>
  <r>
    <n v="9"/>
    <x v="1"/>
    <x v="9"/>
    <x v="7"/>
    <s v="Yes"/>
    <x v="8"/>
    <n v="0"/>
    <x v="0"/>
    <x v="1"/>
    <x v="1"/>
    <x v="0"/>
    <x v="1"/>
  </r>
  <r>
    <n v="1"/>
    <x v="0"/>
    <x v="0"/>
    <x v="0"/>
    <s v="No"/>
    <x v="2"/>
    <n v="3"/>
    <x v="0"/>
    <x v="0"/>
    <x v="0"/>
    <x v="0"/>
    <x v="2"/>
  </r>
  <r>
    <n v="0"/>
    <x v="0"/>
    <x v="8"/>
    <x v="0"/>
    <s v="No"/>
    <x v="11"/>
    <n v="4"/>
    <x v="0"/>
    <x v="0"/>
    <x v="0"/>
    <x v="0"/>
    <x v="2"/>
  </r>
  <r>
    <n v="7"/>
    <x v="1"/>
    <x v="1"/>
    <x v="1"/>
    <s v="Yes"/>
    <x v="10"/>
    <n v="1"/>
    <x v="0"/>
    <x v="1"/>
    <x v="1"/>
    <x v="0"/>
    <x v="0"/>
  </r>
  <r>
    <n v="8"/>
    <x v="0"/>
    <x v="7"/>
    <x v="6"/>
    <s v="Yes"/>
    <x v="2"/>
    <n v="0"/>
    <x v="1"/>
    <x v="0"/>
    <x v="1"/>
    <x v="1"/>
    <x v="1"/>
  </r>
  <r>
    <n v="4.5058160029999996"/>
    <x v="1"/>
    <x v="2"/>
    <x v="1"/>
    <s v="No"/>
    <x v="2"/>
    <n v="1"/>
    <x v="1"/>
    <x v="1"/>
    <x v="0"/>
    <x v="1"/>
    <x v="0"/>
  </r>
  <r>
    <n v="4"/>
    <x v="1"/>
    <x v="1"/>
    <x v="7"/>
    <s v="Yes"/>
    <x v="10"/>
    <n v="0"/>
    <x v="1"/>
    <x v="1"/>
    <x v="1"/>
    <x v="1"/>
    <x v="0"/>
  </r>
  <r>
    <n v="10"/>
    <x v="1"/>
    <x v="7"/>
    <x v="7"/>
    <s v="Yes"/>
    <x v="15"/>
    <n v="2"/>
    <x v="1"/>
    <x v="1"/>
    <x v="1"/>
    <x v="1"/>
    <x v="1"/>
  </r>
  <r>
    <n v="2"/>
    <x v="0"/>
    <x v="5"/>
    <x v="6"/>
    <s v="No"/>
    <x v="7"/>
    <n v="9"/>
    <x v="0"/>
    <x v="0"/>
    <x v="0"/>
    <x v="0"/>
    <x v="2"/>
  </r>
  <r>
    <n v="9"/>
    <x v="1"/>
    <x v="2"/>
    <x v="7"/>
    <s v="Yes"/>
    <x v="10"/>
    <n v="0"/>
    <x v="0"/>
    <x v="1"/>
    <x v="1"/>
    <x v="0"/>
    <x v="1"/>
  </r>
  <r>
    <n v="7"/>
    <x v="1"/>
    <x v="2"/>
    <x v="1"/>
    <s v="Yes"/>
    <x v="12"/>
    <n v="1"/>
    <x v="1"/>
    <x v="1"/>
    <x v="1"/>
    <x v="1"/>
    <x v="0"/>
  </r>
  <r>
    <n v="9"/>
    <x v="1"/>
    <x v="7"/>
    <x v="1"/>
    <s v="Yes"/>
    <x v="12"/>
    <n v="0"/>
    <x v="1"/>
    <x v="1"/>
    <x v="1"/>
    <x v="1"/>
    <x v="1"/>
  </r>
  <r>
    <n v="2"/>
    <x v="0"/>
    <x v="8"/>
    <x v="6"/>
    <s v="No"/>
    <x v="3"/>
    <n v="5"/>
    <x v="0"/>
    <x v="0"/>
    <x v="0"/>
    <x v="0"/>
    <x v="2"/>
  </r>
  <r>
    <n v="4"/>
    <x v="1"/>
    <x v="7"/>
    <x v="1"/>
    <s v="Yes"/>
    <x v="8"/>
    <n v="0"/>
    <x v="1"/>
    <x v="1"/>
    <x v="1"/>
    <x v="1"/>
    <x v="0"/>
  </r>
  <r>
    <n v="3"/>
    <x v="0"/>
    <x v="3"/>
    <x v="6"/>
    <s v="No"/>
    <x v="2"/>
    <n v="9"/>
    <x v="0"/>
    <x v="0"/>
    <x v="0"/>
    <x v="0"/>
    <x v="2"/>
  </r>
  <r>
    <n v="1"/>
    <x v="0"/>
    <x v="3"/>
    <x v="6"/>
    <s v="No"/>
    <x v="4"/>
    <n v="6"/>
    <x v="0"/>
    <x v="0"/>
    <x v="0"/>
    <x v="0"/>
    <x v="2"/>
  </r>
  <r>
    <n v="0"/>
    <x v="0"/>
    <x v="4"/>
    <x v="5"/>
    <s v="No"/>
    <x v="4"/>
    <n v="7"/>
    <x v="0"/>
    <x v="0"/>
    <x v="0"/>
    <x v="0"/>
    <x v="2"/>
  </r>
  <r>
    <n v="1"/>
    <x v="0"/>
    <x v="4"/>
    <x v="6"/>
    <s v="No"/>
    <x v="2"/>
    <n v="3"/>
    <x v="0"/>
    <x v="0"/>
    <x v="0"/>
    <x v="0"/>
    <x v="2"/>
  </r>
  <r>
    <n v="1"/>
    <x v="0"/>
    <x v="4"/>
    <x v="0"/>
    <s v="No"/>
    <x v="3"/>
    <n v="7"/>
    <x v="0"/>
    <x v="0"/>
    <x v="0"/>
    <x v="0"/>
    <x v="2"/>
  </r>
  <r>
    <n v="4.5058160029999996"/>
    <x v="1"/>
    <x v="7"/>
    <x v="7"/>
    <s v="Yes"/>
    <x v="8"/>
    <n v="2"/>
    <x v="1"/>
    <x v="1"/>
    <x v="1"/>
    <x v="1"/>
    <x v="0"/>
  </r>
  <r>
    <n v="0"/>
    <x v="0"/>
    <x v="4"/>
    <x v="5"/>
    <s v="No"/>
    <x v="3"/>
    <n v="4"/>
    <x v="0"/>
    <x v="0"/>
    <x v="0"/>
    <x v="0"/>
    <x v="2"/>
  </r>
  <r>
    <n v="1"/>
    <x v="0"/>
    <x v="0"/>
    <x v="4"/>
    <s v="No"/>
    <x v="0"/>
    <n v="7"/>
    <x v="0"/>
    <x v="0"/>
    <x v="0"/>
    <x v="0"/>
    <x v="2"/>
  </r>
  <r>
    <n v="7"/>
    <x v="1"/>
    <x v="9"/>
    <x v="2"/>
    <s v="Yes"/>
    <x v="8"/>
    <n v="0"/>
    <x v="1"/>
    <x v="1"/>
    <x v="1"/>
    <x v="1"/>
    <x v="0"/>
  </r>
  <r>
    <n v="1"/>
    <x v="0"/>
    <x v="3"/>
    <x v="4"/>
    <s v="No"/>
    <x v="2"/>
    <n v="6"/>
    <x v="0"/>
    <x v="0"/>
    <x v="0"/>
    <x v="0"/>
    <x v="2"/>
  </r>
  <r>
    <n v="1"/>
    <x v="0"/>
    <x v="5"/>
    <x v="6"/>
    <s v="No"/>
    <x v="11"/>
    <n v="8"/>
    <x v="0"/>
    <x v="0"/>
    <x v="0"/>
    <x v="0"/>
    <x v="2"/>
  </r>
  <r>
    <n v="1"/>
    <x v="0"/>
    <x v="5"/>
    <x v="4"/>
    <s v="No"/>
    <x v="14"/>
    <n v="6"/>
    <x v="0"/>
    <x v="0"/>
    <x v="0"/>
    <x v="0"/>
    <x v="2"/>
  </r>
  <r>
    <n v="3"/>
    <x v="0"/>
    <x v="5"/>
    <x v="0"/>
    <s v="No"/>
    <x v="5"/>
    <n v="4"/>
    <x v="0"/>
    <x v="0"/>
    <x v="0"/>
    <x v="0"/>
    <x v="2"/>
  </r>
  <r>
    <n v="0"/>
    <x v="0"/>
    <x v="6"/>
    <x v="5"/>
    <s v="No"/>
    <x v="2"/>
    <n v="8"/>
    <x v="0"/>
    <x v="0"/>
    <x v="0"/>
    <x v="0"/>
    <x v="2"/>
  </r>
  <r>
    <n v="3"/>
    <x v="0"/>
    <x v="5"/>
    <x v="4"/>
    <s v="No"/>
    <x v="4"/>
    <n v="6"/>
    <x v="0"/>
    <x v="0"/>
    <x v="0"/>
    <x v="0"/>
    <x v="2"/>
  </r>
  <r>
    <n v="2"/>
    <x v="0"/>
    <x v="4"/>
    <x v="5"/>
    <s v="No"/>
    <x v="13"/>
    <n v="6"/>
    <x v="0"/>
    <x v="0"/>
    <x v="0"/>
    <x v="0"/>
    <x v="2"/>
  </r>
  <r>
    <n v="3"/>
    <x v="0"/>
    <x v="8"/>
    <x v="0"/>
    <s v="No"/>
    <x v="4"/>
    <n v="8"/>
    <x v="0"/>
    <x v="0"/>
    <x v="0"/>
    <x v="0"/>
    <x v="2"/>
  </r>
  <r>
    <n v="3"/>
    <x v="0"/>
    <x v="3"/>
    <x v="4"/>
    <s v="No"/>
    <x v="9"/>
    <n v="7"/>
    <x v="0"/>
    <x v="0"/>
    <x v="0"/>
    <x v="0"/>
    <x v="2"/>
  </r>
  <r>
    <n v="7"/>
    <x v="1"/>
    <x v="2"/>
    <x v="1"/>
    <s v="Yes"/>
    <x v="12"/>
    <n v="1"/>
    <x v="0"/>
    <x v="1"/>
    <x v="1"/>
    <x v="0"/>
    <x v="0"/>
  </r>
  <r>
    <n v="9"/>
    <x v="1"/>
    <x v="9"/>
    <x v="2"/>
    <s v="Yes"/>
    <x v="10"/>
    <n v="0"/>
    <x v="0"/>
    <x v="1"/>
    <x v="1"/>
    <x v="0"/>
    <x v="1"/>
  </r>
  <r>
    <n v="11"/>
    <x v="1"/>
    <x v="9"/>
    <x v="2"/>
    <s v="Yes"/>
    <x v="8"/>
    <n v="2"/>
    <x v="1"/>
    <x v="1"/>
    <x v="1"/>
    <x v="1"/>
    <x v="1"/>
  </r>
  <r>
    <n v="0"/>
    <x v="0"/>
    <x v="11"/>
    <x v="6"/>
    <s v="No"/>
    <x v="13"/>
    <n v="5"/>
    <x v="0"/>
    <x v="0"/>
    <x v="0"/>
    <x v="0"/>
    <x v="2"/>
  </r>
  <r>
    <n v="8"/>
    <x v="1"/>
    <x v="9"/>
    <x v="2"/>
    <s v="Yes"/>
    <x v="12"/>
    <n v="0"/>
    <x v="0"/>
    <x v="1"/>
    <x v="1"/>
    <x v="0"/>
    <x v="1"/>
  </r>
  <r>
    <n v="8"/>
    <x v="1"/>
    <x v="9"/>
    <x v="1"/>
    <s v="Yes"/>
    <x v="2"/>
    <n v="0"/>
    <x v="1"/>
    <x v="1"/>
    <x v="1"/>
    <x v="1"/>
    <x v="1"/>
  </r>
  <r>
    <n v="2"/>
    <x v="0"/>
    <x v="3"/>
    <x v="6"/>
    <s v="No"/>
    <x v="9"/>
    <n v="3"/>
    <x v="0"/>
    <x v="0"/>
    <x v="0"/>
    <x v="0"/>
    <x v="2"/>
  </r>
  <r>
    <n v="5"/>
    <x v="1"/>
    <x v="1"/>
    <x v="1"/>
    <s v="Yes"/>
    <x v="10"/>
    <n v="2"/>
    <x v="1"/>
    <x v="1"/>
    <x v="1"/>
    <x v="1"/>
    <x v="0"/>
  </r>
  <r>
    <n v="1"/>
    <x v="0"/>
    <x v="3"/>
    <x v="5"/>
    <s v="No"/>
    <x v="11"/>
    <n v="6"/>
    <x v="1"/>
    <x v="0"/>
    <x v="0"/>
    <x v="1"/>
    <x v="2"/>
  </r>
  <r>
    <n v="2"/>
    <x v="0"/>
    <x v="4"/>
    <x v="5"/>
    <s v="No"/>
    <x v="3"/>
    <n v="6"/>
    <x v="0"/>
    <x v="0"/>
    <x v="0"/>
    <x v="0"/>
    <x v="2"/>
  </r>
  <r>
    <n v="9"/>
    <x v="1"/>
    <x v="7"/>
    <x v="2"/>
    <s v="No"/>
    <x v="12"/>
    <n v="0"/>
    <x v="1"/>
    <x v="1"/>
    <x v="0"/>
    <x v="1"/>
    <x v="1"/>
  </r>
  <r>
    <n v="1"/>
    <x v="0"/>
    <x v="8"/>
    <x v="6"/>
    <s v="No"/>
    <x v="2"/>
    <n v="5"/>
    <x v="0"/>
    <x v="0"/>
    <x v="0"/>
    <x v="0"/>
    <x v="2"/>
  </r>
  <r>
    <n v="1"/>
    <x v="0"/>
    <x v="3"/>
    <x v="6"/>
    <s v="No"/>
    <x v="13"/>
    <n v="6"/>
    <x v="0"/>
    <x v="0"/>
    <x v="0"/>
    <x v="0"/>
    <x v="2"/>
  </r>
  <r>
    <n v="1"/>
    <x v="0"/>
    <x v="6"/>
    <x v="4"/>
    <s v="No"/>
    <x v="3"/>
    <n v="7"/>
    <x v="0"/>
    <x v="0"/>
    <x v="0"/>
    <x v="0"/>
    <x v="2"/>
  </r>
  <r>
    <n v="9"/>
    <x v="1"/>
    <x v="1"/>
    <x v="7"/>
    <s v="Yes"/>
    <x v="2"/>
    <n v="2"/>
    <x v="1"/>
    <x v="1"/>
    <x v="1"/>
    <x v="1"/>
    <x v="1"/>
  </r>
  <r>
    <n v="5"/>
    <x v="1"/>
    <x v="7"/>
    <x v="1"/>
    <s v="Yes"/>
    <x v="12"/>
    <n v="1"/>
    <x v="1"/>
    <x v="1"/>
    <x v="1"/>
    <x v="1"/>
    <x v="0"/>
  </r>
  <r>
    <n v="11"/>
    <x v="1"/>
    <x v="1"/>
    <x v="2"/>
    <s v="Yes"/>
    <x v="15"/>
    <n v="2"/>
    <x v="0"/>
    <x v="1"/>
    <x v="1"/>
    <x v="0"/>
    <x v="1"/>
  </r>
  <r>
    <n v="0"/>
    <x v="0"/>
    <x v="5"/>
    <x v="6"/>
    <s v="No"/>
    <x v="5"/>
    <n v="4"/>
    <x v="0"/>
    <x v="0"/>
    <x v="0"/>
    <x v="0"/>
    <x v="2"/>
  </r>
  <r>
    <n v="2"/>
    <x v="0"/>
    <x v="5"/>
    <x v="6"/>
    <s v="No"/>
    <x v="4"/>
    <n v="4"/>
    <x v="0"/>
    <x v="0"/>
    <x v="0"/>
    <x v="0"/>
    <x v="2"/>
  </r>
  <r>
    <n v="8"/>
    <x v="1"/>
    <x v="7"/>
    <x v="1"/>
    <s v="Yes"/>
    <x v="12"/>
    <n v="0"/>
    <x v="1"/>
    <x v="1"/>
    <x v="1"/>
    <x v="1"/>
    <x v="1"/>
  </r>
  <r>
    <n v="1"/>
    <x v="0"/>
    <x v="4"/>
    <x v="4"/>
    <s v="No"/>
    <x v="14"/>
    <n v="8"/>
    <x v="0"/>
    <x v="0"/>
    <x v="0"/>
    <x v="0"/>
    <x v="2"/>
  </r>
  <r>
    <n v="0"/>
    <x v="0"/>
    <x v="5"/>
    <x v="4"/>
    <s v="No"/>
    <x v="13"/>
    <n v="6"/>
    <x v="0"/>
    <x v="0"/>
    <x v="0"/>
    <x v="0"/>
    <x v="2"/>
  </r>
  <r>
    <n v="3"/>
    <x v="0"/>
    <x v="0"/>
    <x v="6"/>
    <s v="No"/>
    <x v="3"/>
    <n v="8"/>
    <x v="0"/>
    <x v="0"/>
    <x v="0"/>
    <x v="0"/>
    <x v="2"/>
  </r>
  <r>
    <n v="9"/>
    <x v="1"/>
    <x v="2"/>
    <x v="1"/>
    <s v="Yes"/>
    <x v="8"/>
    <n v="1"/>
    <x v="1"/>
    <x v="1"/>
    <x v="1"/>
    <x v="1"/>
    <x v="1"/>
  </r>
  <r>
    <n v="3"/>
    <x v="0"/>
    <x v="8"/>
    <x v="5"/>
    <s v="No"/>
    <x v="3"/>
    <n v="8"/>
    <x v="0"/>
    <x v="0"/>
    <x v="0"/>
    <x v="0"/>
    <x v="2"/>
  </r>
  <r>
    <n v="0"/>
    <x v="0"/>
    <x v="3"/>
    <x v="4"/>
    <s v="No"/>
    <x v="16"/>
    <n v="5"/>
    <x v="0"/>
    <x v="0"/>
    <x v="0"/>
    <x v="0"/>
    <x v="2"/>
  </r>
  <r>
    <n v="1"/>
    <x v="0"/>
    <x v="6"/>
    <x v="0"/>
    <s v="No"/>
    <x v="9"/>
    <n v="7"/>
    <x v="0"/>
    <x v="0"/>
    <x v="0"/>
    <x v="0"/>
    <x v="2"/>
  </r>
  <r>
    <n v="4"/>
    <x v="1"/>
    <x v="2"/>
    <x v="2"/>
    <s v="Yes"/>
    <x v="10"/>
    <n v="2"/>
    <x v="1"/>
    <x v="1"/>
    <x v="1"/>
    <x v="1"/>
    <x v="0"/>
  </r>
  <r>
    <n v="1"/>
    <x v="0"/>
    <x v="5"/>
    <x v="6"/>
    <s v="No"/>
    <x v="4"/>
    <n v="6"/>
    <x v="0"/>
    <x v="0"/>
    <x v="0"/>
    <x v="0"/>
    <x v="2"/>
  </r>
  <r>
    <n v="3"/>
    <x v="0"/>
    <x v="8"/>
    <x v="5"/>
    <s v="No"/>
    <x v="3"/>
    <n v="8"/>
    <x v="0"/>
    <x v="0"/>
    <x v="0"/>
    <x v="0"/>
    <x v="2"/>
  </r>
  <r>
    <n v="4"/>
    <x v="1"/>
    <x v="7"/>
    <x v="7"/>
    <s v="Yes"/>
    <x v="12"/>
    <n v="1"/>
    <x v="1"/>
    <x v="1"/>
    <x v="1"/>
    <x v="1"/>
    <x v="0"/>
  </r>
  <r>
    <n v="0"/>
    <x v="0"/>
    <x v="3"/>
    <x v="5"/>
    <s v="No"/>
    <x v="5"/>
    <n v="3"/>
    <x v="0"/>
    <x v="0"/>
    <x v="0"/>
    <x v="0"/>
    <x v="2"/>
  </r>
  <r>
    <n v="3"/>
    <x v="0"/>
    <x v="4"/>
    <x v="5"/>
    <s v="No"/>
    <x v="13"/>
    <n v="3"/>
    <x v="0"/>
    <x v="0"/>
    <x v="0"/>
    <x v="0"/>
    <x v="2"/>
  </r>
  <r>
    <n v="8"/>
    <x v="1"/>
    <x v="2"/>
    <x v="7"/>
    <s v="Yes"/>
    <x v="10"/>
    <n v="0"/>
    <x v="1"/>
    <x v="1"/>
    <x v="1"/>
    <x v="1"/>
    <x v="1"/>
  </r>
  <r>
    <n v="5"/>
    <x v="1"/>
    <x v="7"/>
    <x v="2"/>
    <s v="Yes"/>
    <x v="15"/>
    <n v="1"/>
    <x v="1"/>
    <x v="1"/>
    <x v="1"/>
    <x v="1"/>
    <x v="0"/>
  </r>
  <r>
    <n v="0"/>
    <x v="0"/>
    <x v="4"/>
    <x v="4"/>
    <s v="No"/>
    <x v="11"/>
    <n v="3.5647266310000001"/>
    <x v="0"/>
    <x v="0"/>
    <x v="0"/>
    <x v="0"/>
    <x v="2"/>
  </r>
  <r>
    <n v="9"/>
    <x v="1"/>
    <x v="7"/>
    <x v="1"/>
    <s v="Yes"/>
    <x v="12"/>
    <n v="2"/>
    <x v="1"/>
    <x v="1"/>
    <x v="1"/>
    <x v="1"/>
    <x v="1"/>
  </r>
  <r>
    <n v="3"/>
    <x v="0"/>
    <x v="0"/>
    <x v="5"/>
    <s v="No"/>
    <x v="5"/>
    <n v="4"/>
    <x v="0"/>
    <x v="0"/>
    <x v="0"/>
    <x v="0"/>
    <x v="2"/>
  </r>
  <r>
    <n v="2"/>
    <x v="0"/>
    <x v="6"/>
    <x v="5"/>
    <s v="No"/>
    <x v="0"/>
    <n v="7"/>
    <x v="1"/>
    <x v="0"/>
    <x v="0"/>
    <x v="1"/>
    <x v="2"/>
  </r>
  <r>
    <n v="3"/>
    <x v="0"/>
    <x v="8"/>
    <x v="5"/>
    <s v="No"/>
    <x v="5"/>
    <n v="7"/>
    <x v="0"/>
    <x v="0"/>
    <x v="0"/>
    <x v="0"/>
    <x v="2"/>
  </r>
  <r>
    <n v="9"/>
    <x v="1"/>
    <x v="9"/>
    <x v="7"/>
    <s v="Yes"/>
    <x v="15"/>
    <n v="3.5647266310000001"/>
    <x v="1"/>
    <x v="1"/>
    <x v="1"/>
    <x v="1"/>
    <x v="1"/>
  </r>
  <r>
    <n v="3"/>
    <x v="0"/>
    <x v="0"/>
    <x v="0"/>
    <s v="No"/>
    <x v="11"/>
    <n v="4"/>
    <x v="0"/>
    <x v="0"/>
    <x v="0"/>
    <x v="0"/>
    <x v="2"/>
  </r>
  <r>
    <n v="0"/>
    <x v="0"/>
    <x v="0"/>
    <x v="0"/>
    <s v="No"/>
    <x v="5"/>
    <n v="3"/>
    <x v="0"/>
    <x v="0"/>
    <x v="0"/>
    <x v="0"/>
    <x v="2"/>
  </r>
  <r>
    <n v="3"/>
    <x v="0"/>
    <x v="6"/>
    <x v="4"/>
    <s v="No"/>
    <x v="9"/>
    <n v="7"/>
    <x v="0"/>
    <x v="0"/>
    <x v="0"/>
    <x v="0"/>
    <x v="2"/>
  </r>
  <r>
    <n v="2"/>
    <x v="0"/>
    <x v="6"/>
    <x v="5"/>
    <s v="No"/>
    <x v="3"/>
    <n v="5"/>
    <x v="0"/>
    <x v="0"/>
    <x v="0"/>
    <x v="0"/>
    <x v="2"/>
  </r>
  <r>
    <n v="1"/>
    <x v="0"/>
    <x v="5"/>
    <x v="5"/>
    <s v="No"/>
    <x v="14"/>
    <n v="7"/>
    <x v="1"/>
    <x v="0"/>
    <x v="0"/>
    <x v="1"/>
    <x v="2"/>
  </r>
  <r>
    <n v="2"/>
    <x v="0"/>
    <x v="5"/>
    <x v="0"/>
    <s v="No"/>
    <x v="5"/>
    <n v="7"/>
    <x v="0"/>
    <x v="0"/>
    <x v="0"/>
    <x v="0"/>
    <x v="2"/>
  </r>
  <r>
    <n v="8"/>
    <x v="1"/>
    <x v="2"/>
    <x v="7"/>
    <s v="Yes"/>
    <x v="2"/>
    <n v="2"/>
    <x v="1"/>
    <x v="1"/>
    <x v="1"/>
    <x v="1"/>
    <x v="1"/>
  </r>
  <r>
    <n v="5"/>
    <x v="1"/>
    <x v="2"/>
    <x v="2"/>
    <s v="Yes"/>
    <x v="8"/>
    <n v="0"/>
    <x v="1"/>
    <x v="1"/>
    <x v="1"/>
    <x v="1"/>
    <x v="0"/>
  </r>
  <r>
    <n v="11"/>
    <x v="1"/>
    <x v="9"/>
    <x v="1"/>
    <s v="Yes"/>
    <x v="2"/>
    <n v="0"/>
    <x v="1"/>
    <x v="1"/>
    <x v="1"/>
    <x v="1"/>
    <x v="1"/>
  </r>
  <r>
    <n v="2"/>
    <x v="0"/>
    <x v="8"/>
    <x v="0"/>
    <s v="No"/>
    <x v="0"/>
    <n v="7"/>
    <x v="0"/>
    <x v="0"/>
    <x v="0"/>
    <x v="0"/>
    <x v="2"/>
  </r>
  <r>
    <n v="1"/>
    <x v="0"/>
    <x v="8"/>
    <x v="5"/>
    <s v="No"/>
    <x v="3"/>
    <n v="9"/>
    <x v="0"/>
    <x v="0"/>
    <x v="0"/>
    <x v="0"/>
    <x v="2"/>
  </r>
  <r>
    <n v="2"/>
    <x v="0"/>
    <x v="5"/>
    <x v="0"/>
    <s v="No"/>
    <x v="6"/>
    <n v="9"/>
    <x v="0"/>
    <x v="0"/>
    <x v="0"/>
    <x v="0"/>
    <x v="2"/>
  </r>
  <r>
    <n v="10"/>
    <x v="1"/>
    <x v="7"/>
    <x v="1"/>
    <s v="Yes"/>
    <x v="10"/>
    <n v="2"/>
    <x v="1"/>
    <x v="1"/>
    <x v="1"/>
    <x v="1"/>
    <x v="1"/>
  </r>
  <r>
    <n v="7"/>
    <x v="1"/>
    <x v="2"/>
    <x v="1"/>
    <s v="Yes"/>
    <x v="2"/>
    <n v="2"/>
    <x v="1"/>
    <x v="1"/>
    <x v="1"/>
    <x v="1"/>
    <x v="0"/>
  </r>
  <r>
    <n v="0"/>
    <x v="0"/>
    <x v="6"/>
    <x v="0"/>
    <s v="No"/>
    <x v="2"/>
    <n v="5"/>
    <x v="0"/>
    <x v="0"/>
    <x v="0"/>
    <x v="0"/>
    <x v="2"/>
  </r>
  <r>
    <n v="10"/>
    <x v="1"/>
    <x v="7"/>
    <x v="1"/>
    <s v="Yes"/>
    <x v="15"/>
    <n v="1"/>
    <x v="1"/>
    <x v="1"/>
    <x v="1"/>
    <x v="1"/>
    <x v="1"/>
  </r>
  <r>
    <n v="8"/>
    <x v="1"/>
    <x v="9"/>
    <x v="2"/>
    <s v="Yes"/>
    <x v="2"/>
    <n v="1"/>
    <x v="1"/>
    <x v="1"/>
    <x v="1"/>
    <x v="1"/>
    <x v="1"/>
  </r>
  <r>
    <n v="4"/>
    <x v="1"/>
    <x v="7"/>
    <x v="7"/>
    <s v="Yes"/>
    <x v="2"/>
    <n v="0"/>
    <x v="1"/>
    <x v="1"/>
    <x v="1"/>
    <x v="1"/>
    <x v="0"/>
  </r>
  <r>
    <n v="3"/>
    <x v="0"/>
    <x v="0"/>
    <x v="0"/>
    <s v="No"/>
    <x v="14"/>
    <n v="3.5647266310000001"/>
    <x v="0"/>
    <x v="0"/>
    <x v="0"/>
    <x v="0"/>
    <x v="2"/>
  </r>
  <r>
    <n v="3"/>
    <x v="0"/>
    <x v="4"/>
    <x v="0"/>
    <s v="No"/>
    <x v="11"/>
    <n v="5"/>
    <x v="0"/>
    <x v="0"/>
    <x v="0"/>
    <x v="0"/>
    <x v="2"/>
  </r>
  <r>
    <n v="8"/>
    <x v="1"/>
    <x v="11"/>
    <x v="7"/>
    <s v="Yes"/>
    <x v="12"/>
    <n v="0"/>
    <x v="1"/>
    <x v="1"/>
    <x v="1"/>
    <x v="1"/>
    <x v="1"/>
  </r>
  <r>
    <n v="10"/>
    <x v="1"/>
    <x v="2"/>
    <x v="1"/>
    <s v="Yes"/>
    <x v="12"/>
    <n v="1"/>
    <x v="1"/>
    <x v="1"/>
    <x v="1"/>
    <x v="1"/>
    <x v="1"/>
  </r>
  <r>
    <n v="2"/>
    <x v="0"/>
    <x v="8"/>
    <x v="4"/>
    <s v="No"/>
    <x v="4"/>
    <n v="7"/>
    <x v="0"/>
    <x v="0"/>
    <x v="0"/>
    <x v="0"/>
    <x v="2"/>
  </r>
  <r>
    <n v="0"/>
    <x v="0"/>
    <x v="0"/>
    <x v="0"/>
    <s v="No"/>
    <x v="14"/>
    <n v="5"/>
    <x v="0"/>
    <x v="0"/>
    <x v="0"/>
    <x v="0"/>
    <x v="2"/>
  </r>
  <r>
    <n v="5"/>
    <x v="1"/>
    <x v="9"/>
    <x v="1"/>
    <s v="Yes"/>
    <x v="2"/>
    <n v="0"/>
    <x v="1"/>
    <x v="1"/>
    <x v="1"/>
    <x v="1"/>
    <x v="0"/>
  </r>
  <r>
    <n v="2"/>
    <x v="0"/>
    <x v="4"/>
    <x v="5"/>
    <s v="No"/>
    <x v="3"/>
    <n v="6"/>
    <x v="0"/>
    <x v="0"/>
    <x v="0"/>
    <x v="0"/>
    <x v="2"/>
  </r>
  <r>
    <n v="9"/>
    <x v="1"/>
    <x v="7"/>
    <x v="2"/>
    <s v="No"/>
    <x v="12"/>
    <n v="0"/>
    <x v="1"/>
    <x v="1"/>
    <x v="0"/>
    <x v="1"/>
    <x v="1"/>
  </r>
  <r>
    <n v="10"/>
    <x v="1"/>
    <x v="7"/>
    <x v="7"/>
    <s v="Yes"/>
    <x v="8"/>
    <n v="3.5647266310000001"/>
    <x v="1"/>
    <x v="1"/>
    <x v="1"/>
    <x v="1"/>
    <x v="1"/>
  </r>
  <r>
    <n v="2"/>
    <x v="0"/>
    <x v="0"/>
    <x v="6"/>
    <s v="No"/>
    <x v="14"/>
    <n v="4"/>
    <x v="0"/>
    <x v="0"/>
    <x v="0"/>
    <x v="0"/>
    <x v="2"/>
  </r>
  <r>
    <n v="6"/>
    <x v="1"/>
    <x v="9"/>
    <x v="7"/>
    <s v="Yes"/>
    <x v="10"/>
    <n v="2"/>
    <x v="1"/>
    <x v="1"/>
    <x v="1"/>
    <x v="1"/>
    <x v="0"/>
  </r>
  <r>
    <n v="1"/>
    <x v="0"/>
    <x v="0"/>
    <x v="4"/>
    <s v="No"/>
    <x v="4"/>
    <n v="7"/>
    <x v="0"/>
    <x v="0"/>
    <x v="0"/>
    <x v="0"/>
    <x v="2"/>
  </r>
  <r>
    <n v="4"/>
    <x v="1"/>
    <x v="9"/>
    <x v="1"/>
    <s v="Yes"/>
    <x v="12"/>
    <n v="2"/>
    <x v="1"/>
    <x v="1"/>
    <x v="1"/>
    <x v="1"/>
    <x v="0"/>
  </r>
  <r>
    <n v="7"/>
    <x v="1"/>
    <x v="2"/>
    <x v="1"/>
    <s v="Yes"/>
    <x v="16"/>
    <n v="1"/>
    <x v="1"/>
    <x v="1"/>
    <x v="1"/>
    <x v="1"/>
    <x v="0"/>
  </r>
  <r>
    <n v="0"/>
    <x v="0"/>
    <x v="8"/>
    <x v="6"/>
    <s v="No"/>
    <x v="7"/>
    <n v="5"/>
    <x v="0"/>
    <x v="0"/>
    <x v="0"/>
    <x v="0"/>
    <x v="2"/>
  </r>
  <r>
    <n v="11"/>
    <x v="0"/>
    <x v="9"/>
    <x v="7"/>
    <s v="Yes"/>
    <x v="12"/>
    <n v="1"/>
    <x v="1"/>
    <x v="0"/>
    <x v="1"/>
    <x v="1"/>
    <x v="1"/>
  </r>
  <r>
    <n v="2"/>
    <x v="0"/>
    <x v="8"/>
    <x v="6"/>
    <s v="No"/>
    <x v="9"/>
    <n v="9"/>
    <x v="0"/>
    <x v="0"/>
    <x v="0"/>
    <x v="0"/>
    <x v="2"/>
  </r>
  <r>
    <n v="9"/>
    <x v="1"/>
    <x v="11"/>
    <x v="1"/>
    <s v="Yes"/>
    <x v="15"/>
    <n v="0"/>
    <x v="1"/>
    <x v="1"/>
    <x v="1"/>
    <x v="1"/>
    <x v="1"/>
  </r>
  <r>
    <n v="7"/>
    <x v="1"/>
    <x v="9"/>
    <x v="2"/>
    <s v="Yes"/>
    <x v="12"/>
    <n v="0"/>
    <x v="1"/>
    <x v="1"/>
    <x v="1"/>
    <x v="1"/>
    <x v="0"/>
  </r>
  <r>
    <n v="11"/>
    <x v="1"/>
    <x v="7"/>
    <x v="2"/>
    <s v="Yes"/>
    <x v="15"/>
    <n v="2"/>
    <x v="1"/>
    <x v="1"/>
    <x v="1"/>
    <x v="1"/>
    <x v="1"/>
  </r>
  <r>
    <n v="1"/>
    <x v="0"/>
    <x v="0"/>
    <x v="0"/>
    <s v="No"/>
    <x v="16"/>
    <n v="3"/>
    <x v="0"/>
    <x v="0"/>
    <x v="0"/>
    <x v="0"/>
    <x v="2"/>
  </r>
  <r>
    <n v="10"/>
    <x v="0"/>
    <x v="1"/>
    <x v="2"/>
    <s v="Yes"/>
    <x v="15"/>
    <n v="1"/>
    <x v="1"/>
    <x v="0"/>
    <x v="1"/>
    <x v="1"/>
    <x v="1"/>
  </r>
  <r>
    <n v="3"/>
    <x v="0"/>
    <x v="4"/>
    <x v="0"/>
    <s v="No"/>
    <x v="6"/>
    <n v="8"/>
    <x v="0"/>
    <x v="0"/>
    <x v="0"/>
    <x v="0"/>
    <x v="2"/>
  </r>
  <r>
    <n v="0"/>
    <x v="0"/>
    <x v="4"/>
    <x v="4"/>
    <s v="No"/>
    <x v="16"/>
    <n v="4"/>
    <x v="0"/>
    <x v="0"/>
    <x v="0"/>
    <x v="0"/>
    <x v="2"/>
  </r>
  <r>
    <n v="2"/>
    <x v="0"/>
    <x v="5"/>
    <x v="6"/>
    <s v="No"/>
    <x v="13"/>
    <n v="7"/>
    <x v="0"/>
    <x v="0"/>
    <x v="0"/>
    <x v="0"/>
    <x v="2"/>
  </r>
  <r>
    <n v="1"/>
    <x v="0"/>
    <x v="5"/>
    <x v="3"/>
    <s v="No"/>
    <x v="9"/>
    <n v="9"/>
    <x v="1"/>
    <x v="0"/>
    <x v="0"/>
    <x v="1"/>
    <x v="2"/>
  </r>
  <r>
    <n v="1"/>
    <x v="0"/>
    <x v="4"/>
    <x v="6"/>
    <s v="No"/>
    <x v="4"/>
    <n v="9"/>
    <x v="0"/>
    <x v="0"/>
    <x v="0"/>
    <x v="0"/>
    <x v="2"/>
  </r>
  <r>
    <n v="2"/>
    <x v="0"/>
    <x v="5"/>
    <x v="0"/>
    <s v="No"/>
    <x v="14"/>
    <n v="7"/>
    <x v="0"/>
    <x v="0"/>
    <x v="0"/>
    <x v="0"/>
    <x v="2"/>
  </r>
  <r>
    <n v="2"/>
    <x v="0"/>
    <x v="0"/>
    <x v="4"/>
    <s v="No"/>
    <x v="14"/>
    <n v="7"/>
    <x v="0"/>
    <x v="0"/>
    <x v="0"/>
    <x v="0"/>
    <x v="2"/>
  </r>
  <r>
    <n v="2"/>
    <x v="0"/>
    <x v="4"/>
    <x v="6"/>
    <s v="No"/>
    <x v="5"/>
    <n v="8"/>
    <x v="0"/>
    <x v="0"/>
    <x v="0"/>
    <x v="0"/>
    <x v="2"/>
  </r>
  <r>
    <n v="1"/>
    <x v="0"/>
    <x v="11"/>
    <x v="0"/>
    <s v="No"/>
    <x v="4"/>
    <n v="6"/>
    <x v="0"/>
    <x v="0"/>
    <x v="0"/>
    <x v="0"/>
    <x v="2"/>
  </r>
  <r>
    <n v="2"/>
    <x v="0"/>
    <x v="6"/>
    <x v="0"/>
    <s v="No"/>
    <x v="13"/>
    <n v="3"/>
    <x v="0"/>
    <x v="0"/>
    <x v="0"/>
    <x v="0"/>
    <x v="2"/>
  </r>
  <r>
    <n v="1"/>
    <x v="0"/>
    <x v="6"/>
    <x v="0"/>
    <s v="No"/>
    <x v="11"/>
    <n v="7"/>
    <x v="1"/>
    <x v="0"/>
    <x v="0"/>
    <x v="1"/>
    <x v="2"/>
  </r>
  <r>
    <n v="8"/>
    <x v="1"/>
    <x v="9"/>
    <x v="7"/>
    <s v="Yes"/>
    <x v="12"/>
    <n v="0"/>
    <x v="1"/>
    <x v="1"/>
    <x v="1"/>
    <x v="1"/>
    <x v="1"/>
  </r>
  <r>
    <n v="10"/>
    <x v="1"/>
    <x v="1"/>
    <x v="7"/>
    <s v="Yes"/>
    <x v="15"/>
    <n v="1"/>
    <x v="0"/>
    <x v="1"/>
    <x v="1"/>
    <x v="0"/>
    <x v="1"/>
  </r>
  <r>
    <n v="1"/>
    <x v="0"/>
    <x v="3"/>
    <x v="0"/>
    <s v="No"/>
    <x v="6"/>
    <n v="7"/>
    <x v="0"/>
    <x v="0"/>
    <x v="0"/>
    <x v="0"/>
    <x v="2"/>
  </r>
  <r>
    <n v="3"/>
    <x v="0"/>
    <x v="0"/>
    <x v="0"/>
    <s v="No"/>
    <x v="2"/>
    <n v="9"/>
    <x v="0"/>
    <x v="0"/>
    <x v="0"/>
    <x v="0"/>
    <x v="2"/>
  </r>
  <r>
    <n v="8"/>
    <x v="1"/>
    <x v="9"/>
    <x v="1"/>
    <s v="Yes"/>
    <x v="8"/>
    <n v="1"/>
    <x v="0"/>
    <x v="1"/>
    <x v="1"/>
    <x v="0"/>
    <x v="1"/>
  </r>
  <r>
    <n v="4"/>
    <x v="1"/>
    <x v="1"/>
    <x v="1"/>
    <s v="Yes"/>
    <x v="12"/>
    <n v="0"/>
    <x v="1"/>
    <x v="1"/>
    <x v="1"/>
    <x v="1"/>
    <x v="0"/>
  </r>
  <r>
    <n v="9"/>
    <x v="1"/>
    <x v="9"/>
    <x v="1"/>
    <s v="Yes"/>
    <x v="15"/>
    <n v="2"/>
    <x v="1"/>
    <x v="1"/>
    <x v="1"/>
    <x v="1"/>
    <x v="1"/>
  </r>
  <r>
    <n v="2"/>
    <x v="0"/>
    <x v="5"/>
    <x v="4"/>
    <s v="No"/>
    <x v="2"/>
    <n v="7"/>
    <x v="0"/>
    <x v="0"/>
    <x v="0"/>
    <x v="0"/>
    <x v="2"/>
  </r>
  <r>
    <n v="9"/>
    <x v="1"/>
    <x v="7"/>
    <x v="1"/>
    <s v="Yes"/>
    <x v="2"/>
    <n v="2"/>
    <x v="1"/>
    <x v="1"/>
    <x v="1"/>
    <x v="1"/>
    <x v="1"/>
  </r>
  <r>
    <n v="4"/>
    <x v="1"/>
    <x v="7"/>
    <x v="7"/>
    <s v="Yes"/>
    <x v="8"/>
    <n v="1"/>
    <x v="1"/>
    <x v="1"/>
    <x v="1"/>
    <x v="1"/>
    <x v="0"/>
  </r>
  <r>
    <n v="2"/>
    <x v="0"/>
    <x v="4"/>
    <x v="6"/>
    <s v="No"/>
    <x v="2"/>
    <n v="9"/>
    <x v="0"/>
    <x v="0"/>
    <x v="0"/>
    <x v="0"/>
    <x v="2"/>
  </r>
  <r>
    <n v="5"/>
    <x v="1"/>
    <x v="9"/>
    <x v="1"/>
    <s v="Yes"/>
    <x v="8"/>
    <n v="3.5647266310000001"/>
    <x v="1"/>
    <x v="1"/>
    <x v="1"/>
    <x v="1"/>
    <x v="0"/>
  </r>
  <r>
    <n v="3"/>
    <x v="0"/>
    <x v="4"/>
    <x v="5"/>
    <s v="No"/>
    <x v="4"/>
    <n v="3.5647266310000001"/>
    <x v="0"/>
    <x v="0"/>
    <x v="0"/>
    <x v="0"/>
    <x v="2"/>
  </r>
  <r>
    <n v="9"/>
    <x v="0"/>
    <x v="2"/>
    <x v="1"/>
    <s v="Yes"/>
    <x v="8"/>
    <n v="0"/>
    <x v="1"/>
    <x v="0"/>
    <x v="1"/>
    <x v="1"/>
    <x v="1"/>
  </r>
  <r>
    <n v="3"/>
    <x v="0"/>
    <x v="6"/>
    <x v="4"/>
    <s v="No"/>
    <x v="9"/>
    <n v="3"/>
    <x v="0"/>
    <x v="0"/>
    <x v="0"/>
    <x v="0"/>
    <x v="2"/>
  </r>
  <r>
    <n v="8"/>
    <x v="1"/>
    <x v="9"/>
    <x v="1"/>
    <s v="Yes"/>
    <x v="10"/>
    <n v="0"/>
    <x v="1"/>
    <x v="1"/>
    <x v="1"/>
    <x v="1"/>
    <x v="1"/>
  </r>
  <r>
    <n v="6"/>
    <x v="1"/>
    <x v="2"/>
    <x v="6"/>
    <s v="Yes"/>
    <x v="15"/>
    <n v="0"/>
    <x v="1"/>
    <x v="1"/>
    <x v="1"/>
    <x v="1"/>
    <x v="0"/>
  </r>
  <r>
    <n v="11"/>
    <x v="1"/>
    <x v="9"/>
    <x v="1"/>
    <s v="Yes"/>
    <x v="2"/>
    <n v="1"/>
    <x v="1"/>
    <x v="1"/>
    <x v="1"/>
    <x v="1"/>
    <x v="1"/>
  </r>
  <r>
    <n v="8"/>
    <x v="1"/>
    <x v="9"/>
    <x v="1"/>
    <s v="Yes"/>
    <x v="12"/>
    <n v="0"/>
    <x v="1"/>
    <x v="1"/>
    <x v="1"/>
    <x v="1"/>
    <x v="1"/>
  </r>
  <r>
    <n v="11"/>
    <x v="1"/>
    <x v="9"/>
    <x v="2"/>
    <s v="Yes"/>
    <x v="15"/>
    <n v="0"/>
    <x v="1"/>
    <x v="1"/>
    <x v="1"/>
    <x v="1"/>
    <x v="1"/>
  </r>
  <r>
    <n v="0"/>
    <x v="0"/>
    <x v="0"/>
    <x v="5"/>
    <s v="No"/>
    <x v="0"/>
    <n v="3"/>
    <x v="0"/>
    <x v="0"/>
    <x v="0"/>
    <x v="0"/>
    <x v="2"/>
  </r>
  <r>
    <n v="0"/>
    <x v="0"/>
    <x v="8"/>
    <x v="5"/>
    <s v="No"/>
    <x v="6"/>
    <n v="9"/>
    <x v="0"/>
    <x v="0"/>
    <x v="0"/>
    <x v="0"/>
    <x v="2"/>
  </r>
  <r>
    <n v="9"/>
    <x v="1"/>
    <x v="9"/>
    <x v="7"/>
    <s v="Yes"/>
    <x v="12"/>
    <n v="2"/>
    <x v="1"/>
    <x v="1"/>
    <x v="1"/>
    <x v="1"/>
    <x v="1"/>
  </r>
  <r>
    <n v="3"/>
    <x v="0"/>
    <x v="0"/>
    <x v="6"/>
    <s v="No"/>
    <x v="7"/>
    <n v="9"/>
    <x v="0"/>
    <x v="0"/>
    <x v="0"/>
    <x v="0"/>
    <x v="2"/>
  </r>
  <r>
    <n v="1"/>
    <x v="0"/>
    <x v="4"/>
    <x v="0"/>
    <s v="No"/>
    <x v="6"/>
    <n v="3"/>
    <x v="0"/>
    <x v="0"/>
    <x v="0"/>
    <x v="0"/>
    <x v="2"/>
  </r>
  <r>
    <n v="0"/>
    <x v="0"/>
    <x v="8"/>
    <x v="6"/>
    <s v="No"/>
    <x v="16"/>
    <n v="5"/>
    <x v="0"/>
    <x v="0"/>
    <x v="0"/>
    <x v="0"/>
    <x v="2"/>
  </r>
  <r>
    <n v="10"/>
    <x v="1"/>
    <x v="1"/>
    <x v="2"/>
    <s v="Yes"/>
    <x v="8"/>
    <n v="0"/>
    <x v="1"/>
    <x v="1"/>
    <x v="1"/>
    <x v="1"/>
    <x v="1"/>
  </r>
  <r>
    <n v="3"/>
    <x v="0"/>
    <x v="4"/>
    <x v="6"/>
    <s v="No"/>
    <x v="14"/>
    <n v="8"/>
    <x v="0"/>
    <x v="0"/>
    <x v="0"/>
    <x v="0"/>
    <x v="2"/>
  </r>
  <r>
    <n v="7"/>
    <x v="1"/>
    <x v="7"/>
    <x v="1"/>
    <s v="Yes"/>
    <x v="10"/>
    <n v="2"/>
    <x v="1"/>
    <x v="1"/>
    <x v="1"/>
    <x v="1"/>
    <x v="0"/>
  </r>
  <r>
    <n v="11"/>
    <x v="1"/>
    <x v="2"/>
    <x v="1"/>
    <s v="Yes"/>
    <x v="12"/>
    <n v="1"/>
    <x v="1"/>
    <x v="1"/>
    <x v="1"/>
    <x v="1"/>
    <x v="1"/>
  </r>
  <r>
    <n v="8"/>
    <x v="1"/>
    <x v="2"/>
    <x v="1"/>
    <s v="Yes"/>
    <x v="15"/>
    <n v="1"/>
    <x v="0"/>
    <x v="1"/>
    <x v="1"/>
    <x v="0"/>
    <x v="1"/>
  </r>
  <r>
    <n v="2"/>
    <x v="0"/>
    <x v="4"/>
    <x v="3"/>
    <s v="No"/>
    <x v="3"/>
    <n v="5"/>
    <x v="1"/>
    <x v="0"/>
    <x v="0"/>
    <x v="1"/>
    <x v="2"/>
  </r>
  <r>
    <n v="0"/>
    <x v="0"/>
    <x v="0"/>
    <x v="5"/>
    <s v="No"/>
    <x v="0"/>
    <n v="9"/>
    <x v="0"/>
    <x v="0"/>
    <x v="0"/>
    <x v="0"/>
    <x v="2"/>
  </r>
  <r>
    <n v="3"/>
    <x v="0"/>
    <x v="5"/>
    <x v="6"/>
    <s v="No"/>
    <x v="6"/>
    <n v="8"/>
    <x v="0"/>
    <x v="0"/>
    <x v="0"/>
    <x v="0"/>
    <x v="2"/>
  </r>
  <r>
    <n v="2"/>
    <x v="0"/>
    <x v="3"/>
    <x v="6"/>
    <s v="No"/>
    <x v="4"/>
    <n v="3"/>
    <x v="0"/>
    <x v="0"/>
    <x v="0"/>
    <x v="0"/>
    <x v="2"/>
  </r>
  <r>
    <n v="0"/>
    <x v="0"/>
    <x v="0"/>
    <x v="6"/>
    <s v="No"/>
    <x v="2"/>
    <n v="4"/>
    <x v="0"/>
    <x v="0"/>
    <x v="0"/>
    <x v="0"/>
    <x v="2"/>
  </r>
  <r>
    <n v="10"/>
    <x v="1"/>
    <x v="9"/>
    <x v="6"/>
    <s v="Yes"/>
    <x v="8"/>
    <n v="1"/>
    <x v="1"/>
    <x v="1"/>
    <x v="1"/>
    <x v="1"/>
    <x v="1"/>
  </r>
  <r>
    <n v="5"/>
    <x v="1"/>
    <x v="7"/>
    <x v="7"/>
    <s v="Yes"/>
    <x v="15"/>
    <n v="1"/>
    <x v="1"/>
    <x v="1"/>
    <x v="1"/>
    <x v="1"/>
    <x v="0"/>
  </r>
  <r>
    <n v="2"/>
    <x v="0"/>
    <x v="0"/>
    <x v="6"/>
    <s v="No"/>
    <x v="5"/>
    <n v="6"/>
    <x v="0"/>
    <x v="0"/>
    <x v="0"/>
    <x v="0"/>
    <x v="2"/>
  </r>
  <r>
    <n v="11"/>
    <x v="1"/>
    <x v="2"/>
    <x v="2"/>
    <s v="Yes"/>
    <x v="12"/>
    <n v="2"/>
    <x v="1"/>
    <x v="1"/>
    <x v="1"/>
    <x v="1"/>
    <x v="1"/>
  </r>
  <r>
    <n v="0"/>
    <x v="0"/>
    <x v="3"/>
    <x v="5"/>
    <s v="No"/>
    <x v="0"/>
    <n v="8"/>
    <x v="1"/>
    <x v="0"/>
    <x v="0"/>
    <x v="1"/>
    <x v="2"/>
  </r>
  <r>
    <n v="4"/>
    <x v="1"/>
    <x v="9"/>
    <x v="1"/>
    <s v="Yes"/>
    <x v="15"/>
    <n v="2"/>
    <x v="1"/>
    <x v="1"/>
    <x v="1"/>
    <x v="1"/>
    <x v="0"/>
  </r>
  <r>
    <n v="5"/>
    <x v="1"/>
    <x v="1"/>
    <x v="7"/>
    <s v="Yes"/>
    <x v="8"/>
    <n v="1"/>
    <x v="1"/>
    <x v="1"/>
    <x v="1"/>
    <x v="1"/>
    <x v="0"/>
  </r>
  <r>
    <n v="7"/>
    <x v="1"/>
    <x v="9"/>
    <x v="1"/>
    <s v="Yes"/>
    <x v="8"/>
    <n v="1"/>
    <x v="1"/>
    <x v="1"/>
    <x v="1"/>
    <x v="1"/>
    <x v="0"/>
  </r>
  <r>
    <n v="6"/>
    <x v="1"/>
    <x v="2"/>
    <x v="7"/>
    <s v="Yes"/>
    <x v="8"/>
    <n v="0"/>
    <x v="1"/>
    <x v="1"/>
    <x v="1"/>
    <x v="1"/>
    <x v="0"/>
  </r>
  <r>
    <n v="1"/>
    <x v="0"/>
    <x v="5"/>
    <x v="5"/>
    <s v="No"/>
    <x v="11"/>
    <n v="3"/>
    <x v="0"/>
    <x v="0"/>
    <x v="0"/>
    <x v="0"/>
    <x v="2"/>
  </r>
  <r>
    <n v="0"/>
    <x v="0"/>
    <x v="0"/>
    <x v="5"/>
    <s v="No"/>
    <x v="3"/>
    <n v="7"/>
    <x v="0"/>
    <x v="0"/>
    <x v="0"/>
    <x v="0"/>
    <x v="2"/>
  </r>
  <r>
    <n v="3"/>
    <x v="0"/>
    <x v="8"/>
    <x v="4"/>
    <s v="No"/>
    <x v="9"/>
    <n v="6"/>
    <x v="0"/>
    <x v="0"/>
    <x v="0"/>
    <x v="0"/>
    <x v="2"/>
  </r>
  <r>
    <n v="7"/>
    <x v="1"/>
    <x v="11"/>
    <x v="7"/>
    <s v="Yes"/>
    <x v="12"/>
    <n v="1"/>
    <x v="1"/>
    <x v="1"/>
    <x v="1"/>
    <x v="1"/>
    <x v="0"/>
  </r>
  <r>
    <n v="10"/>
    <x v="1"/>
    <x v="2"/>
    <x v="7"/>
    <s v="Yes"/>
    <x v="10"/>
    <n v="2"/>
    <x v="1"/>
    <x v="1"/>
    <x v="1"/>
    <x v="1"/>
    <x v="1"/>
  </r>
  <r>
    <n v="9"/>
    <x v="1"/>
    <x v="1"/>
    <x v="2"/>
    <s v="Yes"/>
    <x v="15"/>
    <n v="3.5647266310000001"/>
    <x v="1"/>
    <x v="1"/>
    <x v="1"/>
    <x v="1"/>
    <x v="1"/>
  </r>
  <r>
    <n v="2"/>
    <x v="0"/>
    <x v="8"/>
    <x v="4"/>
    <s v="No"/>
    <x v="5"/>
    <n v="8"/>
    <x v="0"/>
    <x v="0"/>
    <x v="0"/>
    <x v="0"/>
    <x v="2"/>
  </r>
  <r>
    <n v="0"/>
    <x v="0"/>
    <x v="8"/>
    <x v="5"/>
    <s v="No"/>
    <x v="5"/>
    <n v="6"/>
    <x v="0"/>
    <x v="0"/>
    <x v="0"/>
    <x v="0"/>
    <x v="2"/>
  </r>
  <r>
    <n v="10"/>
    <x v="1"/>
    <x v="2"/>
    <x v="7"/>
    <s v="Yes"/>
    <x v="12"/>
    <n v="0"/>
    <x v="1"/>
    <x v="1"/>
    <x v="1"/>
    <x v="1"/>
    <x v="1"/>
  </r>
  <r>
    <n v="1"/>
    <x v="0"/>
    <x v="3"/>
    <x v="5"/>
    <s v="No"/>
    <x v="9"/>
    <n v="8"/>
    <x v="0"/>
    <x v="0"/>
    <x v="0"/>
    <x v="0"/>
    <x v="2"/>
  </r>
  <r>
    <n v="5"/>
    <x v="1"/>
    <x v="9"/>
    <x v="2"/>
    <s v="Yes"/>
    <x v="2"/>
    <n v="0"/>
    <x v="1"/>
    <x v="1"/>
    <x v="1"/>
    <x v="1"/>
    <x v="0"/>
  </r>
  <r>
    <n v="3"/>
    <x v="0"/>
    <x v="0"/>
    <x v="5"/>
    <s v="No"/>
    <x v="11"/>
    <n v="4"/>
    <x v="0"/>
    <x v="0"/>
    <x v="0"/>
    <x v="0"/>
    <x v="2"/>
  </r>
  <r>
    <n v="3"/>
    <x v="0"/>
    <x v="11"/>
    <x v="5"/>
    <s v="No"/>
    <x v="11"/>
    <n v="3"/>
    <x v="0"/>
    <x v="0"/>
    <x v="0"/>
    <x v="0"/>
    <x v="2"/>
  </r>
  <r>
    <n v="4.5058160029999996"/>
    <x v="0"/>
    <x v="4"/>
    <x v="5"/>
    <s v="No"/>
    <x v="14"/>
    <n v="4"/>
    <x v="0"/>
    <x v="0"/>
    <x v="0"/>
    <x v="0"/>
    <x v="0"/>
  </r>
  <r>
    <n v="0"/>
    <x v="0"/>
    <x v="3"/>
    <x v="6"/>
    <s v="No"/>
    <x v="6"/>
    <n v="7"/>
    <x v="0"/>
    <x v="0"/>
    <x v="0"/>
    <x v="0"/>
    <x v="2"/>
  </r>
  <r>
    <n v="3"/>
    <x v="0"/>
    <x v="4"/>
    <x v="0"/>
    <s v="No"/>
    <x v="11"/>
    <n v="5"/>
    <x v="0"/>
    <x v="0"/>
    <x v="0"/>
    <x v="0"/>
    <x v="2"/>
  </r>
  <r>
    <n v="6"/>
    <x v="1"/>
    <x v="9"/>
    <x v="1"/>
    <s v="Yes"/>
    <x v="2"/>
    <n v="1"/>
    <x v="1"/>
    <x v="1"/>
    <x v="1"/>
    <x v="1"/>
    <x v="0"/>
  </r>
  <r>
    <n v="2"/>
    <x v="0"/>
    <x v="5"/>
    <x v="6"/>
    <s v="No"/>
    <x v="11"/>
    <n v="7"/>
    <x v="0"/>
    <x v="0"/>
    <x v="0"/>
    <x v="0"/>
    <x v="2"/>
  </r>
  <r>
    <n v="7"/>
    <x v="1"/>
    <x v="2"/>
    <x v="7"/>
    <s v="Yes"/>
    <x v="2"/>
    <n v="2"/>
    <x v="1"/>
    <x v="1"/>
    <x v="1"/>
    <x v="1"/>
    <x v="0"/>
  </r>
  <r>
    <n v="4.5058160029999996"/>
    <x v="0"/>
    <x v="0"/>
    <x v="0"/>
    <s v="No"/>
    <x v="11"/>
    <n v="3"/>
    <x v="0"/>
    <x v="0"/>
    <x v="0"/>
    <x v="0"/>
    <x v="0"/>
  </r>
  <r>
    <n v="2"/>
    <x v="0"/>
    <x v="0"/>
    <x v="6"/>
    <s v="No"/>
    <x v="16"/>
    <n v="3"/>
    <x v="0"/>
    <x v="0"/>
    <x v="0"/>
    <x v="0"/>
    <x v="2"/>
  </r>
  <r>
    <n v="0"/>
    <x v="0"/>
    <x v="5"/>
    <x v="4"/>
    <s v="No"/>
    <x v="4"/>
    <n v="3.5647266310000001"/>
    <x v="0"/>
    <x v="0"/>
    <x v="0"/>
    <x v="0"/>
    <x v="2"/>
  </r>
  <r>
    <n v="6"/>
    <x v="1"/>
    <x v="9"/>
    <x v="7"/>
    <s v="Yes"/>
    <x v="15"/>
    <n v="2"/>
    <x v="1"/>
    <x v="1"/>
    <x v="1"/>
    <x v="1"/>
    <x v="0"/>
  </r>
  <r>
    <n v="4.5058160029999996"/>
    <x v="0"/>
    <x v="3"/>
    <x v="0"/>
    <s v="No"/>
    <x v="3"/>
    <n v="6"/>
    <x v="0"/>
    <x v="0"/>
    <x v="0"/>
    <x v="0"/>
    <x v="0"/>
  </r>
  <r>
    <n v="3"/>
    <x v="0"/>
    <x v="6"/>
    <x v="0"/>
    <s v="No"/>
    <x v="13"/>
    <n v="9"/>
    <x v="0"/>
    <x v="0"/>
    <x v="0"/>
    <x v="0"/>
    <x v="2"/>
  </r>
  <r>
    <n v="0"/>
    <x v="0"/>
    <x v="0"/>
    <x v="6"/>
    <s v="No"/>
    <x v="14"/>
    <n v="7"/>
    <x v="0"/>
    <x v="0"/>
    <x v="0"/>
    <x v="0"/>
    <x v="2"/>
  </r>
  <r>
    <n v="7"/>
    <x v="1"/>
    <x v="1"/>
    <x v="7"/>
    <s v="Yes"/>
    <x v="10"/>
    <n v="0"/>
    <x v="1"/>
    <x v="1"/>
    <x v="1"/>
    <x v="1"/>
    <x v="0"/>
  </r>
  <r>
    <n v="11"/>
    <x v="1"/>
    <x v="2"/>
    <x v="1"/>
    <s v="Yes"/>
    <x v="15"/>
    <n v="2"/>
    <x v="1"/>
    <x v="1"/>
    <x v="1"/>
    <x v="1"/>
    <x v="1"/>
  </r>
  <r>
    <n v="11"/>
    <x v="1"/>
    <x v="1"/>
    <x v="7"/>
    <s v="Yes"/>
    <x v="15"/>
    <n v="1"/>
    <x v="1"/>
    <x v="1"/>
    <x v="1"/>
    <x v="1"/>
    <x v="1"/>
  </r>
  <r>
    <n v="10"/>
    <x v="1"/>
    <x v="1"/>
    <x v="7"/>
    <s v="Yes"/>
    <x v="12"/>
    <n v="1"/>
    <x v="1"/>
    <x v="1"/>
    <x v="1"/>
    <x v="1"/>
    <x v="1"/>
  </r>
  <r>
    <n v="2"/>
    <x v="0"/>
    <x v="3"/>
    <x v="6"/>
    <s v="No"/>
    <x v="13"/>
    <n v="7"/>
    <x v="0"/>
    <x v="0"/>
    <x v="0"/>
    <x v="0"/>
    <x v="2"/>
  </r>
  <r>
    <n v="5"/>
    <x v="1"/>
    <x v="2"/>
    <x v="1"/>
    <s v="Yes"/>
    <x v="8"/>
    <n v="0"/>
    <x v="1"/>
    <x v="1"/>
    <x v="1"/>
    <x v="1"/>
    <x v="0"/>
  </r>
  <r>
    <n v="1"/>
    <x v="0"/>
    <x v="8"/>
    <x v="0"/>
    <s v="No"/>
    <x v="0"/>
    <n v="6"/>
    <x v="0"/>
    <x v="0"/>
    <x v="0"/>
    <x v="0"/>
    <x v="2"/>
  </r>
  <r>
    <n v="10"/>
    <x v="1"/>
    <x v="9"/>
    <x v="1"/>
    <s v="Yes"/>
    <x v="16"/>
    <n v="2"/>
    <x v="1"/>
    <x v="1"/>
    <x v="1"/>
    <x v="1"/>
    <x v="1"/>
  </r>
  <r>
    <n v="9"/>
    <x v="1"/>
    <x v="1"/>
    <x v="2"/>
    <s v="Yes"/>
    <x v="15"/>
    <n v="1"/>
    <x v="1"/>
    <x v="1"/>
    <x v="1"/>
    <x v="1"/>
    <x v="1"/>
  </r>
  <r>
    <n v="1"/>
    <x v="0"/>
    <x v="4"/>
    <x v="4"/>
    <s v="No"/>
    <x v="9"/>
    <n v="6"/>
    <x v="0"/>
    <x v="0"/>
    <x v="0"/>
    <x v="0"/>
    <x v="2"/>
  </r>
  <r>
    <n v="0"/>
    <x v="0"/>
    <x v="5"/>
    <x v="6"/>
    <s v="No"/>
    <x v="11"/>
    <n v="7"/>
    <x v="0"/>
    <x v="0"/>
    <x v="0"/>
    <x v="0"/>
    <x v="2"/>
  </r>
  <r>
    <n v="0"/>
    <x v="0"/>
    <x v="5"/>
    <x v="6"/>
    <s v="No"/>
    <x v="9"/>
    <n v="4"/>
    <x v="0"/>
    <x v="0"/>
    <x v="0"/>
    <x v="0"/>
    <x v="2"/>
  </r>
  <r>
    <n v="2"/>
    <x v="0"/>
    <x v="6"/>
    <x v="5"/>
    <s v="No"/>
    <x v="5"/>
    <n v="8"/>
    <x v="0"/>
    <x v="0"/>
    <x v="0"/>
    <x v="0"/>
    <x v="2"/>
  </r>
  <r>
    <n v="1"/>
    <x v="0"/>
    <x v="6"/>
    <x v="6"/>
    <s v="No"/>
    <x v="6"/>
    <n v="9"/>
    <x v="0"/>
    <x v="0"/>
    <x v="0"/>
    <x v="0"/>
    <x v="2"/>
  </r>
  <r>
    <n v="11"/>
    <x v="1"/>
    <x v="2"/>
    <x v="2"/>
    <s v="Yes"/>
    <x v="12"/>
    <n v="2"/>
    <x v="1"/>
    <x v="1"/>
    <x v="1"/>
    <x v="1"/>
    <x v="1"/>
  </r>
  <r>
    <n v="3"/>
    <x v="0"/>
    <x v="5"/>
    <x v="4"/>
    <s v="No"/>
    <x v="13"/>
    <n v="3"/>
    <x v="0"/>
    <x v="0"/>
    <x v="0"/>
    <x v="0"/>
    <x v="2"/>
  </r>
  <r>
    <n v="3"/>
    <x v="0"/>
    <x v="11"/>
    <x v="4"/>
    <s v="No"/>
    <x v="6"/>
    <n v="4"/>
    <x v="0"/>
    <x v="0"/>
    <x v="0"/>
    <x v="0"/>
    <x v="2"/>
  </r>
  <r>
    <n v="3"/>
    <x v="0"/>
    <x v="8"/>
    <x v="4"/>
    <s v="No"/>
    <x v="0"/>
    <n v="5"/>
    <x v="0"/>
    <x v="0"/>
    <x v="0"/>
    <x v="0"/>
    <x v="2"/>
  </r>
  <r>
    <n v="8"/>
    <x v="1"/>
    <x v="9"/>
    <x v="1"/>
    <s v="Yes"/>
    <x v="2"/>
    <n v="0"/>
    <x v="1"/>
    <x v="1"/>
    <x v="1"/>
    <x v="1"/>
    <x v="1"/>
  </r>
  <r>
    <n v="2"/>
    <x v="0"/>
    <x v="4"/>
    <x v="4"/>
    <s v="No"/>
    <x v="7"/>
    <n v="4"/>
    <x v="0"/>
    <x v="0"/>
    <x v="0"/>
    <x v="0"/>
    <x v="2"/>
  </r>
  <r>
    <n v="11"/>
    <x v="1"/>
    <x v="9"/>
    <x v="7"/>
    <s v="Yes"/>
    <x v="2"/>
    <n v="3.5647266310000001"/>
    <x v="1"/>
    <x v="1"/>
    <x v="1"/>
    <x v="1"/>
    <x v="1"/>
  </r>
  <r>
    <n v="9"/>
    <x v="1"/>
    <x v="1"/>
    <x v="2"/>
    <s v="Yes"/>
    <x v="8"/>
    <n v="1"/>
    <x v="1"/>
    <x v="1"/>
    <x v="1"/>
    <x v="1"/>
    <x v="1"/>
  </r>
  <r>
    <n v="8"/>
    <x v="1"/>
    <x v="9"/>
    <x v="7"/>
    <s v="Yes"/>
    <x v="15"/>
    <n v="0"/>
    <x v="1"/>
    <x v="1"/>
    <x v="1"/>
    <x v="1"/>
    <x v="1"/>
  </r>
  <r>
    <n v="11"/>
    <x v="1"/>
    <x v="1"/>
    <x v="7"/>
    <s v="Yes"/>
    <x v="2"/>
    <n v="1"/>
    <x v="1"/>
    <x v="1"/>
    <x v="1"/>
    <x v="1"/>
    <x v="1"/>
  </r>
  <r>
    <n v="2"/>
    <x v="0"/>
    <x v="5"/>
    <x v="4"/>
    <s v="No"/>
    <x v="6"/>
    <n v="7"/>
    <x v="0"/>
    <x v="0"/>
    <x v="0"/>
    <x v="0"/>
    <x v="2"/>
  </r>
  <r>
    <n v="3"/>
    <x v="0"/>
    <x v="11"/>
    <x v="6"/>
    <s v="No"/>
    <x v="9"/>
    <n v="4"/>
    <x v="0"/>
    <x v="0"/>
    <x v="0"/>
    <x v="0"/>
    <x v="2"/>
  </r>
  <r>
    <n v="2"/>
    <x v="0"/>
    <x v="3"/>
    <x v="6"/>
    <s v="No"/>
    <x v="14"/>
    <n v="9"/>
    <x v="0"/>
    <x v="0"/>
    <x v="0"/>
    <x v="0"/>
    <x v="2"/>
  </r>
  <r>
    <n v="10"/>
    <x v="1"/>
    <x v="2"/>
    <x v="7"/>
    <s v="Yes"/>
    <x v="12"/>
    <n v="2"/>
    <x v="1"/>
    <x v="1"/>
    <x v="1"/>
    <x v="1"/>
    <x v="1"/>
  </r>
  <r>
    <n v="7"/>
    <x v="1"/>
    <x v="9"/>
    <x v="2"/>
    <s v="Yes"/>
    <x v="12"/>
    <n v="2"/>
    <x v="1"/>
    <x v="1"/>
    <x v="1"/>
    <x v="1"/>
    <x v="0"/>
  </r>
  <r>
    <n v="4"/>
    <x v="1"/>
    <x v="9"/>
    <x v="2"/>
    <s v="Yes"/>
    <x v="15"/>
    <n v="2"/>
    <x v="1"/>
    <x v="1"/>
    <x v="1"/>
    <x v="1"/>
    <x v="0"/>
  </r>
  <r>
    <n v="3"/>
    <x v="0"/>
    <x v="0"/>
    <x v="6"/>
    <s v="No"/>
    <x v="7"/>
    <n v="8"/>
    <x v="0"/>
    <x v="0"/>
    <x v="0"/>
    <x v="0"/>
    <x v="2"/>
  </r>
  <r>
    <n v="7"/>
    <x v="1"/>
    <x v="11"/>
    <x v="2"/>
    <s v="Yes"/>
    <x v="15"/>
    <n v="1"/>
    <x v="1"/>
    <x v="1"/>
    <x v="1"/>
    <x v="1"/>
    <x v="0"/>
  </r>
  <r>
    <n v="1"/>
    <x v="0"/>
    <x v="4"/>
    <x v="0"/>
    <s v="No"/>
    <x v="3"/>
    <n v="7"/>
    <x v="0"/>
    <x v="0"/>
    <x v="0"/>
    <x v="0"/>
    <x v="2"/>
  </r>
  <r>
    <n v="0"/>
    <x v="0"/>
    <x v="8"/>
    <x v="4"/>
    <s v="No"/>
    <x v="9"/>
    <n v="7"/>
    <x v="0"/>
    <x v="0"/>
    <x v="0"/>
    <x v="0"/>
    <x v="2"/>
  </r>
  <r>
    <n v="10"/>
    <x v="1"/>
    <x v="2"/>
    <x v="7"/>
    <s v="Yes"/>
    <x v="8"/>
    <n v="1"/>
    <x v="1"/>
    <x v="1"/>
    <x v="1"/>
    <x v="1"/>
    <x v="1"/>
  </r>
  <r>
    <n v="0"/>
    <x v="0"/>
    <x v="0"/>
    <x v="5"/>
    <s v="No"/>
    <x v="9"/>
    <n v="3"/>
    <x v="0"/>
    <x v="0"/>
    <x v="0"/>
    <x v="0"/>
    <x v="2"/>
  </r>
  <r>
    <n v="8"/>
    <x v="1"/>
    <x v="9"/>
    <x v="1"/>
    <s v="Yes"/>
    <x v="8"/>
    <n v="0"/>
    <x v="0"/>
    <x v="1"/>
    <x v="1"/>
    <x v="0"/>
    <x v="1"/>
  </r>
  <r>
    <n v="0"/>
    <x v="0"/>
    <x v="6"/>
    <x v="4"/>
    <s v="No"/>
    <x v="9"/>
    <n v="9"/>
    <x v="0"/>
    <x v="0"/>
    <x v="0"/>
    <x v="0"/>
    <x v="2"/>
  </r>
  <r>
    <n v="3"/>
    <x v="0"/>
    <x v="8"/>
    <x v="0"/>
    <s v="No"/>
    <x v="14"/>
    <n v="3.5647266310000001"/>
    <x v="0"/>
    <x v="0"/>
    <x v="0"/>
    <x v="0"/>
    <x v="2"/>
  </r>
  <r>
    <n v="10"/>
    <x v="1"/>
    <x v="9"/>
    <x v="1"/>
    <s v="Yes"/>
    <x v="2"/>
    <n v="3.5647266310000001"/>
    <x v="1"/>
    <x v="1"/>
    <x v="1"/>
    <x v="1"/>
    <x v="1"/>
  </r>
  <r>
    <n v="7"/>
    <x v="1"/>
    <x v="9"/>
    <x v="2"/>
    <s v="Yes"/>
    <x v="2"/>
    <n v="2"/>
    <x v="1"/>
    <x v="1"/>
    <x v="1"/>
    <x v="1"/>
    <x v="0"/>
  </r>
  <r>
    <n v="2"/>
    <x v="0"/>
    <x v="6"/>
    <x v="4"/>
    <s v="No"/>
    <x v="9"/>
    <n v="5"/>
    <x v="0"/>
    <x v="0"/>
    <x v="0"/>
    <x v="0"/>
    <x v="2"/>
  </r>
  <r>
    <n v="1"/>
    <x v="0"/>
    <x v="8"/>
    <x v="4"/>
    <s v="No"/>
    <x v="7"/>
    <n v="8"/>
    <x v="0"/>
    <x v="0"/>
    <x v="0"/>
    <x v="0"/>
    <x v="2"/>
  </r>
  <r>
    <n v="9"/>
    <x v="1"/>
    <x v="1"/>
    <x v="2"/>
    <s v="Yes"/>
    <x v="10"/>
    <n v="0"/>
    <x v="1"/>
    <x v="1"/>
    <x v="1"/>
    <x v="1"/>
    <x v="1"/>
  </r>
  <r>
    <n v="2"/>
    <x v="0"/>
    <x v="4"/>
    <x v="6"/>
    <s v="No"/>
    <x v="11"/>
    <n v="5"/>
    <x v="0"/>
    <x v="0"/>
    <x v="0"/>
    <x v="0"/>
    <x v="2"/>
  </r>
  <r>
    <n v="1"/>
    <x v="0"/>
    <x v="6"/>
    <x v="0"/>
    <s v="No"/>
    <x v="11"/>
    <n v="6"/>
    <x v="0"/>
    <x v="0"/>
    <x v="0"/>
    <x v="0"/>
    <x v="2"/>
  </r>
  <r>
    <n v="3"/>
    <x v="0"/>
    <x v="8"/>
    <x v="4"/>
    <s v="No"/>
    <x v="5"/>
    <n v="3"/>
    <x v="0"/>
    <x v="0"/>
    <x v="0"/>
    <x v="0"/>
    <x v="2"/>
  </r>
  <r>
    <n v="8"/>
    <x v="1"/>
    <x v="7"/>
    <x v="1"/>
    <s v="Yes"/>
    <x v="12"/>
    <n v="1"/>
    <x v="1"/>
    <x v="1"/>
    <x v="1"/>
    <x v="1"/>
    <x v="1"/>
  </r>
  <r>
    <n v="0"/>
    <x v="0"/>
    <x v="4"/>
    <x v="0"/>
    <s v="No"/>
    <x v="4"/>
    <n v="6"/>
    <x v="0"/>
    <x v="0"/>
    <x v="0"/>
    <x v="0"/>
    <x v="2"/>
  </r>
  <r>
    <n v="0"/>
    <x v="0"/>
    <x v="4"/>
    <x v="6"/>
    <s v="No"/>
    <x v="16"/>
    <n v="9"/>
    <x v="0"/>
    <x v="0"/>
    <x v="0"/>
    <x v="0"/>
    <x v="2"/>
  </r>
  <r>
    <n v="10"/>
    <x v="1"/>
    <x v="1"/>
    <x v="1"/>
    <s v="Yes"/>
    <x v="8"/>
    <n v="1"/>
    <x v="1"/>
    <x v="1"/>
    <x v="1"/>
    <x v="1"/>
    <x v="1"/>
  </r>
  <r>
    <n v="10"/>
    <x v="1"/>
    <x v="2"/>
    <x v="1"/>
    <s v="Yes"/>
    <x v="10"/>
    <n v="0"/>
    <x v="1"/>
    <x v="1"/>
    <x v="1"/>
    <x v="1"/>
    <x v="1"/>
  </r>
  <r>
    <n v="0"/>
    <x v="0"/>
    <x v="0"/>
    <x v="5"/>
    <s v="No"/>
    <x v="7"/>
    <n v="7"/>
    <x v="0"/>
    <x v="0"/>
    <x v="0"/>
    <x v="0"/>
    <x v="2"/>
  </r>
  <r>
    <n v="5"/>
    <x v="1"/>
    <x v="1"/>
    <x v="2"/>
    <s v="Yes"/>
    <x v="10"/>
    <n v="2"/>
    <x v="1"/>
    <x v="1"/>
    <x v="1"/>
    <x v="1"/>
    <x v="0"/>
  </r>
  <r>
    <n v="4.5058160029999996"/>
    <x v="0"/>
    <x v="5"/>
    <x v="0"/>
    <s v="No"/>
    <x v="13"/>
    <n v="7"/>
    <x v="0"/>
    <x v="0"/>
    <x v="0"/>
    <x v="0"/>
    <x v="0"/>
  </r>
  <r>
    <n v="11"/>
    <x v="1"/>
    <x v="9"/>
    <x v="2"/>
    <s v="Yes"/>
    <x v="12"/>
    <n v="1"/>
    <x v="0"/>
    <x v="1"/>
    <x v="1"/>
    <x v="0"/>
    <x v="1"/>
  </r>
  <r>
    <n v="4"/>
    <x v="1"/>
    <x v="9"/>
    <x v="7"/>
    <s v="Yes"/>
    <x v="12"/>
    <n v="0"/>
    <x v="1"/>
    <x v="1"/>
    <x v="1"/>
    <x v="1"/>
    <x v="0"/>
  </r>
  <r>
    <n v="0"/>
    <x v="0"/>
    <x v="6"/>
    <x v="5"/>
    <s v="No"/>
    <x v="2"/>
    <n v="9"/>
    <x v="0"/>
    <x v="0"/>
    <x v="0"/>
    <x v="0"/>
    <x v="2"/>
  </r>
  <r>
    <n v="5"/>
    <x v="1"/>
    <x v="2"/>
    <x v="1"/>
    <s v="Yes"/>
    <x v="2"/>
    <n v="2"/>
    <x v="1"/>
    <x v="1"/>
    <x v="1"/>
    <x v="1"/>
    <x v="0"/>
  </r>
  <r>
    <n v="1"/>
    <x v="0"/>
    <x v="6"/>
    <x v="4"/>
    <s v="No"/>
    <x v="9"/>
    <n v="7"/>
    <x v="0"/>
    <x v="0"/>
    <x v="0"/>
    <x v="0"/>
    <x v="2"/>
  </r>
  <r>
    <n v="5"/>
    <x v="1"/>
    <x v="2"/>
    <x v="7"/>
    <s v="Yes"/>
    <x v="12"/>
    <n v="2"/>
    <x v="1"/>
    <x v="1"/>
    <x v="1"/>
    <x v="1"/>
    <x v="0"/>
  </r>
  <r>
    <n v="11"/>
    <x v="1"/>
    <x v="9"/>
    <x v="1"/>
    <s v="Yes"/>
    <x v="10"/>
    <n v="0"/>
    <x v="0"/>
    <x v="1"/>
    <x v="1"/>
    <x v="0"/>
    <x v="1"/>
  </r>
  <r>
    <n v="10"/>
    <x v="1"/>
    <x v="7"/>
    <x v="1"/>
    <s v="Yes"/>
    <x v="10"/>
    <n v="0"/>
    <x v="1"/>
    <x v="1"/>
    <x v="1"/>
    <x v="1"/>
    <x v="1"/>
  </r>
  <r>
    <n v="6"/>
    <x v="1"/>
    <x v="1"/>
    <x v="1"/>
    <s v="Yes"/>
    <x v="8"/>
    <n v="0"/>
    <x v="1"/>
    <x v="1"/>
    <x v="1"/>
    <x v="1"/>
    <x v="0"/>
  </r>
  <r>
    <n v="1"/>
    <x v="0"/>
    <x v="0"/>
    <x v="5"/>
    <s v="No"/>
    <x v="6"/>
    <n v="8"/>
    <x v="0"/>
    <x v="0"/>
    <x v="0"/>
    <x v="0"/>
    <x v="2"/>
  </r>
  <r>
    <n v="10"/>
    <x v="1"/>
    <x v="9"/>
    <x v="7"/>
    <s v="Yes"/>
    <x v="8"/>
    <n v="0"/>
    <x v="1"/>
    <x v="1"/>
    <x v="1"/>
    <x v="1"/>
    <x v="1"/>
  </r>
  <r>
    <n v="1"/>
    <x v="0"/>
    <x v="6"/>
    <x v="6"/>
    <s v="No"/>
    <x v="11"/>
    <n v="9"/>
    <x v="0"/>
    <x v="0"/>
    <x v="0"/>
    <x v="0"/>
    <x v="2"/>
  </r>
  <r>
    <n v="5"/>
    <x v="1"/>
    <x v="9"/>
    <x v="2"/>
    <s v="No"/>
    <x v="10"/>
    <n v="2"/>
    <x v="1"/>
    <x v="1"/>
    <x v="0"/>
    <x v="1"/>
    <x v="0"/>
  </r>
  <r>
    <n v="1"/>
    <x v="0"/>
    <x v="0"/>
    <x v="6"/>
    <s v="No"/>
    <x v="7"/>
    <n v="3"/>
    <x v="0"/>
    <x v="0"/>
    <x v="0"/>
    <x v="0"/>
    <x v="2"/>
  </r>
  <r>
    <n v="4.5058160029999996"/>
    <x v="0"/>
    <x v="2"/>
    <x v="2"/>
    <s v="Yes"/>
    <x v="8"/>
    <n v="2"/>
    <x v="1"/>
    <x v="0"/>
    <x v="1"/>
    <x v="1"/>
    <x v="0"/>
  </r>
  <r>
    <n v="0"/>
    <x v="0"/>
    <x v="3"/>
    <x v="6"/>
    <s v="No"/>
    <x v="3"/>
    <n v="5"/>
    <x v="0"/>
    <x v="0"/>
    <x v="0"/>
    <x v="0"/>
    <x v="2"/>
  </r>
  <r>
    <n v="5"/>
    <x v="1"/>
    <x v="2"/>
    <x v="2"/>
    <s v="Yes"/>
    <x v="10"/>
    <n v="1"/>
    <x v="1"/>
    <x v="1"/>
    <x v="1"/>
    <x v="1"/>
    <x v="0"/>
  </r>
  <r>
    <n v="5"/>
    <x v="1"/>
    <x v="9"/>
    <x v="2"/>
    <s v="Yes"/>
    <x v="15"/>
    <n v="2"/>
    <x v="1"/>
    <x v="1"/>
    <x v="1"/>
    <x v="1"/>
    <x v="0"/>
  </r>
  <r>
    <n v="6"/>
    <x v="1"/>
    <x v="7"/>
    <x v="2"/>
    <s v="Yes"/>
    <x v="10"/>
    <n v="1"/>
    <x v="1"/>
    <x v="1"/>
    <x v="1"/>
    <x v="1"/>
    <x v="0"/>
  </r>
  <r>
    <n v="4"/>
    <x v="1"/>
    <x v="1"/>
    <x v="2"/>
    <s v="Yes"/>
    <x v="12"/>
    <n v="0"/>
    <x v="1"/>
    <x v="1"/>
    <x v="1"/>
    <x v="1"/>
    <x v="0"/>
  </r>
  <r>
    <n v="2"/>
    <x v="0"/>
    <x v="5"/>
    <x v="0"/>
    <s v="No"/>
    <x v="5"/>
    <n v="7"/>
    <x v="0"/>
    <x v="0"/>
    <x v="0"/>
    <x v="0"/>
    <x v="2"/>
  </r>
  <r>
    <n v="7"/>
    <x v="1"/>
    <x v="11"/>
    <x v="1"/>
    <s v="Yes"/>
    <x v="10"/>
    <n v="2"/>
    <x v="1"/>
    <x v="1"/>
    <x v="1"/>
    <x v="1"/>
    <x v="0"/>
  </r>
  <r>
    <n v="3"/>
    <x v="0"/>
    <x v="4"/>
    <x v="4"/>
    <s v="No"/>
    <x v="4"/>
    <n v="3"/>
    <x v="0"/>
    <x v="0"/>
    <x v="0"/>
    <x v="0"/>
    <x v="2"/>
  </r>
  <r>
    <n v="10"/>
    <x v="1"/>
    <x v="1"/>
    <x v="7"/>
    <s v="Yes"/>
    <x v="15"/>
    <n v="0"/>
    <x v="1"/>
    <x v="1"/>
    <x v="1"/>
    <x v="1"/>
    <x v="1"/>
  </r>
  <r>
    <n v="8"/>
    <x v="1"/>
    <x v="7"/>
    <x v="2"/>
    <s v="Yes"/>
    <x v="15"/>
    <n v="0"/>
    <x v="1"/>
    <x v="1"/>
    <x v="1"/>
    <x v="1"/>
    <x v="1"/>
  </r>
  <r>
    <n v="3"/>
    <x v="0"/>
    <x v="6"/>
    <x v="6"/>
    <s v="No"/>
    <x v="4"/>
    <n v="6"/>
    <x v="0"/>
    <x v="0"/>
    <x v="0"/>
    <x v="0"/>
    <x v="2"/>
  </r>
  <r>
    <n v="3"/>
    <x v="0"/>
    <x v="5"/>
    <x v="0"/>
    <s v="No"/>
    <x v="14"/>
    <n v="4"/>
    <x v="0"/>
    <x v="0"/>
    <x v="0"/>
    <x v="0"/>
    <x v="2"/>
  </r>
  <r>
    <n v="5"/>
    <x v="1"/>
    <x v="7"/>
    <x v="1"/>
    <s v="Yes"/>
    <x v="12"/>
    <n v="1"/>
    <x v="1"/>
    <x v="1"/>
    <x v="1"/>
    <x v="1"/>
    <x v="0"/>
  </r>
  <r>
    <n v="5"/>
    <x v="1"/>
    <x v="1"/>
    <x v="2"/>
    <s v="Yes"/>
    <x v="2"/>
    <n v="1"/>
    <x v="1"/>
    <x v="1"/>
    <x v="1"/>
    <x v="1"/>
    <x v="0"/>
  </r>
  <r>
    <n v="5"/>
    <x v="1"/>
    <x v="1"/>
    <x v="1"/>
    <s v="Yes"/>
    <x v="8"/>
    <n v="2"/>
    <x v="1"/>
    <x v="1"/>
    <x v="1"/>
    <x v="1"/>
    <x v="0"/>
  </r>
  <r>
    <n v="2"/>
    <x v="0"/>
    <x v="0"/>
    <x v="5"/>
    <s v="No"/>
    <x v="2"/>
    <n v="7"/>
    <x v="0"/>
    <x v="0"/>
    <x v="0"/>
    <x v="0"/>
    <x v="2"/>
  </r>
  <r>
    <n v="1"/>
    <x v="0"/>
    <x v="5"/>
    <x v="0"/>
    <s v="No"/>
    <x v="7"/>
    <n v="3"/>
    <x v="0"/>
    <x v="0"/>
    <x v="0"/>
    <x v="0"/>
    <x v="2"/>
  </r>
  <r>
    <n v="7"/>
    <x v="1"/>
    <x v="9"/>
    <x v="7"/>
    <s v="Yes"/>
    <x v="10"/>
    <n v="0"/>
    <x v="0"/>
    <x v="1"/>
    <x v="1"/>
    <x v="0"/>
    <x v="0"/>
  </r>
  <r>
    <n v="2"/>
    <x v="0"/>
    <x v="5"/>
    <x v="4"/>
    <s v="No"/>
    <x v="6"/>
    <n v="3"/>
    <x v="0"/>
    <x v="0"/>
    <x v="0"/>
    <x v="0"/>
    <x v="2"/>
  </r>
  <r>
    <n v="2"/>
    <x v="0"/>
    <x v="3"/>
    <x v="6"/>
    <s v="No"/>
    <x v="5"/>
    <n v="6"/>
    <x v="0"/>
    <x v="0"/>
    <x v="0"/>
    <x v="0"/>
    <x v="2"/>
  </r>
  <r>
    <n v="3"/>
    <x v="0"/>
    <x v="6"/>
    <x v="5"/>
    <s v="No"/>
    <x v="13"/>
    <n v="6"/>
    <x v="0"/>
    <x v="0"/>
    <x v="0"/>
    <x v="0"/>
    <x v="2"/>
  </r>
  <r>
    <n v="2"/>
    <x v="0"/>
    <x v="6"/>
    <x v="6"/>
    <s v="No"/>
    <x v="3"/>
    <n v="4"/>
    <x v="0"/>
    <x v="0"/>
    <x v="0"/>
    <x v="0"/>
    <x v="2"/>
  </r>
  <r>
    <n v="11"/>
    <x v="1"/>
    <x v="2"/>
    <x v="2"/>
    <s v="Yes"/>
    <x v="10"/>
    <n v="0"/>
    <x v="1"/>
    <x v="1"/>
    <x v="1"/>
    <x v="1"/>
    <x v="1"/>
  </r>
  <r>
    <n v="8"/>
    <x v="1"/>
    <x v="2"/>
    <x v="1"/>
    <s v="Yes"/>
    <x v="10"/>
    <n v="0"/>
    <x v="1"/>
    <x v="1"/>
    <x v="1"/>
    <x v="1"/>
    <x v="1"/>
  </r>
  <r>
    <n v="7"/>
    <x v="1"/>
    <x v="7"/>
    <x v="7"/>
    <s v="No"/>
    <x v="10"/>
    <n v="1"/>
    <x v="1"/>
    <x v="1"/>
    <x v="0"/>
    <x v="1"/>
    <x v="0"/>
  </r>
  <r>
    <n v="2"/>
    <x v="0"/>
    <x v="5"/>
    <x v="3"/>
    <s v="No"/>
    <x v="14"/>
    <n v="8"/>
    <x v="1"/>
    <x v="0"/>
    <x v="0"/>
    <x v="1"/>
    <x v="2"/>
  </r>
  <r>
    <n v="0"/>
    <x v="0"/>
    <x v="4"/>
    <x v="0"/>
    <s v="No"/>
    <x v="3"/>
    <n v="7"/>
    <x v="0"/>
    <x v="0"/>
    <x v="0"/>
    <x v="0"/>
    <x v="2"/>
  </r>
  <r>
    <n v="2"/>
    <x v="0"/>
    <x v="6"/>
    <x v="0"/>
    <s v="No"/>
    <x v="5"/>
    <n v="4"/>
    <x v="0"/>
    <x v="0"/>
    <x v="0"/>
    <x v="0"/>
    <x v="2"/>
  </r>
  <r>
    <n v="4"/>
    <x v="1"/>
    <x v="1"/>
    <x v="2"/>
    <s v="Yes"/>
    <x v="15"/>
    <n v="1"/>
    <x v="1"/>
    <x v="1"/>
    <x v="1"/>
    <x v="1"/>
    <x v="0"/>
  </r>
  <r>
    <n v="6"/>
    <x v="1"/>
    <x v="9"/>
    <x v="7"/>
    <s v="Yes"/>
    <x v="12"/>
    <n v="1"/>
    <x v="1"/>
    <x v="1"/>
    <x v="1"/>
    <x v="1"/>
    <x v="0"/>
  </r>
  <r>
    <n v="8"/>
    <x v="1"/>
    <x v="2"/>
    <x v="7"/>
    <s v="Yes"/>
    <x v="12"/>
    <n v="2"/>
    <x v="1"/>
    <x v="1"/>
    <x v="1"/>
    <x v="1"/>
    <x v="1"/>
  </r>
  <r>
    <n v="3"/>
    <x v="0"/>
    <x v="8"/>
    <x v="0"/>
    <s v="No"/>
    <x v="0"/>
    <n v="3"/>
    <x v="0"/>
    <x v="0"/>
    <x v="0"/>
    <x v="0"/>
    <x v="2"/>
  </r>
  <r>
    <n v="9"/>
    <x v="1"/>
    <x v="1"/>
    <x v="2"/>
    <s v="Yes"/>
    <x v="10"/>
    <n v="0"/>
    <x v="1"/>
    <x v="1"/>
    <x v="1"/>
    <x v="1"/>
    <x v="1"/>
  </r>
  <r>
    <n v="3"/>
    <x v="0"/>
    <x v="5"/>
    <x v="4"/>
    <s v="No"/>
    <x v="14"/>
    <n v="8"/>
    <x v="0"/>
    <x v="0"/>
    <x v="0"/>
    <x v="0"/>
    <x v="2"/>
  </r>
  <r>
    <n v="8"/>
    <x v="1"/>
    <x v="9"/>
    <x v="1"/>
    <s v="Yes"/>
    <x v="10"/>
    <n v="1"/>
    <x v="1"/>
    <x v="1"/>
    <x v="1"/>
    <x v="1"/>
    <x v="1"/>
  </r>
  <r>
    <n v="11"/>
    <x v="1"/>
    <x v="1"/>
    <x v="7"/>
    <s v="Yes"/>
    <x v="15"/>
    <n v="1"/>
    <x v="1"/>
    <x v="1"/>
    <x v="1"/>
    <x v="1"/>
    <x v="1"/>
  </r>
  <r>
    <n v="1"/>
    <x v="0"/>
    <x v="5"/>
    <x v="6"/>
    <s v="No"/>
    <x v="6"/>
    <n v="4"/>
    <x v="0"/>
    <x v="0"/>
    <x v="0"/>
    <x v="0"/>
    <x v="2"/>
  </r>
  <r>
    <n v="10"/>
    <x v="1"/>
    <x v="9"/>
    <x v="2"/>
    <s v="Yes"/>
    <x v="10"/>
    <n v="0"/>
    <x v="0"/>
    <x v="1"/>
    <x v="1"/>
    <x v="0"/>
    <x v="1"/>
  </r>
  <r>
    <n v="5"/>
    <x v="1"/>
    <x v="2"/>
    <x v="2"/>
    <s v="Yes"/>
    <x v="8"/>
    <n v="0"/>
    <x v="1"/>
    <x v="1"/>
    <x v="1"/>
    <x v="1"/>
    <x v="0"/>
  </r>
  <r>
    <n v="2"/>
    <x v="0"/>
    <x v="6"/>
    <x v="5"/>
    <s v="No"/>
    <x v="6"/>
    <n v="9"/>
    <x v="0"/>
    <x v="0"/>
    <x v="0"/>
    <x v="0"/>
    <x v="2"/>
  </r>
  <r>
    <n v="2"/>
    <x v="0"/>
    <x v="0"/>
    <x v="4"/>
    <s v="No"/>
    <x v="9"/>
    <n v="3"/>
    <x v="0"/>
    <x v="0"/>
    <x v="0"/>
    <x v="0"/>
    <x v="2"/>
  </r>
  <r>
    <n v="3"/>
    <x v="0"/>
    <x v="5"/>
    <x v="5"/>
    <s v="No"/>
    <x v="5"/>
    <n v="4"/>
    <x v="0"/>
    <x v="0"/>
    <x v="0"/>
    <x v="0"/>
    <x v="2"/>
  </r>
  <r>
    <n v="8"/>
    <x v="1"/>
    <x v="2"/>
    <x v="1"/>
    <s v="Yes"/>
    <x v="12"/>
    <n v="1"/>
    <x v="1"/>
    <x v="1"/>
    <x v="1"/>
    <x v="1"/>
    <x v="1"/>
  </r>
  <r>
    <n v="3"/>
    <x v="0"/>
    <x v="8"/>
    <x v="0"/>
    <s v="No"/>
    <x v="11"/>
    <n v="5"/>
    <x v="0"/>
    <x v="0"/>
    <x v="0"/>
    <x v="0"/>
    <x v="2"/>
  </r>
  <r>
    <n v="2"/>
    <x v="0"/>
    <x v="0"/>
    <x v="4"/>
    <s v="No"/>
    <x v="14"/>
    <n v="8"/>
    <x v="0"/>
    <x v="0"/>
    <x v="0"/>
    <x v="0"/>
    <x v="2"/>
  </r>
  <r>
    <n v="11"/>
    <x v="1"/>
    <x v="1"/>
    <x v="1"/>
    <s v="Yes"/>
    <x v="15"/>
    <n v="2"/>
    <x v="0"/>
    <x v="1"/>
    <x v="1"/>
    <x v="0"/>
    <x v="1"/>
  </r>
  <r>
    <n v="8"/>
    <x v="1"/>
    <x v="9"/>
    <x v="7"/>
    <s v="Yes"/>
    <x v="10"/>
    <n v="1"/>
    <x v="1"/>
    <x v="1"/>
    <x v="1"/>
    <x v="1"/>
    <x v="1"/>
  </r>
  <r>
    <n v="1"/>
    <x v="0"/>
    <x v="6"/>
    <x v="5"/>
    <s v="No"/>
    <x v="13"/>
    <n v="8"/>
    <x v="1"/>
    <x v="0"/>
    <x v="0"/>
    <x v="1"/>
    <x v="2"/>
  </r>
  <r>
    <n v="4"/>
    <x v="1"/>
    <x v="2"/>
    <x v="1"/>
    <s v="Yes"/>
    <x v="8"/>
    <n v="1"/>
    <x v="1"/>
    <x v="1"/>
    <x v="1"/>
    <x v="1"/>
    <x v="0"/>
  </r>
  <r>
    <n v="2"/>
    <x v="0"/>
    <x v="8"/>
    <x v="4"/>
    <s v="No"/>
    <x v="5"/>
    <n v="7"/>
    <x v="0"/>
    <x v="0"/>
    <x v="0"/>
    <x v="0"/>
    <x v="2"/>
  </r>
  <r>
    <n v="7"/>
    <x v="1"/>
    <x v="7"/>
    <x v="7"/>
    <s v="Yes"/>
    <x v="16"/>
    <n v="1"/>
    <x v="1"/>
    <x v="1"/>
    <x v="1"/>
    <x v="1"/>
    <x v="0"/>
  </r>
  <r>
    <n v="7"/>
    <x v="1"/>
    <x v="9"/>
    <x v="2"/>
    <s v="Yes"/>
    <x v="10"/>
    <n v="1"/>
    <x v="0"/>
    <x v="1"/>
    <x v="1"/>
    <x v="0"/>
    <x v="0"/>
  </r>
  <r>
    <n v="2"/>
    <x v="0"/>
    <x v="6"/>
    <x v="0"/>
    <s v="No"/>
    <x v="11"/>
    <n v="4"/>
    <x v="0"/>
    <x v="0"/>
    <x v="0"/>
    <x v="0"/>
    <x v="2"/>
  </r>
  <r>
    <n v="4"/>
    <x v="1"/>
    <x v="9"/>
    <x v="1"/>
    <s v="Yes"/>
    <x v="15"/>
    <n v="0"/>
    <x v="1"/>
    <x v="1"/>
    <x v="1"/>
    <x v="1"/>
    <x v="0"/>
  </r>
  <r>
    <n v="2"/>
    <x v="0"/>
    <x v="6"/>
    <x v="5"/>
    <s v="No"/>
    <x v="11"/>
    <n v="5"/>
    <x v="0"/>
    <x v="0"/>
    <x v="0"/>
    <x v="0"/>
    <x v="2"/>
  </r>
  <r>
    <n v="10"/>
    <x v="1"/>
    <x v="9"/>
    <x v="7"/>
    <s v="Yes"/>
    <x v="15"/>
    <n v="1"/>
    <x v="1"/>
    <x v="1"/>
    <x v="1"/>
    <x v="1"/>
    <x v="1"/>
  </r>
  <r>
    <n v="11"/>
    <x v="1"/>
    <x v="2"/>
    <x v="1"/>
    <s v="Yes"/>
    <x v="15"/>
    <n v="2"/>
    <x v="0"/>
    <x v="1"/>
    <x v="1"/>
    <x v="0"/>
    <x v="1"/>
  </r>
  <r>
    <n v="4"/>
    <x v="1"/>
    <x v="1"/>
    <x v="2"/>
    <s v="Yes"/>
    <x v="2"/>
    <n v="2"/>
    <x v="1"/>
    <x v="1"/>
    <x v="1"/>
    <x v="1"/>
    <x v="0"/>
  </r>
  <r>
    <n v="0"/>
    <x v="0"/>
    <x v="8"/>
    <x v="0"/>
    <s v="No"/>
    <x v="11"/>
    <n v="7"/>
    <x v="0"/>
    <x v="0"/>
    <x v="0"/>
    <x v="0"/>
    <x v="2"/>
  </r>
  <r>
    <n v="1"/>
    <x v="0"/>
    <x v="5"/>
    <x v="6"/>
    <s v="No"/>
    <x v="14"/>
    <n v="3"/>
    <x v="0"/>
    <x v="0"/>
    <x v="0"/>
    <x v="0"/>
    <x v="2"/>
  </r>
  <r>
    <n v="1"/>
    <x v="0"/>
    <x v="6"/>
    <x v="4"/>
    <s v="No"/>
    <x v="2"/>
    <n v="5"/>
    <x v="0"/>
    <x v="0"/>
    <x v="0"/>
    <x v="0"/>
    <x v="2"/>
  </r>
  <r>
    <n v="2"/>
    <x v="0"/>
    <x v="0"/>
    <x v="5"/>
    <s v="No"/>
    <x v="5"/>
    <n v="4"/>
    <x v="0"/>
    <x v="0"/>
    <x v="0"/>
    <x v="0"/>
    <x v="2"/>
  </r>
  <r>
    <n v="0"/>
    <x v="0"/>
    <x v="4"/>
    <x v="6"/>
    <s v="No"/>
    <x v="13"/>
    <n v="3"/>
    <x v="0"/>
    <x v="0"/>
    <x v="0"/>
    <x v="0"/>
    <x v="2"/>
  </r>
  <r>
    <n v="1"/>
    <x v="0"/>
    <x v="0"/>
    <x v="6"/>
    <s v="No"/>
    <x v="9"/>
    <n v="4"/>
    <x v="0"/>
    <x v="0"/>
    <x v="0"/>
    <x v="0"/>
    <x v="2"/>
  </r>
  <r>
    <n v="10"/>
    <x v="1"/>
    <x v="9"/>
    <x v="1"/>
    <s v="Yes"/>
    <x v="15"/>
    <n v="1"/>
    <x v="0"/>
    <x v="1"/>
    <x v="1"/>
    <x v="0"/>
    <x v="1"/>
  </r>
  <r>
    <n v="1"/>
    <x v="0"/>
    <x v="8"/>
    <x v="5"/>
    <s v="No"/>
    <x v="0"/>
    <n v="6"/>
    <x v="0"/>
    <x v="0"/>
    <x v="0"/>
    <x v="0"/>
    <x v="2"/>
  </r>
  <r>
    <n v="5"/>
    <x v="1"/>
    <x v="1"/>
    <x v="2"/>
    <s v="Yes"/>
    <x v="2"/>
    <n v="1"/>
    <x v="1"/>
    <x v="1"/>
    <x v="1"/>
    <x v="1"/>
    <x v="0"/>
  </r>
  <r>
    <n v="1"/>
    <x v="0"/>
    <x v="4"/>
    <x v="4"/>
    <s v="No"/>
    <x v="9"/>
    <n v="8"/>
    <x v="0"/>
    <x v="0"/>
    <x v="0"/>
    <x v="0"/>
    <x v="2"/>
  </r>
  <r>
    <n v="1"/>
    <x v="0"/>
    <x v="5"/>
    <x v="5"/>
    <s v="No"/>
    <x v="9"/>
    <n v="5"/>
    <x v="0"/>
    <x v="0"/>
    <x v="0"/>
    <x v="0"/>
    <x v="2"/>
  </r>
  <r>
    <n v="2"/>
    <x v="0"/>
    <x v="8"/>
    <x v="6"/>
    <s v="No"/>
    <x v="14"/>
    <n v="3"/>
    <x v="0"/>
    <x v="0"/>
    <x v="0"/>
    <x v="0"/>
    <x v="2"/>
  </r>
  <r>
    <n v="1"/>
    <x v="0"/>
    <x v="4"/>
    <x v="5"/>
    <s v="No"/>
    <x v="13"/>
    <n v="8"/>
    <x v="1"/>
    <x v="0"/>
    <x v="0"/>
    <x v="1"/>
    <x v="2"/>
  </r>
  <r>
    <n v="2"/>
    <x v="0"/>
    <x v="5"/>
    <x v="4"/>
    <s v="No"/>
    <x v="0"/>
    <n v="7"/>
    <x v="0"/>
    <x v="0"/>
    <x v="0"/>
    <x v="0"/>
    <x v="2"/>
  </r>
  <r>
    <n v="5"/>
    <x v="1"/>
    <x v="9"/>
    <x v="7"/>
    <s v="Yes"/>
    <x v="12"/>
    <n v="2"/>
    <x v="1"/>
    <x v="1"/>
    <x v="1"/>
    <x v="1"/>
    <x v="0"/>
  </r>
  <r>
    <n v="1"/>
    <x v="0"/>
    <x v="3"/>
    <x v="5"/>
    <s v="No"/>
    <x v="3"/>
    <n v="5"/>
    <x v="0"/>
    <x v="0"/>
    <x v="0"/>
    <x v="0"/>
    <x v="2"/>
  </r>
  <r>
    <n v="9"/>
    <x v="1"/>
    <x v="9"/>
    <x v="1"/>
    <s v="Yes"/>
    <x v="15"/>
    <n v="2"/>
    <x v="1"/>
    <x v="1"/>
    <x v="1"/>
    <x v="1"/>
    <x v="1"/>
  </r>
  <r>
    <n v="1"/>
    <x v="0"/>
    <x v="0"/>
    <x v="0"/>
    <s v="No"/>
    <x v="14"/>
    <n v="5"/>
    <x v="0"/>
    <x v="0"/>
    <x v="0"/>
    <x v="0"/>
    <x v="2"/>
  </r>
  <r>
    <n v="2"/>
    <x v="0"/>
    <x v="0"/>
    <x v="4"/>
    <s v="No"/>
    <x v="4"/>
    <n v="7"/>
    <x v="0"/>
    <x v="0"/>
    <x v="0"/>
    <x v="0"/>
    <x v="2"/>
  </r>
  <r>
    <n v="1"/>
    <x v="0"/>
    <x v="3"/>
    <x v="3"/>
    <s v="No"/>
    <x v="0"/>
    <n v="7"/>
    <x v="1"/>
    <x v="0"/>
    <x v="0"/>
    <x v="1"/>
    <x v="2"/>
  </r>
  <r>
    <n v="3"/>
    <x v="0"/>
    <x v="6"/>
    <x v="6"/>
    <s v="No"/>
    <x v="5"/>
    <n v="7"/>
    <x v="0"/>
    <x v="0"/>
    <x v="0"/>
    <x v="0"/>
    <x v="2"/>
  </r>
  <r>
    <n v="8"/>
    <x v="1"/>
    <x v="7"/>
    <x v="6"/>
    <s v="Yes"/>
    <x v="8"/>
    <n v="2"/>
    <x v="1"/>
    <x v="1"/>
    <x v="1"/>
    <x v="1"/>
    <x v="1"/>
  </r>
  <r>
    <n v="2"/>
    <x v="0"/>
    <x v="8"/>
    <x v="4"/>
    <s v="No"/>
    <x v="6"/>
    <n v="8"/>
    <x v="0"/>
    <x v="0"/>
    <x v="0"/>
    <x v="0"/>
    <x v="2"/>
  </r>
  <r>
    <n v="2"/>
    <x v="0"/>
    <x v="5"/>
    <x v="5"/>
    <s v="No"/>
    <x v="3"/>
    <n v="3"/>
    <x v="0"/>
    <x v="0"/>
    <x v="0"/>
    <x v="0"/>
    <x v="2"/>
  </r>
  <r>
    <n v="2"/>
    <x v="0"/>
    <x v="8"/>
    <x v="6"/>
    <s v="No"/>
    <x v="6"/>
    <n v="4"/>
    <x v="0"/>
    <x v="0"/>
    <x v="0"/>
    <x v="0"/>
    <x v="2"/>
  </r>
  <r>
    <n v="3"/>
    <x v="0"/>
    <x v="8"/>
    <x v="4"/>
    <s v="No"/>
    <x v="6"/>
    <n v="4"/>
    <x v="0"/>
    <x v="0"/>
    <x v="0"/>
    <x v="0"/>
    <x v="2"/>
  </r>
  <r>
    <n v="0"/>
    <x v="0"/>
    <x v="3"/>
    <x v="4"/>
    <s v="No"/>
    <x v="0"/>
    <n v="3"/>
    <x v="0"/>
    <x v="0"/>
    <x v="0"/>
    <x v="0"/>
    <x v="2"/>
  </r>
  <r>
    <n v="8"/>
    <x v="1"/>
    <x v="9"/>
    <x v="7"/>
    <s v="Yes"/>
    <x v="12"/>
    <n v="1"/>
    <x v="1"/>
    <x v="1"/>
    <x v="1"/>
    <x v="1"/>
    <x v="1"/>
  </r>
  <r>
    <n v="4"/>
    <x v="1"/>
    <x v="2"/>
    <x v="2"/>
    <s v="Yes"/>
    <x v="2"/>
    <n v="0"/>
    <x v="1"/>
    <x v="1"/>
    <x v="1"/>
    <x v="1"/>
    <x v="0"/>
  </r>
  <r>
    <n v="0"/>
    <x v="0"/>
    <x v="6"/>
    <x v="5"/>
    <s v="No"/>
    <x v="3"/>
    <n v="5"/>
    <x v="0"/>
    <x v="0"/>
    <x v="0"/>
    <x v="0"/>
    <x v="2"/>
  </r>
  <r>
    <n v="1"/>
    <x v="0"/>
    <x v="5"/>
    <x v="0"/>
    <s v="No"/>
    <x v="2"/>
    <n v="9"/>
    <x v="0"/>
    <x v="0"/>
    <x v="0"/>
    <x v="0"/>
    <x v="2"/>
  </r>
  <r>
    <n v="2"/>
    <x v="0"/>
    <x v="8"/>
    <x v="0"/>
    <s v="No"/>
    <x v="6"/>
    <n v="6"/>
    <x v="0"/>
    <x v="0"/>
    <x v="0"/>
    <x v="0"/>
    <x v="2"/>
  </r>
  <r>
    <n v="2"/>
    <x v="0"/>
    <x v="5"/>
    <x v="4"/>
    <s v="No"/>
    <x v="11"/>
    <n v="8"/>
    <x v="0"/>
    <x v="0"/>
    <x v="0"/>
    <x v="0"/>
    <x v="2"/>
  </r>
  <r>
    <n v="9"/>
    <x v="1"/>
    <x v="9"/>
    <x v="7"/>
    <s v="Yes"/>
    <x v="2"/>
    <n v="0"/>
    <x v="1"/>
    <x v="1"/>
    <x v="1"/>
    <x v="1"/>
    <x v="1"/>
  </r>
  <r>
    <n v="0"/>
    <x v="0"/>
    <x v="3"/>
    <x v="6"/>
    <s v="No"/>
    <x v="6"/>
    <n v="5"/>
    <x v="0"/>
    <x v="0"/>
    <x v="0"/>
    <x v="0"/>
    <x v="2"/>
  </r>
  <r>
    <n v="4"/>
    <x v="1"/>
    <x v="2"/>
    <x v="2"/>
    <s v="Yes"/>
    <x v="10"/>
    <n v="2"/>
    <x v="1"/>
    <x v="1"/>
    <x v="1"/>
    <x v="1"/>
    <x v="0"/>
  </r>
  <r>
    <n v="1"/>
    <x v="0"/>
    <x v="4"/>
    <x v="6"/>
    <s v="No"/>
    <x v="6"/>
    <n v="6"/>
    <x v="0"/>
    <x v="0"/>
    <x v="0"/>
    <x v="0"/>
    <x v="2"/>
  </r>
  <r>
    <n v="7"/>
    <x v="1"/>
    <x v="9"/>
    <x v="2"/>
    <s v="Yes"/>
    <x v="10"/>
    <n v="1"/>
    <x v="1"/>
    <x v="1"/>
    <x v="1"/>
    <x v="1"/>
    <x v="0"/>
  </r>
  <r>
    <n v="11"/>
    <x v="1"/>
    <x v="1"/>
    <x v="2"/>
    <s v="Yes"/>
    <x v="15"/>
    <n v="1"/>
    <x v="1"/>
    <x v="1"/>
    <x v="1"/>
    <x v="1"/>
    <x v="1"/>
  </r>
  <r>
    <n v="10"/>
    <x v="1"/>
    <x v="1"/>
    <x v="1"/>
    <s v="No"/>
    <x v="12"/>
    <n v="0"/>
    <x v="1"/>
    <x v="1"/>
    <x v="0"/>
    <x v="1"/>
    <x v="1"/>
  </r>
  <r>
    <n v="7"/>
    <x v="1"/>
    <x v="1"/>
    <x v="1"/>
    <s v="Yes"/>
    <x v="2"/>
    <n v="2"/>
    <x v="1"/>
    <x v="1"/>
    <x v="1"/>
    <x v="1"/>
    <x v="0"/>
  </r>
  <r>
    <n v="0"/>
    <x v="0"/>
    <x v="4"/>
    <x v="0"/>
    <s v="No"/>
    <x v="5"/>
    <n v="3"/>
    <x v="0"/>
    <x v="0"/>
    <x v="0"/>
    <x v="0"/>
    <x v="2"/>
  </r>
  <r>
    <n v="5"/>
    <x v="1"/>
    <x v="1"/>
    <x v="7"/>
    <s v="Yes"/>
    <x v="10"/>
    <n v="0"/>
    <x v="1"/>
    <x v="1"/>
    <x v="1"/>
    <x v="1"/>
    <x v="0"/>
  </r>
  <r>
    <n v="6"/>
    <x v="1"/>
    <x v="1"/>
    <x v="1"/>
    <s v="Yes"/>
    <x v="15"/>
    <n v="0"/>
    <x v="1"/>
    <x v="1"/>
    <x v="1"/>
    <x v="1"/>
    <x v="0"/>
  </r>
  <r>
    <n v="8"/>
    <x v="1"/>
    <x v="9"/>
    <x v="1"/>
    <s v="Yes"/>
    <x v="10"/>
    <n v="2"/>
    <x v="1"/>
    <x v="1"/>
    <x v="1"/>
    <x v="1"/>
    <x v="1"/>
  </r>
  <r>
    <n v="6"/>
    <x v="1"/>
    <x v="7"/>
    <x v="7"/>
    <s v="Yes"/>
    <x v="2"/>
    <n v="1"/>
    <x v="1"/>
    <x v="1"/>
    <x v="1"/>
    <x v="1"/>
    <x v="0"/>
  </r>
  <r>
    <n v="9"/>
    <x v="1"/>
    <x v="9"/>
    <x v="1"/>
    <s v="Yes"/>
    <x v="10"/>
    <n v="2"/>
    <x v="1"/>
    <x v="1"/>
    <x v="1"/>
    <x v="1"/>
    <x v="1"/>
  </r>
  <r>
    <n v="9"/>
    <x v="0"/>
    <x v="9"/>
    <x v="1"/>
    <s v="Yes"/>
    <x v="8"/>
    <n v="2"/>
    <x v="1"/>
    <x v="0"/>
    <x v="1"/>
    <x v="1"/>
    <x v="1"/>
  </r>
  <r>
    <n v="0"/>
    <x v="0"/>
    <x v="4"/>
    <x v="6"/>
    <s v="No"/>
    <x v="11"/>
    <n v="3.5647266310000001"/>
    <x v="0"/>
    <x v="0"/>
    <x v="0"/>
    <x v="0"/>
    <x v="2"/>
  </r>
  <r>
    <n v="3"/>
    <x v="0"/>
    <x v="5"/>
    <x v="0"/>
    <s v="No"/>
    <x v="5"/>
    <n v="6"/>
    <x v="0"/>
    <x v="0"/>
    <x v="0"/>
    <x v="0"/>
    <x v="2"/>
  </r>
  <r>
    <n v="3"/>
    <x v="0"/>
    <x v="6"/>
    <x v="6"/>
    <s v="No"/>
    <x v="3"/>
    <n v="9"/>
    <x v="0"/>
    <x v="0"/>
    <x v="0"/>
    <x v="0"/>
    <x v="2"/>
  </r>
  <r>
    <n v="4"/>
    <x v="1"/>
    <x v="2"/>
    <x v="7"/>
    <s v="Yes"/>
    <x v="8"/>
    <n v="0"/>
    <x v="1"/>
    <x v="1"/>
    <x v="1"/>
    <x v="1"/>
    <x v="0"/>
  </r>
  <r>
    <n v="11"/>
    <x v="1"/>
    <x v="2"/>
    <x v="6"/>
    <s v="Yes"/>
    <x v="12"/>
    <n v="0"/>
    <x v="1"/>
    <x v="1"/>
    <x v="1"/>
    <x v="1"/>
    <x v="1"/>
  </r>
  <r>
    <n v="3"/>
    <x v="0"/>
    <x v="3"/>
    <x v="0"/>
    <s v="No"/>
    <x v="5"/>
    <n v="9"/>
    <x v="0"/>
    <x v="0"/>
    <x v="0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01">
  <r>
    <n v="4"/>
    <s v="No"/>
    <n v="4"/>
    <n v="6"/>
    <s v="No"/>
    <n v="13"/>
    <n v="5"/>
    <x v="0"/>
    <n v="0"/>
    <n v="0"/>
    <n v="1"/>
    <s v="Medium"/>
    <n v="0"/>
  </r>
  <r>
    <n v="9"/>
    <s v="Yes"/>
    <n v="0"/>
    <n v="0"/>
    <s v="Yes"/>
    <n v="0"/>
    <n v="3"/>
    <x v="1"/>
    <n v="1"/>
    <n v="1"/>
    <n v="0"/>
    <s v="High"/>
    <n v="4.5061608304100043"/>
  </r>
  <r>
    <n v="9"/>
    <s v="Yes"/>
    <n v="1"/>
    <n v="2"/>
    <s v="Yes"/>
    <n v="5"/>
    <n v="2"/>
    <x v="1"/>
    <n v="1"/>
    <n v="1"/>
    <n v="0"/>
    <s v="High"/>
    <n v="4.5061608304100043"/>
  </r>
  <r>
    <n v="0"/>
    <s v="No"/>
    <n v="6"/>
    <n v="7"/>
    <s v="No"/>
    <n v="14"/>
    <n v="8"/>
    <x v="0"/>
    <n v="0"/>
    <n v="0"/>
    <n v="1"/>
    <s v="Low"/>
    <n v="0"/>
  </r>
  <r>
    <n v="4"/>
    <s v="No"/>
    <n v="9"/>
    <n v="4"/>
    <s v="No"/>
    <n v="8"/>
    <n v="5"/>
    <x v="0"/>
    <n v="0"/>
    <n v="0"/>
    <n v="1"/>
    <s v="Medium"/>
    <n v="0"/>
  </r>
  <r>
    <n v="1"/>
    <s v="No"/>
    <n v="7"/>
    <n v="5"/>
    <s v="No"/>
    <n v="6"/>
    <n v="6"/>
    <x v="0"/>
    <n v="0"/>
    <n v="0"/>
    <n v="1"/>
    <s v="Low"/>
    <n v="0"/>
  </r>
  <r>
    <n v="4"/>
    <s v="No"/>
    <n v="9"/>
    <n v="3"/>
    <s v="No"/>
    <n v="13"/>
    <n v="7"/>
    <x v="0"/>
    <n v="0"/>
    <n v="0"/>
    <n v="1"/>
    <s v="Medium"/>
    <n v="0"/>
  </r>
  <r>
    <n v="2"/>
    <s v="No"/>
    <n v="8"/>
    <n v="4"/>
    <s v="No"/>
    <n v="7"/>
    <n v="5"/>
    <x v="0"/>
    <n v="0"/>
    <n v="0"/>
    <n v="1"/>
    <s v="Low"/>
    <n v="0"/>
  </r>
  <r>
    <n v="10"/>
    <s v="Yes"/>
    <n v="1"/>
    <n v="3"/>
    <s v="Yes"/>
    <n v="0"/>
    <n v="3"/>
    <x v="1"/>
    <n v="1"/>
    <n v="1"/>
    <n v="0"/>
    <s v="High"/>
    <n v="4.5061608304100043"/>
  </r>
  <r>
    <n v="0"/>
    <s v="No"/>
    <n v="8"/>
    <n v="6"/>
    <s v="No"/>
    <n v="13"/>
    <n v="8"/>
    <x v="0"/>
    <n v="0"/>
    <n v="0"/>
    <n v="1"/>
    <s v="Low"/>
    <n v="0"/>
  </r>
  <r>
    <n v="3"/>
    <s v="No"/>
    <n v="9"/>
    <n v="6"/>
    <s v="No"/>
    <n v="15"/>
    <n v="5"/>
    <x v="0"/>
    <n v="0"/>
    <n v="0"/>
    <n v="1"/>
    <s v="Low"/>
    <n v="0"/>
  </r>
  <r>
    <n v="10"/>
    <s v="Yes"/>
    <n v="3"/>
    <n v="1"/>
    <s v="Yes"/>
    <n v="4"/>
    <n v="0"/>
    <x v="1"/>
    <n v="1"/>
    <n v="1"/>
    <n v="0"/>
    <s v="High"/>
    <n v="4.5061608304100043"/>
  </r>
  <r>
    <n v="3"/>
    <s v="No"/>
    <n v="6"/>
    <n v="7"/>
    <s v="No"/>
    <n v="14"/>
    <n v="10"/>
    <x v="0"/>
    <n v="0"/>
    <n v="0"/>
    <n v="1"/>
    <s v="Low"/>
    <n v="0"/>
  </r>
  <r>
    <n v="3"/>
    <s v="No"/>
    <n v="6"/>
    <n v="4"/>
    <s v="No"/>
    <n v="10"/>
    <n v="7"/>
    <x v="0"/>
    <n v="0"/>
    <n v="0"/>
    <n v="1"/>
    <s v="Low"/>
    <n v="0"/>
  </r>
  <r>
    <n v="6"/>
    <s v="Yes"/>
    <n v="3"/>
    <n v="0"/>
    <s v="Yes"/>
    <n v="1"/>
    <n v="3"/>
    <x v="1"/>
    <n v="1"/>
    <n v="1"/>
    <n v="0"/>
    <s v="Medium"/>
    <n v="4.5061608304100043"/>
  </r>
  <r>
    <n v="0"/>
    <s v="No"/>
    <n v="4"/>
    <n v="4"/>
    <s v="No"/>
    <n v="8"/>
    <n v="8"/>
    <x v="0"/>
    <n v="0"/>
    <n v="0"/>
    <n v="1"/>
    <s v="Low"/>
    <n v="0"/>
  </r>
  <r>
    <n v="9"/>
    <s v="Yes"/>
    <n v="0"/>
    <n v="0"/>
    <s v="Yes"/>
    <n v="0"/>
    <n v="0"/>
    <x v="1"/>
    <n v="1"/>
    <n v="1"/>
    <n v="0"/>
    <s v="High"/>
    <n v="4.5061608304100043"/>
  </r>
  <r>
    <n v="1"/>
    <s v="No"/>
    <n v="5"/>
    <n v="6"/>
    <s v="No"/>
    <n v="10"/>
    <n v="4"/>
    <x v="0"/>
    <n v="0"/>
    <n v="0"/>
    <n v="1"/>
    <s v="Low"/>
    <n v="0"/>
  </r>
  <r>
    <n v="5"/>
    <s v="Yes"/>
    <n v="3"/>
    <n v="0"/>
    <s v="Yes"/>
    <n v="4"/>
    <n v="2"/>
    <x v="1"/>
    <n v="1"/>
    <n v="1"/>
    <n v="0"/>
    <s v="Medium"/>
    <n v="4.5061608304100043"/>
  </r>
  <r>
    <n v="1"/>
    <s v="No"/>
    <n v="7"/>
    <n v="5"/>
    <s v="No"/>
    <n v="12"/>
    <n v="5"/>
    <x v="0"/>
    <n v="0"/>
    <n v="0"/>
    <n v="1"/>
    <s v="Low"/>
    <n v="0"/>
  </r>
  <r>
    <n v="10"/>
    <s v="Yes"/>
    <n v="3"/>
    <n v="1"/>
    <s v="Yes"/>
    <n v="2"/>
    <n v="1"/>
    <x v="1"/>
    <n v="1"/>
    <n v="1"/>
    <n v="0"/>
    <s v="High"/>
    <n v="4.5061608304100043"/>
  </r>
  <r>
    <n v="2"/>
    <s v="No"/>
    <n v="8"/>
    <n v="4"/>
    <s v="No"/>
    <n v="13"/>
    <n v="6"/>
    <x v="0"/>
    <n v="0"/>
    <n v="0"/>
    <n v="1"/>
    <s v="Low"/>
    <n v="0"/>
  </r>
  <r>
    <n v="1"/>
    <s v="No"/>
    <n v="6"/>
    <n v="7"/>
    <s v="No"/>
    <n v="14"/>
    <n v="9"/>
    <x v="0"/>
    <n v="0"/>
    <n v="0"/>
    <n v="1"/>
    <s v="Low"/>
    <n v="0"/>
  </r>
  <r>
    <n v="9"/>
    <s v="Yes"/>
    <n v="2"/>
    <n v="2"/>
    <s v="Yes"/>
    <n v="1"/>
    <n v="0"/>
    <x v="1"/>
    <n v="1"/>
    <n v="1"/>
    <n v="0"/>
    <s v="High"/>
    <n v="4.5061608304100043"/>
  </r>
  <r>
    <n v="2"/>
    <s v="No"/>
    <n v="8"/>
    <n v="7"/>
    <s v="No"/>
    <n v="15"/>
    <n v="6"/>
    <x v="0"/>
    <n v="0"/>
    <n v="0"/>
    <n v="1"/>
    <s v="Low"/>
    <n v="0"/>
  </r>
  <r>
    <n v="2"/>
    <s v="No"/>
    <n v="8"/>
    <n v="4"/>
    <s v="No"/>
    <n v="11"/>
    <n v="9"/>
    <x v="0"/>
    <n v="0"/>
    <n v="0"/>
    <n v="1"/>
    <s v="Low"/>
    <n v="0"/>
  </r>
  <r>
    <n v="0"/>
    <s v="No"/>
    <n v="6"/>
    <n v="4"/>
    <s v="No"/>
    <n v="14"/>
    <n v="9"/>
    <x v="0"/>
    <n v="0"/>
    <n v="0"/>
    <n v="1"/>
    <s v="Low"/>
    <n v="0"/>
  </r>
  <r>
    <n v="4"/>
    <s v="No"/>
    <n v="5"/>
    <n v="7"/>
    <s v="No"/>
    <n v="6"/>
    <n v="6"/>
    <x v="0"/>
    <n v="0"/>
    <n v="0"/>
    <n v="1"/>
    <s v="Medium"/>
    <n v="0"/>
  </r>
  <r>
    <n v="2"/>
    <s v="No"/>
    <n v="6"/>
    <n v="4"/>
    <s v="No"/>
    <n v="12"/>
    <n v="10"/>
    <x v="0"/>
    <n v="0"/>
    <n v="0"/>
    <n v="1"/>
    <s v="Low"/>
    <n v="0"/>
  </r>
  <r>
    <n v="0"/>
    <s v="No"/>
    <n v="9"/>
    <n v="4"/>
    <s v="No"/>
    <n v="14"/>
    <n v="7"/>
    <x v="0"/>
    <n v="0"/>
    <n v="0"/>
    <n v="1"/>
    <s v="Low"/>
    <n v="0"/>
  </r>
  <r>
    <n v="4"/>
    <s v="No"/>
    <n v="10"/>
    <n v="4"/>
    <s v="No"/>
    <n v="9"/>
    <n v="10"/>
    <x v="0"/>
    <n v="0"/>
    <n v="0"/>
    <n v="1"/>
    <s v="Medium"/>
    <n v="0"/>
  </r>
  <r>
    <n v="4"/>
    <s v="No"/>
    <n v="7"/>
    <n v="7"/>
    <s v="No"/>
    <n v="7"/>
    <n v="9"/>
    <x v="0"/>
    <n v="0"/>
    <n v="0"/>
    <n v="1"/>
    <s v="Medium"/>
    <n v="0"/>
  </r>
  <r>
    <n v="5"/>
    <s v="Yes"/>
    <n v="3"/>
    <n v="3"/>
    <s v="Yes"/>
    <n v="0"/>
    <n v="1"/>
    <x v="1"/>
    <n v="1"/>
    <n v="1"/>
    <n v="0"/>
    <s v="Medium"/>
    <n v="4.5061608304100043"/>
  </r>
  <r>
    <n v="8"/>
    <s v="Yes"/>
    <n v="3"/>
    <n v="3"/>
    <s v="No"/>
    <n v="2"/>
    <n v="0"/>
    <x v="1"/>
    <n v="1"/>
    <n v="0"/>
    <n v="0"/>
    <s v="High"/>
    <n v="4.5061608304100043"/>
  </r>
  <r>
    <n v="10"/>
    <s v="Yes"/>
    <n v="1"/>
    <n v="1"/>
    <s v="Yes"/>
    <n v="3"/>
    <n v="2"/>
    <x v="1"/>
    <n v="1"/>
    <n v="1"/>
    <n v="0"/>
    <s v="High"/>
    <n v="4.5061608304100043"/>
  </r>
  <r>
    <n v="2"/>
    <s v="No"/>
    <n v="6"/>
    <n v="5"/>
    <s v="No"/>
    <n v="14"/>
    <n v="9"/>
    <x v="0"/>
    <n v="0"/>
    <n v="0"/>
    <n v="1"/>
    <s v="Low"/>
    <n v="0"/>
  </r>
  <r>
    <n v="1"/>
    <s v="No"/>
    <n v="4"/>
    <n v="4"/>
    <s v="No"/>
    <n v="15"/>
    <n v="4"/>
    <x v="0"/>
    <n v="0"/>
    <n v="0"/>
    <n v="1"/>
    <s v="Low"/>
    <n v="0"/>
  </r>
  <r>
    <n v="1"/>
    <s v="No"/>
    <n v="6"/>
    <n v="4"/>
    <s v="No"/>
    <n v="10"/>
    <n v="5"/>
    <x v="0"/>
    <n v="0"/>
    <n v="0"/>
    <n v="1"/>
    <s v="Low"/>
    <n v="0"/>
  </r>
  <r>
    <n v="10"/>
    <s v="Yes"/>
    <n v="1"/>
    <n v="2"/>
    <s v="Yes"/>
    <n v="2"/>
    <n v="0"/>
    <x v="1"/>
    <n v="1"/>
    <n v="1"/>
    <n v="0"/>
    <s v="High"/>
    <n v="4.5061608304100043"/>
  </r>
  <r>
    <n v="5"/>
    <s v="Yes"/>
    <n v="0"/>
    <n v="1"/>
    <s v="Yes"/>
    <n v="5"/>
    <n v="0"/>
    <x v="1"/>
    <n v="1"/>
    <n v="1"/>
    <n v="0"/>
    <s v="Medium"/>
    <n v="4.5061608304100043"/>
  </r>
  <r>
    <n v="3"/>
    <s v="No"/>
    <n v="5"/>
    <n v="5"/>
    <s v="No"/>
    <n v="13"/>
    <n v="5"/>
    <x v="0"/>
    <n v="0"/>
    <n v="0"/>
    <n v="1"/>
    <s v="Low"/>
    <n v="0"/>
  </r>
  <r>
    <n v="1"/>
    <s v="No"/>
    <n v="4"/>
    <n v="5"/>
    <s v="No"/>
    <n v="6.2688629120000003"/>
    <n v="10"/>
    <x v="0"/>
    <n v="0"/>
    <n v="0"/>
    <n v="1"/>
    <s v="Low"/>
    <n v="0"/>
  </r>
  <r>
    <n v="9"/>
    <s v="Yes"/>
    <n v="1"/>
    <n v="3"/>
    <s v="Yes"/>
    <n v="2"/>
    <n v="2"/>
    <x v="1"/>
    <n v="1"/>
    <n v="1"/>
    <n v="0"/>
    <s v="High"/>
    <n v="4.5061608304100043"/>
  </r>
  <r>
    <n v="6"/>
    <s v="Yes"/>
    <n v="2"/>
    <n v="2"/>
    <s v="Yes"/>
    <n v="2"/>
    <n v="1"/>
    <x v="1"/>
    <n v="1"/>
    <n v="1"/>
    <n v="0"/>
    <s v="Medium"/>
    <n v="4.5061608304100043"/>
  </r>
  <r>
    <n v="8"/>
    <s v="Yes"/>
    <n v="2"/>
    <n v="1"/>
    <s v="Yes"/>
    <n v="5"/>
    <n v="3"/>
    <x v="1"/>
    <n v="1"/>
    <n v="1"/>
    <n v="0"/>
    <s v="High"/>
    <n v="4.5061608304100043"/>
  </r>
  <r>
    <n v="0"/>
    <s v="No"/>
    <n v="8"/>
    <n v="6"/>
    <s v="No"/>
    <n v="6"/>
    <n v="10"/>
    <x v="0"/>
    <n v="0"/>
    <n v="0"/>
    <n v="1"/>
    <s v="Low"/>
    <n v="0"/>
  </r>
  <r>
    <n v="4"/>
    <s v="No"/>
    <n v="7"/>
    <n v="4"/>
    <s v="No"/>
    <n v="13"/>
    <n v="10"/>
    <x v="0"/>
    <n v="0"/>
    <n v="0"/>
    <n v="1"/>
    <s v="Medium"/>
    <n v="0"/>
  </r>
  <r>
    <n v="10"/>
    <s v="Yes"/>
    <n v="1"/>
    <n v="2"/>
    <s v="Yes"/>
    <n v="2"/>
    <n v="0"/>
    <x v="1"/>
    <n v="1"/>
    <n v="1"/>
    <n v="0"/>
    <s v="High"/>
    <n v="4.5061608304100043"/>
  </r>
  <r>
    <n v="5"/>
    <s v="Yes"/>
    <n v="1"/>
    <n v="3"/>
    <s v="Yes"/>
    <n v="3"/>
    <n v="3"/>
    <x v="1"/>
    <n v="1"/>
    <n v="1"/>
    <n v="0"/>
    <s v="Medium"/>
    <n v="4.5061608304100043"/>
  </r>
  <r>
    <n v="1"/>
    <s v="No"/>
    <n v="5"/>
    <n v="6"/>
    <s v="No"/>
    <n v="8"/>
    <n v="10"/>
    <x v="0"/>
    <n v="0"/>
    <n v="0"/>
    <n v="1"/>
    <s v="Low"/>
    <n v="0"/>
  </r>
  <r>
    <n v="6"/>
    <s v="Yes"/>
    <n v="1"/>
    <n v="0"/>
    <s v="Yes"/>
    <n v="3"/>
    <n v="1"/>
    <x v="1"/>
    <n v="1"/>
    <n v="1"/>
    <n v="0"/>
    <s v="Medium"/>
    <n v="4.5061608304100043"/>
  </r>
  <r>
    <n v="0"/>
    <s v="No"/>
    <n v="7"/>
    <n v="4"/>
    <s v="No"/>
    <n v="10"/>
    <n v="10"/>
    <x v="0"/>
    <n v="0"/>
    <n v="0"/>
    <n v="1"/>
    <s v="Low"/>
    <n v="0"/>
  </r>
  <r>
    <n v="9"/>
    <s v="Yes"/>
    <n v="0"/>
    <n v="2"/>
    <s v="Yes"/>
    <n v="3"/>
    <n v="2"/>
    <x v="1"/>
    <n v="1"/>
    <n v="1"/>
    <n v="0"/>
    <s v="High"/>
    <n v="4.5061608304100043"/>
  </r>
  <r>
    <n v="8"/>
    <s v="Yes"/>
    <n v="3"/>
    <n v="1"/>
    <s v="Yes"/>
    <n v="1"/>
    <n v="2"/>
    <x v="1"/>
    <n v="1"/>
    <n v="1"/>
    <n v="0"/>
    <s v="High"/>
    <n v="4.5061608304100043"/>
  </r>
  <r>
    <n v="6"/>
    <s v="Yes"/>
    <n v="3"/>
    <n v="3"/>
    <s v="Yes"/>
    <n v="4"/>
    <n v="3"/>
    <x v="1"/>
    <n v="1"/>
    <n v="1"/>
    <n v="0"/>
    <s v="Medium"/>
    <n v="4.5061608304100043"/>
  </r>
  <r>
    <n v="3"/>
    <s v="No"/>
    <n v="10"/>
    <n v="4"/>
    <s v="No"/>
    <n v="10"/>
    <n v="5"/>
    <x v="0"/>
    <n v="0"/>
    <n v="0"/>
    <n v="1"/>
    <s v="Low"/>
    <n v="0"/>
  </r>
  <r>
    <n v="9"/>
    <s v="Yes"/>
    <n v="3"/>
    <n v="2"/>
    <s v="Yes"/>
    <n v="4"/>
    <n v="3"/>
    <x v="1"/>
    <n v="1"/>
    <n v="1"/>
    <n v="0"/>
    <s v="High"/>
    <n v="4.5061608304100043"/>
  </r>
  <r>
    <n v="2"/>
    <s v="No"/>
    <n v="10"/>
    <n v="6"/>
    <s v="No"/>
    <n v="10"/>
    <n v="9"/>
    <x v="0"/>
    <n v="0"/>
    <n v="0"/>
    <n v="1"/>
    <s v="Low"/>
    <n v="0"/>
  </r>
  <r>
    <n v="2"/>
    <s v="No"/>
    <n v="5"/>
    <n v="7"/>
    <s v="No"/>
    <n v="10"/>
    <n v="5"/>
    <x v="0"/>
    <n v="0"/>
    <n v="0"/>
    <n v="1"/>
    <s v="Low"/>
    <n v="0"/>
  </r>
  <r>
    <n v="4.5058160029999996"/>
    <s v="No"/>
    <n v="9"/>
    <n v="4"/>
    <s v="No"/>
    <n v="7"/>
    <n v="5"/>
    <x v="0"/>
    <n v="0"/>
    <n v="0"/>
    <n v="1"/>
    <s v="Medium"/>
    <n v="0"/>
  </r>
  <r>
    <n v="1"/>
    <s v="No"/>
    <n v="9"/>
    <n v="5"/>
    <s v="No"/>
    <n v="9"/>
    <n v="10"/>
    <x v="0"/>
    <n v="0"/>
    <n v="0"/>
    <n v="1"/>
    <s v="Low"/>
    <n v="0"/>
  </r>
  <r>
    <n v="9"/>
    <s v="Yes"/>
    <n v="2"/>
    <n v="3"/>
    <s v="Yes"/>
    <n v="4"/>
    <n v="2"/>
    <x v="1"/>
    <n v="1"/>
    <n v="1"/>
    <n v="0"/>
    <s v="High"/>
    <n v="4.5061608304100043"/>
  </r>
  <r>
    <n v="7"/>
    <s v="Yes"/>
    <n v="3"/>
    <n v="1"/>
    <s v="Yes"/>
    <n v="2"/>
    <n v="3"/>
    <x v="1"/>
    <n v="1"/>
    <n v="1"/>
    <n v="0"/>
    <s v="Medium"/>
    <n v="4.5061608304100043"/>
  </r>
  <r>
    <n v="2"/>
    <s v="No"/>
    <n v="7"/>
    <n v="5"/>
    <s v="No"/>
    <n v="7"/>
    <n v="9"/>
    <x v="0"/>
    <n v="0"/>
    <n v="0"/>
    <n v="1"/>
    <s v="Low"/>
    <n v="0"/>
  </r>
  <r>
    <n v="3"/>
    <s v="No"/>
    <n v="5"/>
    <n v="6"/>
    <s v="No"/>
    <n v="6"/>
    <n v="5"/>
    <x v="0"/>
    <n v="0"/>
    <n v="0"/>
    <n v="1"/>
    <s v="Low"/>
    <n v="0"/>
  </r>
  <r>
    <n v="10"/>
    <s v="Yes"/>
    <n v="3"/>
    <n v="1"/>
    <s v="Yes"/>
    <n v="0"/>
    <n v="2"/>
    <x v="1"/>
    <n v="1"/>
    <n v="1"/>
    <n v="0"/>
    <s v="High"/>
    <n v="4.5061608304100043"/>
  </r>
  <r>
    <n v="0"/>
    <s v="No"/>
    <n v="10"/>
    <n v="6"/>
    <s v="No"/>
    <n v="6"/>
    <n v="4"/>
    <x v="0"/>
    <n v="0"/>
    <n v="0"/>
    <n v="1"/>
    <s v="Low"/>
    <n v="0"/>
  </r>
  <r>
    <n v="5"/>
    <s v="Yes"/>
    <n v="1"/>
    <n v="3"/>
    <s v="Yes"/>
    <n v="4"/>
    <n v="3"/>
    <x v="1"/>
    <n v="1"/>
    <n v="1"/>
    <n v="0"/>
    <s v="Medium"/>
    <n v="4.5061608304100043"/>
  </r>
  <r>
    <n v="0"/>
    <s v="No"/>
    <n v="4"/>
    <n v="6"/>
    <s v="No"/>
    <n v="6"/>
    <n v="5"/>
    <x v="0"/>
    <n v="0"/>
    <n v="0"/>
    <n v="1"/>
    <s v="Low"/>
    <n v="0"/>
  </r>
  <r>
    <n v="7"/>
    <s v="Yes"/>
    <n v="3"/>
    <n v="2"/>
    <s v="Yes"/>
    <n v="1"/>
    <n v="2"/>
    <x v="1"/>
    <n v="1"/>
    <n v="1"/>
    <n v="0"/>
    <s v="Medium"/>
    <n v="4.5061608304100043"/>
  </r>
  <r>
    <n v="8"/>
    <s v="Yes"/>
    <n v="3"/>
    <n v="3"/>
    <s v="Yes"/>
    <n v="4"/>
    <n v="0"/>
    <x v="1"/>
    <n v="1"/>
    <n v="1"/>
    <n v="0"/>
    <s v="High"/>
    <n v="4.5061608304100043"/>
  </r>
  <r>
    <n v="1"/>
    <s v="No"/>
    <n v="3.963354475"/>
    <n v="5"/>
    <s v="No"/>
    <n v="11"/>
    <n v="8"/>
    <x v="0"/>
    <n v="0"/>
    <n v="0"/>
    <n v="1"/>
    <s v="Low"/>
    <n v="0"/>
  </r>
  <r>
    <n v="2"/>
    <s v="No"/>
    <n v="10"/>
    <n v="5"/>
    <s v="No"/>
    <n v="12"/>
    <n v="5"/>
    <x v="0"/>
    <n v="0"/>
    <n v="0"/>
    <n v="1"/>
    <s v="Low"/>
    <n v="0"/>
  </r>
  <r>
    <n v="8"/>
    <s v="Yes"/>
    <n v="0"/>
    <n v="1"/>
    <s v="Yes"/>
    <n v="0"/>
    <n v="2"/>
    <x v="1"/>
    <n v="1"/>
    <n v="1"/>
    <n v="0"/>
    <s v="High"/>
    <n v="4.5061608304100043"/>
  </r>
  <r>
    <n v="10"/>
    <s v="Yes"/>
    <n v="2"/>
    <n v="0"/>
    <s v="Yes"/>
    <n v="3"/>
    <n v="1"/>
    <x v="1"/>
    <n v="1"/>
    <n v="1"/>
    <n v="0"/>
    <s v="High"/>
    <n v="4.5061608304100043"/>
  </r>
  <r>
    <n v="7"/>
    <s v="Yes"/>
    <n v="3"/>
    <n v="3"/>
    <s v="Yes"/>
    <n v="2"/>
    <n v="0"/>
    <x v="1"/>
    <n v="1"/>
    <n v="1"/>
    <n v="0"/>
    <s v="Medium"/>
    <n v="4.5061608304100043"/>
  </r>
  <r>
    <n v="6"/>
    <s v="Yes"/>
    <n v="1"/>
    <n v="2"/>
    <s v="Yes"/>
    <n v="5"/>
    <n v="0"/>
    <x v="1"/>
    <n v="1"/>
    <n v="1"/>
    <n v="0"/>
    <s v="Medium"/>
    <n v="4.5061608304100043"/>
  </r>
  <r>
    <n v="0"/>
    <s v="No"/>
    <n v="5"/>
    <n v="4"/>
    <s v="No"/>
    <n v="9"/>
    <n v="10"/>
    <x v="0"/>
    <n v="0"/>
    <n v="0"/>
    <n v="1"/>
    <s v="Low"/>
    <n v="0"/>
  </r>
  <r>
    <n v="8"/>
    <s v="Yes"/>
    <n v="0"/>
    <n v="1"/>
    <s v="Yes"/>
    <n v="5"/>
    <n v="0"/>
    <x v="1"/>
    <n v="1"/>
    <n v="1"/>
    <n v="0"/>
    <s v="High"/>
    <n v="4.5061608304100043"/>
  </r>
  <r>
    <n v="4"/>
    <s v="No"/>
    <n v="9"/>
    <n v="6"/>
    <s v="No"/>
    <n v="11"/>
    <n v="6"/>
    <x v="0"/>
    <n v="0"/>
    <n v="0"/>
    <n v="1"/>
    <s v="Medium"/>
    <n v="0"/>
  </r>
  <r>
    <n v="5"/>
    <s v="Yes"/>
    <n v="2"/>
    <n v="0"/>
    <s v="Yes"/>
    <n v="2"/>
    <n v="0"/>
    <x v="1"/>
    <n v="1"/>
    <n v="1"/>
    <n v="0"/>
    <s v="Medium"/>
    <n v="4.5061608304100043"/>
  </r>
  <r>
    <n v="1"/>
    <s v="No"/>
    <n v="8"/>
    <n v="4"/>
    <s v="No"/>
    <n v="11"/>
    <n v="10"/>
    <x v="0"/>
    <n v="0"/>
    <n v="0"/>
    <n v="1"/>
    <s v="Low"/>
    <n v="0"/>
  </r>
  <r>
    <n v="0"/>
    <s v="No"/>
    <n v="5"/>
    <n v="6"/>
    <s v="No"/>
    <n v="9"/>
    <n v="7"/>
    <x v="0"/>
    <n v="0"/>
    <n v="0"/>
    <n v="1"/>
    <s v="Low"/>
    <n v="0"/>
  </r>
  <r>
    <n v="7"/>
    <s v="Yes"/>
    <n v="1"/>
    <n v="0"/>
    <s v="No"/>
    <n v="3"/>
    <n v="1"/>
    <x v="1"/>
    <n v="1"/>
    <n v="0"/>
    <n v="0"/>
    <s v="Medium"/>
    <n v="4.5061608304100043"/>
  </r>
  <r>
    <n v="4"/>
    <s v="No"/>
    <n v="4"/>
    <n v="7"/>
    <s v="No"/>
    <n v="6"/>
    <n v="8"/>
    <x v="0"/>
    <n v="0"/>
    <n v="0"/>
    <n v="1"/>
    <s v="Medium"/>
    <n v="0"/>
  </r>
  <r>
    <n v="3"/>
    <s v="No"/>
    <n v="4"/>
    <n v="4"/>
    <s v="No"/>
    <n v="12"/>
    <n v="5"/>
    <x v="0"/>
    <n v="0"/>
    <n v="0"/>
    <n v="1"/>
    <s v="Low"/>
    <n v="0"/>
  </r>
  <r>
    <n v="4"/>
    <s v="No"/>
    <n v="9"/>
    <n v="4"/>
    <s v="No"/>
    <n v="8"/>
    <n v="10"/>
    <x v="0"/>
    <n v="0"/>
    <n v="0"/>
    <n v="1"/>
    <s v="Medium"/>
    <n v="0"/>
  </r>
  <r>
    <n v="0"/>
    <s v="No"/>
    <n v="6"/>
    <n v="5"/>
    <s v="No"/>
    <n v="11"/>
    <n v="8"/>
    <x v="0"/>
    <n v="0"/>
    <n v="0"/>
    <n v="1"/>
    <s v="Low"/>
    <n v="0"/>
  </r>
  <r>
    <n v="1"/>
    <s v="No"/>
    <n v="4"/>
    <n v="6"/>
    <s v="No"/>
    <n v="15"/>
    <n v="8"/>
    <x v="0"/>
    <n v="0"/>
    <n v="0"/>
    <n v="1"/>
    <s v="Low"/>
    <n v="0"/>
  </r>
  <r>
    <n v="3"/>
    <s v="No"/>
    <n v="7"/>
    <n v="6"/>
    <s v="No"/>
    <n v="6.2688629120000003"/>
    <n v="9"/>
    <x v="0"/>
    <n v="0"/>
    <n v="0"/>
    <n v="1"/>
    <s v="Low"/>
    <n v="0"/>
  </r>
  <r>
    <n v="5"/>
    <s v="Yes"/>
    <n v="1"/>
    <n v="3"/>
    <s v="Yes"/>
    <n v="4"/>
    <n v="0"/>
    <x v="1"/>
    <n v="1"/>
    <n v="1"/>
    <n v="0"/>
    <s v="Medium"/>
    <n v="4.5061608304100043"/>
  </r>
  <r>
    <n v="0"/>
    <s v="No"/>
    <n v="7"/>
    <n v="6"/>
    <s v="No"/>
    <n v="10"/>
    <n v="4"/>
    <x v="0"/>
    <n v="0"/>
    <n v="0"/>
    <n v="1"/>
    <s v="Low"/>
    <n v="0"/>
  </r>
  <r>
    <n v="9"/>
    <s v="Yes"/>
    <n v="1"/>
    <n v="1"/>
    <s v="Yes"/>
    <n v="1"/>
    <n v="3"/>
    <x v="1"/>
    <n v="1"/>
    <n v="1"/>
    <n v="0"/>
    <s v="High"/>
    <n v="4.5061608304100043"/>
  </r>
  <r>
    <n v="3"/>
    <s v="No"/>
    <n v="5"/>
    <n v="5"/>
    <s v="No"/>
    <n v="8"/>
    <n v="5"/>
    <x v="0"/>
    <n v="0"/>
    <n v="0"/>
    <n v="1"/>
    <s v="Low"/>
    <n v="0"/>
  </r>
  <r>
    <n v="1"/>
    <s v="No"/>
    <n v="8"/>
    <n v="6"/>
    <s v="No"/>
    <n v="9"/>
    <n v="6"/>
    <x v="0"/>
    <n v="0"/>
    <n v="0"/>
    <n v="1"/>
    <s v="Low"/>
    <n v="0"/>
  </r>
  <r>
    <n v="3"/>
    <s v="No"/>
    <n v="7"/>
    <n v="6"/>
    <s v="No"/>
    <n v="11"/>
    <n v="10"/>
    <x v="0"/>
    <n v="0"/>
    <n v="0"/>
    <n v="1"/>
    <s v="Low"/>
    <n v="0"/>
  </r>
  <r>
    <n v="1"/>
    <s v="No"/>
    <n v="5"/>
    <n v="3"/>
    <s v="No"/>
    <n v="10"/>
    <n v="9"/>
    <x v="0"/>
    <n v="0"/>
    <n v="0"/>
    <n v="1"/>
    <s v="Low"/>
    <n v="0"/>
  </r>
  <r>
    <n v="3"/>
    <s v="No"/>
    <n v="10"/>
    <n v="6"/>
    <s v="No"/>
    <n v="14"/>
    <n v="7"/>
    <x v="0"/>
    <n v="0"/>
    <n v="0"/>
    <n v="1"/>
    <s v="Low"/>
    <n v="0"/>
  </r>
  <r>
    <n v="4"/>
    <s v="No"/>
    <n v="10"/>
    <n v="7"/>
    <s v="No"/>
    <n v="8"/>
    <n v="10"/>
    <x v="0"/>
    <n v="0"/>
    <n v="0"/>
    <n v="1"/>
    <s v="Medium"/>
    <n v="0"/>
  </r>
  <r>
    <n v="8"/>
    <s v="Yes"/>
    <n v="1"/>
    <n v="0"/>
    <s v="Yes"/>
    <n v="4"/>
    <n v="2"/>
    <x v="1"/>
    <n v="1"/>
    <n v="1"/>
    <n v="0"/>
    <s v="High"/>
    <n v="4.5061608304100043"/>
  </r>
  <r>
    <n v="5"/>
    <s v="Yes"/>
    <n v="2"/>
    <n v="2"/>
    <s v="Yes"/>
    <n v="0"/>
    <n v="3"/>
    <x v="1"/>
    <n v="1"/>
    <n v="1"/>
    <n v="0"/>
    <s v="Medium"/>
    <n v="4.5061608304100043"/>
  </r>
  <r>
    <n v="1"/>
    <s v="No"/>
    <n v="3.963354475"/>
    <n v="6"/>
    <s v="No"/>
    <n v="8"/>
    <n v="8"/>
    <x v="0"/>
    <n v="0"/>
    <n v="0"/>
    <n v="1"/>
    <s v="Low"/>
    <n v="0"/>
  </r>
  <r>
    <n v="0"/>
    <s v="No"/>
    <n v="4"/>
    <n v="7"/>
    <s v="No"/>
    <n v="13"/>
    <n v="4"/>
    <x v="0"/>
    <n v="0"/>
    <n v="0"/>
    <n v="1"/>
    <s v="Low"/>
    <n v="0"/>
  </r>
  <r>
    <n v="5"/>
    <s v="Yes"/>
    <n v="1"/>
    <n v="3"/>
    <s v="Yes"/>
    <n v="5"/>
    <n v="2"/>
    <x v="1"/>
    <n v="1"/>
    <n v="1"/>
    <n v="0"/>
    <s v="Medium"/>
    <n v="4.5061608304100043"/>
  </r>
  <r>
    <n v="7"/>
    <s v="Yes"/>
    <n v="1"/>
    <n v="2"/>
    <s v="Yes"/>
    <n v="3"/>
    <n v="3"/>
    <x v="1"/>
    <n v="1"/>
    <n v="1"/>
    <n v="0"/>
    <s v="Medium"/>
    <n v="4.5061608304100043"/>
  </r>
  <r>
    <n v="0"/>
    <s v="No"/>
    <n v="6"/>
    <n v="7"/>
    <s v="No"/>
    <n v="12"/>
    <n v="9"/>
    <x v="0"/>
    <n v="0"/>
    <n v="0"/>
    <n v="1"/>
    <s v="Low"/>
    <n v="0"/>
  </r>
  <r>
    <n v="0"/>
    <s v="No"/>
    <n v="4"/>
    <n v="6"/>
    <s v="No"/>
    <n v="13"/>
    <n v="5"/>
    <x v="0"/>
    <n v="0"/>
    <n v="0"/>
    <n v="1"/>
    <s v="Low"/>
    <n v="0"/>
  </r>
  <r>
    <n v="0"/>
    <s v="No"/>
    <n v="6"/>
    <n v="7"/>
    <s v="No"/>
    <n v="9"/>
    <n v="4"/>
    <x v="0"/>
    <n v="0"/>
    <n v="0"/>
    <n v="1"/>
    <s v="Low"/>
    <n v="0"/>
  </r>
  <r>
    <n v="3"/>
    <s v="No"/>
    <n v="4"/>
    <n v="5"/>
    <s v="No"/>
    <n v="10"/>
    <n v="6"/>
    <x v="0"/>
    <n v="0"/>
    <n v="0"/>
    <n v="1"/>
    <s v="Low"/>
    <n v="0"/>
  </r>
  <r>
    <n v="9"/>
    <s v="Yes"/>
    <n v="0"/>
    <n v="3"/>
    <s v="Yes"/>
    <n v="1"/>
    <n v="0"/>
    <x v="1"/>
    <n v="1"/>
    <n v="1"/>
    <n v="0"/>
    <s v="High"/>
    <n v="4.5061608304100043"/>
  </r>
  <r>
    <n v="3"/>
    <s v="No"/>
    <n v="6"/>
    <n v="7"/>
    <s v="No"/>
    <n v="15"/>
    <n v="5"/>
    <x v="0"/>
    <n v="0"/>
    <n v="0"/>
    <n v="1"/>
    <s v="Low"/>
    <n v="0"/>
  </r>
  <r>
    <n v="4"/>
    <s v="No"/>
    <n v="9"/>
    <n v="7"/>
    <s v="No"/>
    <n v="13"/>
    <n v="5"/>
    <x v="0"/>
    <n v="0"/>
    <n v="0"/>
    <n v="1"/>
    <s v="Medium"/>
    <n v="0"/>
  </r>
  <r>
    <n v="1"/>
    <s v="No"/>
    <n v="7"/>
    <n v="7"/>
    <s v="No"/>
    <n v="9"/>
    <n v="5"/>
    <x v="0"/>
    <n v="0"/>
    <n v="0"/>
    <n v="1"/>
    <s v="Low"/>
    <n v="0"/>
  </r>
  <r>
    <n v="7"/>
    <s v="Yes"/>
    <n v="0"/>
    <n v="3"/>
    <s v="Yes"/>
    <n v="1"/>
    <n v="0"/>
    <x v="1"/>
    <n v="1"/>
    <n v="1"/>
    <n v="0"/>
    <s v="Medium"/>
    <n v="4.5061608304100043"/>
  </r>
  <r>
    <n v="3"/>
    <s v="No"/>
    <n v="6"/>
    <n v="4"/>
    <s v="No"/>
    <n v="8"/>
    <n v="10"/>
    <x v="0"/>
    <n v="0"/>
    <n v="0"/>
    <n v="1"/>
    <s v="Low"/>
    <n v="0"/>
  </r>
  <r>
    <n v="4"/>
    <s v="No"/>
    <n v="5"/>
    <n v="5"/>
    <s v="No"/>
    <n v="15"/>
    <n v="8"/>
    <x v="0"/>
    <n v="0"/>
    <n v="0"/>
    <n v="1"/>
    <s v="Medium"/>
    <n v="0"/>
  </r>
  <r>
    <n v="1"/>
    <s v="No"/>
    <n v="7"/>
    <n v="5"/>
    <s v="No"/>
    <n v="6"/>
    <n v="9"/>
    <x v="0"/>
    <n v="0"/>
    <n v="0"/>
    <n v="1"/>
    <s v="Low"/>
    <n v="0"/>
  </r>
  <r>
    <n v="5"/>
    <s v="Yes"/>
    <n v="0"/>
    <n v="2"/>
    <s v="Yes"/>
    <n v="0"/>
    <n v="2"/>
    <x v="1"/>
    <n v="1"/>
    <n v="1"/>
    <n v="0"/>
    <s v="Medium"/>
    <n v="4.5061608304100043"/>
  </r>
  <r>
    <n v="10"/>
    <s v="Yes"/>
    <n v="0"/>
    <n v="3"/>
    <s v="Yes"/>
    <n v="0"/>
    <n v="1"/>
    <x v="1"/>
    <n v="1"/>
    <n v="1"/>
    <n v="0"/>
    <s v="High"/>
    <n v="4.5061608304100043"/>
  </r>
  <r>
    <n v="3"/>
    <s v="No"/>
    <n v="8"/>
    <n v="4"/>
    <s v="No"/>
    <n v="12"/>
    <n v="4"/>
    <x v="0"/>
    <n v="0"/>
    <n v="0"/>
    <n v="1"/>
    <s v="Low"/>
    <n v="0"/>
  </r>
  <r>
    <n v="6"/>
    <s v="Yes"/>
    <n v="1"/>
    <n v="2"/>
    <s v="Yes"/>
    <n v="5"/>
    <n v="1"/>
    <x v="1"/>
    <n v="1"/>
    <n v="1"/>
    <n v="0"/>
    <s v="Medium"/>
    <n v="4.5061608304100043"/>
  </r>
  <r>
    <n v="10"/>
    <s v="Yes"/>
    <n v="2"/>
    <n v="3"/>
    <s v="Yes"/>
    <n v="2"/>
    <n v="2"/>
    <x v="1"/>
    <n v="1"/>
    <n v="1"/>
    <n v="0"/>
    <s v="High"/>
    <n v="4.5061608304100043"/>
  </r>
  <r>
    <n v="3"/>
    <s v="No"/>
    <n v="5"/>
    <n v="7"/>
    <s v="No"/>
    <n v="8"/>
    <n v="4"/>
    <x v="0"/>
    <n v="0"/>
    <n v="0"/>
    <n v="1"/>
    <s v="Low"/>
    <n v="0"/>
  </r>
  <r>
    <n v="7"/>
    <s v="Yes"/>
    <n v="2"/>
    <n v="3"/>
    <s v="Yes"/>
    <n v="1"/>
    <n v="2"/>
    <x v="1"/>
    <n v="1"/>
    <n v="1"/>
    <n v="0"/>
    <s v="Medium"/>
    <n v="4.5061608304100043"/>
  </r>
  <r>
    <n v="3"/>
    <s v="No"/>
    <n v="6"/>
    <n v="6"/>
    <s v="No"/>
    <n v="10"/>
    <n v="7"/>
    <x v="0"/>
    <n v="0"/>
    <n v="0"/>
    <n v="1"/>
    <s v="Low"/>
    <n v="0"/>
  </r>
  <r>
    <n v="4.5058160029999996"/>
    <s v="Yes"/>
    <n v="3"/>
    <n v="0"/>
    <s v="Yes"/>
    <n v="2"/>
    <n v="1"/>
    <x v="1"/>
    <n v="1"/>
    <n v="1"/>
    <n v="0"/>
    <s v="Medium"/>
    <n v="4.5061608304100043"/>
  </r>
  <r>
    <n v="4"/>
    <s v="No"/>
    <n v="9"/>
    <n v="7"/>
    <s v="No"/>
    <n v="10"/>
    <n v="5"/>
    <x v="0"/>
    <n v="0"/>
    <n v="0"/>
    <n v="1"/>
    <s v="Medium"/>
    <n v="0"/>
  </r>
  <r>
    <n v="4"/>
    <s v="No"/>
    <n v="4"/>
    <n v="7"/>
    <s v="No"/>
    <n v="15"/>
    <n v="8"/>
    <x v="0"/>
    <n v="0"/>
    <n v="0"/>
    <n v="1"/>
    <s v="Medium"/>
    <n v="0"/>
  </r>
  <r>
    <n v="10"/>
    <s v="Yes"/>
    <n v="0"/>
    <n v="1"/>
    <s v="Yes"/>
    <n v="5"/>
    <n v="3"/>
    <x v="1"/>
    <n v="1"/>
    <n v="1"/>
    <n v="0"/>
    <s v="High"/>
    <n v="4.5061608304100043"/>
  </r>
  <r>
    <n v="4"/>
    <s v="No"/>
    <n v="7"/>
    <n v="6"/>
    <s v="No"/>
    <n v="7"/>
    <n v="9"/>
    <x v="0"/>
    <n v="0"/>
    <n v="0"/>
    <n v="1"/>
    <s v="Medium"/>
    <n v="0"/>
  </r>
  <r>
    <n v="3"/>
    <s v="No"/>
    <n v="5"/>
    <n v="7"/>
    <s v="No"/>
    <n v="13"/>
    <n v="7"/>
    <x v="0"/>
    <n v="0"/>
    <n v="0"/>
    <n v="1"/>
    <s v="Low"/>
    <n v="0"/>
  </r>
  <r>
    <n v="5"/>
    <s v="Yes"/>
    <n v="3.963354475"/>
    <n v="0"/>
    <s v="Yes"/>
    <n v="2"/>
    <n v="2"/>
    <x v="1"/>
    <n v="1"/>
    <n v="1"/>
    <n v="0"/>
    <s v="Medium"/>
    <n v="4.5061608304100043"/>
  </r>
  <r>
    <n v="8"/>
    <s v="Yes"/>
    <n v="1"/>
    <n v="1"/>
    <s v="Yes"/>
    <n v="2"/>
    <n v="3"/>
    <x v="1"/>
    <n v="1"/>
    <n v="1"/>
    <n v="0"/>
    <s v="High"/>
    <n v="4.5061608304100043"/>
  </r>
  <r>
    <n v="4"/>
    <s v="No"/>
    <n v="9"/>
    <n v="5"/>
    <s v="No"/>
    <n v="10"/>
    <n v="7"/>
    <x v="0"/>
    <n v="0"/>
    <n v="0"/>
    <n v="1"/>
    <s v="Medium"/>
    <n v="0"/>
  </r>
  <r>
    <n v="2"/>
    <s v="No"/>
    <n v="10"/>
    <n v="6"/>
    <s v="No"/>
    <n v="11"/>
    <n v="8"/>
    <x v="0"/>
    <n v="0"/>
    <n v="0"/>
    <n v="1"/>
    <s v="Low"/>
    <n v="0"/>
  </r>
  <r>
    <n v="6"/>
    <s v="Yes"/>
    <n v="0"/>
    <n v="1"/>
    <s v="Yes"/>
    <n v="1"/>
    <n v="1"/>
    <x v="1"/>
    <n v="1"/>
    <n v="1"/>
    <n v="0"/>
    <s v="Medium"/>
    <n v="4.5061608304100043"/>
  </r>
  <r>
    <n v="10"/>
    <s v="Yes"/>
    <n v="2"/>
    <n v="1"/>
    <s v="Yes"/>
    <n v="5"/>
    <n v="3"/>
    <x v="1"/>
    <n v="1"/>
    <n v="1"/>
    <n v="0"/>
    <s v="High"/>
    <n v="4.5061608304100043"/>
  </r>
  <r>
    <n v="9"/>
    <s v="Yes"/>
    <n v="3"/>
    <n v="2"/>
    <s v="Yes"/>
    <n v="3"/>
    <n v="2"/>
    <x v="1"/>
    <n v="1"/>
    <n v="1"/>
    <n v="0"/>
    <s v="High"/>
    <n v="4.5061608304100043"/>
  </r>
  <r>
    <n v="6"/>
    <s v="Yes"/>
    <n v="3"/>
    <n v="2"/>
    <s v="Yes"/>
    <n v="1"/>
    <n v="1"/>
    <x v="1"/>
    <n v="1"/>
    <n v="1"/>
    <n v="0"/>
    <s v="Medium"/>
    <n v="4.5061608304100043"/>
  </r>
  <r>
    <n v="4"/>
    <s v="No"/>
    <n v="10"/>
    <n v="4"/>
    <s v="No"/>
    <n v="9"/>
    <n v="8"/>
    <x v="0"/>
    <n v="0"/>
    <n v="0"/>
    <n v="1"/>
    <s v="Medium"/>
    <n v="0"/>
  </r>
  <r>
    <n v="2"/>
    <s v="No"/>
    <n v="10"/>
    <n v="7"/>
    <s v="No"/>
    <n v="6"/>
    <n v="4"/>
    <x v="0"/>
    <n v="0"/>
    <n v="0"/>
    <n v="1"/>
    <s v="Low"/>
    <n v="0"/>
  </r>
  <r>
    <n v="10"/>
    <s v="Yes"/>
    <n v="3"/>
    <n v="3"/>
    <s v="Yes"/>
    <n v="5"/>
    <n v="3"/>
    <x v="1"/>
    <n v="1"/>
    <n v="1"/>
    <n v="0"/>
    <s v="High"/>
    <n v="4.5061608304100043"/>
  </r>
  <r>
    <n v="3"/>
    <s v="No"/>
    <n v="7"/>
    <n v="5"/>
    <s v="No"/>
    <n v="6"/>
    <n v="9"/>
    <x v="0"/>
    <n v="0"/>
    <n v="0"/>
    <n v="1"/>
    <s v="Low"/>
    <n v="0"/>
  </r>
  <r>
    <n v="2"/>
    <s v="No"/>
    <n v="10"/>
    <n v="6"/>
    <s v="No"/>
    <n v="12"/>
    <n v="5"/>
    <x v="0"/>
    <n v="0"/>
    <n v="0"/>
    <n v="1"/>
    <s v="Low"/>
    <n v="0"/>
  </r>
  <r>
    <n v="3"/>
    <s v="No"/>
    <n v="5"/>
    <n v="6"/>
    <s v="No"/>
    <n v="8"/>
    <n v="6"/>
    <x v="0"/>
    <n v="0"/>
    <n v="0"/>
    <n v="1"/>
    <s v="Low"/>
    <n v="0"/>
  </r>
  <r>
    <n v="3"/>
    <s v="No"/>
    <n v="6"/>
    <n v="7"/>
    <s v="No"/>
    <n v="15"/>
    <n v="9"/>
    <x v="0"/>
    <n v="0"/>
    <n v="0"/>
    <n v="1"/>
    <s v="Low"/>
    <n v="0"/>
  </r>
  <r>
    <n v="9"/>
    <s v="Yes"/>
    <n v="1"/>
    <n v="0"/>
    <s v="Yes"/>
    <n v="0"/>
    <n v="0"/>
    <x v="1"/>
    <n v="1"/>
    <n v="1"/>
    <n v="0"/>
    <s v="High"/>
    <n v="4.5061608304100043"/>
  </r>
  <r>
    <n v="5"/>
    <s v="Yes"/>
    <n v="0"/>
    <n v="3"/>
    <s v="Yes"/>
    <n v="4"/>
    <n v="3"/>
    <x v="1"/>
    <n v="1"/>
    <n v="1"/>
    <n v="0"/>
    <s v="Medium"/>
    <n v="4.5061608304100043"/>
  </r>
  <r>
    <n v="0"/>
    <s v="No"/>
    <n v="6"/>
    <n v="7"/>
    <s v="No"/>
    <n v="8"/>
    <n v="7"/>
    <x v="0"/>
    <n v="0"/>
    <n v="0"/>
    <n v="1"/>
    <s v="Low"/>
    <n v="0"/>
  </r>
  <r>
    <n v="1"/>
    <s v="No"/>
    <n v="4"/>
    <n v="7"/>
    <s v="No"/>
    <n v="10"/>
    <n v="7"/>
    <x v="0"/>
    <n v="0"/>
    <n v="0"/>
    <n v="1"/>
    <s v="Low"/>
    <n v="0"/>
  </r>
  <r>
    <n v="7"/>
    <s v="Yes"/>
    <n v="2"/>
    <n v="2"/>
    <s v="Yes"/>
    <n v="3"/>
    <n v="2"/>
    <x v="1"/>
    <n v="1"/>
    <n v="1"/>
    <n v="0"/>
    <s v="Medium"/>
    <n v="4.5061608304100043"/>
  </r>
  <r>
    <n v="2"/>
    <s v="No"/>
    <n v="6"/>
    <n v="4"/>
    <s v="No"/>
    <n v="13"/>
    <n v="5"/>
    <x v="0"/>
    <n v="0"/>
    <n v="0"/>
    <n v="1"/>
    <s v="Low"/>
    <n v="0"/>
  </r>
  <r>
    <n v="4"/>
    <s v="No"/>
    <n v="5"/>
    <n v="7"/>
    <s v="No"/>
    <n v="13"/>
    <n v="8"/>
    <x v="0"/>
    <n v="0"/>
    <n v="0"/>
    <n v="1"/>
    <s v="Medium"/>
    <n v="0"/>
  </r>
  <r>
    <n v="9"/>
    <s v="Yes"/>
    <n v="2"/>
    <n v="3"/>
    <s v="Yes"/>
    <n v="0"/>
    <n v="1"/>
    <x v="1"/>
    <n v="1"/>
    <n v="1"/>
    <n v="0"/>
    <s v="High"/>
    <n v="4.5061608304100043"/>
  </r>
  <r>
    <n v="4"/>
    <s v="No"/>
    <n v="8"/>
    <n v="7"/>
    <s v="No"/>
    <n v="11"/>
    <n v="7"/>
    <x v="0"/>
    <n v="0"/>
    <n v="0"/>
    <n v="1"/>
    <s v="Medium"/>
    <n v="0"/>
  </r>
  <r>
    <n v="8"/>
    <s v="Yes"/>
    <n v="1"/>
    <n v="2"/>
    <s v="Yes"/>
    <n v="3"/>
    <n v="3"/>
    <x v="1"/>
    <n v="1"/>
    <n v="1"/>
    <n v="0"/>
    <s v="High"/>
    <n v="4.5061608304100043"/>
  </r>
  <r>
    <n v="5"/>
    <s v="Yes"/>
    <n v="3"/>
    <n v="1"/>
    <s v="Yes"/>
    <n v="2"/>
    <n v="1"/>
    <x v="1"/>
    <n v="1"/>
    <n v="1"/>
    <n v="0"/>
    <s v="Medium"/>
    <n v="4.5061608304100043"/>
  </r>
  <r>
    <n v="2"/>
    <s v="No"/>
    <n v="6"/>
    <n v="7"/>
    <s v="No"/>
    <n v="11"/>
    <n v="10"/>
    <x v="0"/>
    <n v="0"/>
    <n v="0"/>
    <n v="1"/>
    <s v="Low"/>
    <n v="0"/>
  </r>
  <r>
    <n v="2"/>
    <s v="No"/>
    <n v="10"/>
    <n v="4"/>
    <s v="No"/>
    <n v="11"/>
    <n v="10"/>
    <x v="0"/>
    <n v="0"/>
    <n v="0"/>
    <n v="1"/>
    <s v="Low"/>
    <n v="0"/>
  </r>
  <r>
    <n v="2"/>
    <s v="No"/>
    <n v="9"/>
    <n v="5"/>
    <s v="No"/>
    <n v="8"/>
    <n v="10"/>
    <x v="0"/>
    <n v="0"/>
    <n v="0"/>
    <n v="1"/>
    <s v="Low"/>
    <n v="0"/>
  </r>
  <r>
    <n v="5"/>
    <s v="Yes"/>
    <n v="2"/>
    <n v="2"/>
    <s v="Yes"/>
    <n v="1"/>
    <n v="2"/>
    <x v="1"/>
    <n v="1"/>
    <n v="1"/>
    <n v="0"/>
    <s v="Medium"/>
    <n v="4.5061608304100043"/>
  </r>
  <r>
    <n v="6"/>
    <s v="Yes"/>
    <n v="3"/>
    <n v="0"/>
    <s v="Yes"/>
    <n v="5"/>
    <n v="0"/>
    <x v="1"/>
    <n v="1"/>
    <n v="1"/>
    <n v="0"/>
    <s v="Medium"/>
    <n v="4.5061608304100043"/>
  </r>
  <r>
    <n v="3"/>
    <s v="No"/>
    <n v="10"/>
    <n v="5"/>
    <s v="No"/>
    <n v="14"/>
    <n v="4"/>
    <x v="0"/>
    <n v="0"/>
    <n v="0"/>
    <n v="1"/>
    <s v="Low"/>
    <n v="0"/>
  </r>
  <r>
    <n v="6"/>
    <s v="Yes"/>
    <n v="3"/>
    <n v="3"/>
    <s v="Yes"/>
    <n v="1"/>
    <n v="0"/>
    <x v="1"/>
    <n v="1"/>
    <n v="1"/>
    <n v="0"/>
    <s v="Medium"/>
    <n v="4.5061608304100043"/>
  </r>
  <r>
    <n v="6"/>
    <s v="Yes"/>
    <n v="1"/>
    <n v="3"/>
    <s v="Yes"/>
    <n v="1"/>
    <n v="3"/>
    <x v="1"/>
    <n v="1"/>
    <n v="1"/>
    <n v="0"/>
    <s v="Medium"/>
    <n v="4.5061608304100043"/>
  </r>
  <r>
    <n v="0"/>
    <s v="No"/>
    <n v="7"/>
    <n v="7"/>
    <s v="No"/>
    <n v="9"/>
    <n v="8"/>
    <x v="0"/>
    <n v="0"/>
    <n v="0"/>
    <n v="1"/>
    <s v="Low"/>
    <n v="0"/>
  </r>
  <r>
    <n v="10"/>
    <s v="Yes"/>
    <n v="0"/>
    <n v="3"/>
    <s v="Yes"/>
    <n v="4"/>
    <n v="3"/>
    <x v="1"/>
    <n v="1"/>
    <n v="1"/>
    <n v="0"/>
    <s v="High"/>
    <n v="4.5061608304100043"/>
  </r>
  <r>
    <n v="9"/>
    <s v="Yes"/>
    <n v="2"/>
    <n v="2"/>
    <s v="Yes"/>
    <n v="1"/>
    <n v="1"/>
    <x v="1"/>
    <n v="1"/>
    <n v="1"/>
    <n v="0"/>
    <s v="High"/>
    <n v="4.5061608304100043"/>
  </r>
  <r>
    <n v="1"/>
    <s v="No"/>
    <n v="5"/>
    <n v="7"/>
    <s v="No"/>
    <n v="9"/>
    <n v="7"/>
    <x v="0"/>
    <n v="0"/>
    <n v="0"/>
    <n v="1"/>
    <s v="Low"/>
    <n v="0"/>
  </r>
  <r>
    <n v="6"/>
    <s v="Yes"/>
    <n v="1"/>
    <n v="3"/>
    <s v="Yes"/>
    <n v="3"/>
    <n v="3"/>
    <x v="1"/>
    <n v="1"/>
    <n v="1"/>
    <n v="0"/>
    <s v="Medium"/>
    <n v="4.5061608304100043"/>
  </r>
  <r>
    <n v="1"/>
    <s v="No"/>
    <n v="8"/>
    <n v="4"/>
    <s v="No"/>
    <n v="10"/>
    <n v="8"/>
    <x v="0"/>
    <n v="0"/>
    <n v="0"/>
    <n v="1"/>
    <s v="Low"/>
    <n v="0"/>
  </r>
  <r>
    <n v="4.5058160029999996"/>
    <s v="No"/>
    <n v="4"/>
    <n v="7"/>
    <s v="No"/>
    <n v="7"/>
    <n v="5"/>
    <x v="0"/>
    <n v="0"/>
    <n v="0"/>
    <n v="1"/>
    <s v="Medium"/>
    <n v="0"/>
  </r>
  <r>
    <n v="3"/>
    <s v="No"/>
    <n v="6"/>
    <n v="6"/>
    <s v="No"/>
    <n v="13"/>
    <n v="9"/>
    <x v="0"/>
    <n v="0"/>
    <n v="0"/>
    <n v="1"/>
    <s v="Low"/>
    <n v="0"/>
  </r>
  <r>
    <n v="6"/>
    <s v="Yes"/>
    <n v="1"/>
    <n v="3"/>
    <s v="Yes"/>
    <n v="0"/>
    <n v="2"/>
    <x v="1"/>
    <n v="1"/>
    <n v="1"/>
    <n v="0"/>
    <s v="Medium"/>
    <n v="4.5061608304100043"/>
  </r>
  <r>
    <n v="1"/>
    <s v="No"/>
    <n v="5"/>
    <n v="5"/>
    <s v="No"/>
    <n v="15"/>
    <n v="5"/>
    <x v="0"/>
    <n v="0"/>
    <n v="0"/>
    <n v="1"/>
    <s v="Low"/>
    <n v="0"/>
  </r>
  <r>
    <n v="8"/>
    <s v="Yes"/>
    <n v="2"/>
    <n v="2"/>
    <s v="Yes"/>
    <n v="1"/>
    <n v="1"/>
    <x v="1"/>
    <n v="1"/>
    <n v="1"/>
    <n v="0"/>
    <s v="High"/>
    <n v="4.5061608304100043"/>
  </r>
  <r>
    <n v="1"/>
    <s v="No"/>
    <n v="9"/>
    <n v="4"/>
    <s v="No"/>
    <n v="13"/>
    <n v="6"/>
    <x v="0"/>
    <n v="0"/>
    <n v="0"/>
    <n v="1"/>
    <s v="Low"/>
    <n v="0"/>
  </r>
  <r>
    <n v="2"/>
    <s v="No"/>
    <n v="8"/>
    <n v="6"/>
    <s v="No"/>
    <n v="13"/>
    <n v="10"/>
    <x v="0"/>
    <n v="0"/>
    <n v="0"/>
    <n v="1"/>
    <s v="Low"/>
    <n v="0"/>
  </r>
  <r>
    <n v="2"/>
    <s v="No"/>
    <n v="9"/>
    <n v="7"/>
    <s v="No"/>
    <n v="13"/>
    <n v="10"/>
    <x v="0"/>
    <n v="0"/>
    <n v="0"/>
    <n v="1"/>
    <s v="Low"/>
    <n v="0"/>
  </r>
  <r>
    <n v="2"/>
    <s v="No"/>
    <n v="6"/>
    <n v="7"/>
    <s v="No"/>
    <n v="8"/>
    <n v="9"/>
    <x v="0"/>
    <n v="0"/>
    <n v="0"/>
    <n v="1"/>
    <s v="Low"/>
    <n v="0"/>
  </r>
  <r>
    <n v="4.5058160029999996"/>
    <s v="No"/>
    <n v="8"/>
    <n v="5"/>
    <s v="No"/>
    <n v="9"/>
    <n v="4"/>
    <x v="0"/>
    <n v="0"/>
    <n v="0"/>
    <n v="1"/>
    <s v="Medium"/>
    <n v="0"/>
  </r>
  <r>
    <n v="3"/>
    <s v="No"/>
    <n v="8"/>
    <n v="4"/>
    <s v="No"/>
    <n v="7"/>
    <n v="4"/>
    <x v="0"/>
    <n v="0"/>
    <n v="0"/>
    <n v="1"/>
    <s v="Low"/>
    <n v="0"/>
  </r>
  <r>
    <n v="6"/>
    <s v="Yes"/>
    <n v="0"/>
    <n v="0"/>
    <s v="Yes"/>
    <n v="2"/>
    <n v="3"/>
    <x v="1"/>
    <n v="1"/>
    <n v="1"/>
    <n v="0"/>
    <s v="Medium"/>
    <n v="4.5061608304100043"/>
  </r>
  <r>
    <n v="7"/>
    <s v="Yes"/>
    <n v="0"/>
    <n v="2"/>
    <s v="Yes"/>
    <n v="3"/>
    <n v="2"/>
    <x v="1"/>
    <n v="1"/>
    <n v="1"/>
    <n v="0"/>
    <s v="Medium"/>
    <n v="4.5061608304100043"/>
  </r>
  <r>
    <n v="3"/>
    <s v="No"/>
    <n v="8"/>
    <n v="7"/>
    <s v="No"/>
    <n v="7"/>
    <n v="10"/>
    <x v="0"/>
    <n v="0"/>
    <n v="0"/>
    <n v="1"/>
    <s v="Low"/>
    <n v="0"/>
  </r>
  <r>
    <n v="10"/>
    <s v="Yes"/>
    <n v="1"/>
    <n v="0"/>
    <s v="Yes"/>
    <n v="0"/>
    <n v="3"/>
    <x v="1"/>
    <n v="1"/>
    <n v="1"/>
    <n v="0"/>
    <s v="High"/>
    <n v="4.5061608304100043"/>
  </r>
  <r>
    <n v="9"/>
    <s v="Yes"/>
    <n v="2"/>
    <n v="0"/>
    <s v="Yes"/>
    <n v="2"/>
    <n v="1"/>
    <x v="1"/>
    <n v="1"/>
    <n v="1"/>
    <n v="0"/>
    <s v="High"/>
    <n v="4.5061608304100043"/>
  </r>
  <r>
    <n v="10"/>
    <s v="Yes"/>
    <n v="0"/>
    <n v="1"/>
    <s v="Yes"/>
    <n v="1"/>
    <n v="1"/>
    <x v="1"/>
    <n v="1"/>
    <n v="1"/>
    <n v="0"/>
    <s v="High"/>
    <n v="4.5061608304100043"/>
  </r>
  <r>
    <n v="7"/>
    <s v="Yes"/>
    <n v="2"/>
    <n v="1"/>
    <s v="Yes"/>
    <n v="1"/>
    <n v="2"/>
    <x v="1"/>
    <n v="1"/>
    <n v="1"/>
    <n v="0"/>
    <s v="Medium"/>
    <n v="4.5061608304100043"/>
  </r>
  <r>
    <n v="2"/>
    <s v="No"/>
    <n v="10"/>
    <n v="7"/>
    <s v="No"/>
    <n v="10"/>
    <n v="4"/>
    <x v="0"/>
    <n v="0"/>
    <n v="0"/>
    <n v="1"/>
    <s v="Low"/>
    <n v="0"/>
  </r>
  <r>
    <n v="4"/>
    <s v="No"/>
    <n v="8"/>
    <n v="7"/>
    <s v="No"/>
    <n v="6"/>
    <n v="10"/>
    <x v="0"/>
    <n v="0"/>
    <n v="0"/>
    <n v="1"/>
    <s v="Medium"/>
    <n v="0"/>
  </r>
  <r>
    <n v="3"/>
    <s v="No"/>
    <n v="8"/>
    <n v="4"/>
    <s v="No"/>
    <n v="9"/>
    <n v="7"/>
    <x v="0"/>
    <n v="0"/>
    <n v="0"/>
    <n v="1"/>
    <s v="Low"/>
    <n v="0"/>
  </r>
  <r>
    <n v="0"/>
    <s v="No"/>
    <n v="5"/>
    <n v="6"/>
    <s v="No"/>
    <n v="9"/>
    <n v="4"/>
    <x v="0"/>
    <n v="0"/>
    <n v="0"/>
    <n v="1"/>
    <s v="Low"/>
    <n v="0"/>
  </r>
  <r>
    <n v="9"/>
    <s v="Yes"/>
    <n v="2"/>
    <n v="3"/>
    <s v="Yes"/>
    <n v="2"/>
    <n v="1"/>
    <x v="1"/>
    <n v="1"/>
    <n v="1"/>
    <n v="0"/>
    <s v="High"/>
    <n v="4.5061608304100043"/>
  </r>
  <r>
    <n v="8"/>
    <s v="Yes"/>
    <n v="0"/>
    <n v="0"/>
    <s v="Yes"/>
    <n v="1"/>
    <n v="2"/>
    <x v="1"/>
    <n v="1"/>
    <n v="1"/>
    <n v="0"/>
    <s v="High"/>
    <n v="4.5061608304100043"/>
  </r>
  <r>
    <n v="1"/>
    <s v="No"/>
    <n v="6"/>
    <n v="7"/>
    <s v="No"/>
    <n v="13"/>
    <n v="10"/>
    <x v="0"/>
    <n v="0"/>
    <n v="0"/>
    <n v="1"/>
    <s v="Low"/>
    <n v="0"/>
  </r>
  <r>
    <n v="6"/>
    <s v="Yes"/>
    <n v="3"/>
    <n v="2"/>
    <s v="Yes"/>
    <n v="3"/>
    <n v="1"/>
    <x v="1"/>
    <n v="1"/>
    <n v="1"/>
    <n v="0"/>
    <s v="Medium"/>
    <n v="4.5061608304100043"/>
  </r>
  <r>
    <n v="6"/>
    <s v="Yes"/>
    <n v="2"/>
    <n v="2"/>
    <s v="Yes"/>
    <n v="1"/>
    <n v="1"/>
    <x v="1"/>
    <n v="1"/>
    <n v="1"/>
    <n v="0"/>
    <s v="Medium"/>
    <n v="4.5061608304100043"/>
  </r>
  <r>
    <n v="10"/>
    <s v="Yes"/>
    <n v="0"/>
    <n v="0"/>
    <s v="Yes"/>
    <n v="3"/>
    <n v="0"/>
    <x v="1"/>
    <n v="1"/>
    <n v="1"/>
    <n v="0"/>
    <s v="High"/>
    <n v="4.5061608304100043"/>
  </r>
  <r>
    <n v="3"/>
    <s v="No"/>
    <n v="6"/>
    <n v="3"/>
    <s v="No"/>
    <n v="10"/>
    <n v="6"/>
    <x v="0"/>
    <n v="0"/>
    <n v="0"/>
    <n v="1"/>
    <s v="Low"/>
    <n v="0"/>
  </r>
  <r>
    <n v="7"/>
    <s v="Yes"/>
    <n v="0"/>
    <n v="2"/>
    <s v="Yes"/>
    <n v="3"/>
    <n v="0"/>
    <x v="1"/>
    <n v="1"/>
    <n v="1"/>
    <n v="0"/>
    <s v="Medium"/>
    <n v="4.5061608304100043"/>
  </r>
  <r>
    <n v="8"/>
    <s v="Yes"/>
    <n v="2"/>
    <n v="1"/>
    <s v="Yes"/>
    <n v="3"/>
    <n v="2"/>
    <x v="1"/>
    <n v="1"/>
    <n v="1"/>
    <n v="0"/>
    <s v="High"/>
    <n v="4.5061608304100043"/>
  </r>
  <r>
    <n v="6"/>
    <s v="Yes"/>
    <n v="2"/>
    <n v="0"/>
    <s v="Yes"/>
    <n v="3"/>
    <n v="1"/>
    <x v="1"/>
    <n v="1"/>
    <n v="1"/>
    <n v="0"/>
    <s v="Medium"/>
    <n v="4.5061608304100043"/>
  </r>
  <r>
    <n v="8"/>
    <s v="Yes"/>
    <n v="1"/>
    <n v="1"/>
    <s v="Yes"/>
    <n v="2"/>
    <n v="1"/>
    <x v="1"/>
    <n v="1"/>
    <n v="1"/>
    <n v="0"/>
    <s v="High"/>
    <n v="4.5061608304100043"/>
  </r>
  <r>
    <n v="7"/>
    <s v="Yes"/>
    <n v="0"/>
    <n v="0"/>
    <s v="Yes"/>
    <n v="2"/>
    <n v="1"/>
    <x v="1"/>
    <n v="1"/>
    <n v="1"/>
    <n v="0"/>
    <s v="Medium"/>
    <n v="4.5061608304100043"/>
  </r>
  <r>
    <n v="8"/>
    <s v="No"/>
    <n v="0"/>
    <n v="3"/>
    <s v="Yes"/>
    <n v="3"/>
    <n v="2"/>
    <x v="1"/>
    <n v="0"/>
    <n v="1"/>
    <n v="0"/>
    <s v="High"/>
    <n v="4.5061608304100043"/>
  </r>
  <r>
    <n v="5"/>
    <s v="Yes"/>
    <n v="2"/>
    <n v="1"/>
    <s v="Yes"/>
    <n v="2"/>
    <n v="2"/>
    <x v="1"/>
    <n v="1"/>
    <n v="1"/>
    <n v="0"/>
    <s v="Medium"/>
    <n v="4.5061608304100043"/>
  </r>
  <r>
    <n v="4.5058160029999996"/>
    <s v="Yes"/>
    <n v="2"/>
    <n v="2"/>
    <s v="Yes"/>
    <n v="1"/>
    <n v="2"/>
    <x v="1"/>
    <n v="1"/>
    <n v="1"/>
    <n v="0"/>
    <s v="Medium"/>
    <n v="4.5061608304100043"/>
  </r>
  <r>
    <n v="8"/>
    <s v="Yes"/>
    <n v="2"/>
    <n v="2"/>
    <s v="Yes"/>
    <n v="1"/>
    <n v="0"/>
    <x v="1"/>
    <n v="1"/>
    <n v="1"/>
    <n v="0"/>
    <s v="High"/>
    <n v="4.5061608304100043"/>
  </r>
  <r>
    <n v="5"/>
    <s v="Yes"/>
    <n v="0"/>
    <n v="1"/>
    <s v="Yes"/>
    <n v="2"/>
    <n v="1"/>
    <x v="1"/>
    <n v="1"/>
    <n v="1"/>
    <n v="0"/>
    <s v="Medium"/>
    <n v="4.5061608304100043"/>
  </r>
  <r>
    <n v="4"/>
    <s v="Yes"/>
    <n v="1"/>
    <n v="0"/>
    <s v="Yes"/>
    <n v="2"/>
    <n v="2"/>
    <x v="1"/>
    <n v="1"/>
    <n v="1"/>
    <n v="0"/>
    <s v="Medium"/>
    <n v="4.5061608304100043"/>
  </r>
  <r>
    <n v="7"/>
    <s v="Yes"/>
    <n v="2"/>
    <n v="0"/>
    <s v="Yes"/>
    <n v="3"/>
    <n v="2"/>
    <x v="1"/>
    <n v="1"/>
    <n v="1"/>
    <n v="0"/>
    <s v="Medium"/>
    <n v="4.5061608304100043"/>
  </r>
  <r>
    <n v="9"/>
    <s v="Yes"/>
    <n v="0"/>
    <n v="1"/>
    <s v="Yes"/>
    <n v="2"/>
    <n v="1"/>
    <x v="1"/>
    <n v="1"/>
    <n v="1"/>
    <n v="0"/>
    <s v="High"/>
    <n v="4.5061608304100043"/>
  </r>
  <r>
    <n v="9"/>
    <s v="Yes"/>
    <n v="1"/>
    <n v="1"/>
    <s v="Yes"/>
    <n v="2"/>
    <n v="0"/>
    <x v="1"/>
    <n v="1"/>
    <n v="1"/>
    <n v="0"/>
    <s v="High"/>
    <n v="4.5061608304100043"/>
  </r>
  <r>
    <n v="5"/>
    <s v="Yes"/>
    <n v="1"/>
    <n v="1"/>
    <s v="Yes"/>
    <n v="2"/>
    <n v="1"/>
    <x v="1"/>
    <n v="1"/>
    <n v="1"/>
    <n v="0"/>
    <s v="Medium"/>
    <n v="4.5061608304100043"/>
  </r>
  <r>
    <n v="7"/>
    <s v="Yes"/>
    <n v="1"/>
    <n v="2"/>
    <s v="Yes"/>
    <n v="3"/>
    <n v="1"/>
    <x v="1"/>
    <n v="1"/>
    <n v="1"/>
    <n v="0"/>
    <s v="Medium"/>
    <n v="4.5061608304100043"/>
  </r>
  <r>
    <n v="7"/>
    <s v="Yes"/>
    <n v="0"/>
    <n v="1"/>
    <s v="Yes"/>
    <n v="1"/>
    <n v="0"/>
    <x v="1"/>
    <n v="1"/>
    <n v="1"/>
    <n v="0"/>
    <s v="Medium"/>
    <n v="4.5061608304100043"/>
  </r>
  <r>
    <n v="5"/>
    <s v="Yes"/>
    <n v="2"/>
    <n v="0"/>
    <s v="Yes"/>
    <n v="2"/>
    <n v="0"/>
    <x v="1"/>
    <n v="1"/>
    <n v="1"/>
    <n v="0"/>
    <s v="Medium"/>
    <n v="4.5061608304100043"/>
  </r>
  <r>
    <n v="7"/>
    <s v="Yes"/>
    <n v="0"/>
    <n v="0"/>
    <s v="Yes"/>
    <n v="1"/>
    <n v="2"/>
    <x v="1"/>
    <n v="1"/>
    <n v="1"/>
    <n v="0"/>
    <s v="Medium"/>
    <n v="4.5061608304100043"/>
  </r>
  <r>
    <n v="8"/>
    <s v="Yes"/>
    <n v="0"/>
    <n v="0"/>
    <s v="Yes"/>
    <n v="3"/>
    <n v="0"/>
    <x v="1"/>
    <n v="1"/>
    <n v="1"/>
    <n v="0"/>
    <s v="High"/>
    <n v="4.5061608304100043"/>
  </r>
  <r>
    <n v="4"/>
    <s v="Yes"/>
    <n v="2"/>
    <n v="2"/>
    <s v="Yes"/>
    <n v="6.2688629120000003"/>
    <n v="0"/>
    <x v="1"/>
    <n v="1"/>
    <n v="1"/>
    <n v="0"/>
    <s v="Medium"/>
    <n v="4.5061608304100043"/>
  </r>
  <r>
    <n v="6"/>
    <s v="Yes"/>
    <n v="2"/>
    <n v="0"/>
    <s v="Yes"/>
    <n v="3"/>
    <n v="0"/>
    <x v="1"/>
    <n v="1"/>
    <n v="1"/>
    <n v="0"/>
    <s v="Medium"/>
    <n v="4.5061608304100043"/>
  </r>
  <r>
    <n v="5"/>
    <s v="Yes"/>
    <n v="2"/>
    <n v="1"/>
    <s v="Yes"/>
    <n v="1"/>
    <n v="2"/>
    <x v="1"/>
    <n v="1"/>
    <n v="1"/>
    <n v="0"/>
    <s v="Medium"/>
    <n v="4.5061608304100043"/>
  </r>
  <r>
    <n v="4"/>
    <s v="Yes"/>
    <n v="1"/>
    <n v="0"/>
    <s v="Yes"/>
    <n v="3"/>
    <n v="2"/>
    <x v="1"/>
    <n v="1"/>
    <n v="1"/>
    <n v="0"/>
    <s v="Medium"/>
    <n v="4.5061608304100043"/>
  </r>
  <r>
    <n v="9"/>
    <s v="Yes"/>
    <n v="0"/>
    <n v="2"/>
    <s v="Yes"/>
    <n v="2"/>
    <n v="2"/>
    <x v="1"/>
    <n v="1"/>
    <n v="1"/>
    <n v="0"/>
    <s v="High"/>
    <n v="4.5061608304100043"/>
  </r>
  <r>
    <n v="6"/>
    <s v="No"/>
    <n v="0"/>
    <n v="2"/>
    <s v="Yes"/>
    <n v="1"/>
    <n v="2"/>
    <x v="1"/>
    <n v="0"/>
    <n v="1"/>
    <n v="0"/>
    <s v="Medium"/>
    <n v="4.5061608304100043"/>
  </r>
  <r>
    <n v="9"/>
    <s v="Yes"/>
    <n v="2"/>
    <n v="0"/>
    <s v="Yes"/>
    <n v="1"/>
    <n v="1"/>
    <x v="1"/>
    <n v="1"/>
    <n v="1"/>
    <n v="0"/>
    <s v="High"/>
    <n v="4.5061608304100043"/>
  </r>
  <r>
    <n v="9"/>
    <s v="Yes"/>
    <n v="2"/>
    <n v="2"/>
    <s v="Yes"/>
    <n v="1"/>
    <n v="2"/>
    <x v="1"/>
    <n v="1"/>
    <n v="1"/>
    <n v="0"/>
    <s v="High"/>
    <n v="4.5061608304100043"/>
  </r>
  <r>
    <n v="5"/>
    <s v="Yes"/>
    <n v="1"/>
    <n v="0"/>
    <s v="Yes"/>
    <n v="3"/>
    <n v="2"/>
    <x v="1"/>
    <n v="1"/>
    <n v="1"/>
    <n v="0"/>
    <s v="Medium"/>
    <n v="4.5061608304100043"/>
  </r>
  <r>
    <n v="4"/>
    <s v="Yes"/>
    <n v="0"/>
    <n v="1"/>
    <s v="Yes"/>
    <n v="1"/>
    <n v="2"/>
    <x v="1"/>
    <n v="1"/>
    <n v="1"/>
    <n v="0"/>
    <s v="Medium"/>
    <n v="4.5061608304100043"/>
  </r>
  <r>
    <n v="8"/>
    <s v="Yes"/>
    <n v="2"/>
    <n v="2"/>
    <s v="No"/>
    <n v="1"/>
    <n v="0"/>
    <x v="1"/>
    <n v="1"/>
    <n v="0"/>
    <n v="0"/>
    <s v="High"/>
    <n v="4.5061608304100043"/>
  </r>
  <r>
    <n v="6"/>
    <s v="Yes"/>
    <n v="2"/>
    <n v="1"/>
    <s v="Yes"/>
    <n v="2"/>
    <n v="1"/>
    <x v="1"/>
    <n v="1"/>
    <n v="1"/>
    <n v="0"/>
    <s v="Medium"/>
    <n v="4.5061608304100043"/>
  </r>
  <r>
    <n v="8"/>
    <s v="Yes"/>
    <n v="1"/>
    <n v="0"/>
    <s v="Yes"/>
    <n v="1"/>
    <n v="1"/>
    <x v="1"/>
    <n v="1"/>
    <n v="1"/>
    <n v="0"/>
    <s v="High"/>
    <n v="4.5061608304100043"/>
  </r>
  <r>
    <n v="7"/>
    <s v="Yes"/>
    <n v="1"/>
    <n v="1"/>
    <s v="Yes"/>
    <n v="3"/>
    <n v="3.5647266310000001"/>
    <x v="1"/>
    <n v="1"/>
    <n v="1"/>
    <n v="0"/>
    <s v="Medium"/>
    <n v="4.5061608304100043"/>
  </r>
  <r>
    <n v="7"/>
    <s v="Yes"/>
    <n v="0"/>
    <n v="2"/>
    <s v="Yes"/>
    <n v="2"/>
    <n v="0"/>
    <x v="1"/>
    <n v="1"/>
    <n v="1"/>
    <n v="0"/>
    <s v="Medium"/>
    <n v="4.5061608304100043"/>
  </r>
  <r>
    <n v="4"/>
    <s v="Yes"/>
    <n v="0"/>
    <n v="2"/>
    <s v="Yes"/>
    <n v="2"/>
    <n v="3.5647266310000001"/>
    <x v="1"/>
    <n v="1"/>
    <n v="1"/>
    <n v="0"/>
    <s v="Medium"/>
    <n v="4.5061608304100043"/>
  </r>
  <r>
    <n v="7"/>
    <s v="Yes"/>
    <n v="0"/>
    <n v="0"/>
    <s v="Yes"/>
    <n v="3"/>
    <n v="2"/>
    <x v="1"/>
    <n v="1"/>
    <n v="1"/>
    <n v="0"/>
    <s v="Medium"/>
    <n v="4.5061608304100043"/>
  </r>
  <r>
    <n v="9"/>
    <s v="Yes"/>
    <n v="2"/>
    <n v="0"/>
    <s v="Yes"/>
    <n v="2"/>
    <n v="0"/>
    <x v="1"/>
    <n v="1"/>
    <n v="1"/>
    <n v="0"/>
    <s v="High"/>
    <n v="4.5061608304100043"/>
  </r>
  <r>
    <n v="4"/>
    <s v="Yes"/>
    <n v="2"/>
    <n v="1"/>
    <s v="Yes"/>
    <n v="3"/>
    <n v="2"/>
    <x v="1"/>
    <n v="1"/>
    <n v="1"/>
    <n v="0"/>
    <s v="Medium"/>
    <n v="4.5061608304100043"/>
  </r>
  <r>
    <n v="9"/>
    <s v="Yes"/>
    <n v="0"/>
    <n v="0"/>
    <s v="Yes"/>
    <n v="2"/>
    <n v="0"/>
    <x v="1"/>
    <n v="1"/>
    <n v="1"/>
    <n v="0"/>
    <s v="High"/>
    <n v="4.5061608304100043"/>
  </r>
  <r>
    <n v="5"/>
    <s v="Yes"/>
    <n v="1"/>
    <n v="2"/>
    <s v="Yes"/>
    <n v="2"/>
    <n v="2"/>
    <x v="1"/>
    <n v="1"/>
    <n v="1"/>
    <n v="0"/>
    <s v="Medium"/>
    <n v="4.5061608304100043"/>
  </r>
  <r>
    <n v="4"/>
    <s v="Yes"/>
    <n v="0"/>
    <n v="0"/>
    <s v="Yes"/>
    <n v="1"/>
    <n v="2"/>
    <x v="1"/>
    <n v="1"/>
    <n v="1"/>
    <n v="0"/>
    <s v="Medium"/>
    <n v="4.5061608304100043"/>
  </r>
  <r>
    <n v="4"/>
    <s v="Yes"/>
    <n v="1"/>
    <n v="1"/>
    <s v="Yes"/>
    <n v="2"/>
    <n v="2"/>
    <x v="1"/>
    <n v="1"/>
    <n v="1"/>
    <n v="0"/>
    <s v="Medium"/>
    <n v="4.5061608304100043"/>
  </r>
  <r>
    <n v="8"/>
    <s v="Yes"/>
    <n v="0"/>
    <n v="0"/>
    <s v="Yes"/>
    <n v="3"/>
    <n v="1"/>
    <x v="1"/>
    <n v="1"/>
    <n v="1"/>
    <n v="0"/>
    <s v="High"/>
    <n v="4.5061608304100043"/>
  </r>
  <r>
    <n v="5"/>
    <s v="Yes"/>
    <n v="0"/>
    <n v="1"/>
    <s v="Yes"/>
    <n v="2"/>
    <n v="2"/>
    <x v="1"/>
    <n v="1"/>
    <n v="1"/>
    <n v="0"/>
    <s v="Medium"/>
    <n v="4.5061608304100043"/>
  </r>
  <r>
    <n v="7"/>
    <s v="Yes"/>
    <n v="2"/>
    <n v="2"/>
    <s v="Yes"/>
    <n v="3"/>
    <n v="0"/>
    <x v="1"/>
    <n v="1"/>
    <n v="1"/>
    <n v="0"/>
    <s v="Medium"/>
    <n v="4.5061608304100043"/>
  </r>
  <r>
    <n v="9"/>
    <s v="Yes"/>
    <n v="0"/>
    <n v="1"/>
    <s v="Yes"/>
    <n v="2"/>
    <n v="1"/>
    <x v="1"/>
    <n v="1"/>
    <n v="1"/>
    <n v="0"/>
    <s v="High"/>
    <n v="4.5061608304100043"/>
  </r>
  <r>
    <n v="6"/>
    <s v="Yes"/>
    <n v="2"/>
    <n v="0"/>
    <s v="Yes"/>
    <n v="1"/>
    <n v="2"/>
    <x v="1"/>
    <n v="1"/>
    <n v="1"/>
    <n v="0"/>
    <s v="Medium"/>
    <n v="4.5061608304100043"/>
  </r>
  <r>
    <n v="9"/>
    <s v="Yes"/>
    <n v="0"/>
    <n v="2"/>
    <s v="Yes"/>
    <n v="3"/>
    <n v="2"/>
    <x v="1"/>
    <n v="1"/>
    <n v="1"/>
    <n v="0"/>
    <s v="High"/>
    <n v="4.5061608304100043"/>
  </r>
  <r>
    <n v="5"/>
    <s v="Yes"/>
    <n v="2"/>
    <n v="2"/>
    <s v="Yes"/>
    <n v="3"/>
    <n v="2"/>
    <x v="1"/>
    <n v="1"/>
    <n v="1"/>
    <n v="0"/>
    <s v="Medium"/>
    <n v="4.5061608304100043"/>
  </r>
  <r>
    <n v="7"/>
    <s v="Yes"/>
    <n v="0"/>
    <n v="0"/>
    <s v="Yes"/>
    <n v="3"/>
    <n v="1"/>
    <x v="1"/>
    <n v="1"/>
    <n v="1"/>
    <n v="0"/>
    <s v="Medium"/>
    <n v="4.5061608304100043"/>
  </r>
  <r>
    <n v="4"/>
    <s v="Yes"/>
    <n v="2"/>
    <n v="0"/>
    <s v="Yes"/>
    <n v="1"/>
    <n v="1"/>
    <x v="1"/>
    <n v="1"/>
    <n v="1"/>
    <n v="0"/>
    <s v="Medium"/>
    <n v="4.5061608304100043"/>
  </r>
  <r>
    <n v="9"/>
    <s v="Yes"/>
    <n v="1"/>
    <n v="2"/>
    <s v="Yes"/>
    <n v="3"/>
    <n v="1"/>
    <x v="1"/>
    <n v="1"/>
    <n v="1"/>
    <n v="0"/>
    <s v="High"/>
    <n v="4.5061608304100043"/>
  </r>
  <r>
    <n v="4"/>
    <s v="Yes"/>
    <n v="0"/>
    <n v="1"/>
    <s v="Yes"/>
    <n v="1"/>
    <n v="1"/>
    <x v="1"/>
    <n v="1"/>
    <n v="1"/>
    <n v="0"/>
    <s v="Medium"/>
    <n v="4.5061608304100043"/>
  </r>
  <r>
    <n v="7"/>
    <s v="Yes"/>
    <n v="0"/>
    <n v="0"/>
    <s v="Yes"/>
    <n v="3"/>
    <n v="2"/>
    <x v="1"/>
    <n v="1"/>
    <n v="1"/>
    <n v="0"/>
    <s v="Medium"/>
    <n v="4.5061608304100043"/>
  </r>
  <r>
    <n v="4"/>
    <s v="Yes"/>
    <n v="0"/>
    <n v="2"/>
    <s v="Yes"/>
    <n v="3"/>
    <n v="2"/>
    <x v="1"/>
    <n v="1"/>
    <n v="1"/>
    <n v="0"/>
    <s v="Medium"/>
    <n v="4.5061608304100043"/>
  </r>
  <r>
    <n v="7"/>
    <s v="Yes"/>
    <n v="1"/>
    <n v="0"/>
    <s v="Yes"/>
    <n v="3"/>
    <n v="0"/>
    <x v="1"/>
    <n v="1"/>
    <n v="1"/>
    <n v="0"/>
    <s v="Medium"/>
    <n v="4.5061608304100043"/>
  </r>
  <r>
    <n v="7"/>
    <s v="Yes"/>
    <n v="1"/>
    <n v="1"/>
    <s v="Yes"/>
    <n v="3"/>
    <n v="1"/>
    <x v="1"/>
    <n v="1"/>
    <n v="1"/>
    <n v="0"/>
    <s v="Medium"/>
    <n v="4.5061608304100043"/>
  </r>
  <r>
    <n v="4"/>
    <s v="Yes"/>
    <n v="2"/>
    <n v="0"/>
    <s v="Yes"/>
    <n v="1"/>
    <n v="1"/>
    <x v="1"/>
    <n v="1"/>
    <n v="1"/>
    <n v="0"/>
    <s v="Medium"/>
    <n v="4.5061608304100043"/>
  </r>
  <r>
    <n v="9"/>
    <s v="Yes"/>
    <n v="1"/>
    <n v="1"/>
    <s v="Yes"/>
    <n v="2"/>
    <n v="2"/>
    <x v="1"/>
    <n v="1"/>
    <n v="1"/>
    <n v="0"/>
    <s v="High"/>
    <n v="4.5061608304100043"/>
  </r>
  <r>
    <n v="8"/>
    <s v="Yes"/>
    <n v="0"/>
    <n v="0"/>
    <s v="Yes"/>
    <n v="1"/>
    <n v="1"/>
    <x v="1"/>
    <n v="1"/>
    <n v="1"/>
    <n v="0"/>
    <s v="High"/>
    <n v="4.5061608304100043"/>
  </r>
  <r>
    <n v="8"/>
    <s v="Yes"/>
    <n v="2"/>
    <n v="2"/>
    <s v="Yes"/>
    <n v="1"/>
    <n v="0"/>
    <x v="1"/>
    <n v="1"/>
    <n v="1"/>
    <n v="0"/>
    <s v="High"/>
    <n v="4.5061608304100043"/>
  </r>
  <r>
    <n v="7"/>
    <s v="Yes"/>
    <n v="2"/>
    <n v="2"/>
    <s v="Yes"/>
    <n v="2"/>
    <n v="2"/>
    <x v="1"/>
    <n v="1"/>
    <n v="1"/>
    <n v="0"/>
    <s v="Medium"/>
    <n v="4.5061608304100043"/>
  </r>
  <r>
    <n v="9"/>
    <s v="Yes"/>
    <n v="1"/>
    <n v="1"/>
    <s v="Yes"/>
    <n v="2"/>
    <n v="1"/>
    <x v="1"/>
    <n v="1"/>
    <n v="1"/>
    <n v="0"/>
    <s v="High"/>
    <n v="4.5061608304100043"/>
  </r>
  <r>
    <n v="8"/>
    <s v="Yes"/>
    <n v="2"/>
    <n v="1"/>
    <s v="Yes"/>
    <n v="3"/>
    <n v="2"/>
    <x v="1"/>
    <n v="1"/>
    <n v="1"/>
    <n v="0"/>
    <s v="High"/>
    <n v="4.5061608304100043"/>
  </r>
  <r>
    <n v="5"/>
    <s v="Yes"/>
    <n v="0"/>
    <n v="1"/>
    <s v="Yes"/>
    <n v="1"/>
    <n v="2"/>
    <x v="1"/>
    <n v="1"/>
    <n v="1"/>
    <n v="0"/>
    <s v="Medium"/>
    <n v="4.5061608304100043"/>
  </r>
  <r>
    <n v="4"/>
    <s v="Yes"/>
    <n v="0"/>
    <n v="0"/>
    <s v="Yes"/>
    <n v="3"/>
    <n v="2"/>
    <x v="1"/>
    <n v="1"/>
    <n v="1"/>
    <n v="0"/>
    <s v="Medium"/>
    <n v="4.5061608304100043"/>
  </r>
  <r>
    <n v="4"/>
    <s v="Yes"/>
    <n v="0"/>
    <n v="1"/>
    <s v="Yes"/>
    <n v="1"/>
    <n v="1"/>
    <x v="1"/>
    <n v="1"/>
    <n v="1"/>
    <n v="0"/>
    <s v="Medium"/>
    <n v="4.5061608304100043"/>
  </r>
  <r>
    <n v="8"/>
    <s v="Yes"/>
    <n v="1"/>
    <n v="2"/>
    <s v="Yes"/>
    <n v="1"/>
    <n v="0"/>
    <x v="1"/>
    <n v="1"/>
    <n v="1"/>
    <n v="0"/>
    <s v="High"/>
    <n v="4.5061608304100043"/>
  </r>
  <r>
    <n v="8"/>
    <s v="Yes"/>
    <n v="0"/>
    <n v="1"/>
    <s v="Yes"/>
    <n v="1"/>
    <n v="3.5647266310000001"/>
    <x v="1"/>
    <n v="1"/>
    <n v="1"/>
    <n v="0"/>
    <s v="High"/>
    <n v="4.5061608304100043"/>
  </r>
  <r>
    <n v="6"/>
    <s v="Yes"/>
    <n v="0"/>
    <n v="2"/>
    <s v="Yes"/>
    <n v="1"/>
    <n v="0"/>
    <x v="1"/>
    <n v="1"/>
    <n v="1"/>
    <n v="0"/>
    <s v="Medium"/>
    <n v="4.5061608304100043"/>
  </r>
  <r>
    <n v="4"/>
    <s v="Yes"/>
    <n v="2"/>
    <n v="1"/>
    <s v="Yes"/>
    <n v="1"/>
    <n v="1"/>
    <x v="1"/>
    <n v="1"/>
    <n v="1"/>
    <n v="0"/>
    <s v="Medium"/>
    <n v="4.5061608304100043"/>
  </r>
  <r>
    <n v="9"/>
    <s v="Yes"/>
    <n v="1"/>
    <n v="2"/>
    <s v="Yes"/>
    <n v="2"/>
    <n v="1"/>
    <x v="1"/>
    <n v="1"/>
    <n v="1"/>
    <n v="0"/>
    <s v="High"/>
    <n v="4.5061608304100043"/>
  </r>
  <r>
    <n v="9"/>
    <s v="Yes"/>
    <n v="2"/>
    <n v="1"/>
    <s v="Yes"/>
    <n v="3"/>
    <n v="2"/>
    <x v="1"/>
    <n v="1"/>
    <n v="1"/>
    <n v="0"/>
    <s v="High"/>
    <n v="4.5061608304100043"/>
  </r>
  <r>
    <n v="5"/>
    <s v="Yes"/>
    <n v="1"/>
    <n v="3"/>
    <s v="Yes"/>
    <n v="1"/>
    <n v="0"/>
    <x v="1"/>
    <n v="1"/>
    <n v="1"/>
    <n v="0"/>
    <s v="Medium"/>
    <n v="4.5061608304100043"/>
  </r>
  <r>
    <n v="4"/>
    <s v="Yes"/>
    <n v="2"/>
    <n v="1"/>
    <s v="Yes"/>
    <n v="3"/>
    <n v="0"/>
    <x v="1"/>
    <n v="1"/>
    <n v="1"/>
    <n v="0"/>
    <s v="Medium"/>
    <n v="4.5061608304100043"/>
  </r>
  <r>
    <n v="5"/>
    <s v="Yes"/>
    <n v="2"/>
    <n v="1"/>
    <s v="Yes"/>
    <n v="3"/>
    <n v="1"/>
    <x v="1"/>
    <n v="1"/>
    <n v="1"/>
    <n v="0"/>
    <s v="Medium"/>
    <n v="4.5061608304100043"/>
  </r>
  <r>
    <n v="4"/>
    <s v="Yes"/>
    <n v="0"/>
    <n v="1"/>
    <s v="Yes"/>
    <n v="3"/>
    <n v="0"/>
    <x v="1"/>
    <n v="1"/>
    <n v="1"/>
    <n v="0"/>
    <s v="Medium"/>
    <n v="4.5061608304100043"/>
  </r>
  <r>
    <n v="7"/>
    <s v="Yes"/>
    <n v="0"/>
    <n v="0"/>
    <s v="Yes"/>
    <n v="6.2688629120000003"/>
    <n v="1"/>
    <x v="1"/>
    <n v="1"/>
    <n v="1"/>
    <n v="0"/>
    <s v="Medium"/>
    <n v="4.5061608304100043"/>
  </r>
  <r>
    <n v="7"/>
    <s v="Yes"/>
    <n v="2"/>
    <n v="2"/>
    <s v="Yes"/>
    <n v="3"/>
    <n v="1"/>
    <x v="1"/>
    <n v="1"/>
    <n v="1"/>
    <n v="0"/>
    <s v="Medium"/>
    <n v="4.5061608304100043"/>
  </r>
  <r>
    <n v="5"/>
    <s v="Yes"/>
    <n v="2"/>
    <n v="2"/>
    <s v="Yes"/>
    <n v="2"/>
    <n v="2"/>
    <x v="1"/>
    <n v="1"/>
    <n v="1"/>
    <n v="0"/>
    <s v="Medium"/>
    <n v="4.5061608304100043"/>
  </r>
  <r>
    <n v="4"/>
    <s v="Yes"/>
    <n v="1"/>
    <n v="2"/>
    <s v="Yes"/>
    <n v="2"/>
    <n v="0"/>
    <x v="1"/>
    <n v="1"/>
    <n v="1"/>
    <n v="0"/>
    <s v="Medium"/>
    <n v="4.5061608304100043"/>
  </r>
  <r>
    <n v="9"/>
    <s v="No"/>
    <n v="1"/>
    <n v="1"/>
    <s v="Yes"/>
    <n v="2"/>
    <n v="0"/>
    <x v="1"/>
    <n v="0"/>
    <n v="1"/>
    <n v="0"/>
    <s v="High"/>
    <n v="4.5061608304100043"/>
  </r>
  <r>
    <n v="7"/>
    <s v="Yes"/>
    <n v="1"/>
    <n v="1"/>
    <s v="Yes"/>
    <n v="3"/>
    <n v="1"/>
    <x v="1"/>
    <n v="1"/>
    <n v="1"/>
    <n v="0"/>
    <s v="Medium"/>
    <n v="4.5061608304100043"/>
  </r>
  <r>
    <n v="6"/>
    <s v="Yes"/>
    <n v="0"/>
    <n v="0"/>
    <s v="Yes"/>
    <n v="1"/>
    <n v="0"/>
    <x v="1"/>
    <n v="1"/>
    <n v="1"/>
    <n v="0"/>
    <s v="Medium"/>
    <n v="4.5061608304100043"/>
  </r>
  <r>
    <n v="7"/>
    <s v="Yes"/>
    <n v="1"/>
    <n v="0"/>
    <s v="Yes"/>
    <n v="2"/>
    <n v="2"/>
    <x v="1"/>
    <n v="1"/>
    <n v="1"/>
    <n v="0"/>
    <s v="Medium"/>
    <n v="4.5061608304100043"/>
  </r>
  <r>
    <n v="6"/>
    <s v="Yes"/>
    <n v="2"/>
    <n v="0"/>
    <s v="Yes"/>
    <n v="2"/>
    <n v="1"/>
    <x v="1"/>
    <n v="1"/>
    <n v="1"/>
    <n v="0"/>
    <s v="Medium"/>
    <n v="4.5061608304100043"/>
  </r>
  <r>
    <n v="9"/>
    <s v="Yes"/>
    <n v="2"/>
    <n v="0"/>
    <s v="Yes"/>
    <n v="3"/>
    <n v="2"/>
    <x v="1"/>
    <n v="1"/>
    <n v="1"/>
    <n v="0"/>
    <s v="High"/>
    <n v="4.5061608304100043"/>
  </r>
  <r>
    <n v="7"/>
    <s v="Yes"/>
    <n v="1"/>
    <n v="2"/>
    <s v="Yes"/>
    <n v="2"/>
    <n v="0"/>
    <x v="1"/>
    <n v="1"/>
    <n v="1"/>
    <n v="0"/>
    <s v="Medium"/>
    <n v="4.5061608304100043"/>
  </r>
  <r>
    <n v="5"/>
    <s v="Yes"/>
    <n v="0"/>
    <n v="1"/>
    <s v="Yes"/>
    <n v="3"/>
    <n v="2"/>
    <x v="1"/>
    <n v="1"/>
    <n v="1"/>
    <n v="0"/>
    <s v="Medium"/>
    <n v="4.5061608304100043"/>
  </r>
  <r>
    <n v="4"/>
    <s v="Yes"/>
    <n v="0"/>
    <n v="0"/>
    <s v="Yes"/>
    <n v="2"/>
    <n v="1"/>
    <x v="1"/>
    <n v="1"/>
    <n v="1"/>
    <n v="0"/>
    <s v="Medium"/>
    <n v="4.5061608304100043"/>
  </r>
  <r>
    <n v="4"/>
    <s v="Yes"/>
    <n v="2"/>
    <n v="1"/>
    <s v="Yes"/>
    <n v="2"/>
    <n v="1"/>
    <x v="1"/>
    <n v="1"/>
    <n v="1"/>
    <n v="0"/>
    <s v="Medium"/>
    <n v="4.5061608304100043"/>
  </r>
  <r>
    <n v="4"/>
    <s v="Yes"/>
    <n v="0"/>
    <n v="0"/>
    <s v="Yes"/>
    <n v="1"/>
    <n v="0"/>
    <x v="1"/>
    <n v="1"/>
    <n v="1"/>
    <n v="0"/>
    <s v="Medium"/>
    <n v="4.5061608304100043"/>
  </r>
  <r>
    <n v="8"/>
    <s v="Yes"/>
    <n v="3.963354475"/>
    <n v="0"/>
    <s v="Yes"/>
    <n v="6.2688629120000003"/>
    <n v="3.5647266310000001"/>
    <x v="1"/>
    <n v="1"/>
    <n v="1"/>
    <n v="0"/>
    <s v="High"/>
    <n v="4.5061608304100043"/>
  </r>
  <r>
    <n v="7"/>
    <s v="Yes"/>
    <n v="1"/>
    <n v="2"/>
    <s v="Yes"/>
    <n v="1"/>
    <n v="1"/>
    <x v="1"/>
    <n v="1"/>
    <n v="1"/>
    <n v="0"/>
    <s v="Medium"/>
    <n v="4.5061608304100043"/>
  </r>
  <r>
    <n v="4"/>
    <s v="Yes"/>
    <n v="0"/>
    <n v="1"/>
    <s v="Yes"/>
    <n v="1"/>
    <n v="2"/>
    <x v="1"/>
    <n v="1"/>
    <n v="1"/>
    <n v="0"/>
    <s v="Medium"/>
    <n v="4.5061608304100043"/>
  </r>
  <r>
    <n v="4"/>
    <s v="Yes"/>
    <n v="1"/>
    <n v="1"/>
    <s v="Yes"/>
    <n v="2"/>
    <n v="0"/>
    <x v="1"/>
    <n v="1"/>
    <n v="1"/>
    <n v="0"/>
    <s v="Medium"/>
    <n v="4.5061608304100043"/>
  </r>
  <r>
    <n v="7"/>
    <s v="Yes"/>
    <n v="1"/>
    <n v="1"/>
    <s v="Yes"/>
    <n v="1"/>
    <n v="2"/>
    <x v="1"/>
    <n v="1"/>
    <n v="1"/>
    <n v="0"/>
    <s v="Medium"/>
    <n v="4.5061608304100043"/>
  </r>
  <r>
    <n v="7"/>
    <s v="Yes"/>
    <n v="0"/>
    <n v="1"/>
    <s v="Yes"/>
    <n v="2"/>
    <n v="0"/>
    <x v="1"/>
    <n v="1"/>
    <n v="1"/>
    <n v="0"/>
    <s v="Medium"/>
    <n v="4.5061608304100043"/>
  </r>
  <r>
    <n v="5"/>
    <s v="Yes"/>
    <n v="1"/>
    <n v="1"/>
    <s v="Yes"/>
    <n v="1"/>
    <n v="1"/>
    <x v="1"/>
    <n v="1"/>
    <n v="1"/>
    <n v="0"/>
    <s v="Medium"/>
    <n v="4.5061608304100043"/>
  </r>
  <r>
    <n v="3"/>
    <s v="No"/>
    <n v="4"/>
    <n v="5"/>
    <s v="No"/>
    <n v="6"/>
    <n v="4"/>
    <x v="0"/>
    <n v="0"/>
    <n v="0"/>
    <n v="1"/>
    <s v="Low"/>
    <n v="0"/>
  </r>
  <r>
    <n v="3"/>
    <s v="No"/>
    <n v="3"/>
    <n v="7"/>
    <s v="No"/>
    <n v="8"/>
    <n v="7"/>
    <x v="0"/>
    <n v="0"/>
    <n v="0"/>
    <n v="1"/>
    <s v="Low"/>
    <n v="0"/>
  </r>
  <r>
    <n v="3"/>
    <s v="No"/>
    <n v="4"/>
    <n v="4"/>
    <s v="No"/>
    <n v="7"/>
    <n v="5"/>
    <x v="0"/>
    <n v="0"/>
    <n v="0"/>
    <n v="1"/>
    <s v="Low"/>
    <n v="0"/>
  </r>
  <r>
    <n v="3"/>
    <s v="No"/>
    <n v="6"/>
    <n v="5"/>
    <s v="No"/>
    <n v="6"/>
    <n v="6"/>
    <x v="0"/>
    <n v="0"/>
    <n v="0"/>
    <n v="1"/>
    <s v="Low"/>
    <n v="0"/>
  </r>
  <r>
    <n v="0"/>
    <s v="No"/>
    <n v="3"/>
    <n v="4"/>
    <s v="No"/>
    <n v="6"/>
    <n v="5"/>
    <x v="0"/>
    <n v="0"/>
    <n v="0"/>
    <n v="1"/>
    <s v="Low"/>
    <n v="0"/>
  </r>
  <r>
    <n v="0"/>
    <s v="No"/>
    <n v="6"/>
    <n v="6"/>
    <s v="No"/>
    <n v="4"/>
    <n v="3"/>
    <x v="0"/>
    <n v="0"/>
    <n v="0"/>
    <n v="1"/>
    <s v="Low"/>
    <n v="0"/>
  </r>
  <r>
    <n v="3"/>
    <s v="No"/>
    <n v="4"/>
    <n v="6"/>
    <s v="No"/>
    <n v="7"/>
    <n v="7"/>
    <x v="0"/>
    <n v="0"/>
    <n v="0"/>
    <n v="1"/>
    <s v="Low"/>
    <n v="0"/>
  </r>
  <r>
    <n v="0"/>
    <s v="No"/>
    <n v="6"/>
    <n v="6"/>
    <s v="No"/>
    <n v="9"/>
    <n v="4"/>
    <x v="0"/>
    <n v="0"/>
    <n v="0"/>
    <n v="1"/>
    <s v="Low"/>
    <n v="0"/>
  </r>
  <r>
    <n v="0"/>
    <s v="No"/>
    <n v="5"/>
    <n v="5"/>
    <s v="No"/>
    <n v="6.2688629120000003"/>
    <n v="9"/>
    <x v="0"/>
    <n v="0"/>
    <n v="0"/>
    <n v="1"/>
    <s v="Low"/>
    <n v="0"/>
  </r>
  <r>
    <n v="0"/>
    <s v="No"/>
    <n v="4"/>
    <n v="7"/>
    <s v="No"/>
    <n v="8"/>
    <n v="4"/>
    <x v="0"/>
    <n v="0"/>
    <n v="0"/>
    <n v="1"/>
    <s v="Low"/>
    <n v="0"/>
  </r>
  <r>
    <n v="1"/>
    <s v="No"/>
    <n v="4"/>
    <n v="3"/>
    <s v="No"/>
    <n v="6.2688629120000003"/>
    <n v="5"/>
    <x v="0"/>
    <n v="0"/>
    <n v="0"/>
    <n v="1"/>
    <s v="Low"/>
    <n v="0"/>
  </r>
  <r>
    <n v="0"/>
    <s v="No"/>
    <n v="6"/>
    <n v="3"/>
    <s v="No"/>
    <n v="8"/>
    <n v="4"/>
    <x v="0"/>
    <n v="0"/>
    <n v="0"/>
    <n v="1"/>
    <s v="Low"/>
    <n v="0"/>
  </r>
  <r>
    <n v="0"/>
    <s v="No"/>
    <n v="5"/>
    <n v="4"/>
    <s v="No"/>
    <n v="7"/>
    <n v="3"/>
    <x v="0"/>
    <n v="0"/>
    <n v="0"/>
    <n v="1"/>
    <s v="Low"/>
    <n v="0"/>
  </r>
  <r>
    <n v="0"/>
    <s v="No"/>
    <n v="7"/>
    <n v="4"/>
    <s v="No"/>
    <n v="7"/>
    <n v="4"/>
    <x v="0"/>
    <n v="0"/>
    <n v="0"/>
    <n v="1"/>
    <s v="Low"/>
    <n v="0"/>
  </r>
  <r>
    <n v="0"/>
    <s v="No"/>
    <n v="3"/>
    <n v="7"/>
    <s v="No"/>
    <n v="6"/>
    <n v="3"/>
    <x v="0"/>
    <n v="0"/>
    <n v="0"/>
    <n v="1"/>
    <s v="Low"/>
    <n v="0"/>
  </r>
  <r>
    <n v="2"/>
    <s v="No"/>
    <n v="6"/>
    <n v="5"/>
    <s v="No"/>
    <n v="4"/>
    <n v="9"/>
    <x v="0"/>
    <n v="0"/>
    <n v="0"/>
    <n v="1"/>
    <s v="Low"/>
    <n v="0"/>
  </r>
  <r>
    <n v="3"/>
    <s v="No"/>
    <n v="7"/>
    <n v="7"/>
    <s v="No"/>
    <n v="4"/>
    <n v="9"/>
    <x v="0"/>
    <n v="0"/>
    <n v="0"/>
    <n v="1"/>
    <s v="Low"/>
    <n v="0"/>
  </r>
  <r>
    <n v="4.5058160029999996"/>
    <s v="No"/>
    <n v="3"/>
    <n v="6"/>
    <s v="No"/>
    <n v="4"/>
    <n v="8"/>
    <x v="0"/>
    <n v="0"/>
    <n v="0"/>
    <n v="1"/>
    <s v="Medium"/>
    <n v="0"/>
  </r>
  <r>
    <n v="0"/>
    <s v="No"/>
    <n v="3"/>
    <n v="5"/>
    <s v="No"/>
    <n v="7"/>
    <n v="3"/>
    <x v="0"/>
    <n v="0"/>
    <n v="0"/>
    <n v="1"/>
    <s v="Low"/>
    <n v="0"/>
  </r>
  <r>
    <n v="1"/>
    <s v="No"/>
    <n v="7"/>
    <n v="6"/>
    <s v="No"/>
    <n v="6"/>
    <n v="3"/>
    <x v="0"/>
    <n v="0"/>
    <n v="0"/>
    <n v="1"/>
    <s v="Low"/>
    <n v="0"/>
  </r>
  <r>
    <n v="4.5058160029999996"/>
    <s v="No"/>
    <n v="6"/>
    <n v="4"/>
    <s v="No"/>
    <n v="4"/>
    <n v="5"/>
    <x v="0"/>
    <n v="0"/>
    <n v="0"/>
    <n v="1"/>
    <s v="Medium"/>
    <n v="0"/>
  </r>
  <r>
    <n v="3"/>
    <s v="No"/>
    <n v="3"/>
    <n v="6"/>
    <s v="No"/>
    <n v="7"/>
    <n v="8"/>
    <x v="0"/>
    <n v="0"/>
    <n v="0"/>
    <n v="1"/>
    <s v="Low"/>
    <n v="0"/>
  </r>
  <r>
    <n v="2"/>
    <s v="No"/>
    <n v="6"/>
    <n v="6"/>
    <s v="No"/>
    <n v="5"/>
    <n v="9"/>
    <x v="0"/>
    <n v="0"/>
    <n v="0"/>
    <n v="1"/>
    <s v="Low"/>
    <n v="0"/>
  </r>
  <r>
    <n v="3"/>
    <s v="No"/>
    <n v="7"/>
    <n v="4"/>
    <s v="No"/>
    <n v="6"/>
    <n v="6"/>
    <x v="0"/>
    <n v="0"/>
    <n v="0"/>
    <n v="1"/>
    <s v="Low"/>
    <n v="0"/>
  </r>
  <r>
    <n v="0"/>
    <s v="No"/>
    <n v="6"/>
    <n v="6"/>
    <s v="No"/>
    <n v="8"/>
    <n v="6"/>
    <x v="0"/>
    <n v="0"/>
    <n v="0"/>
    <n v="1"/>
    <s v="Low"/>
    <n v="0"/>
  </r>
  <r>
    <n v="0"/>
    <s v="No"/>
    <n v="3"/>
    <n v="6"/>
    <s v="No"/>
    <n v="8"/>
    <n v="7"/>
    <x v="0"/>
    <n v="0"/>
    <n v="0"/>
    <n v="1"/>
    <s v="Low"/>
    <n v="0"/>
  </r>
  <r>
    <n v="1"/>
    <s v="No"/>
    <n v="4"/>
    <n v="6"/>
    <s v="No"/>
    <n v="9"/>
    <n v="9"/>
    <x v="0"/>
    <n v="0"/>
    <n v="0"/>
    <n v="1"/>
    <s v="Low"/>
    <n v="0"/>
  </r>
  <r>
    <n v="1"/>
    <s v="No"/>
    <n v="7"/>
    <n v="6"/>
    <s v="No"/>
    <n v="8"/>
    <n v="5"/>
    <x v="0"/>
    <n v="0"/>
    <n v="0"/>
    <n v="1"/>
    <s v="Low"/>
    <n v="0"/>
  </r>
  <r>
    <n v="2"/>
    <s v="No"/>
    <n v="4"/>
    <n v="6"/>
    <s v="No"/>
    <n v="7"/>
    <n v="3"/>
    <x v="0"/>
    <n v="0"/>
    <n v="0"/>
    <n v="1"/>
    <s v="Low"/>
    <n v="0"/>
  </r>
  <r>
    <n v="1"/>
    <s v="No"/>
    <n v="4"/>
    <n v="7"/>
    <s v="No"/>
    <n v="4"/>
    <n v="7"/>
    <x v="0"/>
    <n v="0"/>
    <n v="0"/>
    <n v="1"/>
    <s v="Low"/>
    <n v="0"/>
  </r>
  <r>
    <n v="1"/>
    <s v="No"/>
    <n v="3.963354475"/>
    <n v="7"/>
    <s v="No"/>
    <n v="5"/>
    <n v="3"/>
    <x v="0"/>
    <n v="0"/>
    <n v="0"/>
    <n v="1"/>
    <s v="Low"/>
    <n v="0"/>
  </r>
  <r>
    <n v="1"/>
    <s v="No"/>
    <n v="5"/>
    <n v="5"/>
    <s v="No"/>
    <n v="5"/>
    <n v="7"/>
    <x v="0"/>
    <n v="0"/>
    <n v="0"/>
    <n v="1"/>
    <s v="Low"/>
    <n v="0"/>
  </r>
  <r>
    <n v="0"/>
    <s v="No"/>
    <n v="7"/>
    <n v="5"/>
    <s v="No"/>
    <n v="6"/>
    <n v="7"/>
    <x v="0"/>
    <n v="0"/>
    <n v="0"/>
    <n v="1"/>
    <s v="Low"/>
    <n v="0"/>
  </r>
  <r>
    <n v="0"/>
    <s v="No"/>
    <n v="6"/>
    <n v="4"/>
    <s v="No"/>
    <n v="4"/>
    <n v="7"/>
    <x v="0"/>
    <n v="0"/>
    <n v="0"/>
    <n v="1"/>
    <s v="Low"/>
    <n v="0"/>
  </r>
  <r>
    <n v="3"/>
    <s v="No"/>
    <n v="6"/>
    <n v="5"/>
    <s v="No"/>
    <n v="7"/>
    <n v="9"/>
    <x v="0"/>
    <n v="0"/>
    <n v="0"/>
    <n v="1"/>
    <s v="Low"/>
    <n v="0"/>
  </r>
  <r>
    <n v="2"/>
    <s v="No"/>
    <n v="7"/>
    <n v="7"/>
    <s v="No"/>
    <n v="9"/>
    <n v="9"/>
    <x v="0"/>
    <n v="0"/>
    <n v="0"/>
    <n v="1"/>
    <s v="Low"/>
    <n v="0"/>
  </r>
  <r>
    <n v="2"/>
    <s v="No"/>
    <n v="4"/>
    <n v="5"/>
    <s v="No"/>
    <n v="6"/>
    <n v="3.5647266310000001"/>
    <x v="0"/>
    <n v="0"/>
    <n v="0"/>
    <n v="1"/>
    <s v="Low"/>
    <n v="0"/>
  </r>
  <r>
    <n v="1"/>
    <s v="No"/>
    <n v="3.963354475"/>
    <n v="4"/>
    <s v="No"/>
    <n v="8"/>
    <n v="4"/>
    <x v="0"/>
    <n v="0"/>
    <n v="0"/>
    <n v="1"/>
    <s v="Low"/>
    <n v="0"/>
  </r>
  <r>
    <n v="3"/>
    <s v="No"/>
    <n v="4"/>
    <n v="7"/>
    <s v="No"/>
    <n v="7"/>
    <n v="7"/>
    <x v="0"/>
    <n v="0"/>
    <n v="0"/>
    <n v="1"/>
    <s v="Low"/>
    <n v="0"/>
  </r>
  <r>
    <n v="2"/>
    <s v="No"/>
    <n v="3"/>
    <n v="6"/>
    <s v="No"/>
    <n v="4"/>
    <n v="5"/>
    <x v="0"/>
    <n v="0"/>
    <n v="0"/>
    <n v="1"/>
    <s v="Low"/>
    <n v="0"/>
  </r>
  <r>
    <n v="0"/>
    <s v="No"/>
    <n v="6"/>
    <n v="5"/>
    <s v="No"/>
    <n v="4"/>
    <n v="9"/>
    <x v="0"/>
    <n v="0"/>
    <n v="0"/>
    <n v="1"/>
    <s v="Low"/>
    <n v="0"/>
  </r>
  <r>
    <n v="3"/>
    <s v="No"/>
    <n v="3"/>
    <n v="4"/>
    <s v="No"/>
    <n v="4"/>
    <n v="8"/>
    <x v="0"/>
    <n v="0"/>
    <n v="0"/>
    <n v="1"/>
    <s v="Low"/>
    <n v="0"/>
  </r>
  <r>
    <n v="0"/>
    <s v="No"/>
    <n v="4"/>
    <n v="7"/>
    <s v="No"/>
    <n v="8"/>
    <n v="7"/>
    <x v="0"/>
    <n v="0"/>
    <n v="0"/>
    <n v="1"/>
    <s v="Low"/>
    <n v="0"/>
  </r>
  <r>
    <n v="0"/>
    <s v="No"/>
    <n v="7"/>
    <n v="7"/>
    <s v="No"/>
    <n v="9"/>
    <n v="7"/>
    <x v="0"/>
    <n v="0"/>
    <n v="0"/>
    <n v="1"/>
    <s v="Low"/>
    <n v="0"/>
  </r>
  <r>
    <n v="2"/>
    <s v="No"/>
    <n v="6"/>
    <n v="4"/>
    <s v="No"/>
    <n v="7"/>
    <n v="5"/>
    <x v="0"/>
    <n v="0"/>
    <n v="0"/>
    <n v="1"/>
    <s v="Low"/>
    <n v="0"/>
  </r>
  <r>
    <n v="2"/>
    <s v="No"/>
    <n v="6"/>
    <n v="4"/>
    <s v="No"/>
    <n v="5"/>
    <n v="9"/>
    <x v="0"/>
    <n v="0"/>
    <n v="0"/>
    <n v="1"/>
    <s v="Low"/>
    <n v="0"/>
  </r>
  <r>
    <n v="0"/>
    <s v="No"/>
    <n v="3"/>
    <n v="5"/>
    <s v="No"/>
    <n v="4"/>
    <n v="7"/>
    <x v="0"/>
    <n v="0"/>
    <n v="0"/>
    <n v="1"/>
    <s v="Low"/>
    <n v="0"/>
  </r>
  <r>
    <n v="1"/>
    <s v="No"/>
    <n v="5"/>
    <n v="7"/>
    <s v="No"/>
    <n v="4"/>
    <n v="5"/>
    <x v="0"/>
    <n v="0"/>
    <n v="0"/>
    <n v="1"/>
    <s v="Low"/>
    <n v="0"/>
  </r>
  <r>
    <n v="3"/>
    <s v="No"/>
    <n v="4"/>
    <n v="7"/>
    <s v="No"/>
    <n v="9"/>
    <n v="6"/>
    <x v="0"/>
    <n v="0"/>
    <n v="0"/>
    <n v="1"/>
    <s v="Low"/>
    <n v="0"/>
  </r>
  <r>
    <n v="3"/>
    <s v="No"/>
    <n v="6"/>
    <n v="4"/>
    <s v="No"/>
    <n v="5"/>
    <n v="6"/>
    <x v="0"/>
    <n v="0"/>
    <n v="0"/>
    <n v="1"/>
    <s v="Low"/>
    <n v="0"/>
  </r>
  <r>
    <n v="3"/>
    <s v="No"/>
    <n v="4"/>
    <n v="7"/>
    <s v="No"/>
    <n v="5"/>
    <n v="6"/>
    <x v="0"/>
    <n v="0"/>
    <n v="0"/>
    <n v="1"/>
    <s v="Low"/>
    <n v="0"/>
  </r>
  <r>
    <n v="1"/>
    <s v="No"/>
    <n v="6"/>
    <n v="7"/>
    <s v="No"/>
    <n v="8"/>
    <n v="3.5647266310000001"/>
    <x v="0"/>
    <n v="0"/>
    <n v="0"/>
    <n v="1"/>
    <s v="Low"/>
    <n v="0"/>
  </r>
  <r>
    <n v="3"/>
    <s v="No"/>
    <n v="5"/>
    <n v="5"/>
    <s v="No"/>
    <n v="4"/>
    <n v="3"/>
    <x v="0"/>
    <n v="0"/>
    <n v="0"/>
    <n v="1"/>
    <s v="Low"/>
    <n v="0"/>
  </r>
  <r>
    <n v="0"/>
    <s v="No"/>
    <n v="7"/>
    <n v="7"/>
    <s v="No"/>
    <n v="8"/>
    <n v="6"/>
    <x v="0"/>
    <n v="0"/>
    <n v="0"/>
    <n v="1"/>
    <s v="Low"/>
    <n v="0"/>
  </r>
  <r>
    <n v="3"/>
    <s v="No"/>
    <n v="7"/>
    <n v="4"/>
    <s v="No"/>
    <n v="9"/>
    <n v="5"/>
    <x v="0"/>
    <n v="0"/>
    <n v="0"/>
    <n v="1"/>
    <s v="Low"/>
    <n v="0"/>
  </r>
  <r>
    <n v="0"/>
    <s v="No"/>
    <n v="4"/>
    <n v="6"/>
    <s v="No"/>
    <n v="8"/>
    <n v="9"/>
    <x v="0"/>
    <n v="0"/>
    <n v="0"/>
    <n v="1"/>
    <s v="Low"/>
    <n v="0"/>
  </r>
  <r>
    <n v="0"/>
    <s v="No"/>
    <n v="4"/>
    <n v="5"/>
    <s v="No"/>
    <n v="9"/>
    <n v="4"/>
    <x v="0"/>
    <n v="0"/>
    <n v="0"/>
    <n v="1"/>
    <s v="Low"/>
    <n v="0"/>
  </r>
  <r>
    <n v="2"/>
    <s v="No"/>
    <n v="7"/>
    <n v="4"/>
    <s v="No"/>
    <n v="4"/>
    <n v="8"/>
    <x v="0"/>
    <n v="0"/>
    <n v="0"/>
    <n v="1"/>
    <s v="Low"/>
    <n v="0"/>
  </r>
  <r>
    <n v="0"/>
    <s v="No"/>
    <n v="4"/>
    <n v="7"/>
    <s v="No"/>
    <n v="4"/>
    <n v="5"/>
    <x v="0"/>
    <n v="0"/>
    <n v="0"/>
    <n v="1"/>
    <s v="Low"/>
    <n v="0"/>
  </r>
  <r>
    <n v="0"/>
    <s v="No"/>
    <n v="4"/>
    <n v="6"/>
    <s v="No"/>
    <n v="4"/>
    <n v="8"/>
    <x v="0"/>
    <n v="0"/>
    <n v="0"/>
    <n v="1"/>
    <s v="Low"/>
    <n v="0"/>
  </r>
  <r>
    <n v="2"/>
    <s v="No"/>
    <n v="5"/>
    <n v="4"/>
    <s v="No"/>
    <n v="8"/>
    <n v="3"/>
    <x v="0"/>
    <n v="0"/>
    <n v="0"/>
    <n v="1"/>
    <s v="Low"/>
    <n v="0"/>
  </r>
  <r>
    <n v="1"/>
    <s v="No"/>
    <n v="3"/>
    <n v="6"/>
    <s v="No"/>
    <n v="4"/>
    <n v="7"/>
    <x v="0"/>
    <n v="0"/>
    <n v="0"/>
    <n v="1"/>
    <s v="Low"/>
    <n v="0"/>
  </r>
  <r>
    <n v="3"/>
    <s v="No"/>
    <n v="6"/>
    <n v="4"/>
    <s v="No"/>
    <n v="8"/>
    <n v="9"/>
    <x v="0"/>
    <n v="0"/>
    <n v="0"/>
    <n v="1"/>
    <s v="Low"/>
    <n v="0"/>
  </r>
  <r>
    <n v="0"/>
    <s v="No"/>
    <n v="5"/>
    <n v="4"/>
    <s v="No"/>
    <n v="8"/>
    <n v="7"/>
    <x v="0"/>
    <n v="0"/>
    <n v="0"/>
    <n v="1"/>
    <s v="Low"/>
    <n v="0"/>
  </r>
  <r>
    <n v="0"/>
    <s v="No"/>
    <n v="4"/>
    <n v="5"/>
    <s v="No"/>
    <n v="6"/>
    <n v="3"/>
    <x v="0"/>
    <n v="0"/>
    <n v="0"/>
    <n v="1"/>
    <s v="Low"/>
    <n v="0"/>
  </r>
  <r>
    <n v="0"/>
    <s v="No"/>
    <n v="3"/>
    <n v="5"/>
    <s v="No"/>
    <n v="4"/>
    <n v="5"/>
    <x v="0"/>
    <n v="0"/>
    <n v="0"/>
    <n v="1"/>
    <s v="Low"/>
    <n v="0"/>
  </r>
  <r>
    <n v="0"/>
    <s v="No"/>
    <n v="7"/>
    <n v="7"/>
    <s v="No"/>
    <n v="9"/>
    <n v="3"/>
    <x v="0"/>
    <n v="0"/>
    <n v="0"/>
    <n v="1"/>
    <s v="Low"/>
    <n v="0"/>
  </r>
  <r>
    <n v="0"/>
    <s v="No"/>
    <n v="4"/>
    <n v="7"/>
    <s v="No"/>
    <n v="5"/>
    <n v="4"/>
    <x v="0"/>
    <n v="0"/>
    <n v="0"/>
    <n v="1"/>
    <s v="Low"/>
    <n v="0"/>
  </r>
  <r>
    <n v="1"/>
    <s v="No"/>
    <n v="5"/>
    <n v="6"/>
    <s v="No"/>
    <n v="5"/>
    <n v="6"/>
    <x v="0"/>
    <n v="0"/>
    <n v="0"/>
    <n v="1"/>
    <s v="Low"/>
    <n v="0"/>
  </r>
  <r>
    <n v="0"/>
    <s v="No"/>
    <n v="6"/>
    <n v="4"/>
    <s v="No"/>
    <n v="9"/>
    <n v="8"/>
    <x v="0"/>
    <n v="0"/>
    <n v="0"/>
    <n v="1"/>
    <s v="Low"/>
    <n v="0"/>
  </r>
  <r>
    <n v="2"/>
    <s v="No"/>
    <n v="3"/>
    <n v="4"/>
    <s v="No"/>
    <n v="8"/>
    <n v="7"/>
    <x v="0"/>
    <n v="0"/>
    <n v="0"/>
    <n v="1"/>
    <s v="Low"/>
    <n v="0"/>
  </r>
  <r>
    <n v="1"/>
    <s v="No"/>
    <n v="4"/>
    <n v="6"/>
    <s v="No"/>
    <n v="6"/>
    <n v="9"/>
    <x v="0"/>
    <n v="0"/>
    <n v="0"/>
    <n v="1"/>
    <s v="Low"/>
    <n v="0"/>
  </r>
  <r>
    <n v="1"/>
    <s v="No"/>
    <n v="6"/>
    <n v="5"/>
    <s v="No"/>
    <n v="9"/>
    <n v="4"/>
    <x v="0"/>
    <n v="0"/>
    <n v="0"/>
    <n v="1"/>
    <s v="Low"/>
    <n v="0"/>
  </r>
  <r>
    <n v="1"/>
    <s v="No"/>
    <n v="4"/>
    <n v="5"/>
    <s v="No"/>
    <n v="6"/>
    <n v="5"/>
    <x v="0"/>
    <n v="0"/>
    <n v="0"/>
    <n v="1"/>
    <s v="Low"/>
    <n v="0"/>
  </r>
  <r>
    <n v="2"/>
    <s v="No"/>
    <n v="4"/>
    <n v="7"/>
    <s v="No"/>
    <n v="4"/>
    <n v="8"/>
    <x v="0"/>
    <n v="0"/>
    <n v="0"/>
    <n v="1"/>
    <s v="Low"/>
    <n v="0"/>
  </r>
  <r>
    <n v="0"/>
    <s v="No"/>
    <n v="6"/>
    <n v="5"/>
    <s v="No"/>
    <n v="5"/>
    <n v="5"/>
    <x v="0"/>
    <n v="0"/>
    <n v="0"/>
    <n v="1"/>
    <s v="Low"/>
    <n v="0"/>
  </r>
  <r>
    <n v="0"/>
    <s v="No"/>
    <n v="7"/>
    <n v="4"/>
    <s v="No"/>
    <n v="7"/>
    <n v="4"/>
    <x v="0"/>
    <n v="0"/>
    <n v="0"/>
    <n v="1"/>
    <s v="Low"/>
    <n v="0"/>
  </r>
  <r>
    <n v="3"/>
    <s v="No"/>
    <n v="3"/>
    <n v="5"/>
    <s v="No"/>
    <n v="4"/>
    <n v="6"/>
    <x v="0"/>
    <n v="0"/>
    <n v="0"/>
    <n v="1"/>
    <s v="Low"/>
    <n v="0"/>
  </r>
  <r>
    <n v="3"/>
    <s v="No"/>
    <n v="7"/>
    <n v="5"/>
    <s v="No"/>
    <n v="6.2688629120000003"/>
    <n v="7"/>
    <x v="0"/>
    <n v="0"/>
    <n v="0"/>
    <n v="1"/>
    <s v="Low"/>
    <n v="0"/>
  </r>
  <r>
    <n v="1"/>
    <s v="No"/>
    <n v="7"/>
    <n v="5"/>
    <s v="No"/>
    <n v="6"/>
    <n v="5"/>
    <x v="0"/>
    <n v="0"/>
    <n v="0"/>
    <n v="1"/>
    <s v="Low"/>
    <n v="0"/>
  </r>
  <r>
    <n v="3"/>
    <s v="No"/>
    <n v="5"/>
    <n v="6"/>
    <s v="No"/>
    <n v="6.2688629120000003"/>
    <n v="9"/>
    <x v="0"/>
    <n v="0"/>
    <n v="0"/>
    <n v="1"/>
    <s v="Low"/>
    <n v="0"/>
  </r>
  <r>
    <n v="2"/>
    <s v="No"/>
    <n v="5"/>
    <n v="5"/>
    <s v="No"/>
    <n v="7"/>
    <n v="6"/>
    <x v="0"/>
    <n v="0"/>
    <n v="0"/>
    <n v="1"/>
    <s v="Low"/>
    <n v="0"/>
  </r>
  <r>
    <n v="3"/>
    <s v="No"/>
    <n v="3"/>
    <n v="6"/>
    <s v="No"/>
    <n v="6"/>
    <n v="5"/>
    <x v="0"/>
    <n v="0"/>
    <n v="0"/>
    <n v="1"/>
    <s v="Low"/>
    <n v="0"/>
  </r>
  <r>
    <n v="0"/>
    <s v="No"/>
    <n v="4"/>
    <n v="4"/>
    <s v="No"/>
    <n v="5"/>
    <n v="5"/>
    <x v="0"/>
    <n v="0"/>
    <n v="0"/>
    <n v="1"/>
    <s v="Low"/>
    <n v="0"/>
  </r>
  <r>
    <n v="2"/>
    <s v="No"/>
    <n v="7"/>
    <n v="4"/>
    <s v="No"/>
    <n v="5"/>
    <n v="6"/>
    <x v="0"/>
    <n v="0"/>
    <n v="0"/>
    <n v="1"/>
    <s v="Low"/>
    <n v="0"/>
  </r>
  <r>
    <n v="1"/>
    <s v="No"/>
    <n v="7"/>
    <n v="5"/>
    <s v="No"/>
    <n v="8"/>
    <n v="8"/>
    <x v="0"/>
    <n v="0"/>
    <n v="0"/>
    <n v="1"/>
    <s v="Low"/>
    <n v="0"/>
  </r>
  <r>
    <n v="0"/>
    <s v="No"/>
    <n v="3.963354475"/>
    <n v="4"/>
    <s v="No"/>
    <n v="7"/>
    <n v="4"/>
    <x v="0"/>
    <n v="0"/>
    <n v="0"/>
    <n v="1"/>
    <s v="Low"/>
    <n v="0"/>
  </r>
  <r>
    <n v="1"/>
    <s v="No"/>
    <n v="4"/>
    <n v="4"/>
    <s v="No"/>
    <n v="9"/>
    <n v="4"/>
    <x v="0"/>
    <n v="0"/>
    <n v="0"/>
    <n v="1"/>
    <s v="Low"/>
    <n v="0"/>
  </r>
  <r>
    <n v="0"/>
    <s v="No"/>
    <n v="5"/>
    <n v="4"/>
    <s v="No"/>
    <n v="5"/>
    <n v="3"/>
    <x v="0"/>
    <n v="0"/>
    <n v="0"/>
    <n v="1"/>
    <s v="Low"/>
    <n v="0"/>
  </r>
  <r>
    <n v="2"/>
    <s v="No"/>
    <n v="3"/>
    <n v="5"/>
    <s v="No"/>
    <n v="6.2688629120000003"/>
    <n v="5"/>
    <x v="0"/>
    <n v="0"/>
    <n v="0"/>
    <n v="1"/>
    <s v="Low"/>
    <n v="0"/>
  </r>
  <r>
    <n v="2"/>
    <s v="No"/>
    <n v="7"/>
    <n v="4"/>
    <s v="No"/>
    <n v="5"/>
    <n v="6"/>
    <x v="0"/>
    <n v="0"/>
    <n v="0"/>
    <n v="1"/>
    <s v="Low"/>
    <n v="0"/>
  </r>
  <r>
    <n v="0"/>
    <s v="No"/>
    <n v="3"/>
    <n v="6"/>
    <s v="No"/>
    <n v="8"/>
    <n v="6"/>
    <x v="0"/>
    <n v="0"/>
    <n v="0"/>
    <n v="1"/>
    <s v="Low"/>
    <n v="0"/>
  </r>
  <r>
    <n v="2"/>
    <s v="No"/>
    <n v="4"/>
    <n v="7"/>
    <s v="No"/>
    <n v="9"/>
    <n v="4"/>
    <x v="0"/>
    <n v="0"/>
    <n v="0"/>
    <n v="1"/>
    <s v="Low"/>
    <n v="0"/>
  </r>
  <r>
    <n v="0"/>
    <s v="No"/>
    <n v="4"/>
    <n v="5"/>
    <s v="No"/>
    <n v="6"/>
    <n v="5"/>
    <x v="0"/>
    <n v="0"/>
    <n v="0"/>
    <n v="1"/>
    <s v="Low"/>
    <n v="0"/>
  </r>
  <r>
    <n v="2"/>
    <s v="No"/>
    <n v="5"/>
    <n v="6"/>
    <s v="No"/>
    <n v="9"/>
    <n v="5"/>
    <x v="0"/>
    <n v="0"/>
    <n v="0"/>
    <n v="1"/>
    <s v="Low"/>
    <n v="0"/>
  </r>
  <r>
    <n v="2"/>
    <s v="No"/>
    <n v="6"/>
    <n v="4"/>
    <s v="No"/>
    <n v="5"/>
    <n v="4"/>
    <x v="0"/>
    <n v="0"/>
    <n v="0"/>
    <n v="1"/>
    <s v="Low"/>
    <n v="0"/>
  </r>
  <r>
    <n v="1"/>
    <s v="No"/>
    <n v="5"/>
    <n v="6"/>
    <s v="No"/>
    <n v="4"/>
    <n v="9"/>
    <x v="0"/>
    <n v="0"/>
    <n v="0"/>
    <n v="1"/>
    <s v="Low"/>
    <n v="0"/>
  </r>
  <r>
    <n v="0"/>
    <s v="No"/>
    <n v="6"/>
    <n v="5"/>
    <s v="No"/>
    <n v="4"/>
    <n v="3"/>
    <x v="0"/>
    <n v="0"/>
    <n v="0"/>
    <n v="1"/>
    <s v="Low"/>
    <n v="0"/>
  </r>
  <r>
    <n v="2"/>
    <s v="No"/>
    <n v="4"/>
    <n v="5"/>
    <s v="No"/>
    <n v="7"/>
    <n v="3"/>
    <x v="0"/>
    <n v="0"/>
    <n v="0"/>
    <n v="1"/>
    <s v="Low"/>
    <n v="0"/>
  </r>
  <r>
    <n v="0"/>
    <s v="No"/>
    <n v="7"/>
    <n v="7"/>
    <s v="No"/>
    <n v="4"/>
    <n v="6"/>
    <x v="0"/>
    <n v="0"/>
    <n v="0"/>
    <n v="1"/>
    <s v="Low"/>
    <n v="0"/>
  </r>
  <r>
    <n v="2"/>
    <s v="No"/>
    <n v="7"/>
    <n v="4"/>
    <s v="No"/>
    <n v="13"/>
    <n v="7"/>
    <x v="0"/>
    <n v="0"/>
    <n v="0"/>
    <n v="1"/>
    <s v="Low"/>
    <n v="0"/>
  </r>
  <r>
    <n v="8"/>
    <s v="Yes"/>
    <n v="2"/>
    <n v="1"/>
    <s v="Yes"/>
    <n v="2"/>
    <n v="2"/>
    <x v="1"/>
    <n v="1"/>
    <n v="1"/>
    <n v="0"/>
    <s v="High"/>
    <n v="4.5061608304100043"/>
  </r>
  <r>
    <n v="6"/>
    <s v="Yes"/>
    <n v="2"/>
    <n v="0"/>
    <s v="Yes"/>
    <n v="6.2688629120000003"/>
    <n v="2"/>
    <x v="1"/>
    <n v="1"/>
    <n v="1"/>
    <n v="0"/>
    <s v="Medium"/>
    <n v="4.5061608304100043"/>
  </r>
  <r>
    <n v="9"/>
    <s v="Yes"/>
    <n v="0"/>
    <n v="1"/>
    <s v="Yes"/>
    <n v="3"/>
    <n v="1"/>
    <x v="1"/>
    <n v="1"/>
    <n v="1"/>
    <n v="0"/>
    <s v="High"/>
    <n v="4.5061608304100043"/>
  </r>
  <r>
    <n v="1"/>
    <s v="No"/>
    <n v="5"/>
    <n v="7"/>
    <s v="No"/>
    <n v="10"/>
    <n v="3"/>
    <x v="0"/>
    <n v="0"/>
    <n v="0"/>
    <n v="1"/>
    <s v="Low"/>
    <n v="0"/>
  </r>
  <r>
    <n v="3"/>
    <s v="No"/>
    <n v="5"/>
    <n v="5"/>
    <s v="No"/>
    <n v="14"/>
    <n v="3"/>
    <x v="0"/>
    <n v="0"/>
    <n v="0"/>
    <n v="1"/>
    <s v="Low"/>
    <n v="0"/>
  </r>
  <r>
    <n v="2"/>
    <s v="No"/>
    <n v="6"/>
    <n v="6"/>
    <s v="No"/>
    <n v="8"/>
    <n v="6"/>
    <x v="0"/>
    <n v="0"/>
    <n v="0"/>
    <n v="1"/>
    <s v="Low"/>
    <n v="0"/>
  </r>
  <r>
    <n v="10"/>
    <s v="Yes"/>
    <n v="3"/>
    <n v="0"/>
    <s v="Yes"/>
    <n v="2"/>
    <n v="0"/>
    <x v="1"/>
    <n v="1"/>
    <n v="1"/>
    <n v="0"/>
    <s v="High"/>
    <n v="4.5061608304100043"/>
  </r>
  <r>
    <n v="6"/>
    <s v="Yes"/>
    <n v="2"/>
    <n v="0"/>
    <s v="Yes"/>
    <n v="0"/>
    <n v="2"/>
    <x v="0"/>
    <n v="1"/>
    <n v="1"/>
    <n v="1"/>
    <s v="Medium"/>
    <n v="0"/>
  </r>
  <r>
    <n v="5"/>
    <s v="Yes"/>
    <n v="3"/>
    <n v="0"/>
    <s v="Yes"/>
    <n v="3"/>
    <n v="1"/>
    <x v="1"/>
    <n v="1"/>
    <n v="1"/>
    <n v="0"/>
    <s v="Medium"/>
    <n v="4.5061608304100043"/>
  </r>
  <r>
    <n v="5"/>
    <s v="Yes"/>
    <n v="1"/>
    <n v="0"/>
    <s v="Yes"/>
    <n v="1"/>
    <n v="0"/>
    <x v="1"/>
    <n v="1"/>
    <n v="1"/>
    <n v="0"/>
    <s v="Medium"/>
    <n v="4.5061608304100043"/>
  </r>
  <r>
    <n v="5"/>
    <s v="Yes"/>
    <n v="3"/>
    <n v="2"/>
    <s v="Yes"/>
    <n v="3"/>
    <n v="2"/>
    <x v="0"/>
    <n v="1"/>
    <n v="1"/>
    <n v="1"/>
    <s v="Medium"/>
    <n v="0"/>
  </r>
  <r>
    <n v="7"/>
    <s v="Yes"/>
    <n v="0"/>
    <n v="2"/>
    <s v="Yes"/>
    <n v="2"/>
    <n v="1"/>
    <x v="1"/>
    <n v="1"/>
    <n v="1"/>
    <n v="0"/>
    <s v="Medium"/>
    <n v="4.5061608304100043"/>
  </r>
  <r>
    <n v="4"/>
    <s v="Yes"/>
    <n v="3"/>
    <n v="1"/>
    <s v="Yes"/>
    <n v="3"/>
    <n v="1"/>
    <x v="1"/>
    <n v="1"/>
    <n v="1"/>
    <n v="0"/>
    <s v="Medium"/>
    <n v="4.5061608304100043"/>
  </r>
  <r>
    <n v="1"/>
    <s v="No"/>
    <n v="9"/>
    <n v="5"/>
    <s v="No"/>
    <n v="9"/>
    <n v="8"/>
    <x v="0"/>
    <n v="0"/>
    <n v="0"/>
    <n v="1"/>
    <s v="Low"/>
    <n v="0"/>
  </r>
  <r>
    <n v="8"/>
    <s v="Yes"/>
    <n v="2"/>
    <n v="1"/>
    <s v="Yes"/>
    <n v="1"/>
    <n v="1"/>
    <x v="0"/>
    <n v="1"/>
    <n v="1"/>
    <n v="1"/>
    <s v="High"/>
    <n v="0"/>
  </r>
  <r>
    <n v="5"/>
    <s v="Yes"/>
    <n v="1"/>
    <n v="1"/>
    <s v="Yes"/>
    <n v="5"/>
    <n v="2"/>
    <x v="1"/>
    <n v="1"/>
    <n v="1"/>
    <n v="0"/>
    <s v="Medium"/>
    <n v="4.5061608304100043"/>
  </r>
  <r>
    <n v="3"/>
    <s v="No"/>
    <n v="4"/>
    <n v="5"/>
    <s v="No"/>
    <n v="13"/>
    <n v="7"/>
    <x v="0"/>
    <n v="0"/>
    <n v="0"/>
    <n v="1"/>
    <s v="Low"/>
    <n v="0"/>
  </r>
  <r>
    <n v="3"/>
    <s v="No"/>
    <n v="8"/>
    <n v="5"/>
    <s v="No"/>
    <n v="10"/>
    <n v="4"/>
    <x v="0"/>
    <n v="0"/>
    <n v="0"/>
    <n v="1"/>
    <s v="Low"/>
    <n v="0"/>
  </r>
  <r>
    <n v="4"/>
    <s v="Yes"/>
    <n v="3"/>
    <n v="0"/>
    <s v="Yes"/>
    <n v="0"/>
    <n v="0"/>
    <x v="0"/>
    <n v="1"/>
    <n v="1"/>
    <n v="1"/>
    <s v="Medium"/>
    <n v="0"/>
  </r>
  <r>
    <n v="2"/>
    <s v="No"/>
    <n v="8"/>
    <n v="4"/>
    <s v="No"/>
    <n v="14"/>
    <n v="9"/>
    <x v="0"/>
    <n v="0"/>
    <n v="0"/>
    <n v="1"/>
    <s v="Low"/>
    <n v="0"/>
  </r>
  <r>
    <n v="0"/>
    <s v="No"/>
    <n v="4"/>
    <n v="7"/>
    <s v="No"/>
    <n v="13"/>
    <n v="9"/>
    <x v="0"/>
    <n v="0"/>
    <n v="0"/>
    <n v="1"/>
    <s v="Low"/>
    <n v="0"/>
  </r>
  <r>
    <n v="6"/>
    <s v="Yes"/>
    <n v="2"/>
    <n v="0"/>
    <s v="Yes"/>
    <n v="2"/>
    <n v="2"/>
    <x v="0"/>
    <n v="1"/>
    <n v="1"/>
    <n v="1"/>
    <s v="Medium"/>
    <n v="0"/>
  </r>
  <r>
    <n v="4"/>
    <s v="Yes"/>
    <n v="2"/>
    <n v="0"/>
    <s v="Yes"/>
    <n v="1"/>
    <n v="2"/>
    <x v="0"/>
    <n v="1"/>
    <n v="1"/>
    <n v="1"/>
    <s v="Medium"/>
    <n v="0"/>
  </r>
  <r>
    <n v="1"/>
    <s v="No"/>
    <n v="4"/>
    <n v="7"/>
    <s v="No"/>
    <n v="12"/>
    <n v="3"/>
    <x v="0"/>
    <n v="0"/>
    <n v="0"/>
    <n v="1"/>
    <s v="Low"/>
    <n v="0"/>
  </r>
  <r>
    <n v="11"/>
    <s v="Yes"/>
    <n v="3"/>
    <n v="1"/>
    <s v="Yes"/>
    <n v="0"/>
    <n v="2"/>
    <x v="1"/>
    <n v="1"/>
    <n v="1"/>
    <n v="0"/>
    <s v="High"/>
    <n v="4.5061608304100043"/>
  </r>
  <r>
    <n v="10"/>
    <s v="Yes"/>
    <n v="1"/>
    <n v="0"/>
    <s v="Yes"/>
    <n v="2"/>
    <n v="1"/>
    <x v="1"/>
    <n v="1"/>
    <n v="1"/>
    <n v="0"/>
    <s v="High"/>
    <n v="4.5061608304100043"/>
  </r>
  <r>
    <n v="6"/>
    <s v="Yes"/>
    <n v="2"/>
    <n v="0"/>
    <s v="Yes"/>
    <n v="2"/>
    <n v="0"/>
    <x v="1"/>
    <n v="1"/>
    <n v="1"/>
    <n v="0"/>
    <s v="Medium"/>
    <n v="4.5061608304100043"/>
  </r>
  <r>
    <n v="2"/>
    <s v="No"/>
    <n v="9"/>
    <n v="6"/>
    <s v="No"/>
    <n v="6"/>
    <n v="7"/>
    <x v="0"/>
    <n v="0"/>
    <n v="0"/>
    <n v="1"/>
    <s v="Low"/>
    <n v="0"/>
  </r>
  <r>
    <n v="1"/>
    <s v="No"/>
    <n v="9"/>
    <n v="6"/>
    <s v="No"/>
    <n v="14"/>
    <n v="9"/>
    <x v="0"/>
    <n v="0"/>
    <n v="0"/>
    <n v="1"/>
    <s v="Low"/>
    <n v="0"/>
  </r>
  <r>
    <n v="2"/>
    <s v="No"/>
    <n v="5"/>
    <n v="5"/>
    <s v="No"/>
    <n v="8"/>
    <n v="9"/>
    <x v="0"/>
    <n v="0"/>
    <n v="0"/>
    <n v="1"/>
    <s v="Low"/>
    <n v="0"/>
  </r>
  <r>
    <n v="3"/>
    <s v="No"/>
    <n v="4"/>
    <n v="7"/>
    <s v="No"/>
    <n v="9"/>
    <n v="8"/>
    <x v="0"/>
    <n v="0"/>
    <n v="0"/>
    <n v="1"/>
    <s v="Low"/>
    <n v="0"/>
  </r>
  <r>
    <n v="8"/>
    <s v="Yes"/>
    <n v="2"/>
    <n v="2"/>
    <s v="Yes"/>
    <n v="4"/>
    <n v="2"/>
    <x v="0"/>
    <n v="1"/>
    <n v="1"/>
    <n v="1"/>
    <s v="High"/>
    <n v="0"/>
  </r>
  <r>
    <n v="2"/>
    <s v="No"/>
    <n v="8"/>
    <n v="7"/>
    <s v="No"/>
    <n v="12"/>
    <n v="5"/>
    <x v="0"/>
    <n v="0"/>
    <n v="0"/>
    <n v="1"/>
    <s v="Low"/>
    <n v="0"/>
  </r>
  <r>
    <n v="6"/>
    <s v="Yes"/>
    <n v="1"/>
    <n v="1"/>
    <s v="Yes"/>
    <n v="1"/>
    <n v="0"/>
    <x v="1"/>
    <n v="1"/>
    <n v="1"/>
    <n v="0"/>
    <s v="Medium"/>
    <n v="4.5061608304100043"/>
  </r>
  <r>
    <n v="1"/>
    <s v="No"/>
    <n v="4"/>
    <n v="4"/>
    <s v="No"/>
    <n v="11"/>
    <n v="6"/>
    <x v="0"/>
    <n v="0"/>
    <n v="0"/>
    <n v="1"/>
    <s v="Low"/>
    <n v="0"/>
  </r>
  <r>
    <n v="3"/>
    <s v="No"/>
    <n v="7"/>
    <n v="7"/>
    <s v="No"/>
    <n v="9"/>
    <n v="8"/>
    <x v="0"/>
    <n v="0"/>
    <n v="0"/>
    <n v="1"/>
    <s v="Low"/>
    <n v="0"/>
  </r>
  <r>
    <n v="1"/>
    <s v="No"/>
    <n v="6"/>
    <n v="7"/>
    <s v="No"/>
    <n v="12"/>
    <n v="6"/>
    <x v="0"/>
    <n v="0"/>
    <n v="0"/>
    <n v="1"/>
    <s v="Low"/>
    <n v="0"/>
  </r>
  <r>
    <n v="0"/>
    <s v="No"/>
    <n v="9"/>
    <n v="4"/>
    <s v="No"/>
    <n v="6"/>
    <n v="3"/>
    <x v="0"/>
    <n v="0"/>
    <n v="0"/>
    <n v="1"/>
    <s v="Low"/>
    <n v="0"/>
  </r>
  <r>
    <n v="2"/>
    <s v="No"/>
    <n v="9"/>
    <n v="4"/>
    <s v="No"/>
    <n v="9"/>
    <n v="7"/>
    <x v="0"/>
    <n v="0"/>
    <n v="0"/>
    <n v="1"/>
    <s v="Low"/>
    <n v="0"/>
  </r>
  <r>
    <n v="0"/>
    <s v="No"/>
    <n v="6"/>
    <n v="6"/>
    <s v="No"/>
    <n v="11"/>
    <n v="5"/>
    <x v="1"/>
    <n v="0"/>
    <n v="0"/>
    <n v="0"/>
    <s v="Low"/>
    <n v="4.5061608304100043"/>
  </r>
  <r>
    <n v="4"/>
    <s v="Yes"/>
    <n v="1"/>
    <n v="0"/>
    <s v="Yes"/>
    <n v="0"/>
    <n v="2"/>
    <x v="1"/>
    <n v="1"/>
    <n v="1"/>
    <n v="0"/>
    <s v="Medium"/>
    <n v="4.5061608304100043"/>
  </r>
  <r>
    <n v="5"/>
    <s v="Yes"/>
    <n v="3"/>
    <n v="2"/>
    <s v="Yes"/>
    <n v="2"/>
    <n v="1"/>
    <x v="1"/>
    <n v="1"/>
    <n v="1"/>
    <n v="0"/>
    <s v="Medium"/>
    <n v="4.5061608304100043"/>
  </r>
  <r>
    <n v="11"/>
    <s v="Yes"/>
    <n v="3"/>
    <n v="0"/>
    <s v="Yes"/>
    <n v="3"/>
    <n v="0"/>
    <x v="1"/>
    <n v="1"/>
    <n v="1"/>
    <n v="0"/>
    <s v="High"/>
    <n v="4.5061608304100043"/>
  </r>
  <r>
    <n v="9"/>
    <s v="Yes"/>
    <n v="0"/>
    <n v="1"/>
    <s v="Yes"/>
    <n v="3"/>
    <n v="1"/>
    <x v="1"/>
    <n v="1"/>
    <n v="1"/>
    <n v="0"/>
    <s v="High"/>
    <n v="4.5061608304100043"/>
  </r>
  <r>
    <n v="10"/>
    <s v="Yes"/>
    <n v="1"/>
    <n v="2"/>
    <s v="Yes"/>
    <n v="0"/>
    <n v="0"/>
    <x v="1"/>
    <n v="1"/>
    <n v="1"/>
    <n v="0"/>
    <s v="High"/>
    <n v="4.5061608304100043"/>
  </r>
  <r>
    <n v="4"/>
    <s v="Yes"/>
    <n v="3"/>
    <n v="0"/>
    <s v="Yes"/>
    <n v="2"/>
    <n v="3.5647266310000001"/>
    <x v="1"/>
    <n v="1"/>
    <n v="1"/>
    <n v="0"/>
    <s v="Medium"/>
    <n v="4.5061608304100043"/>
  </r>
  <r>
    <n v="5"/>
    <s v="Yes"/>
    <n v="1"/>
    <n v="1"/>
    <s v="Yes"/>
    <n v="4"/>
    <n v="0"/>
    <x v="1"/>
    <n v="1"/>
    <n v="1"/>
    <n v="0"/>
    <s v="Medium"/>
    <n v="4.5061608304100043"/>
  </r>
  <r>
    <n v="0"/>
    <s v="No"/>
    <n v="6"/>
    <n v="5"/>
    <s v="No"/>
    <n v="7"/>
    <n v="7"/>
    <x v="0"/>
    <n v="0"/>
    <n v="0"/>
    <n v="1"/>
    <s v="Low"/>
    <n v="0"/>
  </r>
  <r>
    <n v="7"/>
    <s v="Yes"/>
    <n v="1"/>
    <n v="1"/>
    <s v="Yes"/>
    <n v="3"/>
    <n v="2"/>
    <x v="1"/>
    <n v="1"/>
    <n v="1"/>
    <n v="0"/>
    <s v="Medium"/>
    <n v="4.5061608304100043"/>
  </r>
  <r>
    <n v="6"/>
    <s v="Yes"/>
    <n v="3"/>
    <n v="2"/>
    <s v="Yes"/>
    <n v="0"/>
    <n v="2"/>
    <x v="1"/>
    <n v="1"/>
    <n v="1"/>
    <n v="0"/>
    <s v="Medium"/>
    <n v="4.5061608304100043"/>
  </r>
  <r>
    <n v="9"/>
    <s v="Yes"/>
    <n v="3"/>
    <n v="0"/>
    <s v="Yes"/>
    <n v="3"/>
    <n v="1"/>
    <x v="1"/>
    <n v="1"/>
    <n v="1"/>
    <n v="0"/>
    <s v="High"/>
    <n v="4.5061608304100043"/>
  </r>
  <r>
    <n v="9"/>
    <s v="Yes"/>
    <n v="1"/>
    <n v="2"/>
    <s v="Yes"/>
    <n v="0"/>
    <n v="0"/>
    <x v="1"/>
    <n v="1"/>
    <n v="1"/>
    <n v="0"/>
    <s v="High"/>
    <n v="4.5061608304100043"/>
  </r>
  <r>
    <n v="3"/>
    <s v="No"/>
    <n v="6"/>
    <n v="5"/>
    <s v="No"/>
    <n v="8"/>
    <n v="6"/>
    <x v="0"/>
    <n v="0"/>
    <n v="0"/>
    <n v="1"/>
    <s v="Low"/>
    <n v="0"/>
  </r>
  <r>
    <n v="3"/>
    <s v="No"/>
    <n v="6"/>
    <n v="7"/>
    <s v="No"/>
    <n v="8"/>
    <n v="4"/>
    <x v="0"/>
    <n v="0"/>
    <n v="0"/>
    <n v="1"/>
    <s v="Low"/>
    <n v="0"/>
  </r>
  <r>
    <n v="2"/>
    <s v="No"/>
    <n v="6"/>
    <n v="7"/>
    <s v="No"/>
    <n v="12"/>
    <n v="6"/>
    <x v="0"/>
    <n v="0"/>
    <n v="0"/>
    <n v="1"/>
    <s v="Low"/>
    <n v="0"/>
  </r>
  <r>
    <n v="4"/>
    <s v="Yes"/>
    <n v="0"/>
    <n v="2"/>
    <s v="Yes"/>
    <n v="1"/>
    <n v="0"/>
    <x v="1"/>
    <n v="1"/>
    <n v="1"/>
    <n v="0"/>
    <s v="Medium"/>
    <n v="4.5061608304100043"/>
  </r>
  <r>
    <n v="2"/>
    <s v="No"/>
    <n v="7"/>
    <n v="4"/>
    <s v="No"/>
    <n v="14"/>
    <n v="4"/>
    <x v="0"/>
    <n v="0"/>
    <n v="0"/>
    <n v="1"/>
    <s v="Low"/>
    <n v="0"/>
  </r>
  <r>
    <n v="10"/>
    <s v="Yes"/>
    <n v="2"/>
    <n v="1"/>
    <s v="Yes"/>
    <n v="1"/>
    <n v="2"/>
    <x v="1"/>
    <n v="1"/>
    <n v="1"/>
    <n v="0"/>
    <s v="High"/>
    <n v="4.5061608304100043"/>
  </r>
  <r>
    <n v="10"/>
    <s v="Yes"/>
    <n v="3"/>
    <n v="1"/>
    <s v="Yes"/>
    <n v="0"/>
    <n v="0"/>
    <x v="1"/>
    <n v="1"/>
    <n v="1"/>
    <n v="0"/>
    <s v="High"/>
    <n v="4.5061608304100043"/>
  </r>
  <r>
    <n v="1"/>
    <s v="No"/>
    <n v="4"/>
    <n v="7"/>
    <s v="No"/>
    <n v="10"/>
    <n v="7"/>
    <x v="0"/>
    <n v="0"/>
    <n v="0"/>
    <n v="1"/>
    <s v="Low"/>
    <n v="0"/>
  </r>
  <r>
    <n v="3"/>
    <s v="No"/>
    <n v="6"/>
    <n v="6"/>
    <s v="No"/>
    <n v="14"/>
    <n v="3"/>
    <x v="0"/>
    <n v="0"/>
    <n v="0"/>
    <n v="1"/>
    <s v="Low"/>
    <n v="0"/>
  </r>
  <r>
    <n v="2"/>
    <s v="No"/>
    <n v="6"/>
    <n v="7"/>
    <s v="No"/>
    <n v="6.2688629120000003"/>
    <n v="6"/>
    <x v="0"/>
    <n v="0"/>
    <n v="0"/>
    <n v="1"/>
    <s v="Low"/>
    <n v="0"/>
  </r>
  <r>
    <n v="3"/>
    <s v="No"/>
    <n v="9"/>
    <n v="7"/>
    <s v="No"/>
    <n v="6"/>
    <n v="6"/>
    <x v="0"/>
    <n v="0"/>
    <n v="0"/>
    <n v="1"/>
    <s v="Low"/>
    <n v="0"/>
  </r>
  <r>
    <n v="2"/>
    <s v="No"/>
    <n v="4"/>
    <n v="7"/>
    <s v="No"/>
    <n v="9"/>
    <n v="8"/>
    <x v="0"/>
    <n v="0"/>
    <n v="0"/>
    <n v="1"/>
    <s v="Low"/>
    <n v="0"/>
  </r>
  <r>
    <n v="3"/>
    <s v="No"/>
    <n v="7"/>
    <n v="5"/>
    <s v="No"/>
    <n v="8"/>
    <n v="8"/>
    <x v="0"/>
    <n v="0"/>
    <n v="0"/>
    <n v="1"/>
    <s v="Low"/>
    <n v="0"/>
  </r>
  <r>
    <n v="4"/>
    <s v="Yes"/>
    <n v="2"/>
    <n v="0"/>
    <s v="Yes"/>
    <n v="4"/>
    <n v="1"/>
    <x v="1"/>
    <n v="1"/>
    <n v="1"/>
    <n v="0"/>
    <s v="Medium"/>
    <n v="4.5061608304100043"/>
  </r>
  <r>
    <n v="11"/>
    <s v="Yes"/>
    <n v="1"/>
    <n v="1"/>
    <s v="Yes"/>
    <n v="1"/>
    <n v="3.5647266310000001"/>
    <x v="1"/>
    <n v="1"/>
    <n v="1"/>
    <n v="0"/>
    <s v="High"/>
    <n v="4.5061608304100043"/>
  </r>
  <r>
    <n v="6"/>
    <s v="Yes"/>
    <n v="3"/>
    <n v="0"/>
    <s v="Yes"/>
    <n v="0"/>
    <n v="0"/>
    <x v="1"/>
    <n v="1"/>
    <n v="1"/>
    <n v="0"/>
    <s v="Medium"/>
    <n v="4.5061608304100043"/>
  </r>
  <r>
    <n v="7"/>
    <s v="Yes"/>
    <n v="0"/>
    <n v="1"/>
    <s v="Yes"/>
    <n v="4"/>
    <n v="2"/>
    <x v="1"/>
    <n v="1"/>
    <n v="1"/>
    <n v="0"/>
    <s v="Medium"/>
    <n v="4.5061608304100043"/>
  </r>
  <r>
    <n v="6"/>
    <s v="Yes"/>
    <n v="0"/>
    <n v="0"/>
    <s v="Yes"/>
    <n v="3"/>
    <n v="2"/>
    <x v="1"/>
    <n v="1"/>
    <n v="1"/>
    <n v="0"/>
    <s v="Medium"/>
    <n v="4.5061608304100043"/>
  </r>
  <r>
    <n v="2"/>
    <s v="No"/>
    <n v="9"/>
    <n v="6"/>
    <s v="No"/>
    <n v="11"/>
    <n v="8"/>
    <x v="0"/>
    <n v="0"/>
    <n v="0"/>
    <n v="1"/>
    <s v="Low"/>
    <n v="0"/>
  </r>
  <r>
    <n v="1"/>
    <s v="No"/>
    <n v="3.963354475"/>
    <n v="5"/>
    <s v="No"/>
    <n v="8"/>
    <n v="8"/>
    <x v="0"/>
    <n v="0"/>
    <n v="0"/>
    <n v="1"/>
    <s v="Low"/>
    <n v="0"/>
  </r>
  <r>
    <n v="11"/>
    <s v="Yes"/>
    <n v="2"/>
    <n v="2"/>
    <s v="Yes"/>
    <n v="1"/>
    <n v="0"/>
    <x v="1"/>
    <n v="1"/>
    <n v="1"/>
    <n v="0"/>
    <s v="High"/>
    <n v="4.5061608304100043"/>
  </r>
  <r>
    <n v="1"/>
    <s v="No"/>
    <n v="4"/>
    <n v="7"/>
    <s v="No"/>
    <n v="6"/>
    <n v="7"/>
    <x v="0"/>
    <n v="0"/>
    <n v="0"/>
    <n v="1"/>
    <s v="Low"/>
    <n v="0"/>
  </r>
  <r>
    <n v="7"/>
    <s v="Yes"/>
    <n v="0"/>
    <n v="2"/>
    <s v="Yes"/>
    <n v="3"/>
    <n v="2"/>
    <x v="1"/>
    <n v="1"/>
    <n v="1"/>
    <n v="0"/>
    <s v="Medium"/>
    <n v="4.5061608304100043"/>
  </r>
  <r>
    <n v="3"/>
    <s v="No"/>
    <n v="4"/>
    <n v="7"/>
    <s v="No"/>
    <n v="6"/>
    <n v="6"/>
    <x v="0"/>
    <n v="0"/>
    <n v="0"/>
    <n v="1"/>
    <s v="Low"/>
    <n v="0"/>
  </r>
  <r>
    <n v="7"/>
    <s v="Yes"/>
    <n v="1"/>
    <n v="0"/>
    <s v="Yes"/>
    <n v="5"/>
    <n v="0"/>
    <x v="1"/>
    <n v="1"/>
    <n v="1"/>
    <n v="0"/>
    <s v="Medium"/>
    <n v="4.5061608304100043"/>
  </r>
  <r>
    <n v="9"/>
    <s v="Yes"/>
    <n v="2"/>
    <n v="0"/>
    <s v="Yes"/>
    <n v="4"/>
    <n v="0"/>
    <x v="1"/>
    <n v="1"/>
    <n v="1"/>
    <n v="0"/>
    <s v="High"/>
    <n v="4.5061608304100043"/>
  </r>
  <r>
    <n v="4"/>
    <s v="Yes"/>
    <n v="1"/>
    <n v="0"/>
    <s v="Yes"/>
    <n v="2"/>
    <n v="0"/>
    <x v="1"/>
    <n v="1"/>
    <n v="1"/>
    <n v="0"/>
    <s v="Medium"/>
    <n v="4.5061608304100043"/>
  </r>
  <r>
    <n v="3"/>
    <s v="No"/>
    <n v="8"/>
    <n v="4"/>
    <s v="No"/>
    <n v="12"/>
    <n v="3"/>
    <x v="0"/>
    <n v="0"/>
    <n v="0"/>
    <n v="1"/>
    <s v="Low"/>
    <n v="0"/>
  </r>
  <r>
    <n v="11"/>
    <s v="Yes"/>
    <n v="2"/>
    <n v="1"/>
    <s v="Yes"/>
    <n v="0"/>
    <n v="1"/>
    <x v="1"/>
    <n v="1"/>
    <n v="1"/>
    <n v="0"/>
    <s v="High"/>
    <n v="4.5061608304100043"/>
  </r>
  <r>
    <n v="2"/>
    <s v="No"/>
    <n v="9"/>
    <n v="5"/>
    <s v="No"/>
    <n v="8"/>
    <n v="8"/>
    <x v="0"/>
    <n v="0"/>
    <n v="0"/>
    <n v="1"/>
    <s v="Low"/>
    <n v="0"/>
  </r>
  <r>
    <n v="3"/>
    <s v="No"/>
    <n v="5"/>
    <n v="7"/>
    <s v="No"/>
    <n v="11"/>
    <n v="9"/>
    <x v="0"/>
    <n v="0"/>
    <n v="0"/>
    <n v="1"/>
    <s v="Low"/>
    <n v="0"/>
  </r>
  <r>
    <n v="5"/>
    <s v="Yes"/>
    <n v="2"/>
    <n v="2"/>
    <s v="Yes"/>
    <n v="1"/>
    <n v="1"/>
    <x v="1"/>
    <n v="1"/>
    <n v="1"/>
    <n v="0"/>
    <s v="Medium"/>
    <n v="4.5061608304100043"/>
  </r>
  <r>
    <n v="5"/>
    <s v="Yes"/>
    <n v="0"/>
    <n v="0"/>
    <s v="Yes"/>
    <n v="0"/>
    <n v="2"/>
    <x v="1"/>
    <n v="1"/>
    <n v="1"/>
    <n v="0"/>
    <s v="Medium"/>
    <n v="4.5061608304100043"/>
  </r>
  <r>
    <n v="1"/>
    <s v="No"/>
    <n v="8"/>
    <n v="5"/>
    <s v="No"/>
    <n v="12"/>
    <n v="4"/>
    <x v="0"/>
    <n v="0"/>
    <n v="0"/>
    <n v="1"/>
    <s v="Low"/>
    <n v="0"/>
  </r>
  <r>
    <n v="6"/>
    <s v="Yes"/>
    <n v="1"/>
    <n v="0"/>
    <s v="Yes"/>
    <n v="4"/>
    <n v="1"/>
    <x v="1"/>
    <n v="1"/>
    <n v="1"/>
    <n v="0"/>
    <s v="Medium"/>
    <n v="4.5061608304100043"/>
  </r>
  <r>
    <n v="10"/>
    <s v="Yes"/>
    <n v="0"/>
    <n v="0"/>
    <s v="Yes"/>
    <n v="3"/>
    <n v="0"/>
    <x v="1"/>
    <n v="1"/>
    <n v="1"/>
    <n v="0"/>
    <s v="High"/>
    <n v="4.5061608304100043"/>
  </r>
  <r>
    <n v="11"/>
    <s v="Yes"/>
    <n v="3"/>
    <n v="1"/>
    <s v="Yes"/>
    <n v="5"/>
    <n v="2"/>
    <x v="1"/>
    <n v="1"/>
    <n v="1"/>
    <n v="0"/>
    <s v="High"/>
    <n v="4.5061608304100043"/>
  </r>
  <r>
    <n v="10"/>
    <s v="Yes"/>
    <n v="2"/>
    <n v="1"/>
    <s v="Yes"/>
    <n v="1"/>
    <n v="2"/>
    <x v="1"/>
    <n v="1"/>
    <n v="1"/>
    <n v="0"/>
    <s v="High"/>
    <n v="4.5061608304100043"/>
  </r>
  <r>
    <n v="2"/>
    <s v="No"/>
    <n v="9"/>
    <n v="6"/>
    <s v="No"/>
    <n v="14"/>
    <n v="4"/>
    <x v="0"/>
    <n v="0"/>
    <n v="0"/>
    <n v="1"/>
    <s v="Low"/>
    <n v="0"/>
  </r>
  <r>
    <n v="2"/>
    <s v="No"/>
    <n v="9"/>
    <n v="4"/>
    <s v="No"/>
    <n v="11"/>
    <n v="4"/>
    <x v="0"/>
    <n v="0"/>
    <n v="0"/>
    <n v="1"/>
    <s v="Low"/>
    <n v="0"/>
  </r>
  <r>
    <n v="5"/>
    <s v="Yes"/>
    <n v="1"/>
    <n v="0"/>
    <s v="Yes"/>
    <n v="3"/>
    <n v="1"/>
    <x v="1"/>
    <n v="1"/>
    <n v="1"/>
    <n v="0"/>
    <s v="Medium"/>
    <n v="4.5061608304100043"/>
  </r>
  <r>
    <n v="9"/>
    <s v="Yes"/>
    <n v="2"/>
    <n v="1"/>
    <s v="Yes"/>
    <n v="2"/>
    <n v="0"/>
    <x v="1"/>
    <n v="1"/>
    <n v="1"/>
    <n v="0"/>
    <s v="High"/>
    <n v="4.5061608304100043"/>
  </r>
  <r>
    <n v="4"/>
    <s v="Yes"/>
    <n v="3"/>
    <n v="0"/>
    <s v="Yes"/>
    <n v="3"/>
    <n v="0"/>
    <x v="1"/>
    <n v="1"/>
    <n v="1"/>
    <n v="0"/>
    <s v="Medium"/>
    <n v="4.5061608304100043"/>
  </r>
  <r>
    <n v="2"/>
    <s v="No"/>
    <n v="7"/>
    <n v="5"/>
    <s v="No"/>
    <n v="9"/>
    <n v="8"/>
    <x v="0"/>
    <n v="0"/>
    <n v="0"/>
    <n v="1"/>
    <s v="Low"/>
    <n v="0"/>
  </r>
  <r>
    <n v="10"/>
    <s v="Yes"/>
    <n v="2"/>
    <n v="2"/>
    <s v="Yes"/>
    <n v="3"/>
    <n v="0"/>
    <x v="1"/>
    <n v="1"/>
    <n v="1"/>
    <n v="0"/>
    <s v="High"/>
    <n v="4.5061608304100043"/>
  </r>
  <r>
    <n v="1"/>
    <s v="No"/>
    <n v="7"/>
    <n v="5"/>
    <s v="No"/>
    <n v="8"/>
    <n v="3"/>
    <x v="0"/>
    <n v="0"/>
    <n v="0"/>
    <n v="1"/>
    <s v="Low"/>
    <n v="0"/>
  </r>
  <r>
    <n v="3"/>
    <s v="No"/>
    <n v="6"/>
    <n v="7"/>
    <s v="No"/>
    <n v="12"/>
    <n v="4"/>
    <x v="0"/>
    <n v="0"/>
    <n v="0"/>
    <n v="1"/>
    <s v="Low"/>
    <n v="0"/>
  </r>
  <r>
    <n v="8"/>
    <s v="Yes"/>
    <n v="1"/>
    <n v="0"/>
    <s v="Yes"/>
    <n v="5"/>
    <n v="2"/>
    <x v="1"/>
    <n v="1"/>
    <n v="1"/>
    <n v="0"/>
    <s v="High"/>
    <n v="4.5061608304100043"/>
  </r>
  <r>
    <n v="2"/>
    <s v="No"/>
    <n v="4"/>
    <n v="7"/>
    <s v="No"/>
    <n v="10"/>
    <n v="3"/>
    <x v="0"/>
    <n v="0"/>
    <n v="0"/>
    <n v="1"/>
    <s v="Low"/>
    <n v="0"/>
  </r>
  <r>
    <n v="1"/>
    <s v="No"/>
    <n v="5"/>
    <n v="4"/>
    <s v="No"/>
    <n v="7"/>
    <n v="8"/>
    <x v="0"/>
    <n v="0"/>
    <n v="0"/>
    <n v="1"/>
    <s v="Low"/>
    <n v="0"/>
  </r>
  <r>
    <n v="9"/>
    <s v="Yes"/>
    <n v="3"/>
    <n v="0"/>
    <s v="Yes"/>
    <n v="4"/>
    <n v="0"/>
    <x v="1"/>
    <n v="1"/>
    <n v="1"/>
    <n v="0"/>
    <s v="High"/>
    <n v="4.5061608304100043"/>
  </r>
  <r>
    <n v="4"/>
    <s v="Yes"/>
    <n v="3"/>
    <n v="0"/>
    <s v="Yes"/>
    <n v="4"/>
    <n v="1"/>
    <x v="1"/>
    <n v="1"/>
    <n v="1"/>
    <n v="0"/>
    <s v="Medium"/>
    <n v="4.5061608304100043"/>
  </r>
  <r>
    <n v="0"/>
    <s v="No"/>
    <n v="6"/>
    <n v="7"/>
    <s v="No"/>
    <n v="8"/>
    <n v="7"/>
    <x v="0"/>
    <n v="0"/>
    <n v="0"/>
    <n v="1"/>
    <s v="Low"/>
    <n v="0"/>
  </r>
  <r>
    <n v="9"/>
    <s v="Yes"/>
    <n v="0"/>
    <n v="0"/>
    <s v="Yes"/>
    <n v="5"/>
    <n v="0"/>
    <x v="1"/>
    <n v="1"/>
    <n v="1"/>
    <n v="0"/>
    <s v="High"/>
    <n v="4.5061608304100043"/>
  </r>
  <r>
    <n v="10"/>
    <s v="Yes"/>
    <n v="0"/>
    <n v="1"/>
    <s v="Yes"/>
    <n v="5"/>
    <n v="1"/>
    <x v="1"/>
    <n v="1"/>
    <n v="1"/>
    <n v="0"/>
    <s v="High"/>
    <n v="4.5061608304100043"/>
  </r>
  <r>
    <n v="7"/>
    <s v="Yes"/>
    <n v="0"/>
    <n v="1"/>
    <s v="Yes"/>
    <n v="1"/>
    <n v="0"/>
    <x v="1"/>
    <n v="1"/>
    <n v="1"/>
    <n v="0"/>
    <s v="Medium"/>
    <n v="4.5061608304100043"/>
  </r>
  <r>
    <n v="2"/>
    <s v="No"/>
    <n v="7"/>
    <n v="4"/>
    <s v="No"/>
    <n v="10"/>
    <n v="9"/>
    <x v="0"/>
    <n v="0"/>
    <n v="0"/>
    <n v="1"/>
    <s v="Low"/>
    <n v="0"/>
  </r>
  <r>
    <n v="1"/>
    <s v="No"/>
    <n v="5"/>
    <n v="5"/>
    <s v="No"/>
    <n v="10"/>
    <n v="6"/>
    <x v="0"/>
    <n v="0"/>
    <n v="0"/>
    <n v="1"/>
    <s v="Low"/>
    <n v="0"/>
  </r>
  <r>
    <n v="5"/>
    <s v="Yes"/>
    <n v="3"/>
    <n v="2"/>
    <s v="Yes"/>
    <n v="1"/>
    <n v="1"/>
    <x v="1"/>
    <n v="1"/>
    <n v="1"/>
    <n v="0"/>
    <s v="Medium"/>
    <n v="4.5061608304100043"/>
  </r>
  <r>
    <n v="6"/>
    <s v="Yes"/>
    <n v="1"/>
    <n v="0"/>
    <s v="Yes"/>
    <n v="4"/>
    <n v="0"/>
    <x v="1"/>
    <n v="1"/>
    <n v="1"/>
    <n v="0"/>
    <s v="Medium"/>
    <n v="4.5061608304100043"/>
  </r>
  <r>
    <n v="7"/>
    <s v="Yes"/>
    <n v="3"/>
    <n v="2"/>
    <s v="Yes"/>
    <n v="1"/>
    <n v="0"/>
    <x v="1"/>
    <n v="1"/>
    <n v="1"/>
    <n v="0"/>
    <s v="Medium"/>
    <n v="4.5061608304100043"/>
  </r>
  <r>
    <n v="3"/>
    <s v="No"/>
    <n v="6"/>
    <n v="7"/>
    <s v="No"/>
    <n v="13"/>
    <n v="6"/>
    <x v="0"/>
    <n v="0"/>
    <n v="0"/>
    <n v="1"/>
    <s v="Low"/>
    <n v="0"/>
  </r>
  <r>
    <n v="1"/>
    <s v="No"/>
    <n v="6"/>
    <n v="7"/>
    <s v="No"/>
    <n v="6"/>
    <n v="3"/>
    <x v="0"/>
    <n v="0"/>
    <n v="0"/>
    <n v="1"/>
    <s v="Low"/>
    <n v="0"/>
  </r>
  <r>
    <n v="8"/>
    <s v="Yes"/>
    <n v="2"/>
    <n v="2"/>
    <s v="Yes"/>
    <n v="4"/>
    <n v="2"/>
    <x v="1"/>
    <n v="1"/>
    <n v="1"/>
    <n v="0"/>
    <s v="High"/>
    <n v="4.5061608304100043"/>
  </r>
  <r>
    <n v="0"/>
    <s v="No"/>
    <n v="4"/>
    <n v="7"/>
    <s v="No"/>
    <n v="7"/>
    <n v="7"/>
    <x v="0"/>
    <n v="0"/>
    <n v="0"/>
    <n v="1"/>
    <s v="Low"/>
    <n v="0"/>
  </r>
  <r>
    <n v="2"/>
    <s v="No"/>
    <n v="5"/>
    <n v="6"/>
    <s v="No"/>
    <n v="12"/>
    <n v="3"/>
    <x v="0"/>
    <n v="0"/>
    <n v="0"/>
    <n v="1"/>
    <s v="Low"/>
    <n v="0"/>
  </r>
  <r>
    <n v="5"/>
    <s v="Yes"/>
    <n v="3"/>
    <n v="0"/>
    <s v="Yes"/>
    <n v="1"/>
    <n v="1"/>
    <x v="1"/>
    <n v="1"/>
    <n v="1"/>
    <n v="0"/>
    <s v="Medium"/>
    <n v="4.5061608304100043"/>
  </r>
  <r>
    <n v="4.5058160029999996"/>
    <s v="No"/>
    <n v="9"/>
    <n v="5"/>
    <s v="No"/>
    <n v="8"/>
    <n v="3"/>
    <x v="0"/>
    <n v="0"/>
    <n v="0"/>
    <n v="1"/>
    <s v="Medium"/>
    <n v="0"/>
  </r>
  <r>
    <n v="10"/>
    <s v="Yes"/>
    <n v="3"/>
    <n v="1"/>
    <s v="Yes"/>
    <n v="4"/>
    <n v="1"/>
    <x v="1"/>
    <n v="1"/>
    <n v="1"/>
    <n v="0"/>
    <s v="High"/>
    <n v="4.5061608304100043"/>
  </r>
  <r>
    <n v="0"/>
    <s v="No"/>
    <n v="6"/>
    <n v="4"/>
    <s v="No"/>
    <n v="13"/>
    <n v="6"/>
    <x v="1"/>
    <n v="0"/>
    <n v="0"/>
    <n v="0"/>
    <s v="Low"/>
    <n v="4.5061608304100043"/>
  </r>
  <r>
    <n v="4"/>
    <s v="Yes"/>
    <n v="0"/>
    <n v="0"/>
    <s v="Yes"/>
    <n v="0"/>
    <n v="1"/>
    <x v="1"/>
    <n v="1"/>
    <n v="1"/>
    <n v="0"/>
    <s v="Medium"/>
    <n v="4.5061608304100043"/>
  </r>
  <r>
    <n v="8"/>
    <s v="Yes"/>
    <n v="0"/>
    <n v="2"/>
    <s v="Yes"/>
    <n v="0"/>
    <n v="2"/>
    <x v="1"/>
    <n v="1"/>
    <n v="1"/>
    <n v="0"/>
    <s v="High"/>
    <n v="4.5061608304100043"/>
  </r>
  <r>
    <n v="11"/>
    <s v="Yes"/>
    <n v="3"/>
    <n v="1"/>
    <s v="Yes"/>
    <n v="0"/>
    <n v="2"/>
    <x v="1"/>
    <n v="1"/>
    <n v="1"/>
    <n v="0"/>
    <s v="High"/>
    <n v="4.5061608304100043"/>
  </r>
  <r>
    <n v="4.5058160029999996"/>
    <s v="Yes"/>
    <n v="3"/>
    <n v="2"/>
    <s v="Yes"/>
    <n v="5"/>
    <n v="0"/>
    <x v="1"/>
    <n v="1"/>
    <n v="1"/>
    <n v="0"/>
    <s v="Medium"/>
    <n v="4.5061608304100043"/>
  </r>
  <r>
    <n v="3"/>
    <s v="No"/>
    <n v="4"/>
    <n v="6"/>
    <s v="No"/>
    <n v="12"/>
    <n v="3"/>
    <x v="0"/>
    <n v="0"/>
    <n v="0"/>
    <n v="1"/>
    <s v="Low"/>
    <n v="0"/>
  </r>
  <r>
    <n v="2"/>
    <s v="No"/>
    <n v="4"/>
    <n v="5"/>
    <s v="No"/>
    <n v="6"/>
    <n v="3.5647266310000001"/>
    <x v="0"/>
    <n v="0"/>
    <n v="0"/>
    <n v="1"/>
    <s v="Low"/>
    <n v="0"/>
  </r>
  <r>
    <n v="1"/>
    <s v="No"/>
    <n v="7"/>
    <n v="7"/>
    <s v="No"/>
    <n v="14"/>
    <n v="8"/>
    <x v="0"/>
    <n v="0"/>
    <n v="0"/>
    <n v="1"/>
    <s v="Low"/>
    <n v="0"/>
  </r>
  <r>
    <n v="8"/>
    <s v="Yes"/>
    <n v="2"/>
    <n v="2"/>
    <s v="Yes"/>
    <n v="0"/>
    <n v="0"/>
    <x v="1"/>
    <n v="1"/>
    <n v="1"/>
    <n v="0"/>
    <s v="High"/>
    <n v="4.5061608304100043"/>
  </r>
  <r>
    <n v="4"/>
    <s v="Yes"/>
    <n v="2"/>
    <n v="0"/>
    <s v="Yes"/>
    <n v="3"/>
    <n v="1"/>
    <x v="1"/>
    <n v="1"/>
    <n v="1"/>
    <n v="0"/>
    <s v="Medium"/>
    <n v="4.5061608304100043"/>
  </r>
  <r>
    <n v="2"/>
    <s v="No"/>
    <n v="7"/>
    <n v="6"/>
    <s v="No"/>
    <n v="10"/>
    <n v="7"/>
    <x v="0"/>
    <n v="0"/>
    <n v="0"/>
    <n v="1"/>
    <s v="Low"/>
    <n v="0"/>
  </r>
  <r>
    <n v="2"/>
    <s v="No"/>
    <n v="7"/>
    <n v="4"/>
    <s v="No"/>
    <n v="9"/>
    <n v="5"/>
    <x v="1"/>
    <n v="0"/>
    <n v="0"/>
    <n v="0"/>
    <s v="Low"/>
    <n v="4.5061608304100043"/>
  </r>
  <r>
    <n v="8"/>
    <s v="Yes"/>
    <n v="3"/>
    <n v="0"/>
    <s v="Yes"/>
    <n v="0"/>
    <n v="2"/>
    <x v="1"/>
    <n v="1"/>
    <n v="1"/>
    <n v="0"/>
    <s v="High"/>
    <n v="4.5061608304100043"/>
  </r>
  <r>
    <n v="8"/>
    <s v="Yes"/>
    <n v="0"/>
    <n v="1"/>
    <s v="Yes"/>
    <n v="1"/>
    <n v="2"/>
    <x v="1"/>
    <n v="1"/>
    <n v="1"/>
    <n v="0"/>
    <s v="High"/>
    <n v="4.5061608304100043"/>
  </r>
  <r>
    <n v="9"/>
    <s v="Yes"/>
    <n v="2"/>
    <n v="1"/>
    <s v="Yes"/>
    <n v="4"/>
    <n v="2"/>
    <x v="1"/>
    <n v="1"/>
    <n v="1"/>
    <n v="0"/>
    <s v="High"/>
    <n v="4.5061608304100043"/>
  </r>
  <r>
    <n v="2"/>
    <s v="No"/>
    <n v="8"/>
    <n v="6"/>
    <s v="No"/>
    <n v="7"/>
    <n v="9"/>
    <x v="0"/>
    <n v="0"/>
    <n v="0"/>
    <n v="1"/>
    <s v="Low"/>
    <n v="0"/>
  </r>
  <r>
    <n v="3"/>
    <s v="No"/>
    <n v="4"/>
    <n v="5"/>
    <s v="No"/>
    <n v="6"/>
    <n v="7"/>
    <x v="0"/>
    <n v="0"/>
    <n v="0"/>
    <n v="1"/>
    <s v="Low"/>
    <n v="0"/>
  </r>
  <r>
    <n v="9"/>
    <s v="Yes"/>
    <n v="2"/>
    <n v="1"/>
    <s v="Yes"/>
    <n v="4"/>
    <n v="1"/>
    <x v="1"/>
    <n v="1"/>
    <n v="1"/>
    <n v="0"/>
    <s v="High"/>
    <n v="4.5061608304100043"/>
  </r>
  <r>
    <n v="4"/>
    <s v="Yes"/>
    <n v="1"/>
    <n v="2"/>
    <s v="Yes"/>
    <n v="1"/>
    <n v="1"/>
    <x v="1"/>
    <n v="1"/>
    <n v="1"/>
    <n v="0"/>
    <s v="Medium"/>
    <n v="4.5061608304100043"/>
  </r>
  <r>
    <n v="8"/>
    <s v="Yes"/>
    <n v="0"/>
    <n v="0"/>
    <s v="Yes"/>
    <n v="5"/>
    <n v="2"/>
    <x v="1"/>
    <n v="1"/>
    <n v="1"/>
    <n v="0"/>
    <s v="High"/>
    <n v="4.5061608304100043"/>
  </r>
  <r>
    <n v="11"/>
    <s v="Yes"/>
    <n v="3"/>
    <n v="0"/>
    <s v="Yes"/>
    <n v="0"/>
    <n v="1"/>
    <x v="1"/>
    <n v="1"/>
    <n v="1"/>
    <n v="0"/>
    <s v="High"/>
    <n v="4.5061608304100043"/>
  </r>
  <r>
    <n v="3"/>
    <s v="No"/>
    <n v="4"/>
    <n v="6"/>
    <s v="No"/>
    <n v="12"/>
    <n v="3"/>
    <x v="0"/>
    <n v="0"/>
    <n v="0"/>
    <n v="1"/>
    <s v="Low"/>
    <n v="0"/>
  </r>
  <r>
    <n v="8"/>
    <s v="Yes"/>
    <n v="3"/>
    <n v="1"/>
    <s v="Yes"/>
    <n v="3"/>
    <n v="2"/>
    <x v="1"/>
    <n v="1"/>
    <n v="1"/>
    <n v="0"/>
    <s v="High"/>
    <n v="4.5061608304100043"/>
  </r>
  <r>
    <n v="6"/>
    <s v="Yes"/>
    <n v="0"/>
    <n v="1"/>
    <s v="Yes"/>
    <n v="2"/>
    <n v="1"/>
    <x v="0"/>
    <n v="1"/>
    <n v="1"/>
    <n v="1"/>
    <s v="Medium"/>
    <n v="0"/>
  </r>
  <r>
    <n v="5"/>
    <s v="Yes"/>
    <n v="2"/>
    <n v="2"/>
    <s v="Yes"/>
    <n v="5"/>
    <n v="2"/>
    <x v="1"/>
    <n v="1"/>
    <n v="1"/>
    <n v="0"/>
    <s v="Medium"/>
    <n v="4.5061608304100043"/>
  </r>
  <r>
    <n v="0"/>
    <s v="No"/>
    <n v="8"/>
    <n v="5"/>
    <s v="No"/>
    <n v="9"/>
    <n v="6"/>
    <x v="0"/>
    <n v="0"/>
    <n v="0"/>
    <n v="1"/>
    <s v="Low"/>
    <n v="0"/>
  </r>
  <r>
    <n v="11"/>
    <s v="Yes"/>
    <n v="0"/>
    <n v="2"/>
    <s v="Yes"/>
    <n v="0"/>
    <n v="2"/>
    <x v="1"/>
    <n v="1"/>
    <n v="1"/>
    <n v="0"/>
    <s v="High"/>
    <n v="4.5061608304100043"/>
  </r>
  <r>
    <n v="4"/>
    <s v="Yes"/>
    <n v="2"/>
    <n v="0"/>
    <s v="Yes"/>
    <n v="3"/>
    <n v="1"/>
    <x v="1"/>
    <n v="1"/>
    <n v="1"/>
    <n v="0"/>
    <s v="Medium"/>
    <n v="4.5061608304100043"/>
  </r>
  <r>
    <n v="0"/>
    <s v="No"/>
    <n v="7"/>
    <n v="4"/>
    <s v="No"/>
    <n v="14"/>
    <n v="3.5647266310000001"/>
    <x v="1"/>
    <n v="0"/>
    <n v="0"/>
    <n v="0"/>
    <s v="Low"/>
    <n v="4.5061608304100043"/>
  </r>
  <r>
    <n v="1"/>
    <s v="No"/>
    <n v="8"/>
    <n v="5"/>
    <s v="No"/>
    <n v="10"/>
    <n v="8"/>
    <x v="0"/>
    <n v="0"/>
    <n v="0"/>
    <n v="1"/>
    <s v="Low"/>
    <n v="0"/>
  </r>
  <r>
    <n v="8"/>
    <s v="Yes"/>
    <n v="2"/>
    <n v="0"/>
    <s v="Yes"/>
    <n v="3"/>
    <n v="2"/>
    <x v="1"/>
    <n v="1"/>
    <n v="1"/>
    <n v="0"/>
    <s v="High"/>
    <n v="4.5061608304100043"/>
  </r>
  <r>
    <n v="6"/>
    <s v="Yes"/>
    <n v="3"/>
    <n v="0"/>
    <s v="Yes"/>
    <n v="1"/>
    <n v="2"/>
    <x v="1"/>
    <n v="1"/>
    <n v="1"/>
    <n v="0"/>
    <s v="Medium"/>
    <n v="4.5061608304100043"/>
  </r>
  <r>
    <n v="4"/>
    <s v="Yes"/>
    <n v="0"/>
    <n v="1"/>
    <s v="Yes"/>
    <n v="0"/>
    <n v="0"/>
    <x v="1"/>
    <n v="1"/>
    <n v="1"/>
    <n v="0"/>
    <s v="Medium"/>
    <n v="4.5061608304100043"/>
  </r>
  <r>
    <n v="9"/>
    <s v="Yes"/>
    <n v="1"/>
    <n v="2"/>
    <s v="Yes"/>
    <n v="0"/>
    <n v="2"/>
    <x v="1"/>
    <n v="1"/>
    <n v="1"/>
    <n v="0"/>
    <s v="High"/>
    <n v="4.5061608304100043"/>
  </r>
  <r>
    <n v="7"/>
    <s v="Yes"/>
    <n v="1"/>
    <n v="1"/>
    <s v="Yes"/>
    <n v="3"/>
    <n v="0"/>
    <x v="1"/>
    <n v="1"/>
    <n v="1"/>
    <n v="0"/>
    <s v="Medium"/>
    <n v="4.5061608304100043"/>
  </r>
  <r>
    <n v="3"/>
    <s v="No"/>
    <n v="5"/>
    <n v="7"/>
    <s v="No"/>
    <n v="9"/>
    <n v="4"/>
    <x v="0"/>
    <n v="0"/>
    <n v="0"/>
    <n v="1"/>
    <s v="Low"/>
    <n v="0"/>
  </r>
  <r>
    <n v="11"/>
    <s v="Yes"/>
    <n v="1"/>
    <n v="1"/>
    <s v="Yes"/>
    <n v="3"/>
    <n v="0"/>
    <x v="0"/>
    <n v="1"/>
    <n v="1"/>
    <n v="1"/>
    <s v="High"/>
    <n v="0"/>
  </r>
  <r>
    <n v="4"/>
    <s v="Yes"/>
    <n v="3"/>
    <n v="2"/>
    <s v="Yes"/>
    <n v="5"/>
    <n v="2"/>
    <x v="1"/>
    <n v="1"/>
    <n v="1"/>
    <n v="0"/>
    <s v="Medium"/>
    <n v="4.5061608304100043"/>
  </r>
  <r>
    <n v="4"/>
    <s v="Yes"/>
    <n v="0"/>
    <n v="0"/>
    <s v="Yes"/>
    <n v="4"/>
    <n v="0"/>
    <x v="1"/>
    <n v="1"/>
    <n v="1"/>
    <n v="0"/>
    <s v="Medium"/>
    <n v="4.5061608304100043"/>
  </r>
  <r>
    <n v="3"/>
    <s v="No"/>
    <n v="8"/>
    <n v="4"/>
    <s v="No"/>
    <n v="8"/>
    <n v="7"/>
    <x v="0"/>
    <n v="0"/>
    <n v="0"/>
    <n v="1"/>
    <s v="Low"/>
    <n v="0"/>
  </r>
  <r>
    <n v="9"/>
    <s v="Yes"/>
    <n v="1"/>
    <n v="2"/>
    <s v="Yes"/>
    <n v="4"/>
    <n v="2"/>
    <x v="1"/>
    <n v="1"/>
    <n v="1"/>
    <n v="0"/>
    <s v="High"/>
    <n v="4.5061608304100043"/>
  </r>
  <r>
    <n v="0"/>
    <s v="No"/>
    <n v="3.963354475"/>
    <n v="5"/>
    <s v="No"/>
    <n v="13"/>
    <n v="8"/>
    <x v="0"/>
    <n v="0"/>
    <n v="0"/>
    <n v="1"/>
    <s v="Low"/>
    <n v="0"/>
  </r>
  <r>
    <n v="1"/>
    <s v="No"/>
    <n v="6"/>
    <n v="4"/>
    <s v="No"/>
    <n v="10"/>
    <n v="9"/>
    <x v="0"/>
    <n v="0"/>
    <n v="0"/>
    <n v="1"/>
    <s v="Low"/>
    <n v="0"/>
  </r>
  <r>
    <n v="11"/>
    <s v="Yes"/>
    <n v="0"/>
    <n v="1"/>
    <s v="Yes"/>
    <n v="0"/>
    <n v="1"/>
    <x v="1"/>
    <n v="1"/>
    <n v="1"/>
    <n v="0"/>
    <s v="High"/>
    <n v="4.5061608304100043"/>
  </r>
  <r>
    <n v="11"/>
    <s v="Yes"/>
    <n v="2"/>
    <n v="0"/>
    <s v="Yes"/>
    <n v="2"/>
    <n v="0"/>
    <x v="1"/>
    <n v="1"/>
    <n v="1"/>
    <n v="0"/>
    <s v="High"/>
    <n v="4.5061608304100043"/>
  </r>
  <r>
    <n v="1"/>
    <s v="No"/>
    <n v="4"/>
    <n v="5"/>
    <s v="No"/>
    <n v="6"/>
    <n v="7"/>
    <x v="1"/>
    <n v="0"/>
    <n v="0"/>
    <n v="0"/>
    <s v="Low"/>
    <n v="4.5061608304100043"/>
  </r>
  <r>
    <n v="4"/>
    <s v="Yes"/>
    <n v="1"/>
    <n v="0"/>
    <s v="Yes"/>
    <n v="2"/>
    <n v="2"/>
    <x v="0"/>
    <n v="1"/>
    <n v="1"/>
    <n v="1"/>
    <s v="Medium"/>
    <n v="0"/>
  </r>
  <r>
    <n v="4"/>
    <s v="No"/>
    <n v="0"/>
    <n v="2"/>
    <s v="Yes"/>
    <n v="5"/>
    <n v="0"/>
    <x v="1"/>
    <n v="0"/>
    <n v="1"/>
    <n v="0"/>
    <s v="Medium"/>
    <n v="4.5061608304100043"/>
  </r>
  <r>
    <n v="0"/>
    <s v="No"/>
    <n v="8"/>
    <n v="5"/>
    <s v="No"/>
    <n v="8"/>
    <n v="7"/>
    <x v="0"/>
    <n v="0"/>
    <n v="0"/>
    <n v="1"/>
    <s v="Low"/>
    <n v="0"/>
  </r>
  <r>
    <n v="2"/>
    <s v="No"/>
    <n v="8"/>
    <n v="4"/>
    <s v="No"/>
    <n v="10"/>
    <n v="4"/>
    <x v="1"/>
    <n v="0"/>
    <n v="0"/>
    <n v="0"/>
    <s v="Low"/>
    <n v="4.5061608304100043"/>
  </r>
  <r>
    <n v="5"/>
    <s v="Yes"/>
    <n v="2"/>
    <n v="0"/>
    <s v="Yes"/>
    <n v="4"/>
    <n v="1"/>
    <x v="1"/>
    <n v="1"/>
    <n v="1"/>
    <n v="0"/>
    <s v="Medium"/>
    <n v="4.5061608304100043"/>
  </r>
  <r>
    <n v="0"/>
    <s v="No"/>
    <n v="9"/>
    <n v="4"/>
    <s v="No"/>
    <n v="8"/>
    <n v="7"/>
    <x v="0"/>
    <n v="0"/>
    <n v="0"/>
    <n v="1"/>
    <s v="Low"/>
    <n v="0"/>
  </r>
  <r>
    <n v="0"/>
    <s v="No"/>
    <n v="7"/>
    <n v="5"/>
    <s v="No"/>
    <n v="6"/>
    <n v="3"/>
    <x v="0"/>
    <n v="0"/>
    <n v="0"/>
    <n v="1"/>
    <s v="Low"/>
    <n v="0"/>
  </r>
  <r>
    <n v="11"/>
    <s v="Yes"/>
    <n v="3"/>
    <n v="1"/>
    <s v="Yes"/>
    <n v="6.2688629120000003"/>
    <n v="2"/>
    <x v="1"/>
    <n v="1"/>
    <n v="1"/>
    <n v="0"/>
    <s v="High"/>
    <n v="4.5061608304100043"/>
  </r>
  <r>
    <n v="11"/>
    <s v="Yes"/>
    <n v="2"/>
    <n v="1"/>
    <s v="Yes"/>
    <n v="1"/>
    <n v="1"/>
    <x v="1"/>
    <n v="1"/>
    <n v="1"/>
    <n v="0"/>
    <s v="High"/>
    <n v="4.5061608304100043"/>
  </r>
  <r>
    <n v="9"/>
    <s v="Yes"/>
    <n v="1"/>
    <n v="2"/>
    <s v="Yes"/>
    <n v="2"/>
    <n v="1"/>
    <x v="1"/>
    <n v="1"/>
    <n v="1"/>
    <n v="0"/>
    <s v="High"/>
    <n v="4.5061608304100043"/>
  </r>
  <r>
    <n v="7"/>
    <s v="Yes"/>
    <n v="0"/>
    <n v="1"/>
    <s v="Yes"/>
    <n v="3"/>
    <n v="0"/>
    <x v="1"/>
    <n v="1"/>
    <n v="1"/>
    <n v="0"/>
    <s v="Medium"/>
    <n v="4.5061608304100043"/>
  </r>
  <r>
    <n v="9"/>
    <s v="Yes"/>
    <n v="1"/>
    <n v="2"/>
    <s v="Yes"/>
    <n v="0"/>
    <n v="0"/>
    <x v="1"/>
    <n v="1"/>
    <n v="1"/>
    <n v="0"/>
    <s v="High"/>
    <n v="4.5061608304100043"/>
  </r>
  <r>
    <n v="3"/>
    <s v="No"/>
    <n v="8"/>
    <n v="4"/>
    <s v="No"/>
    <n v="7"/>
    <n v="5"/>
    <x v="0"/>
    <n v="0"/>
    <n v="0"/>
    <n v="1"/>
    <s v="Low"/>
    <n v="0"/>
  </r>
  <r>
    <n v="2"/>
    <s v="No"/>
    <n v="9"/>
    <n v="7"/>
    <s v="No"/>
    <n v="7"/>
    <n v="8"/>
    <x v="0"/>
    <n v="0"/>
    <n v="0"/>
    <n v="1"/>
    <s v="Low"/>
    <n v="0"/>
  </r>
  <r>
    <n v="1"/>
    <s v="No"/>
    <n v="5"/>
    <n v="5"/>
    <s v="No"/>
    <n v="8"/>
    <n v="9"/>
    <x v="1"/>
    <n v="0"/>
    <n v="0"/>
    <n v="0"/>
    <s v="Low"/>
    <n v="4.5061608304100043"/>
  </r>
  <r>
    <n v="5"/>
    <s v="Yes"/>
    <n v="3"/>
    <n v="0"/>
    <s v="Yes"/>
    <n v="5"/>
    <n v="0"/>
    <x v="1"/>
    <n v="1"/>
    <n v="1"/>
    <n v="0"/>
    <s v="Medium"/>
    <n v="4.5061608304100043"/>
  </r>
  <r>
    <n v="11"/>
    <s v="Yes"/>
    <n v="2"/>
    <n v="1"/>
    <s v="Yes"/>
    <n v="1"/>
    <n v="2"/>
    <x v="1"/>
    <n v="1"/>
    <n v="1"/>
    <n v="0"/>
    <s v="High"/>
    <n v="4.5061608304100043"/>
  </r>
  <r>
    <n v="4"/>
    <s v="Yes"/>
    <n v="0"/>
    <n v="0"/>
    <s v="Yes"/>
    <n v="3"/>
    <n v="1"/>
    <x v="1"/>
    <n v="1"/>
    <n v="1"/>
    <n v="0"/>
    <s v="Medium"/>
    <n v="4.5061608304100043"/>
  </r>
  <r>
    <n v="3"/>
    <s v="No"/>
    <n v="4"/>
    <n v="5"/>
    <s v="No"/>
    <n v="6"/>
    <n v="6"/>
    <x v="0"/>
    <n v="0"/>
    <n v="0"/>
    <n v="1"/>
    <s v="Low"/>
    <n v="0"/>
  </r>
  <r>
    <n v="7"/>
    <s v="Yes"/>
    <n v="3"/>
    <n v="0"/>
    <s v="Yes"/>
    <n v="6.2688629120000003"/>
    <n v="1"/>
    <x v="1"/>
    <n v="1"/>
    <n v="1"/>
    <n v="0"/>
    <s v="Medium"/>
    <n v="4.5061608304100043"/>
  </r>
  <r>
    <n v="8"/>
    <s v="Yes"/>
    <n v="1"/>
    <n v="0"/>
    <s v="Yes"/>
    <n v="5"/>
    <n v="2"/>
    <x v="1"/>
    <n v="1"/>
    <n v="1"/>
    <n v="0"/>
    <s v="High"/>
    <n v="4.5061608304100043"/>
  </r>
  <r>
    <n v="6"/>
    <s v="Yes"/>
    <n v="3"/>
    <n v="2"/>
    <s v="Yes"/>
    <n v="2"/>
    <n v="2"/>
    <x v="1"/>
    <n v="1"/>
    <n v="1"/>
    <n v="0"/>
    <s v="Medium"/>
    <n v="4.5061608304100043"/>
  </r>
  <r>
    <n v="4"/>
    <s v="Yes"/>
    <n v="2"/>
    <n v="2"/>
    <s v="Yes"/>
    <n v="2"/>
    <n v="1"/>
    <x v="1"/>
    <n v="1"/>
    <n v="1"/>
    <n v="0"/>
    <s v="Medium"/>
    <n v="4.5061608304100043"/>
  </r>
  <r>
    <n v="11"/>
    <s v="Yes"/>
    <n v="3"/>
    <n v="0"/>
    <s v="Yes"/>
    <n v="2"/>
    <n v="2"/>
    <x v="1"/>
    <n v="1"/>
    <n v="1"/>
    <n v="0"/>
    <s v="High"/>
    <n v="4.5061608304100043"/>
  </r>
  <r>
    <n v="6"/>
    <s v="Yes"/>
    <n v="0"/>
    <n v="1"/>
    <s v="Yes"/>
    <n v="4"/>
    <n v="1"/>
    <x v="1"/>
    <n v="1"/>
    <n v="1"/>
    <n v="0"/>
    <s v="Medium"/>
    <n v="4.5061608304100043"/>
  </r>
  <r>
    <n v="2"/>
    <s v="No"/>
    <n v="6"/>
    <n v="4"/>
    <s v="No"/>
    <n v="10"/>
    <n v="4"/>
    <x v="0"/>
    <n v="0"/>
    <n v="0"/>
    <n v="1"/>
    <s v="Low"/>
    <n v="0"/>
  </r>
  <r>
    <n v="7"/>
    <s v="Yes"/>
    <n v="1"/>
    <n v="0"/>
    <s v="Yes"/>
    <n v="5"/>
    <n v="0"/>
    <x v="1"/>
    <n v="1"/>
    <n v="1"/>
    <n v="0"/>
    <s v="Medium"/>
    <n v="4.5061608304100043"/>
  </r>
  <r>
    <n v="1"/>
    <s v="No"/>
    <n v="4"/>
    <n v="4"/>
    <s v="No"/>
    <n v="14"/>
    <n v="6"/>
    <x v="0"/>
    <n v="0"/>
    <n v="0"/>
    <n v="1"/>
    <s v="Low"/>
    <n v="0"/>
  </r>
  <r>
    <n v="1"/>
    <s v="No"/>
    <n v="9"/>
    <n v="5"/>
    <s v="No"/>
    <n v="6"/>
    <n v="8"/>
    <x v="0"/>
    <n v="0"/>
    <n v="0"/>
    <n v="1"/>
    <s v="Low"/>
    <n v="0"/>
  </r>
  <r>
    <n v="5"/>
    <s v="Yes"/>
    <n v="0"/>
    <n v="2"/>
    <s v="Yes"/>
    <n v="0"/>
    <n v="1"/>
    <x v="1"/>
    <n v="1"/>
    <n v="1"/>
    <n v="0"/>
    <s v="Medium"/>
    <n v="4.5061608304100043"/>
  </r>
  <r>
    <n v="0"/>
    <s v="No"/>
    <n v="4"/>
    <n v="5"/>
    <s v="No"/>
    <n v="13"/>
    <n v="8"/>
    <x v="0"/>
    <n v="0"/>
    <n v="0"/>
    <n v="1"/>
    <s v="Low"/>
    <n v="0"/>
  </r>
  <r>
    <n v="2"/>
    <s v="No"/>
    <n v="8"/>
    <n v="4"/>
    <s v="No"/>
    <n v="9"/>
    <n v="3"/>
    <x v="0"/>
    <n v="0"/>
    <n v="0"/>
    <n v="1"/>
    <s v="Low"/>
    <n v="0"/>
  </r>
  <r>
    <n v="3"/>
    <s v="No"/>
    <n v="4"/>
    <n v="6"/>
    <s v="No"/>
    <n v="9"/>
    <n v="9"/>
    <x v="0"/>
    <n v="0"/>
    <n v="0"/>
    <n v="1"/>
    <s v="Low"/>
    <n v="0"/>
  </r>
  <r>
    <n v="2"/>
    <s v="No"/>
    <n v="9"/>
    <n v="5"/>
    <s v="No"/>
    <n v="12"/>
    <n v="8"/>
    <x v="0"/>
    <n v="0"/>
    <n v="0"/>
    <n v="1"/>
    <s v="Low"/>
    <n v="0"/>
  </r>
  <r>
    <n v="3"/>
    <s v="No"/>
    <n v="5"/>
    <n v="4"/>
    <s v="No"/>
    <n v="13"/>
    <n v="5"/>
    <x v="0"/>
    <n v="0"/>
    <n v="0"/>
    <n v="1"/>
    <s v="Low"/>
    <n v="0"/>
  </r>
  <r>
    <n v="10"/>
    <s v="Yes"/>
    <n v="2"/>
    <n v="2"/>
    <s v="Yes"/>
    <n v="5"/>
    <n v="2"/>
    <x v="1"/>
    <n v="1"/>
    <n v="1"/>
    <n v="0"/>
    <s v="High"/>
    <n v="4.5061608304100043"/>
  </r>
  <r>
    <n v="10"/>
    <s v="Yes"/>
    <n v="3"/>
    <n v="3"/>
    <s v="Yes"/>
    <n v="1"/>
    <n v="1"/>
    <x v="1"/>
    <n v="1"/>
    <n v="1"/>
    <n v="0"/>
    <s v="High"/>
    <n v="4.5061608304100043"/>
  </r>
  <r>
    <n v="9"/>
    <s v="Yes"/>
    <n v="2"/>
    <n v="2"/>
    <s v="Yes"/>
    <n v="0"/>
    <n v="2"/>
    <x v="1"/>
    <n v="1"/>
    <n v="1"/>
    <n v="0"/>
    <s v="High"/>
    <n v="4.5061608304100043"/>
  </r>
  <r>
    <n v="8"/>
    <s v="Yes"/>
    <n v="3"/>
    <n v="1"/>
    <s v="Yes"/>
    <n v="0"/>
    <n v="0"/>
    <x v="1"/>
    <n v="1"/>
    <n v="1"/>
    <n v="0"/>
    <s v="High"/>
    <n v="4.5061608304100043"/>
  </r>
  <r>
    <n v="10"/>
    <s v="Yes"/>
    <n v="1"/>
    <n v="1"/>
    <s v="Yes"/>
    <n v="5"/>
    <n v="0"/>
    <x v="1"/>
    <n v="1"/>
    <n v="1"/>
    <n v="0"/>
    <s v="High"/>
    <n v="4.5061608304100043"/>
  </r>
  <r>
    <n v="4"/>
    <s v="Yes"/>
    <n v="0"/>
    <n v="0"/>
    <s v="Yes"/>
    <n v="3"/>
    <n v="1"/>
    <x v="1"/>
    <n v="1"/>
    <n v="1"/>
    <n v="0"/>
    <s v="Medium"/>
    <n v="4.5061608304100043"/>
  </r>
  <r>
    <n v="2"/>
    <s v="No"/>
    <n v="4"/>
    <n v="4"/>
    <s v="No"/>
    <n v="7"/>
    <n v="9"/>
    <x v="0"/>
    <n v="0"/>
    <n v="0"/>
    <n v="1"/>
    <s v="Low"/>
    <n v="0"/>
  </r>
  <r>
    <n v="7"/>
    <s v="Yes"/>
    <n v="2"/>
    <n v="1"/>
    <s v="Yes"/>
    <n v="1"/>
    <n v="2"/>
    <x v="1"/>
    <n v="1"/>
    <n v="1"/>
    <n v="0"/>
    <s v="Medium"/>
    <n v="4.5061608304100043"/>
  </r>
  <r>
    <n v="3"/>
    <s v="No"/>
    <n v="4"/>
    <n v="7"/>
    <s v="No"/>
    <n v="8"/>
    <n v="4"/>
    <x v="0"/>
    <n v="0"/>
    <n v="0"/>
    <n v="1"/>
    <s v="Low"/>
    <n v="0"/>
  </r>
  <r>
    <n v="4"/>
    <s v="Yes"/>
    <n v="0"/>
    <n v="1"/>
    <s v="Yes"/>
    <n v="3"/>
    <n v="1"/>
    <x v="1"/>
    <n v="1"/>
    <n v="1"/>
    <n v="0"/>
    <s v="Medium"/>
    <n v="4.5061608304100043"/>
  </r>
  <r>
    <n v="11"/>
    <s v="Yes"/>
    <n v="1"/>
    <n v="2"/>
    <s v="Yes"/>
    <n v="2"/>
    <n v="3.5647266310000001"/>
    <x v="1"/>
    <n v="1"/>
    <n v="1"/>
    <n v="0"/>
    <s v="High"/>
    <n v="4.5061608304100043"/>
  </r>
  <r>
    <n v="1"/>
    <s v="No"/>
    <n v="8"/>
    <n v="4"/>
    <s v="No"/>
    <n v="6"/>
    <n v="7"/>
    <x v="0"/>
    <n v="0"/>
    <n v="0"/>
    <n v="1"/>
    <s v="Low"/>
    <n v="0"/>
  </r>
  <r>
    <n v="1"/>
    <s v="No"/>
    <n v="8"/>
    <n v="5"/>
    <s v="No"/>
    <n v="11"/>
    <n v="9"/>
    <x v="0"/>
    <n v="0"/>
    <n v="0"/>
    <n v="1"/>
    <s v="Low"/>
    <n v="0"/>
  </r>
  <r>
    <n v="3"/>
    <s v="No"/>
    <n v="7"/>
    <n v="5"/>
    <s v="No"/>
    <n v="13"/>
    <n v="9"/>
    <x v="0"/>
    <n v="0"/>
    <n v="0"/>
    <n v="1"/>
    <s v="Low"/>
    <n v="0"/>
  </r>
  <r>
    <n v="0"/>
    <s v="No"/>
    <n v="6"/>
    <n v="6"/>
    <s v="No"/>
    <n v="13"/>
    <n v="7"/>
    <x v="0"/>
    <n v="0"/>
    <n v="0"/>
    <n v="1"/>
    <s v="Low"/>
    <n v="0"/>
  </r>
  <r>
    <n v="7"/>
    <s v="Yes"/>
    <n v="3"/>
    <n v="2"/>
    <s v="Yes"/>
    <n v="5"/>
    <n v="1"/>
    <x v="1"/>
    <n v="1"/>
    <n v="1"/>
    <n v="0"/>
    <s v="Medium"/>
    <n v="4.5061608304100043"/>
  </r>
  <r>
    <n v="7"/>
    <s v="Yes"/>
    <n v="3"/>
    <n v="2"/>
    <s v="Yes"/>
    <n v="3"/>
    <n v="2"/>
    <x v="1"/>
    <n v="1"/>
    <n v="1"/>
    <n v="0"/>
    <s v="Medium"/>
    <n v="4.5061608304100043"/>
  </r>
  <r>
    <n v="1"/>
    <s v="No"/>
    <n v="9"/>
    <n v="4"/>
    <s v="No"/>
    <n v="13"/>
    <n v="8"/>
    <x v="0"/>
    <n v="0"/>
    <n v="0"/>
    <n v="1"/>
    <s v="Low"/>
    <n v="0"/>
  </r>
  <r>
    <n v="2"/>
    <s v="No"/>
    <n v="9"/>
    <n v="4"/>
    <s v="No"/>
    <n v="7"/>
    <n v="9"/>
    <x v="0"/>
    <n v="0"/>
    <n v="0"/>
    <n v="1"/>
    <s v="Low"/>
    <n v="0"/>
  </r>
  <r>
    <n v="6"/>
    <s v="Yes"/>
    <n v="3"/>
    <n v="1"/>
    <s v="Yes"/>
    <n v="2"/>
    <n v="0"/>
    <x v="1"/>
    <n v="1"/>
    <n v="1"/>
    <n v="0"/>
    <s v="Medium"/>
    <n v="4.5061608304100043"/>
  </r>
  <r>
    <n v="3"/>
    <s v="No"/>
    <n v="8"/>
    <n v="5"/>
    <s v="No"/>
    <n v="11"/>
    <n v="6"/>
    <x v="0"/>
    <n v="0"/>
    <n v="0"/>
    <n v="1"/>
    <s v="Low"/>
    <n v="0"/>
  </r>
  <r>
    <n v="6"/>
    <s v="Yes"/>
    <n v="3"/>
    <n v="0"/>
    <s v="Yes"/>
    <n v="3"/>
    <n v="0"/>
    <x v="1"/>
    <n v="1"/>
    <n v="1"/>
    <n v="0"/>
    <s v="Medium"/>
    <n v="4.5061608304100043"/>
  </r>
  <r>
    <n v="3"/>
    <s v="No"/>
    <n v="4"/>
    <n v="5"/>
    <s v="No"/>
    <n v="11"/>
    <n v="7"/>
    <x v="0"/>
    <n v="0"/>
    <n v="0"/>
    <n v="1"/>
    <s v="Low"/>
    <n v="0"/>
  </r>
  <r>
    <n v="9"/>
    <s v="Yes"/>
    <n v="2"/>
    <n v="2"/>
    <s v="Yes"/>
    <n v="3"/>
    <n v="0"/>
    <x v="1"/>
    <n v="1"/>
    <n v="1"/>
    <n v="0"/>
    <s v="High"/>
    <n v="4.5061608304100043"/>
  </r>
  <r>
    <n v="2"/>
    <s v="No"/>
    <n v="6"/>
    <n v="4"/>
    <s v="No"/>
    <n v="11"/>
    <n v="4"/>
    <x v="0"/>
    <n v="0"/>
    <n v="0"/>
    <n v="1"/>
    <s v="Low"/>
    <n v="0"/>
  </r>
  <r>
    <n v="11"/>
    <s v="Yes"/>
    <n v="1"/>
    <n v="0"/>
    <s v="Yes"/>
    <n v="1"/>
    <n v="1"/>
    <x v="1"/>
    <n v="1"/>
    <n v="1"/>
    <n v="0"/>
    <s v="High"/>
    <n v="4.5061608304100043"/>
  </r>
  <r>
    <n v="0"/>
    <s v="No"/>
    <n v="5"/>
    <n v="7"/>
    <s v="No"/>
    <n v="6"/>
    <n v="9"/>
    <x v="0"/>
    <n v="0"/>
    <n v="0"/>
    <n v="1"/>
    <s v="Low"/>
    <n v="0"/>
  </r>
  <r>
    <n v="8"/>
    <s v="Yes"/>
    <n v="0"/>
    <n v="0"/>
    <s v="Yes"/>
    <n v="0"/>
    <n v="2"/>
    <x v="0"/>
    <n v="1"/>
    <n v="1"/>
    <n v="1"/>
    <s v="High"/>
    <n v="0"/>
  </r>
  <r>
    <n v="10"/>
    <s v="Yes"/>
    <n v="3"/>
    <n v="1"/>
    <s v="Yes"/>
    <n v="2"/>
    <n v="1"/>
    <x v="1"/>
    <n v="1"/>
    <n v="1"/>
    <n v="0"/>
    <s v="High"/>
    <n v="4.5061608304100043"/>
  </r>
  <r>
    <n v="2"/>
    <s v="No"/>
    <n v="4"/>
    <n v="4"/>
    <s v="No"/>
    <n v="7"/>
    <n v="8"/>
    <x v="0"/>
    <n v="0"/>
    <n v="0"/>
    <n v="1"/>
    <s v="Low"/>
    <n v="0"/>
  </r>
  <r>
    <n v="0"/>
    <s v="No"/>
    <n v="6"/>
    <n v="4"/>
    <s v="No"/>
    <n v="7"/>
    <n v="6"/>
    <x v="0"/>
    <n v="0"/>
    <n v="0"/>
    <n v="1"/>
    <s v="Low"/>
    <n v="0"/>
  </r>
  <r>
    <n v="6"/>
    <s v="Yes"/>
    <n v="2"/>
    <n v="0"/>
    <s v="Yes"/>
    <n v="5"/>
    <n v="0"/>
    <x v="1"/>
    <n v="1"/>
    <n v="1"/>
    <n v="0"/>
    <s v="Medium"/>
    <n v="4.5061608304100043"/>
  </r>
  <r>
    <n v="11"/>
    <s v="Yes"/>
    <n v="2"/>
    <n v="0"/>
    <s v="Yes"/>
    <n v="4"/>
    <n v="1"/>
    <x v="1"/>
    <n v="1"/>
    <n v="1"/>
    <n v="0"/>
    <s v="High"/>
    <n v="4.5061608304100043"/>
  </r>
  <r>
    <n v="3"/>
    <s v="No"/>
    <n v="9"/>
    <n v="6"/>
    <s v="No"/>
    <n v="6.2688629120000003"/>
    <n v="7"/>
    <x v="0"/>
    <n v="0"/>
    <n v="0"/>
    <n v="1"/>
    <s v="Low"/>
    <n v="0"/>
  </r>
  <r>
    <n v="8"/>
    <s v="Yes"/>
    <n v="2"/>
    <n v="2"/>
    <s v="Yes"/>
    <n v="5"/>
    <n v="1"/>
    <x v="1"/>
    <n v="1"/>
    <n v="1"/>
    <n v="0"/>
    <s v="High"/>
    <n v="4.5061608304100043"/>
  </r>
  <r>
    <n v="1"/>
    <s v="No"/>
    <n v="7"/>
    <n v="4"/>
    <s v="No"/>
    <n v="14"/>
    <n v="4"/>
    <x v="0"/>
    <n v="0"/>
    <n v="0"/>
    <n v="1"/>
    <s v="Low"/>
    <n v="0"/>
  </r>
  <r>
    <n v="3"/>
    <s v="No"/>
    <n v="9"/>
    <n v="7"/>
    <s v="No"/>
    <n v="8"/>
    <n v="7"/>
    <x v="0"/>
    <n v="0"/>
    <n v="0"/>
    <n v="1"/>
    <s v="Low"/>
    <n v="0"/>
  </r>
  <r>
    <n v="9"/>
    <s v="Yes"/>
    <n v="0"/>
    <n v="2"/>
    <s v="Yes"/>
    <n v="0"/>
    <n v="0"/>
    <x v="1"/>
    <n v="1"/>
    <n v="1"/>
    <n v="0"/>
    <s v="High"/>
    <n v="4.5061608304100043"/>
  </r>
  <r>
    <n v="0"/>
    <s v="No"/>
    <n v="4"/>
    <n v="6"/>
    <s v="No"/>
    <n v="12"/>
    <n v="4"/>
    <x v="0"/>
    <n v="0"/>
    <n v="0"/>
    <n v="1"/>
    <s v="Low"/>
    <n v="0"/>
  </r>
  <r>
    <n v="9"/>
    <s v="Yes"/>
    <n v="0"/>
    <n v="2"/>
    <s v="Yes"/>
    <n v="2"/>
    <n v="1"/>
    <x v="1"/>
    <n v="1"/>
    <n v="1"/>
    <n v="0"/>
    <s v="High"/>
    <n v="4.5061608304100043"/>
  </r>
  <r>
    <n v="1"/>
    <s v="No"/>
    <n v="6"/>
    <n v="6"/>
    <s v="No"/>
    <n v="8"/>
    <n v="4"/>
    <x v="0"/>
    <n v="0"/>
    <n v="0"/>
    <n v="1"/>
    <s v="Low"/>
    <n v="0"/>
  </r>
  <r>
    <n v="11"/>
    <s v="Yes"/>
    <n v="3"/>
    <n v="2"/>
    <s v="Yes"/>
    <n v="4"/>
    <n v="0"/>
    <x v="1"/>
    <n v="1"/>
    <n v="1"/>
    <n v="0"/>
    <s v="High"/>
    <n v="4.5061608304100043"/>
  </r>
  <r>
    <n v="3"/>
    <s v="No"/>
    <n v="9"/>
    <n v="6"/>
    <s v="No"/>
    <n v="9"/>
    <n v="7"/>
    <x v="0"/>
    <n v="0"/>
    <n v="0"/>
    <n v="1"/>
    <s v="Low"/>
    <n v="0"/>
  </r>
  <r>
    <n v="9"/>
    <s v="Yes"/>
    <n v="0"/>
    <n v="0"/>
    <s v="Yes"/>
    <n v="4"/>
    <n v="0"/>
    <x v="1"/>
    <n v="1"/>
    <n v="1"/>
    <n v="0"/>
    <s v="High"/>
    <n v="4.5061608304100043"/>
  </r>
  <r>
    <n v="6"/>
    <s v="Yes"/>
    <n v="2"/>
    <n v="3"/>
    <s v="Yes"/>
    <n v="5"/>
    <n v="1"/>
    <x v="0"/>
    <n v="1"/>
    <n v="1"/>
    <n v="1"/>
    <s v="Medium"/>
    <n v="0"/>
  </r>
  <r>
    <n v="1"/>
    <s v="No"/>
    <n v="5"/>
    <n v="4"/>
    <s v="No"/>
    <n v="6"/>
    <n v="8"/>
    <x v="0"/>
    <n v="0"/>
    <n v="0"/>
    <n v="1"/>
    <s v="Low"/>
    <n v="0"/>
  </r>
  <r>
    <n v="9"/>
    <s v="Yes"/>
    <n v="0"/>
    <n v="2"/>
    <s v="Yes"/>
    <n v="3"/>
    <n v="0"/>
    <x v="1"/>
    <n v="1"/>
    <n v="1"/>
    <n v="0"/>
    <s v="High"/>
    <n v="4.5061608304100043"/>
  </r>
  <r>
    <n v="11"/>
    <s v="Yes"/>
    <n v="3"/>
    <n v="2"/>
    <s v="Yes"/>
    <n v="4"/>
    <n v="0"/>
    <x v="1"/>
    <n v="1"/>
    <n v="1"/>
    <n v="0"/>
    <s v="High"/>
    <n v="4.5061608304100043"/>
  </r>
  <r>
    <n v="0"/>
    <s v="No"/>
    <n v="7"/>
    <n v="7"/>
    <s v="No"/>
    <n v="7"/>
    <n v="5"/>
    <x v="0"/>
    <n v="0"/>
    <n v="0"/>
    <n v="1"/>
    <s v="Low"/>
    <n v="0"/>
  </r>
  <r>
    <n v="10"/>
    <s v="Yes"/>
    <n v="2"/>
    <n v="2"/>
    <s v="Yes"/>
    <n v="3"/>
    <n v="1"/>
    <x v="1"/>
    <n v="1"/>
    <n v="1"/>
    <n v="0"/>
    <s v="High"/>
    <n v="4.5061608304100043"/>
  </r>
  <r>
    <n v="6"/>
    <s v="Yes"/>
    <n v="2"/>
    <n v="0"/>
    <s v="Yes"/>
    <n v="3"/>
    <n v="2"/>
    <x v="1"/>
    <n v="1"/>
    <n v="1"/>
    <n v="0"/>
    <s v="Medium"/>
    <n v="4.5061608304100043"/>
  </r>
  <r>
    <n v="1"/>
    <s v="No"/>
    <n v="5"/>
    <n v="7"/>
    <s v="No"/>
    <n v="11"/>
    <n v="8"/>
    <x v="0"/>
    <n v="0"/>
    <n v="0"/>
    <n v="1"/>
    <s v="Low"/>
    <n v="0"/>
  </r>
  <r>
    <n v="3"/>
    <s v="No"/>
    <n v="5"/>
    <n v="5"/>
    <s v="No"/>
    <n v="13"/>
    <n v="8"/>
    <x v="0"/>
    <n v="0"/>
    <n v="0"/>
    <n v="1"/>
    <s v="Low"/>
    <n v="0"/>
  </r>
  <r>
    <n v="5"/>
    <s v="Yes"/>
    <n v="0"/>
    <n v="0"/>
    <s v="Yes"/>
    <n v="3"/>
    <n v="2"/>
    <x v="1"/>
    <n v="1"/>
    <n v="1"/>
    <n v="0"/>
    <s v="Medium"/>
    <n v="4.5061608304100043"/>
  </r>
  <r>
    <n v="7"/>
    <s v="Yes"/>
    <n v="3"/>
    <n v="0"/>
    <s v="Yes"/>
    <n v="4"/>
    <n v="2"/>
    <x v="1"/>
    <n v="1"/>
    <n v="1"/>
    <n v="0"/>
    <s v="Medium"/>
    <n v="4.5061608304100043"/>
  </r>
  <r>
    <n v="5"/>
    <s v="Yes"/>
    <n v="0"/>
    <n v="2"/>
    <s v="Yes"/>
    <n v="1"/>
    <n v="0"/>
    <x v="1"/>
    <n v="1"/>
    <n v="1"/>
    <n v="0"/>
    <s v="Medium"/>
    <n v="4.5061608304100043"/>
  </r>
  <r>
    <n v="1"/>
    <s v="No"/>
    <n v="6"/>
    <n v="4"/>
    <s v="No"/>
    <n v="13"/>
    <n v="3"/>
    <x v="0"/>
    <n v="0"/>
    <n v="0"/>
    <n v="1"/>
    <s v="Low"/>
    <n v="0"/>
  </r>
  <r>
    <n v="1"/>
    <s v="No"/>
    <n v="6"/>
    <n v="6"/>
    <s v="No"/>
    <n v="6"/>
    <n v="8"/>
    <x v="0"/>
    <n v="0"/>
    <n v="0"/>
    <n v="1"/>
    <s v="Low"/>
    <n v="0"/>
  </r>
  <r>
    <n v="0"/>
    <s v="No"/>
    <n v="8"/>
    <n v="5"/>
    <s v="No"/>
    <n v="9"/>
    <n v="8"/>
    <x v="0"/>
    <n v="0"/>
    <n v="0"/>
    <n v="1"/>
    <s v="Low"/>
    <n v="0"/>
  </r>
  <r>
    <n v="10"/>
    <s v="Yes"/>
    <n v="0"/>
    <n v="0"/>
    <s v="Yes"/>
    <n v="5"/>
    <n v="2"/>
    <x v="1"/>
    <n v="1"/>
    <n v="1"/>
    <n v="0"/>
    <s v="High"/>
    <n v="4.5061608304100043"/>
  </r>
  <r>
    <n v="6"/>
    <s v="Yes"/>
    <n v="3"/>
    <n v="2"/>
    <s v="Yes"/>
    <n v="4"/>
    <n v="2"/>
    <x v="1"/>
    <n v="1"/>
    <n v="1"/>
    <n v="0"/>
    <s v="Medium"/>
    <n v="4.5061608304100043"/>
  </r>
  <r>
    <n v="0"/>
    <s v="No"/>
    <n v="8"/>
    <n v="4"/>
    <s v="No"/>
    <n v="9"/>
    <n v="3"/>
    <x v="0"/>
    <n v="0"/>
    <n v="0"/>
    <n v="1"/>
    <s v="Low"/>
    <n v="0"/>
  </r>
  <r>
    <n v="0"/>
    <s v="No"/>
    <n v="5"/>
    <n v="4"/>
    <s v="No"/>
    <n v="8"/>
    <n v="9"/>
    <x v="0"/>
    <n v="0"/>
    <n v="0"/>
    <n v="1"/>
    <s v="Low"/>
    <n v="0"/>
  </r>
  <r>
    <n v="3"/>
    <s v="No"/>
    <n v="4"/>
    <n v="5"/>
    <s v="No"/>
    <n v="11"/>
    <n v="4"/>
    <x v="0"/>
    <n v="0"/>
    <n v="0"/>
    <n v="1"/>
    <s v="Low"/>
    <n v="0"/>
  </r>
  <r>
    <n v="2"/>
    <s v="No"/>
    <n v="5"/>
    <n v="6"/>
    <s v="No"/>
    <n v="7"/>
    <n v="5"/>
    <x v="0"/>
    <n v="0"/>
    <n v="0"/>
    <n v="1"/>
    <s v="Low"/>
    <n v="0"/>
  </r>
  <r>
    <n v="0"/>
    <s v="No"/>
    <n v="6"/>
    <n v="6"/>
    <s v="No"/>
    <n v="8"/>
    <n v="8"/>
    <x v="0"/>
    <n v="0"/>
    <n v="0"/>
    <n v="1"/>
    <s v="Low"/>
    <n v="0"/>
  </r>
  <r>
    <n v="11"/>
    <s v="Yes"/>
    <n v="0"/>
    <n v="2"/>
    <s v="Yes"/>
    <n v="3"/>
    <n v="1"/>
    <x v="1"/>
    <n v="1"/>
    <n v="1"/>
    <n v="0"/>
    <s v="High"/>
    <n v="4.5061608304100043"/>
  </r>
  <r>
    <n v="0"/>
    <s v="No"/>
    <n v="4"/>
    <n v="3"/>
    <s v="No"/>
    <n v="11"/>
    <n v="4"/>
    <x v="0"/>
    <n v="0"/>
    <n v="0"/>
    <n v="1"/>
    <s v="Low"/>
    <n v="0"/>
  </r>
  <r>
    <n v="7"/>
    <s v="Yes"/>
    <n v="1"/>
    <n v="0"/>
    <s v="Yes"/>
    <n v="0"/>
    <n v="2"/>
    <x v="1"/>
    <n v="1"/>
    <n v="1"/>
    <n v="0"/>
    <s v="Medium"/>
    <n v="4.5061608304100043"/>
  </r>
  <r>
    <n v="0"/>
    <s v="No"/>
    <n v="7"/>
    <n v="4"/>
    <s v="No"/>
    <n v="6"/>
    <n v="6"/>
    <x v="0"/>
    <n v="0"/>
    <n v="0"/>
    <n v="1"/>
    <s v="Low"/>
    <n v="0"/>
  </r>
  <r>
    <n v="1"/>
    <s v="No"/>
    <n v="9"/>
    <n v="7"/>
    <s v="No"/>
    <n v="13"/>
    <n v="3"/>
    <x v="0"/>
    <n v="0"/>
    <n v="0"/>
    <n v="1"/>
    <s v="Low"/>
    <n v="0"/>
  </r>
  <r>
    <n v="10"/>
    <s v="Yes"/>
    <n v="0"/>
    <n v="3"/>
    <s v="Yes"/>
    <n v="5"/>
    <n v="2"/>
    <x v="1"/>
    <n v="1"/>
    <n v="1"/>
    <n v="0"/>
    <s v="High"/>
    <n v="4.5061608304100043"/>
  </r>
  <r>
    <n v="6"/>
    <s v="Yes"/>
    <n v="2"/>
    <n v="2"/>
    <s v="Yes"/>
    <n v="5"/>
    <n v="1"/>
    <x v="1"/>
    <n v="1"/>
    <n v="1"/>
    <n v="0"/>
    <s v="Medium"/>
    <n v="4.5061608304100043"/>
  </r>
  <r>
    <n v="8"/>
    <s v="Yes"/>
    <n v="0"/>
    <n v="0"/>
    <s v="Yes"/>
    <n v="4"/>
    <n v="1"/>
    <x v="1"/>
    <n v="1"/>
    <n v="1"/>
    <n v="0"/>
    <s v="High"/>
    <n v="4.5061608304100043"/>
  </r>
  <r>
    <n v="3"/>
    <s v="No"/>
    <n v="6"/>
    <n v="5"/>
    <s v="No"/>
    <n v="6"/>
    <n v="8"/>
    <x v="0"/>
    <n v="0"/>
    <n v="0"/>
    <n v="1"/>
    <s v="Low"/>
    <n v="0"/>
  </r>
  <r>
    <n v="6"/>
    <s v="Yes"/>
    <n v="2"/>
    <n v="1"/>
    <s v="Yes"/>
    <n v="1"/>
    <n v="1"/>
    <x v="1"/>
    <n v="1"/>
    <n v="1"/>
    <n v="0"/>
    <s v="Medium"/>
    <n v="4.5061608304100043"/>
  </r>
  <r>
    <n v="3"/>
    <s v="No"/>
    <n v="4"/>
    <n v="5"/>
    <s v="No"/>
    <n v="11"/>
    <n v="5"/>
    <x v="0"/>
    <n v="0"/>
    <n v="0"/>
    <n v="1"/>
    <s v="Low"/>
    <n v="0"/>
  </r>
  <r>
    <n v="2"/>
    <s v="No"/>
    <n v="7"/>
    <n v="4"/>
    <s v="No"/>
    <n v="13"/>
    <n v="7"/>
    <x v="0"/>
    <n v="0"/>
    <n v="0"/>
    <n v="1"/>
    <s v="Low"/>
    <n v="0"/>
  </r>
  <r>
    <n v="10"/>
    <s v="Yes"/>
    <n v="2"/>
    <n v="2"/>
    <s v="Yes"/>
    <n v="1"/>
    <n v="1"/>
    <x v="1"/>
    <n v="1"/>
    <n v="1"/>
    <n v="0"/>
    <s v="High"/>
    <n v="4.5061608304100043"/>
  </r>
  <r>
    <n v="2"/>
    <s v="No"/>
    <n v="9"/>
    <n v="5"/>
    <s v="No"/>
    <n v="6"/>
    <n v="9"/>
    <x v="0"/>
    <n v="0"/>
    <n v="0"/>
    <n v="1"/>
    <s v="Low"/>
    <n v="0"/>
  </r>
  <r>
    <n v="4.5058160029999996"/>
    <s v="Yes"/>
    <n v="3"/>
    <n v="1"/>
    <s v="Yes"/>
    <n v="4"/>
    <n v="0"/>
    <x v="1"/>
    <n v="1"/>
    <n v="1"/>
    <n v="0"/>
    <s v="Medium"/>
    <n v="4.5061608304100043"/>
  </r>
  <r>
    <n v="4"/>
    <s v="Yes"/>
    <n v="2"/>
    <n v="2"/>
    <s v="Yes"/>
    <n v="2"/>
    <n v="2"/>
    <x v="1"/>
    <n v="1"/>
    <n v="1"/>
    <n v="0"/>
    <s v="Medium"/>
    <n v="4.5061608304100043"/>
  </r>
  <r>
    <n v="0"/>
    <s v="No"/>
    <n v="9"/>
    <n v="4"/>
    <s v="No"/>
    <n v="10"/>
    <n v="5"/>
    <x v="0"/>
    <n v="0"/>
    <n v="0"/>
    <n v="1"/>
    <s v="Low"/>
    <n v="0"/>
  </r>
  <r>
    <n v="2"/>
    <s v="No"/>
    <n v="4"/>
    <n v="7"/>
    <s v="No"/>
    <n v="13"/>
    <n v="4"/>
    <x v="0"/>
    <n v="0"/>
    <n v="0"/>
    <n v="1"/>
    <s v="Low"/>
    <n v="0"/>
  </r>
  <r>
    <n v="6"/>
    <s v="Yes"/>
    <n v="3"/>
    <n v="1"/>
    <s v="Yes"/>
    <n v="5"/>
    <n v="2"/>
    <x v="1"/>
    <n v="1"/>
    <n v="1"/>
    <n v="0"/>
    <s v="Medium"/>
    <n v="4.5061608304100043"/>
  </r>
  <r>
    <n v="11"/>
    <s v="Yes"/>
    <n v="3"/>
    <n v="0"/>
    <s v="Yes"/>
    <n v="5"/>
    <n v="0"/>
    <x v="1"/>
    <n v="1"/>
    <n v="1"/>
    <n v="0"/>
    <s v="High"/>
    <n v="4.5061608304100043"/>
  </r>
  <r>
    <n v="9"/>
    <s v="Yes"/>
    <n v="2"/>
    <n v="2"/>
    <s v="Yes"/>
    <n v="1"/>
    <n v="2"/>
    <x v="0"/>
    <n v="1"/>
    <n v="1"/>
    <n v="1"/>
    <s v="High"/>
    <n v="0"/>
  </r>
  <r>
    <n v="5"/>
    <s v="Yes"/>
    <n v="2"/>
    <n v="0"/>
    <s v="Yes"/>
    <n v="4"/>
    <n v="2"/>
    <x v="1"/>
    <n v="1"/>
    <n v="1"/>
    <n v="0"/>
    <s v="Medium"/>
    <n v="4.5061608304100043"/>
  </r>
  <r>
    <n v="3"/>
    <s v="No"/>
    <n v="8"/>
    <n v="6"/>
    <s v="No"/>
    <n v="9"/>
    <n v="7"/>
    <x v="0"/>
    <n v="0"/>
    <n v="0"/>
    <n v="1"/>
    <s v="Low"/>
    <n v="0"/>
  </r>
  <r>
    <n v="3"/>
    <s v="No"/>
    <n v="5"/>
    <n v="5"/>
    <s v="No"/>
    <n v="6"/>
    <n v="9"/>
    <x v="0"/>
    <n v="0"/>
    <n v="0"/>
    <n v="1"/>
    <s v="Low"/>
    <n v="0"/>
  </r>
  <r>
    <n v="8"/>
    <s v="Yes"/>
    <n v="3"/>
    <n v="2"/>
    <s v="Yes"/>
    <n v="1"/>
    <n v="2"/>
    <x v="1"/>
    <n v="1"/>
    <n v="1"/>
    <n v="0"/>
    <s v="High"/>
    <n v="4.5061608304100043"/>
  </r>
  <r>
    <n v="4.5058160029999996"/>
    <s v="No"/>
    <n v="6"/>
    <n v="6"/>
    <s v="No"/>
    <n v="12"/>
    <n v="6"/>
    <x v="0"/>
    <n v="0"/>
    <n v="0"/>
    <n v="1"/>
    <s v="Medium"/>
    <n v="0"/>
  </r>
  <r>
    <n v="3"/>
    <s v="No"/>
    <n v="3.963354475"/>
    <n v="4"/>
    <s v="No"/>
    <n v="11"/>
    <n v="8"/>
    <x v="0"/>
    <n v="0"/>
    <n v="0"/>
    <n v="1"/>
    <s v="Low"/>
    <n v="0"/>
  </r>
  <r>
    <n v="4"/>
    <s v="Yes"/>
    <n v="1"/>
    <n v="0"/>
    <s v="Yes"/>
    <n v="3"/>
    <n v="2"/>
    <x v="1"/>
    <n v="1"/>
    <n v="1"/>
    <n v="0"/>
    <s v="Medium"/>
    <n v="4.5061608304100043"/>
  </r>
  <r>
    <n v="7"/>
    <s v="Yes"/>
    <n v="1"/>
    <n v="1"/>
    <s v="Yes"/>
    <n v="3"/>
    <n v="0"/>
    <x v="1"/>
    <n v="1"/>
    <n v="1"/>
    <n v="0"/>
    <s v="Medium"/>
    <n v="4.5061608304100043"/>
  </r>
  <r>
    <n v="5"/>
    <s v="No"/>
    <n v="1"/>
    <n v="2"/>
    <s v="Yes"/>
    <n v="5"/>
    <n v="2"/>
    <x v="1"/>
    <n v="0"/>
    <n v="1"/>
    <n v="0"/>
    <s v="Medium"/>
    <n v="4.5061608304100043"/>
  </r>
  <r>
    <n v="3"/>
    <s v="No"/>
    <n v="4"/>
    <n v="5"/>
    <s v="No"/>
    <n v="8"/>
    <n v="3"/>
    <x v="0"/>
    <n v="0"/>
    <n v="0"/>
    <n v="1"/>
    <s v="Low"/>
    <n v="0"/>
  </r>
  <r>
    <n v="1"/>
    <s v="No"/>
    <n v="4"/>
    <n v="7"/>
    <s v="No"/>
    <n v="7"/>
    <n v="7"/>
    <x v="0"/>
    <n v="0"/>
    <n v="0"/>
    <n v="1"/>
    <s v="Low"/>
    <n v="0"/>
  </r>
  <r>
    <n v="4"/>
    <s v="Yes"/>
    <n v="2"/>
    <n v="0"/>
    <s v="Yes"/>
    <n v="5"/>
    <n v="1"/>
    <x v="1"/>
    <n v="1"/>
    <n v="1"/>
    <n v="0"/>
    <s v="Medium"/>
    <n v="4.5061608304100043"/>
  </r>
  <r>
    <n v="2"/>
    <s v="No"/>
    <n v="9"/>
    <n v="7"/>
    <s v="No"/>
    <n v="7"/>
    <n v="9"/>
    <x v="0"/>
    <n v="0"/>
    <n v="0"/>
    <n v="1"/>
    <s v="Low"/>
    <n v="0"/>
  </r>
  <r>
    <n v="0"/>
    <s v="No"/>
    <n v="6"/>
    <n v="5"/>
    <s v="No"/>
    <n v="7"/>
    <n v="7"/>
    <x v="0"/>
    <n v="0"/>
    <n v="0"/>
    <n v="1"/>
    <s v="Low"/>
    <n v="0"/>
  </r>
  <r>
    <n v="5"/>
    <s v="Yes"/>
    <n v="3"/>
    <n v="0"/>
    <s v="Yes"/>
    <n v="5"/>
    <n v="1"/>
    <x v="1"/>
    <n v="1"/>
    <n v="1"/>
    <n v="0"/>
    <s v="Medium"/>
    <n v="4.5061608304100043"/>
  </r>
  <r>
    <n v="4"/>
    <s v="Yes"/>
    <n v="0"/>
    <n v="0"/>
    <s v="Yes"/>
    <n v="5"/>
    <n v="1"/>
    <x v="1"/>
    <n v="1"/>
    <n v="1"/>
    <n v="0"/>
    <s v="Medium"/>
    <n v="4.5061608304100043"/>
  </r>
  <r>
    <n v="7"/>
    <s v="Yes"/>
    <n v="2"/>
    <n v="0"/>
    <s v="Yes"/>
    <n v="1"/>
    <n v="1"/>
    <x v="1"/>
    <n v="1"/>
    <n v="1"/>
    <n v="0"/>
    <s v="Medium"/>
    <n v="4.5061608304100043"/>
  </r>
  <r>
    <n v="0"/>
    <s v="No"/>
    <n v="6"/>
    <n v="4"/>
    <s v="No"/>
    <n v="11"/>
    <n v="5"/>
    <x v="0"/>
    <n v="0"/>
    <n v="0"/>
    <n v="1"/>
    <s v="Low"/>
    <n v="0"/>
  </r>
  <r>
    <n v="3"/>
    <s v="No"/>
    <n v="5"/>
    <n v="7"/>
    <s v="No"/>
    <n v="14"/>
    <n v="7"/>
    <x v="0"/>
    <n v="0"/>
    <n v="0"/>
    <n v="1"/>
    <s v="Low"/>
    <n v="0"/>
  </r>
  <r>
    <n v="2"/>
    <s v="No"/>
    <n v="5"/>
    <n v="4"/>
    <s v="No"/>
    <n v="6"/>
    <n v="4"/>
    <x v="0"/>
    <n v="0"/>
    <n v="0"/>
    <n v="1"/>
    <s v="Low"/>
    <n v="0"/>
  </r>
  <r>
    <n v="0"/>
    <s v="No"/>
    <n v="7"/>
    <n v="5"/>
    <s v="No"/>
    <n v="7"/>
    <n v="6"/>
    <x v="0"/>
    <n v="0"/>
    <n v="0"/>
    <n v="1"/>
    <s v="Low"/>
    <n v="0"/>
  </r>
  <r>
    <n v="9"/>
    <s v="Yes"/>
    <n v="2"/>
    <n v="0"/>
    <s v="Yes"/>
    <n v="2"/>
    <n v="0"/>
    <x v="1"/>
    <n v="1"/>
    <n v="1"/>
    <n v="0"/>
    <s v="High"/>
    <n v="4.5061608304100043"/>
  </r>
  <r>
    <n v="7"/>
    <s v="Yes"/>
    <n v="2"/>
    <n v="1"/>
    <s v="Yes"/>
    <n v="4"/>
    <n v="0"/>
    <x v="1"/>
    <n v="1"/>
    <n v="1"/>
    <n v="0"/>
    <s v="Medium"/>
    <n v="4.5061608304100043"/>
  </r>
  <r>
    <n v="4.5058160029999996"/>
    <s v="Yes"/>
    <n v="3"/>
    <n v="2"/>
    <s v="Yes"/>
    <n v="3"/>
    <n v="0"/>
    <x v="1"/>
    <n v="1"/>
    <n v="1"/>
    <n v="0"/>
    <s v="Medium"/>
    <n v="4.5061608304100043"/>
  </r>
  <r>
    <n v="2"/>
    <s v="No"/>
    <n v="6"/>
    <n v="5"/>
    <s v="No"/>
    <n v="7"/>
    <n v="9"/>
    <x v="0"/>
    <n v="0"/>
    <n v="0"/>
    <n v="1"/>
    <s v="Low"/>
    <n v="0"/>
  </r>
  <r>
    <n v="2"/>
    <s v="No"/>
    <n v="9"/>
    <n v="5"/>
    <s v="No"/>
    <n v="10"/>
    <n v="3"/>
    <x v="0"/>
    <n v="0"/>
    <n v="0"/>
    <n v="1"/>
    <s v="Low"/>
    <n v="0"/>
  </r>
  <r>
    <n v="5"/>
    <s v="Yes"/>
    <n v="3"/>
    <n v="2"/>
    <s v="Yes"/>
    <n v="3"/>
    <n v="2"/>
    <x v="1"/>
    <n v="1"/>
    <n v="1"/>
    <n v="0"/>
    <s v="Medium"/>
    <n v="4.5061608304100043"/>
  </r>
  <r>
    <n v="2"/>
    <s v="No"/>
    <n v="7"/>
    <n v="6"/>
    <s v="No"/>
    <n v="6"/>
    <n v="8"/>
    <x v="0"/>
    <n v="0"/>
    <n v="0"/>
    <n v="1"/>
    <s v="Low"/>
    <n v="0"/>
  </r>
  <r>
    <n v="6"/>
    <s v="Yes"/>
    <n v="0"/>
    <n v="2"/>
    <s v="Yes"/>
    <n v="1"/>
    <n v="0"/>
    <x v="1"/>
    <n v="1"/>
    <n v="1"/>
    <n v="0"/>
    <s v="Medium"/>
    <n v="4.5061608304100043"/>
  </r>
  <r>
    <n v="1"/>
    <s v="No"/>
    <n v="5"/>
    <n v="4"/>
    <s v="No"/>
    <n v="14"/>
    <n v="3"/>
    <x v="0"/>
    <n v="0"/>
    <n v="0"/>
    <n v="1"/>
    <s v="Low"/>
    <n v="0"/>
  </r>
  <r>
    <n v="3"/>
    <s v="No"/>
    <n v="4"/>
    <n v="4"/>
    <s v="No"/>
    <n v="14"/>
    <n v="7"/>
    <x v="1"/>
    <n v="0"/>
    <n v="0"/>
    <n v="0"/>
    <s v="Low"/>
    <n v="4.5061608304100043"/>
  </r>
  <r>
    <n v="2"/>
    <s v="No"/>
    <n v="5"/>
    <n v="4"/>
    <s v="No"/>
    <n v="12"/>
    <n v="5"/>
    <x v="0"/>
    <n v="0"/>
    <n v="0"/>
    <n v="1"/>
    <s v="Low"/>
    <n v="0"/>
  </r>
  <r>
    <n v="2"/>
    <s v="No"/>
    <n v="5"/>
    <n v="4"/>
    <s v="No"/>
    <n v="8"/>
    <n v="8"/>
    <x v="0"/>
    <n v="0"/>
    <n v="0"/>
    <n v="1"/>
    <s v="Low"/>
    <n v="0"/>
  </r>
  <r>
    <n v="1"/>
    <s v="No"/>
    <n v="5"/>
    <n v="7"/>
    <s v="No"/>
    <n v="8"/>
    <n v="7"/>
    <x v="0"/>
    <n v="0"/>
    <n v="0"/>
    <n v="1"/>
    <s v="Low"/>
    <n v="0"/>
  </r>
  <r>
    <n v="7"/>
    <s v="Yes"/>
    <n v="2"/>
    <n v="2"/>
    <s v="Yes"/>
    <n v="0"/>
    <n v="0"/>
    <x v="1"/>
    <n v="1"/>
    <n v="1"/>
    <n v="0"/>
    <s v="Medium"/>
    <n v="4.5061608304100043"/>
  </r>
  <r>
    <n v="0"/>
    <s v="No"/>
    <n v="5"/>
    <n v="4"/>
    <s v="No"/>
    <n v="12"/>
    <n v="3"/>
    <x v="0"/>
    <n v="0"/>
    <n v="0"/>
    <n v="1"/>
    <s v="Low"/>
    <n v="0"/>
  </r>
  <r>
    <n v="10"/>
    <s v="Yes"/>
    <n v="3"/>
    <n v="1"/>
    <s v="Yes"/>
    <n v="2"/>
    <n v="2"/>
    <x v="1"/>
    <n v="1"/>
    <n v="1"/>
    <n v="0"/>
    <s v="High"/>
    <n v="4.5061608304100043"/>
  </r>
  <r>
    <n v="0"/>
    <s v="No"/>
    <n v="4"/>
    <n v="6"/>
    <s v="No"/>
    <n v="10"/>
    <n v="8"/>
    <x v="0"/>
    <n v="0"/>
    <n v="0"/>
    <n v="1"/>
    <s v="Low"/>
    <n v="0"/>
  </r>
  <r>
    <n v="3"/>
    <s v="No"/>
    <n v="9"/>
    <n v="7"/>
    <s v="No"/>
    <n v="14"/>
    <n v="4"/>
    <x v="0"/>
    <n v="0"/>
    <n v="0"/>
    <n v="1"/>
    <s v="Low"/>
    <n v="0"/>
  </r>
  <r>
    <n v="0"/>
    <s v="No"/>
    <n v="7"/>
    <n v="6"/>
    <s v="No"/>
    <n v="14"/>
    <n v="7"/>
    <x v="0"/>
    <n v="0"/>
    <n v="0"/>
    <n v="1"/>
    <s v="Low"/>
    <n v="0"/>
  </r>
  <r>
    <n v="1"/>
    <s v="No"/>
    <n v="5"/>
    <n v="7"/>
    <s v="No"/>
    <n v="12"/>
    <n v="3"/>
    <x v="0"/>
    <n v="0"/>
    <n v="0"/>
    <n v="1"/>
    <s v="Low"/>
    <n v="0"/>
  </r>
  <r>
    <n v="10"/>
    <s v="Yes"/>
    <n v="1"/>
    <n v="0"/>
    <s v="Yes"/>
    <n v="5"/>
    <n v="1"/>
    <x v="1"/>
    <n v="1"/>
    <n v="1"/>
    <n v="0"/>
    <s v="High"/>
    <n v="4.5061608304100043"/>
  </r>
  <r>
    <n v="2"/>
    <s v="No"/>
    <n v="9"/>
    <n v="6"/>
    <s v="No"/>
    <n v="10"/>
    <n v="9"/>
    <x v="0"/>
    <n v="0"/>
    <n v="0"/>
    <n v="1"/>
    <s v="Low"/>
    <n v="0"/>
  </r>
  <r>
    <n v="4"/>
    <s v="Yes"/>
    <n v="2"/>
    <n v="1"/>
    <s v="Yes"/>
    <n v="2"/>
    <n v="2"/>
    <x v="1"/>
    <n v="1"/>
    <n v="1"/>
    <n v="0"/>
    <s v="Medium"/>
    <n v="4.5061608304100043"/>
  </r>
  <r>
    <n v="0"/>
    <s v="No"/>
    <n v="5"/>
    <n v="3"/>
    <s v="No"/>
    <n v="9"/>
    <n v="9"/>
    <x v="0"/>
    <n v="0"/>
    <n v="0"/>
    <n v="1"/>
    <s v="Low"/>
    <n v="0"/>
  </r>
  <r>
    <n v="2"/>
    <s v="No"/>
    <n v="5"/>
    <n v="6"/>
    <s v="No"/>
    <n v="12"/>
    <n v="3"/>
    <x v="0"/>
    <n v="0"/>
    <n v="0"/>
    <n v="1"/>
    <s v="Low"/>
    <n v="0"/>
  </r>
  <r>
    <n v="9"/>
    <s v="Yes"/>
    <n v="2"/>
    <n v="2"/>
    <s v="Yes"/>
    <n v="3"/>
    <n v="0"/>
    <x v="1"/>
    <n v="1"/>
    <n v="1"/>
    <n v="0"/>
    <s v="High"/>
    <n v="4.5061608304100043"/>
  </r>
  <r>
    <n v="1"/>
    <s v="No"/>
    <n v="6"/>
    <n v="4"/>
    <s v="No"/>
    <n v="13"/>
    <n v="4"/>
    <x v="0"/>
    <n v="0"/>
    <n v="0"/>
    <n v="1"/>
    <s v="Low"/>
    <n v="0"/>
  </r>
  <r>
    <n v="10"/>
    <s v="Yes"/>
    <n v="2"/>
    <n v="2"/>
    <s v="Yes"/>
    <n v="0"/>
    <n v="0"/>
    <x v="1"/>
    <n v="1"/>
    <n v="1"/>
    <n v="0"/>
    <s v="High"/>
    <n v="4.5061608304100043"/>
  </r>
  <r>
    <n v="9"/>
    <s v="Yes"/>
    <n v="0"/>
    <n v="0"/>
    <s v="Yes"/>
    <n v="1"/>
    <n v="0"/>
    <x v="1"/>
    <n v="1"/>
    <n v="1"/>
    <n v="0"/>
    <s v="High"/>
    <n v="4.5061608304100043"/>
  </r>
  <r>
    <n v="3"/>
    <s v="No"/>
    <n v="8"/>
    <n v="5"/>
    <s v="No"/>
    <n v="7"/>
    <n v="9"/>
    <x v="0"/>
    <n v="0"/>
    <n v="0"/>
    <n v="1"/>
    <s v="Low"/>
    <n v="0"/>
  </r>
  <r>
    <n v="6"/>
    <s v="Yes"/>
    <n v="1"/>
    <n v="1"/>
    <s v="Yes"/>
    <n v="5"/>
    <n v="2"/>
    <x v="1"/>
    <n v="1"/>
    <n v="1"/>
    <n v="0"/>
    <s v="Medium"/>
    <n v="4.5061608304100043"/>
  </r>
  <r>
    <n v="10"/>
    <s v="Yes"/>
    <n v="0"/>
    <n v="0"/>
    <s v="Yes"/>
    <n v="1"/>
    <n v="2"/>
    <x v="1"/>
    <n v="1"/>
    <n v="1"/>
    <n v="0"/>
    <s v="High"/>
    <n v="4.5061608304100043"/>
  </r>
  <r>
    <n v="6"/>
    <s v="Yes"/>
    <n v="2"/>
    <n v="1"/>
    <s v="Yes"/>
    <n v="3"/>
    <n v="0"/>
    <x v="1"/>
    <n v="1"/>
    <n v="1"/>
    <n v="0"/>
    <s v="Medium"/>
    <n v="4.5061608304100043"/>
  </r>
  <r>
    <n v="9"/>
    <s v="Yes"/>
    <n v="0"/>
    <n v="0"/>
    <s v="Yes"/>
    <n v="5"/>
    <n v="0"/>
    <x v="1"/>
    <n v="1"/>
    <n v="1"/>
    <n v="0"/>
    <s v="High"/>
    <n v="4.5061608304100043"/>
  </r>
  <r>
    <n v="3"/>
    <s v="No"/>
    <n v="4"/>
    <n v="7"/>
    <s v="No"/>
    <n v="13"/>
    <n v="6"/>
    <x v="0"/>
    <n v="0"/>
    <n v="0"/>
    <n v="1"/>
    <s v="Low"/>
    <n v="0"/>
  </r>
  <r>
    <n v="2"/>
    <s v="No"/>
    <n v="4"/>
    <n v="5"/>
    <s v="No"/>
    <n v="14"/>
    <n v="9"/>
    <x v="0"/>
    <n v="0"/>
    <n v="0"/>
    <n v="1"/>
    <s v="Low"/>
    <n v="0"/>
  </r>
  <r>
    <n v="10"/>
    <s v="Yes"/>
    <n v="3"/>
    <n v="0"/>
    <s v="Yes"/>
    <n v="0"/>
    <n v="1"/>
    <x v="1"/>
    <n v="1"/>
    <n v="1"/>
    <n v="0"/>
    <s v="High"/>
    <n v="4.5061608304100043"/>
  </r>
  <r>
    <n v="0"/>
    <s v="No"/>
    <n v="6"/>
    <n v="4"/>
    <s v="No"/>
    <n v="13"/>
    <n v="8"/>
    <x v="0"/>
    <n v="0"/>
    <n v="0"/>
    <n v="1"/>
    <s v="Low"/>
    <n v="0"/>
  </r>
  <r>
    <n v="5"/>
    <s v="Yes"/>
    <n v="3"/>
    <n v="1"/>
    <s v="Yes"/>
    <n v="5"/>
    <n v="0"/>
    <x v="1"/>
    <n v="1"/>
    <n v="1"/>
    <n v="0"/>
    <s v="Medium"/>
    <n v="4.5061608304100043"/>
  </r>
  <r>
    <n v="0"/>
    <s v="No"/>
    <n v="4"/>
    <n v="4"/>
    <s v="No"/>
    <n v="14"/>
    <n v="9"/>
    <x v="0"/>
    <n v="0"/>
    <n v="0"/>
    <n v="1"/>
    <s v="Low"/>
    <n v="0"/>
  </r>
  <r>
    <n v="4"/>
    <s v="Yes"/>
    <n v="0"/>
    <n v="2"/>
    <s v="Yes"/>
    <n v="1"/>
    <n v="0"/>
    <x v="1"/>
    <n v="1"/>
    <n v="1"/>
    <n v="0"/>
    <s v="Medium"/>
    <n v="4.5061608304100043"/>
  </r>
  <r>
    <n v="0"/>
    <s v="No"/>
    <n v="8"/>
    <n v="6"/>
    <s v="No"/>
    <n v="11"/>
    <n v="9"/>
    <x v="0"/>
    <n v="0"/>
    <n v="0"/>
    <n v="1"/>
    <s v="Low"/>
    <n v="0"/>
  </r>
  <r>
    <n v="11"/>
    <s v="Yes"/>
    <n v="2"/>
    <n v="1"/>
    <s v="Yes"/>
    <n v="2"/>
    <n v="1"/>
    <x v="1"/>
    <n v="1"/>
    <n v="1"/>
    <n v="0"/>
    <s v="High"/>
    <n v="4.5061608304100043"/>
  </r>
  <r>
    <n v="0"/>
    <s v="No"/>
    <n v="5"/>
    <n v="4"/>
    <s v="No"/>
    <n v="12"/>
    <n v="6"/>
    <x v="0"/>
    <n v="0"/>
    <n v="0"/>
    <n v="1"/>
    <s v="Low"/>
    <n v="0"/>
  </r>
  <r>
    <n v="7"/>
    <s v="Yes"/>
    <n v="2"/>
    <n v="0"/>
    <s v="Yes"/>
    <n v="5"/>
    <n v="0"/>
    <x v="1"/>
    <n v="1"/>
    <n v="1"/>
    <n v="0"/>
    <s v="Medium"/>
    <n v="4.5061608304100043"/>
  </r>
  <r>
    <n v="2"/>
    <s v="No"/>
    <n v="8"/>
    <n v="5"/>
    <s v="No"/>
    <n v="7"/>
    <n v="3"/>
    <x v="0"/>
    <n v="0"/>
    <n v="0"/>
    <n v="1"/>
    <s v="Low"/>
    <n v="0"/>
  </r>
  <r>
    <n v="5"/>
    <s v="Yes"/>
    <n v="0"/>
    <n v="0"/>
    <s v="Yes"/>
    <n v="1"/>
    <n v="2"/>
    <x v="1"/>
    <n v="1"/>
    <n v="1"/>
    <n v="0"/>
    <s v="Medium"/>
    <n v="4.5061608304100043"/>
  </r>
  <r>
    <n v="11"/>
    <s v="Yes"/>
    <n v="1"/>
    <n v="0"/>
    <s v="Yes"/>
    <n v="4"/>
    <n v="1"/>
    <x v="1"/>
    <n v="1"/>
    <n v="1"/>
    <n v="0"/>
    <s v="High"/>
    <n v="4.5061608304100043"/>
  </r>
  <r>
    <n v="10"/>
    <s v="Yes"/>
    <n v="2"/>
    <n v="0"/>
    <s v="Yes"/>
    <n v="0"/>
    <n v="2"/>
    <x v="1"/>
    <n v="1"/>
    <n v="1"/>
    <n v="0"/>
    <s v="High"/>
    <n v="4.5061608304100043"/>
  </r>
  <r>
    <n v="3"/>
    <s v="No"/>
    <n v="5"/>
    <n v="4"/>
    <s v="No"/>
    <n v="8"/>
    <n v="4"/>
    <x v="0"/>
    <n v="0"/>
    <n v="0"/>
    <n v="1"/>
    <s v="Low"/>
    <n v="0"/>
  </r>
  <r>
    <n v="5"/>
    <s v="Yes"/>
    <n v="1"/>
    <n v="0"/>
    <s v="Yes"/>
    <n v="2"/>
    <n v="2"/>
    <x v="1"/>
    <n v="1"/>
    <n v="1"/>
    <n v="0"/>
    <s v="Medium"/>
    <n v="4.5061608304100043"/>
  </r>
  <r>
    <n v="1"/>
    <s v="No"/>
    <n v="3.963354475"/>
    <n v="7"/>
    <s v="No"/>
    <n v="14"/>
    <n v="3"/>
    <x v="0"/>
    <n v="0"/>
    <n v="0"/>
    <n v="1"/>
    <s v="Low"/>
    <n v="0"/>
  </r>
  <r>
    <n v="7"/>
    <s v="Yes"/>
    <n v="1"/>
    <n v="0"/>
    <s v="Yes"/>
    <n v="1"/>
    <n v="2"/>
    <x v="1"/>
    <n v="1"/>
    <n v="1"/>
    <n v="0"/>
    <s v="Medium"/>
    <n v="4.5061608304100043"/>
  </r>
  <r>
    <n v="4"/>
    <s v="Yes"/>
    <n v="3"/>
    <n v="2"/>
    <s v="Yes"/>
    <n v="2"/>
    <n v="0"/>
    <x v="1"/>
    <n v="1"/>
    <n v="1"/>
    <n v="0"/>
    <s v="Medium"/>
    <n v="4.5061608304100043"/>
  </r>
  <r>
    <n v="0"/>
    <s v="No"/>
    <n v="6"/>
    <n v="4"/>
    <s v="No"/>
    <n v="7"/>
    <n v="6"/>
    <x v="0"/>
    <n v="0"/>
    <n v="0"/>
    <n v="1"/>
    <s v="Low"/>
    <n v="0"/>
  </r>
  <r>
    <n v="5"/>
    <s v="Yes"/>
    <n v="0"/>
    <n v="2"/>
    <s v="Yes"/>
    <n v="0"/>
    <n v="0"/>
    <x v="1"/>
    <n v="1"/>
    <n v="1"/>
    <n v="0"/>
    <s v="Medium"/>
    <n v="4.5061608304100043"/>
  </r>
  <r>
    <n v="2"/>
    <s v="No"/>
    <n v="6"/>
    <n v="5"/>
    <s v="No"/>
    <n v="13"/>
    <n v="6"/>
    <x v="0"/>
    <n v="0"/>
    <n v="0"/>
    <n v="1"/>
    <s v="Low"/>
    <n v="0"/>
  </r>
  <r>
    <n v="10"/>
    <s v="Yes"/>
    <n v="1"/>
    <n v="2"/>
    <s v="No"/>
    <n v="4"/>
    <n v="1"/>
    <x v="1"/>
    <n v="1"/>
    <n v="0"/>
    <n v="0"/>
    <s v="High"/>
    <n v="4.5061608304100043"/>
  </r>
  <r>
    <n v="1"/>
    <s v="No"/>
    <n v="3.963354475"/>
    <n v="4"/>
    <s v="No"/>
    <n v="10"/>
    <n v="7"/>
    <x v="0"/>
    <n v="0"/>
    <n v="0"/>
    <n v="1"/>
    <s v="Low"/>
    <n v="0"/>
  </r>
  <r>
    <n v="4"/>
    <s v="Yes"/>
    <n v="1"/>
    <n v="0"/>
    <s v="Yes"/>
    <n v="5"/>
    <n v="0"/>
    <x v="1"/>
    <n v="1"/>
    <n v="1"/>
    <n v="0"/>
    <s v="Medium"/>
    <n v="4.5061608304100043"/>
  </r>
  <r>
    <n v="2"/>
    <s v="No"/>
    <n v="5"/>
    <n v="6"/>
    <s v="No"/>
    <n v="13"/>
    <n v="4"/>
    <x v="0"/>
    <n v="0"/>
    <n v="0"/>
    <n v="1"/>
    <s v="Low"/>
    <n v="0"/>
  </r>
  <r>
    <n v="3"/>
    <s v="No"/>
    <n v="6"/>
    <n v="4"/>
    <s v="No"/>
    <n v="6"/>
    <n v="8"/>
    <x v="0"/>
    <n v="0"/>
    <n v="0"/>
    <n v="1"/>
    <s v="Low"/>
    <n v="0"/>
  </r>
  <r>
    <n v="3"/>
    <s v="No"/>
    <n v="6"/>
    <n v="7"/>
    <s v="No"/>
    <n v="13"/>
    <n v="6"/>
    <x v="0"/>
    <n v="0"/>
    <n v="0"/>
    <n v="1"/>
    <s v="Low"/>
    <n v="0"/>
  </r>
  <r>
    <n v="4"/>
    <s v="Yes"/>
    <n v="2"/>
    <n v="2"/>
    <s v="Yes"/>
    <n v="0"/>
    <n v="0"/>
    <x v="1"/>
    <n v="1"/>
    <n v="1"/>
    <n v="0"/>
    <s v="Medium"/>
    <n v="4.5061608304100043"/>
  </r>
  <r>
    <n v="6"/>
    <s v="Yes"/>
    <n v="0"/>
    <n v="0"/>
    <s v="Yes"/>
    <n v="4"/>
    <n v="1"/>
    <x v="1"/>
    <n v="1"/>
    <n v="1"/>
    <n v="0"/>
    <s v="Medium"/>
    <n v="4.5061608304100043"/>
  </r>
  <r>
    <n v="4.5058160029999996"/>
    <s v="No"/>
    <n v="6"/>
    <n v="5"/>
    <s v="No"/>
    <n v="12"/>
    <n v="7"/>
    <x v="0"/>
    <n v="0"/>
    <n v="0"/>
    <n v="1"/>
    <s v="Medium"/>
    <n v="0"/>
  </r>
  <r>
    <n v="6"/>
    <s v="Yes"/>
    <n v="0"/>
    <n v="1"/>
    <s v="Yes"/>
    <n v="0"/>
    <n v="2"/>
    <x v="1"/>
    <n v="1"/>
    <n v="1"/>
    <n v="0"/>
    <s v="Medium"/>
    <n v="4.5061608304100043"/>
  </r>
  <r>
    <n v="10"/>
    <s v="Yes"/>
    <n v="2"/>
    <n v="1"/>
    <s v="Yes"/>
    <n v="1"/>
    <n v="2"/>
    <x v="1"/>
    <n v="1"/>
    <n v="1"/>
    <n v="0"/>
    <s v="High"/>
    <n v="4.5061608304100043"/>
  </r>
  <r>
    <n v="0"/>
    <s v="No"/>
    <n v="9"/>
    <n v="6"/>
    <s v="No"/>
    <n v="7"/>
    <n v="6"/>
    <x v="0"/>
    <n v="0"/>
    <n v="0"/>
    <n v="1"/>
    <s v="Low"/>
    <n v="0"/>
  </r>
  <r>
    <n v="1"/>
    <s v="No"/>
    <n v="9"/>
    <n v="4"/>
    <s v="No"/>
    <n v="12"/>
    <n v="4"/>
    <x v="0"/>
    <n v="0"/>
    <n v="0"/>
    <n v="1"/>
    <s v="Low"/>
    <n v="0"/>
  </r>
  <r>
    <n v="11"/>
    <s v="Yes"/>
    <n v="0"/>
    <n v="1"/>
    <s v="Yes"/>
    <n v="2"/>
    <n v="0"/>
    <x v="1"/>
    <n v="1"/>
    <n v="1"/>
    <n v="0"/>
    <s v="High"/>
    <n v="4.5061608304100043"/>
  </r>
  <r>
    <n v="4"/>
    <s v="Yes"/>
    <n v="0"/>
    <n v="2"/>
    <s v="Yes"/>
    <n v="1"/>
    <n v="0"/>
    <x v="1"/>
    <n v="1"/>
    <n v="1"/>
    <n v="0"/>
    <s v="Medium"/>
    <n v="4.5061608304100043"/>
  </r>
  <r>
    <n v="6"/>
    <s v="Yes"/>
    <n v="3"/>
    <n v="1"/>
    <s v="Yes"/>
    <n v="2"/>
    <n v="1"/>
    <x v="1"/>
    <n v="1"/>
    <n v="1"/>
    <n v="0"/>
    <s v="Medium"/>
    <n v="4.5061608304100043"/>
  </r>
  <r>
    <n v="10"/>
    <s v="Yes"/>
    <n v="1"/>
    <n v="0"/>
    <s v="Yes"/>
    <n v="1"/>
    <n v="2"/>
    <x v="1"/>
    <n v="1"/>
    <n v="1"/>
    <n v="0"/>
    <s v="High"/>
    <n v="4.5061608304100043"/>
  </r>
  <r>
    <n v="7"/>
    <s v="Yes"/>
    <n v="3"/>
    <n v="2"/>
    <s v="Yes"/>
    <n v="5"/>
    <n v="0"/>
    <x v="1"/>
    <n v="1"/>
    <n v="1"/>
    <n v="0"/>
    <s v="Medium"/>
    <n v="4.5061608304100043"/>
  </r>
  <r>
    <n v="8"/>
    <s v="No"/>
    <n v="1"/>
    <n v="1"/>
    <s v="Yes"/>
    <n v="3"/>
    <n v="2"/>
    <x v="1"/>
    <n v="0"/>
    <n v="1"/>
    <n v="0"/>
    <s v="High"/>
    <n v="4.5061608304100043"/>
  </r>
  <r>
    <n v="11"/>
    <s v="Yes"/>
    <n v="0"/>
    <n v="1"/>
    <s v="Yes"/>
    <n v="0"/>
    <n v="1"/>
    <x v="1"/>
    <n v="1"/>
    <n v="1"/>
    <n v="0"/>
    <s v="High"/>
    <n v="4.5061608304100043"/>
  </r>
  <r>
    <n v="1"/>
    <s v="No"/>
    <n v="4"/>
    <n v="5"/>
    <s v="No"/>
    <n v="13"/>
    <n v="5"/>
    <x v="0"/>
    <n v="0"/>
    <n v="0"/>
    <n v="1"/>
    <s v="Low"/>
    <n v="0"/>
  </r>
  <r>
    <n v="1"/>
    <s v="No"/>
    <n v="5"/>
    <n v="5"/>
    <s v="No"/>
    <n v="9"/>
    <n v="5"/>
    <x v="0"/>
    <n v="0"/>
    <n v="0"/>
    <n v="1"/>
    <s v="Low"/>
    <n v="0"/>
  </r>
  <r>
    <n v="2"/>
    <s v="No"/>
    <n v="7"/>
    <n v="4"/>
    <s v="No"/>
    <n v="12"/>
    <n v="7"/>
    <x v="1"/>
    <n v="0"/>
    <n v="0"/>
    <n v="0"/>
    <s v="Low"/>
    <n v="4.5061608304100043"/>
  </r>
  <r>
    <n v="2"/>
    <s v="No"/>
    <n v="4"/>
    <n v="5"/>
    <s v="No"/>
    <n v="8"/>
    <n v="5"/>
    <x v="0"/>
    <n v="0"/>
    <n v="0"/>
    <n v="1"/>
    <s v="Low"/>
    <n v="0"/>
  </r>
  <r>
    <n v="5"/>
    <s v="Yes"/>
    <n v="2"/>
    <n v="1"/>
    <s v="Yes"/>
    <n v="1"/>
    <n v="1"/>
    <x v="1"/>
    <n v="1"/>
    <n v="1"/>
    <n v="0"/>
    <s v="Medium"/>
    <n v="4.5061608304100043"/>
  </r>
  <r>
    <n v="5"/>
    <s v="Yes"/>
    <n v="0"/>
    <n v="0"/>
    <s v="Yes"/>
    <n v="2"/>
    <n v="0"/>
    <x v="1"/>
    <n v="1"/>
    <n v="1"/>
    <n v="0"/>
    <s v="Medium"/>
    <n v="4.5061608304100043"/>
  </r>
  <r>
    <n v="4"/>
    <s v="Yes"/>
    <n v="2"/>
    <n v="2"/>
    <s v="Yes"/>
    <n v="4"/>
    <n v="0"/>
    <x v="1"/>
    <n v="1"/>
    <n v="1"/>
    <n v="0"/>
    <s v="Medium"/>
    <n v="4.5061608304100043"/>
  </r>
  <r>
    <n v="6"/>
    <s v="Yes"/>
    <n v="3"/>
    <n v="1"/>
    <s v="Yes"/>
    <n v="5"/>
    <n v="1"/>
    <x v="1"/>
    <n v="1"/>
    <n v="1"/>
    <n v="0"/>
    <s v="Medium"/>
    <n v="4.5061608304100043"/>
  </r>
  <r>
    <n v="6"/>
    <s v="Yes"/>
    <n v="2"/>
    <n v="2"/>
    <s v="Yes"/>
    <n v="0"/>
    <n v="1"/>
    <x v="1"/>
    <n v="1"/>
    <n v="1"/>
    <n v="0"/>
    <s v="Medium"/>
    <n v="4.5061608304100043"/>
  </r>
  <r>
    <n v="3"/>
    <s v="No"/>
    <n v="7"/>
    <n v="4"/>
    <s v="No"/>
    <n v="10"/>
    <n v="9"/>
    <x v="1"/>
    <n v="0"/>
    <n v="0"/>
    <n v="0"/>
    <s v="Low"/>
    <n v="4.5061608304100043"/>
  </r>
  <r>
    <n v="3"/>
    <s v="No"/>
    <n v="8"/>
    <n v="6"/>
    <s v="No"/>
    <n v="9"/>
    <n v="8"/>
    <x v="0"/>
    <n v="0"/>
    <n v="0"/>
    <n v="1"/>
    <s v="Low"/>
    <n v="0"/>
  </r>
  <r>
    <n v="6"/>
    <s v="Yes"/>
    <n v="0"/>
    <n v="0"/>
    <s v="Yes"/>
    <n v="2"/>
    <n v="2"/>
    <x v="1"/>
    <n v="1"/>
    <n v="1"/>
    <n v="0"/>
    <s v="Medium"/>
    <n v="4.5061608304100043"/>
  </r>
  <r>
    <n v="4"/>
    <s v="Yes"/>
    <n v="1"/>
    <n v="1"/>
    <s v="Yes"/>
    <n v="1"/>
    <n v="0"/>
    <x v="1"/>
    <n v="1"/>
    <n v="1"/>
    <n v="0"/>
    <s v="Medium"/>
    <n v="4.5061608304100043"/>
  </r>
  <r>
    <n v="6"/>
    <s v="Yes"/>
    <n v="3"/>
    <n v="0"/>
    <s v="Yes"/>
    <n v="0"/>
    <n v="1"/>
    <x v="1"/>
    <n v="1"/>
    <n v="1"/>
    <n v="0"/>
    <s v="Medium"/>
    <n v="4.5061608304100043"/>
  </r>
  <r>
    <n v="10"/>
    <s v="Yes"/>
    <n v="3"/>
    <n v="2"/>
    <s v="Yes"/>
    <n v="3"/>
    <n v="1"/>
    <x v="0"/>
    <n v="1"/>
    <n v="1"/>
    <n v="1"/>
    <s v="High"/>
    <n v="0"/>
  </r>
  <r>
    <n v="0"/>
    <s v="No"/>
    <n v="4"/>
    <n v="4"/>
    <s v="No"/>
    <n v="10"/>
    <n v="9"/>
    <x v="0"/>
    <n v="0"/>
    <n v="0"/>
    <n v="1"/>
    <s v="Low"/>
    <n v="0"/>
  </r>
  <r>
    <n v="2"/>
    <s v="No"/>
    <n v="9"/>
    <n v="5"/>
    <s v="No"/>
    <n v="9"/>
    <n v="9"/>
    <x v="0"/>
    <n v="0"/>
    <n v="0"/>
    <n v="1"/>
    <s v="Low"/>
    <n v="0"/>
  </r>
  <r>
    <n v="6"/>
    <s v="Yes"/>
    <n v="0"/>
    <n v="0"/>
    <s v="Yes"/>
    <n v="3"/>
    <n v="1"/>
    <x v="1"/>
    <n v="1"/>
    <n v="1"/>
    <n v="0"/>
    <s v="Medium"/>
    <n v="4.5061608304100043"/>
  </r>
  <r>
    <n v="6"/>
    <s v="Yes"/>
    <n v="3"/>
    <n v="1"/>
    <s v="Yes"/>
    <n v="0"/>
    <n v="1"/>
    <x v="1"/>
    <n v="1"/>
    <n v="1"/>
    <n v="0"/>
    <s v="Medium"/>
    <n v="4.5061608304100043"/>
  </r>
  <r>
    <n v="9"/>
    <s v="Yes"/>
    <n v="2"/>
    <n v="0"/>
    <s v="Yes"/>
    <n v="5"/>
    <n v="0"/>
    <x v="1"/>
    <n v="1"/>
    <n v="1"/>
    <n v="0"/>
    <s v="High"/>
    <n v="4.5061608304100043"/>
  </r>
  <r>
    <n v="1"/>
    <s v="No"/>
    <n v="4"/>
    <n v="7"/>
    <s v="No"/>
    <n v="11"/>
    <n v="8"/>
    <x v="0"/>
    <n v="0"/>
    <n v="0"/>
    <n v="1"/>
    <s v="Low"/>
    <n v="0"/>
  </r>
  <r>
    <n v="8"/>
    <s v="Yes"/>
    <n v="0"/>
    <n v="1"/>
    <s v="Yes"/>
    <n v="2"/>
    <n v="0"/>
    <x v="1"/>
    <n v="1"/>
    <n v="1"/>
    <n v="0"/>
    <s v="High"/>
    <n v="4.5061608304100043"/>
  </r>
  <r>
    <n v="0"/>
    <s v="No"/>
    <n v="8"/>
    <n v="5"/>
    <s v="No"/>
    <n v="7"/>
    <n v="8"/>
    <x v="0"/>
    <n v="0"/>
    <n v="0"/>
    <n v="1"/>
    <s v="Low"/>
    <n v="0"/>
  </r>
  <r>
    <n v="2"/>
    <s v="No"/>
    <n v="9"/>
    <n v="7"/>
    <s v="No"/>
    <n v="14"/>
    <n v="3"/>
    <x v="0"/>
    <n v="0"/>
    <n v="0"/>
    <n v="1"/>
    <s v="Low"/>
    <n v="0"/>
  </r>
  <r>
    <n v="3"/>
    <s v="No"/>
    <n v="9"/>
    <n v="4"/>
    <s v="No"/>
    <n v="13"/>
    <n v="5"/>
    <x v="0"/>
    <n v="0"/>
    <n v="0"/>
    <n v="1"/>
    <s v="Low"/>
    <n v="0"/>
  </r>
  <r>
    <n v="9"/>
    <s v="Yes"/>
    <n v="2"/>
    <n v="0"/>
    <s v="Yes"/>
    <n v="0"/>
    <n v="0"/>
    <x v="1"/>
    <n v="1"/>
    <n v="1"/>
    <n v="0"/>
    <s v="High"/>
    <n v="4.5061608304100043"/>
  </r>
  <r>
    <n v="9"/>
    <s v="Yes"/>
    <n v="3"/>
    <n v="2"/>
    <s v="Yes"/>
    <n v="5"/>
    <n v="1"/>
    <x v="1"/>
    <n v="1"/>
    <n v="1"/>
    <n v="0"/>
    <s v="High"/>
    <n v="4.5061608304100043"/>
  </r>
  <r>
    <n v="7"/>
    <s v="Yes"/>
    <n v="3"/>
    <n v="0"/>
    <s v="Yes"/>
    <n v="1"/>
    <n v="1"/>
    <x v="1"/>
    <n v="1"/>
    <n v="1"/>
    <n v="0"/>
    <s v="Medium"/>
    <n v="4.5061608304100043"/>
  </r>
  <r>
    <n v="7"/>
    <s v="Yes"/>
    <n v="0"/>
    <n v="1"/>
    <s v="Yes"/>
    <n v="0"/>
    <n v="0"/>
    <x v="0"/>
    <n v="1"/>
    <n v="1"/>
    <n v="1"/>
    <s v="Medium"/>
    <n v="0"/>
  </r>
  <r>
    <n v="4"/>
    <s v="Yes"/>
    <n v="0"/>
    <n v="1"/>
    <s v="Yes"/>
    <n v="0"/>
    <n v="0"/>
    <x v="1"/>
    <n v="1"/>
    <n v="1"/>
    <n v="0"/>
    <s v="Medium"/>
    <n v="4.5061608304100043"/>
  </r>
  <r>
    <n v="3"/>
    <s v="No"/>
    <n v="5"/>
    <n v="3"/>
    <s v="No"/>
    <n v="12"/>
    <n v="4"/>
    <x v="0"/>
    <n v="0"/>
    <n v="0"/>
    <n v="1"/>
    <s v="Low"/>
    <n v="0"/>
  </r>
  <r>
    <n v="4.5058160029999996"/>
    <s v="Yes"/>
    <n v="2"/>
    <n v="1"/>
    <s v="Yes"/>
    <n v="5"/>
    <n v="1"/>
    <x v="1"/>
    <n v="1"/>
    <n v="1"/>
    <n v="0"/>
    <s v="Medium"/>
    <n v="4.5061608304100043"/>
  </r>
  <r>
    <n v="5"/>
    <s v="Yes"/>
    <n v="2"/>
    <n v="1"/>
    <s v="Yes"/>
    <n v="1"/>
    <n v="2"/>
    <x v="1"/>
    <n v="1"/>
    <n v="1"/>
    <n v="0"/>
    <s v="Medium"/>
    <n v="4.5061608304100043"/>
  </r>
  <r>
    <n v="3"/>
    <s v="No"/>
    <n v="4"/>
    <n v="7"/>
    <s v="No"/>
    <n v="8"/>
    <n v="5"/>
    <x v="0"/>
    <n v="0"/>
    <n v="0"/>
    <n v="1"/>
    <s v="Low"/>
    <n v="0"/>
  </r>
  <r>
    <n v="9"/>
    <s v="Yes"/>
    <n v="0"/>
    <n v="1"/>
    <s v="Yes"/>
    <n v="0"/>
    <n v="2"/>
    <x v="1"/>
    <n v="1"/>
    <n v="1"/>
    <n v="0"/>
    <s v="High"/>
    <n v="4.5061608304100043"/>
  </r>
  <r>
    <n v="2"/>
    <s v="No"/>
    <n v="4"/>
    <n v="5"/>
    <s v="No"/>
    <n v="13"/>
    <n v="4"/>
    <x v="0"/>
    <n v="0"/>
    <n v="0"/>
    <n v="1"/>
    <s v="Low"/>
    <n v="0"/>
  </r>
  <r>
    <n v="7"/>
    <s v="Yes"/>
    <n v="1"/>
    <n v="1"/>
    <s v="Yes"/>
    <n v="2"/>
    <n v="2"/>
    <x v="1"/>
    <n v="1"/>
    <n v="1"/>
    <n v="0"/>
    <s v="Medium"/>
    <n v="4.5061608304100043"/>
  </r>
  <r>
    <n v="10"/>
    <s v="Yes"/>
    <n v="2"/>
    <n v="1"/>
    <s v="Yes"/>
    <n v="1"/>
    <n v="1"/>
    <x v="1"/>
    <n v="1"/>
    <n v="1"/>
    <n v="0"/>
    <s v="High"/>
    <n v="4.5061608304100043"/>
  </r>
  <r>
    <n v="1"/>
    <s v="No"/>
    <n v="6"/>
    <n v="6"/>
    <s v="No"/>
    <n v="14"/>
    <n v="6"/>
    <x v="0"/>
    <n v="0"/>
    <n v="0"/>
    <n v="1"/>
    <s v="Low"/>
    <n v="0"/>
  </r>
  <r>
    <n v="5"/>
    <s v="Yes"/>
    <n v="1"/>
    <n v="2"/>
    <s v="Yes"/>
    <n v="1"/>
    <n v="1"/>
    <x v="1"/>
    <n v="1"/>
    <n v="1"/>
    <n v="0"/>
    <s v="Medium"/>
    <n v="4.5061608304100043"/>
  </r>
  <r>
    <n v="3"/>
    <s v="No"/>
    <n v="7"/>
    <n v="4"/>
    <s v="No"/>
    <n v="14"/>
    <n v="7"/>
    <x v="0"/>
    <n v="0"/>
    <n v="0"/>
    <n v="1"/>
    <s v="Low"/>
    <n v="0"/>
  </r>
  <r>
    <n v="2"/>
    <s v="No"/>
    <n v="5"/>
    <n v="6"/>
    <s v="No"/>
    <n v="12"/>
    <n v="8"/>
    <x v="0"/>
    <n v="0"/>
    <n v="0"/>
    <n v="1"/>
    <s v="Low"/>
    <n v="0"/>
  </r>
  <r>
    <n v="7"/>
    <s v="Yes"/>
    <n v="0"/>
    <n v="0"/>
    <s v="Yes"/>
    <n v="4"/>
    <n v="2"/>
    <x v="1"/>
    <n v="1"/>
    <n v="1"/>
    <n v="0"/>
    <s v="Medium"/>
    <n v="4.5061608304100043"/>
  </r>
  <r>
    <n v="11"/>
    <s v="Yes"/>
    <n v="2"/>
    <n v="1"/>
    <s v="Yes"/>
    <n v="5"/>
    <n v="1"/>
    <x v="1"/>
    <n v="1"/>
    <n v="1"/>
    <n v="0"/>
    <s v="High"/>
    <n v="4.5061608304100043"/>
  </r>
  <r>
    <n v="6"/>
    <s v="Yes"/>
    <n v="1"/>
    <n v="0"/>
    <s v="Yes"/>
    <n v="0"/>
    <n v="2"/>
    <x v="1"/>
    <n v="1"/>
    <n v="1"/>
    <n v="0"/>
    <s v="Medium"/>
    <n v="4.5061608304100043"/>
  </r>
  <r>
    <n v="2"/>
    <s v="No"/>
    <n v="7"/>
    <n v="5"/>
    <s v="No"/>
    <n v="8"/>
    <n v="5"/>
    <x v="0"/>
    <n v="0"/>
    <n v="0"/>
    <n v="1"/>
    <s v="Low"/>
    <n v="0"/>
  </r>
  <r>
    <n v="8"/>
    <s v="Yes"/>
    <n v="0"/>
    <n v="1"/>
    <s v="Yes"/>
    <n v="0"/>
    <n v="2"/>
    <x v="1"/>
    <n v="1"/>
    <n v="1"/>
    <n v="0"/>
    <s v="High"/>
    <n v="4.5061608304100043"/>
  </r>
  <r>
    <n v="7"/>
    <s v="Yes"/>
    <n v="0"/>
    <n v="1"/>
    <s v="Yes"/>
    <n v="4"/>
    <n v="2"/>
    <x v="1"/>
    <n v="1"/>
    <n v="1"/>
    <n v="0"/>
    <s v="Medium"/>
    <n v="4.5061608304100043"/>
  </r>
  <r>
    <n v="5"/>
    <s v="Yes"/>
    <n v="0"/>
    <n v="0"/>
    <s v="Yes"/>
    <n v="3"/>
    <n v="1"/>
    <x v="1"/>
    <n v="1"/>
    <n v="1"/>
    <n v="0"/>
    <s v="Medium"/>
    <n v="4.5061608304100043"/>
  </r>
  <r>
    <n v="3"/>
    <s v="No"/>
    <n v="7"/>
    <n v="7"/>
    <s v="No"/>
    <n v="7"/>
    <n v="3"/>
    <x v="0"/>
    <n v="0"/>
    <n v="0"/>
    <n v="1"/>
    <s v="Low"/>
    <n v="0"/>
  </r>
  <r>
    <n v="6"/>
    <s v="Yes"/>
    <n v="3"/>
    <n v="0"/>
    <s v="Yes"/>
    <n v="3"/>
    <n v="1"/>
    <x v="1"/>
    <n v="1"/>
    <n v="1"/>
    <n v="0"/>
    <s v="Medium"/>
    <n v="4.5061608304100043"/>
  </r>
  <r>
    <n v="0"/>
    <s v="No"/>
    <n v="5"/>
    <n v="7"/>
    <s v="No"/>
    <n v="9"/>
    <n v="4"/>
    <x v="0"/>
    <n v="0"/>
    <n v="0"/>
    <n v="1"/>
    <s v="Low"/>
    <n v="0"/>
  </r>
  <r>
    <n v="2"/>
    <s v="No"/>
    <n v="5"/>
    <n v="7"/>
    <s v="No"/>
    <n v="11"/>
    <n v="9"/>
    <x v="0"/>
    <n v="0"/>
    <n v="0"/>
    <n v="1"/>
    <s v="Low"/>
    <n v="0"/>
  </r>
  <r>
    <n v="1"/>
    <s v="No"/>
    <n v="6"/>
    <n v="6"/>
    <s v="No"/>
    <n v="11"/>
    <n v="7"/>
    <x v="0"/>
    <n v="0"/>
    <n v="0"/>
    <n v="1"/>
    <s v="Low"/>
    <n v="0"/>
  </r>
  <r>
    <n v="3"/>
    <s v="No"/>
    <n v="6"/>
    <n v="4"/>
    <s v="No"/>
    <n v="7"/>
    <n v="3.5647266310000001"/>
    <x v="0"/>
    <n v="0"/>
    <n v="0"/>
    <n v="1"/>
    <s v="Low"/>
    <n v="0"/>
  </r>
  <r>
    <n v="2"/>
    <s v="No"/>
    <n v="4"/>
    <n v="6"/>
    <s v="No"/>
    <n v="13"/>
    <n v="6"/>
    <x v="0"/>
    <n v="0"/>
    <n v="0"/>
    <n v="1"/>
    <s v="Low"/>
    <n v="0"/>
  </r>
  <r>
    <n v="3"/>
    <s v="No"/>
    <n v="9"/>
    <n v="6"/>
    <s v="No"/>
    <n v="7"/>
    <n v="9"/>
    <x v="0"/>
    <n v="0"/>
    <n v="0"/>
    <n v="1"/>
    <s v="Low"/>
    <n v="0"/>
  </r>
  <r>
    <n v="0"/>
    <s v="No"/>
    <n v="8"/>
    <n v="5"/>
    <s v="No"/>
    <n v="14"/>
    <n v="8"/>
    <x v="0"/>
    <n v="0"/>
    <n v="0"/>
    <n v="1"/>
    <s v="Low"/>
    <n v="0"/>
  </r>
  <r>
    <n v="1"/>
    <s v="No"/>
    <n v="7"/>
    <n v="4"/>
    <s v="No"/>
    <n v="13"/>
    <n v="9"/>
    <x v="0"/>
    <n v="0"/>
    <n v="0"/>
    <n v="1"/>
    <s v="Low"/>
    <n v="0"/>
  </r>
  <r>
    <n v="4"/>
    <s v="Yes"/>
    <n v="3"/>
    <n v="1"/>
    <s v="Yes"/>
    <n v="5"/>
    <n v="0"/>
    <x v="1"/>
    <n v="1"/>
    <n v="1"/>
    <n v="0"/>
    <s v="Medium"/>
    <n v="4.5061608304100043"/>
  </r>
  <r>
    <n v="2"/>
    <s v="No"/>
    <n v="4"/>
    <n v="4"/>
    <s v="No"/>
    <n v="7"/>
    <n v="5"/>
    <x v="0"/>
    <n v="0"/>
    <n v="0"/>
    <n v="1"/>
    <s v="Low"/>
    <n v="0"/>
  </r>
  <r>
    <n v="8"/>
    <s v="Yes"/>
    <n v="0"/>
    <n v="2"/>
    <s v="Yes"/>
    <n v="0"/>
    <n v="0"/>
    <x v="1"/>
    <n v="1"/>
    <n v="1"/>
    <n v="0"/>
    <s v="High"/>
    <n v="4.5061608304100043"/>
  </r>
  <r>
    <n v="2"/>
    <s v="No"/>
    <n v="6"/>
    <n v="5"/>
    <s v="No"/>
    <n v="8"/>
    <n v="8"/>
    <x v="0"/>
    <n v="0"/>
    <n v="0"/>
    <n v="1"/>
    <s v="Low"/>
    <n v="0"/>
  </r>
  <r>
    <n v="1"/>
    <s v="No"/>
    <n v="5"/>
    <n v="4"/>
    <s v="No"/>
    <n v="14"/>
    <n v="3"/>
    <x v="1"/>
    <n v="0"/>
    <n v="0"/>
    <n v="0"/>
    <s v="Low"/>
    <n v="4.5061608304100043"/>
  </r>
  <r>
    <n v="8"/>
    <s v="Yes"/>
    <n v="3"/>
    <n v="2"/>
    <s v="Yes"/>
    <n v="3"/>
    <n v="0"/>
    <x v="1"/>
    <n v="1"/>
    <n v="1"/>
    <n v="0"/>
    <s v="High"/>
    <n v="4.5061608304100043"/>
  </r>
  <r>
    <n v="4"/>
    <s v="Yes"/>
    <n v="3"/>
    <n v="1"/>
    <s v="Yes"/>
    <n v="3"/>
    <n v="0"/>
    <x v="1"/>
    <n v="1"/>
    <n v="1"/>
    <n v="0"/>
    <s v="Medium"/>
    <n v="4.5061608304100043"/>
  </r>
  <r>
    <n v="6"/>
    <s v="Yes"/>
    <n v="0"/>
    <n v="2"/>
    <s v="Yes"/>
    <n v="4"/>
    <n v="0"/>
    <x v="1"/>
    <n v="1"/>
    <n v="1"/>
    <n v="0"/>
    <s v="Medium"/>
    <n v="4.5061608304100043"/>
  </r>
  <r>
    <n v="0"/>
    <s v="No"/>
    <n v="4"/>
    <n v="7"/>
    <s v="No"/>
    <n v="13"/>
    <n v="6"/>
    <x v="0"/>
    <n v="0"/>
    <n v="0"/>
    <n v="1"/>
    <s v="Low"/>
    <n v="0"/>
  </r>
  <r>
    <n v="2"/>
    <s v="No"/>
    <n v="9"/>
    <n v="7"/>
    <s v="No"/>
    <n v="9"/>
    <n v="4"/>
    <x v="0"/>
    <n v="0"/>
    <n v="0"/>
    <n v="1"/>
    <s v="Low"/>
    <n v="0"/>
  </r>
  <r>
    <n v="9"/>
    <s v="Yes"/>
    <n v="1"/>
    <n v="0"/>
    <s v="Yes"/>
    <n v="4"/>
    <n v="1"/>
    <x v="1"/>
    <n v="1"/>
    <n v="1"/>
    <n v="0"/>
    <s v="High"/>
    <n v="4.5061608304100043"/>
  </r>
  <r>
    <n v="0"/>
    <s v="No"/>
    <n v="4"/>
    <n v="6"/>
    <s v="No"/>
    <n v="8"/>
    <n v="8"/>
    <x v="0"/>
    <n v="0"/>
    <n v="0"/>
    <n v="1"/>
    <s v="Low"/>
    <n v="0"/>
  </r>
  <r>
    <n v="8"/>
    <s v="Yes"/>
    <n v="0"/>
    <n v="2"/>
    <s v="Yes"/>
    <n v="4"/>
    <n v="0"/>
    <x v="1"/>
    <n v="1"/>
    <n v="1"/>
    <n v="0"/>
    <s v="High"/>
    <n v="4.5061608304100043"/>
  </r>
  <r>
    <n v="4"/>
    <s v="Yes"/>
    <n v="2"/>
    <n v="1"/>
    <s v="Yes"/>
    <n v="3"/>
    <n v="1"/>
    <x v="1"/>
    <n v="1"/>
    <n v="1"/>
    <n v="0"/>
    <s v="Medium"/>
    <n v="4.5061608304100043"/>
  </r>
  <r>
    <n v="7"/>
    <s v="Yes"/>
    <n v="0"/>
    <n v="1"/>
    <s v="Yes"/>
    <n v="2"/>
    <n v="2"/>
    <x v="1"/>
    <n v="1"/>
    <n v="1"/>
    <n v="0"/>
    <s v="Medium"/>
    <n v="4.5061608304100043"/>
  </r>
  <r>
    <n v="9"/>
    <s v="Yes"/>
    <n v="1"/>
    <n v="0"/>
    <s v="Yes"/>
    <n v="1"/>
    <n v="0"/>
    <x v="1"/>
    <n v="1"/>
    <n v="1"/>
    <n v="0"/>
    <s v="High"/>
    <n v="4.5061608304100043"/>
  </r>
  <r>
    <n v="4"/>
    <s v="Yes"/>
    <n v="2"/>
    <n v="2"/>
    <s v="Yes"/>
    <n v="2"/>
    <n v="1"/>
    <x v="1"/>
    <n v="1"/>
    <n v="1"/>
    <n v="0"/>
    <s v="Medium"/>
    <n v="4.5061608304100043"/>
  </r>
  <r>
    <n v="10"/>
    <s v="Yes"/>
    <n v="3"/>
    <n v="1"/>
    <s v="Yes"/>
    <n v="3"/>
    <n v="2"/>
    <x v="1"/>
    <n v="1"/>
    <n v="1"/>
    <n v="0"/>
    <s v="High"/>
    <n v="4.5061608304100043"/>
  </r>
  <r>
    <n v="11"/>
    <s v="Yes"/>
    <n v="1"/>
    <n v="0"/>
    <s v="Yes"/>
    <n v="3"/>
    <n v="1"/>
    <x v="1"/>
    <n v="1"/>
    <n v="1"/>
    <n v="0"/>
    <s v="High"/>
    <n v="4.5061608304100043"/>
  </r>
  <r>
    <n v="5"/>
    <s v="Yes"/>
    <n v="3"/>
    <n v="2"/>
    <s v="Yes"/>
    <n v="1"/>
    <n v="0"/>
    <x v="1"/>
    <n v="1"/>
    <n v="1"/>
    <n v="0"/>
    <s v="Medium"/>
    <n v="4.5061608304100043"/>
  </r>
  <r>
    <n v="0"/>
    <s v="No"/>
    <n v="8"/>
    <n v="7"/>
    <s v="No"/>
    <n v="11"/>
    <n v="7"/>
    <x v="0"/>
    <n v="0"/>
    <n v="0"/>
    <n v="1"/>
    <s v="Low"/>
    <n v="0"/>
  </r>
  <r>
    <n v="2"/>
    <s v="No"/>
    <n v="9"/>
    <n v="6"/>
    <s v="No"/>
    <n v="7"/>
    <n v="3"/>
    <x v="0"/>
    <n v="0"/>
    <n v="0"/>
    <n v="1"/>
    <s v="Low"/>
    <n v="0"/>
  </r>
  <r>
    <n v="10"/>
    <s v="Yes"/>
    <n v="2"/>
    <n v="1"/>
    <s v="Yes"/>
    <n v="2"/>
    <n v="1"/>
    <x v="1"/>
    <n v="1"/>
    <n v="1"/>
    <n v="0"/>
    <s v="High"/>
    <n v="4.5061608304100043"/>
  </r>
  <r>
    <n v="9"/>
    <s v="Yes"/>
    <n v="1"/>
    <n v="1"/>
    <s v="Yes"/>
    <n v="0"/>
    <n v="1"/>
    <x v="1"/>
    <n v="1"/>
    <n v="1"/>
    <n v="0"/>
    <s v="High"/>
    <n v="4.5061608304100043"/>
  </r>
  <r>
    <n v="11"/>
    <s v="Yes"/>
    <n v="2"/>
    <n v="0"/>
    <s v="Yes"/>
    <n v="3"/>
    <n v="2"/>
    <x v="0"/>
    <n v="1"/>
    <n v="1"/>
    <n v="1"/>
    <s v="High"/>
    <n v="0"/>
  </r>
  <r>
    <n v="11"/>
    <s v="Yes"/>
    <n v="0"/>
    <n v="1"/>
    <s v="Yes"/>
    <n v="3"/>
    <n v="0"/>
    <x v="0"/>
    <n v="1"/>
    <n v="1"/>
    <n v="1"/>
    <s v="High"/>
    <n v="0"/>
  </r>
  <r>
    <n v="4"/>
    <s v="Yes"/>
    <n v="2"/>
    <n v="2"/>
    <s v="Yes"/>
    <n v="5"/>
    <n v="0"/>
    <x v="0"/>
    <n v="1"/>
    <n v="1"/>
    <n v="1"/>
    <s v="Medium"/>
    <n v="0"/>
  </r>
  <r>
    <n v="11"/>
    <s v="Yes"/>
    <n v="0"/>
    <n v="0"/>
    <s v="Yes"/>
    <n v="1"/>
    <n v="1"/>
    <x v="1"/>
    <n v="1"/>
    <n v="1"/>
    <n v="0"/>
    <s v="High"/>
    <n v="4.5061608304100043"/>
  </r>
  <r>
    <n v="3"/>
    <s v="No"/>
    <n v="5"/>
    <n v="5"/>
    <s v="No"/>
    <n v="11"/>
    <n v="9"/>
    <x v="0"/>
    <n v="0"/>
    <n v="0"/>
    <n v="1"/>
    <s v="Low"/>
    <n v="0"/>
  </r>
  <r>
    <n v="0"/>
    <s v="No"/>
    <n v="4"/>
    <n v="4"/>
    <s v="No"/>
    <n v="14"/>
    <n v="7"/>
    <x v="0"/>
    <n v="0"/>
    <n v="0"/>
    <n v="1"/>
    <s v="Low"/>
    <n v="0"/>
  </r>
  <r>
    <n v="0"/>
    <s v="No"/>
    <n v="8"/>
    <n v="4"/>
    <s v="No"/>
    <n v="14"/>
    <n v="5"/>
    <x v="0"/>
    <n v="0"/>
    <n v="0"/>
    <n v="1"/>
    <s v="Low"/>
    <n v="0"/>
  </r>
  <r>
    <n v="3"/>
    <s v="No"/>
    <n v="5"/>
    <n v="4"/>
    <s v="No"/>
    <n v="11"/>
    <n v="8"/>
    <x v="0"/>
    <n v="0"/>
    <n v="0"/>
    <n v="1"/>
    <s v="Low"/>
    <n v="0"/>
  </r>
  <r>
    <n v="3"/>
    <s v="No"/>
    <n v="9"/>
    <n v="3"/>
    <s v="No"/>
    <n v="11"/>
    <n v="4"/>
    <x v="0"/>
    <n v="0"/>
    <n v="0"/>
    <n v="1"/>
    <s v="Low"/>
    <n v="0"/>
  </r>
  <r>
    <n v="5"/>
    <s v="Yes"/>
    <n v="0"/>
    <n v="0"/>
    <s v="Yes"/>
    <n v="2"/>
    <n v="0"/>
    <x v="1"/>
    <n v="1"/>
    <n v="1"/>
    <n v="0"/>
    <s v="Medium"/>
    <n v="4.5061608304100043"/>
  </r>
  <r>
    <n v="6"/>
    <s v="Yes"/>
    <n v="0"/>
    <n v="1"/>
    <s v="Yes"/>
    <n v="5"/>
    <n v="2"/>
    <x v="1"/>
    <n v="1"/>
    <n v="1"/>
    <n v="0"/>
    <s v="Medium"/>
    <n v="4.5061608304100043"/>
  </r>
  <r>
    <n v="4"/>
    <s v="Yes"/>
    <n v="0"/>
    <n v="2"/>
    <s v="Yes"/>
    <n v="0"/>
    <n v="1"/>
    <x v="0"/>
    <n v="1"/>
    <n v="1"/>
    <n v="1"/>
    <s v="Medium"/>
    <n v="0"/>
  </r>
  <r>
    <n v="2"/>
    <s v="No"/>
    <n v="8"/>
    <n v="6"/>
    <s v="No"/>
    <n v="14"/>
    <n v="3"/>
    <x v="1"/>
    <n v="0"/>
    <n v="0"/>
    <n v="0"/>
    <s v="Low"/>
    <n v="4.5061608304100043"/>
  </r>
  <r>
    <n v="0"/>
    <s v="No"/>
    <n v="4"/>
    <n v="6"/>
    <s v="No"/>
    <n v="11"/>
    <n v="4"/>
    <x v="0"/>
    <n v="0"/>
    <n v="0"/>
    <n v="1"/>
    <s v="Low"/>
    <n v="0"/>
  </r>
  <r>
    <n v="2"/>
    <s v="No"/>
    <n v="6"/>
    <n v="7"/>
    <s v="No"/>
    <n v="7"/>
    <n v="8"/>
    <x v="0"/>
    <n v="0"/>
    <n v="0"/>
    <n v="1"/>
    <s v="Low"/>
    <n v="0"/>
  </r>
  <r>
    <n v="4"/>
    <s v="Yes"/>
    <n v="2"/>
    <n v="0"/>
    <s v="Yes"/>
    <n v="1"/>
    <n v="1"/>
    <x v="0"/>
    <n v="1"/>
    <n v="1"/>
    <n v="1"/>
    <s v="Medium"/>
    <n v="0"/>
  </r>
  <r>
    <n v="1"/>
    <s v="No"/>
    <n v="7"/>
    <n v="4"/>
    <s v="No"/>
    <n v="14"/>
    <n v="6"/>
    <x v="0"/>
    <n v="0"/>
    <n v="0"/>
    <n v="1"/>
    <s v="Low"/>
    <n v="0"/>
  </r>
  <r>
    <n v="8"/>
    <s v="Yes"/>
    <n v="1"/>
    <n v="0"/>
    <s v="Yes"/>
    <n v="3"/>
    <n v="2"/>
    <x v="0"/>
    <n v="1"/>
    <n v="1"/>
    <n v="1"/>
    <s v="High"/>
    <n v="0"/>
  </r>
  <r>
    <n v="2"/>
    <s v="No"/>
    <n v="9"/>
    <n v="5"/>
    <s v="No"/>
    <n v="7"/>
    <n v="6"/>
    <x v="0"/>
    <n v="0"/>
    <n v="0"/>
    <n v="1"/>
    <s v="Low"/>
    <n v="0"/>
  </r>
  <r>
    <n v="6"/>
    <s v="Yes"/>
    <n v="2"/>
    <n v="0"/>
    <s v="Yes"/>
    <n v="4"/>
    <n v="2"/>
    <x v="1"/>
    <n v="1"/>
    <n v="1"/>
    <n v="0"/>
    <s v="Medium"/>
    <n v="4.5061608304100043"/>
  </r>
  <r>
    <n v="6"/>
    <s v="Yes"/>
    <n v="2"/>
    <n v="2"/>
    <s v="Yes"/>
    <n v="4"/>
    <n v="2"/>
    <x v="1"/>
    <n v="1"/>
    <n v="1"/>
    <n v="0"/>
    <s v="Medium"/>
    <n v="4.5061608304100043"/>
  </r>
  <r>
    <n v="4"/>
    <s v="Yes"/>
    <n v="3"/>
    <n v="2"/>
    <s v="Yes"/>
    <n v="2"/>
    <n v="2"/>
    <x v="0"/>
    <n v="1"/>
    <n v="1"/>
    <n v="1"/>
    <s v="Medium"/>
    <n v="0"/>
  </r>
  <r>
    <n v="7"/>
    <s v="No"/>
    <n v="0"/>
    <n v="0"/>
    <s v="Yes"/>
    <n v="5"/>
    <n v="2"/>
    <x v="1"/>
    <n v="0"/>
    <n v="1"/>
    <n v="0"/>
    <s v="Medium"/>
    <n v="4.5061608304100043"/>
  </r>
  <r>
    <n v="5"/>
    <s v="Yes"/>
    <n v="1"/>
    <n v="0"/>
    <s v="Yes"/>
    <n v="3"/>
    <n v="0"/>
    <x v="1"/>
    <n v="1"/>
    <n v="1"/>
    <n v="0"/>
    <s v="Medium"/>
    <n v="4.5061608304100043"/>
  </r>
  <r>
    <n v="3"/>
    <s v="No"/>
    <n v="9"/>
    <n v="6"/>
    <s v="No"/>
    <n v="8"/>
    <n v="4"/>
    <x v="0"/>
    <n v="0"/>
    <n v="0"/>
    <n v="1"/>
    <s v="Low"/>
    <n v="0"/>
  </r>
  <r>
    <n v="7"/>
    <s v="Yes"/>
    <n v="1"/>
    <n v="1"/>
    <s v="Yes"/>
    <n v="1"/>
    <n v="0"/>
    <x v="1"/>
    <n v="1"/>
    <n v="1"/>
    <n v="0"/>
    <s v="Medium"/>
    <n v="4.5061608304100043"/>
  </r>
  <r>
    <n v="8"/>
    <s v="Yes"/>
    <n v="3"/>
    <n v="1"/>
    <s v="Yes"/>
    <n v="0"/>
    <n v="1"/>
    <x v="1"/>
    <n v="1"/>
    <n v="1"/>
    <n v="0"/>
    <s v="High"/>
    <n v="4.5061608304100043"/>
  </r>
  <r>
    <n v="6"/>
    <s v="Yes"/>
    <n v="2"/>
    <n v="2"/>
    <s v="Yes"/>
    <n v="3"/>
    <n v="1"/>
    <x v="1"/>
    <n v="1"/>
    <n v="1"/>
    <n v="0"/>
    <s v="Medium"/>
    <n v="4.5061608304100043"/>
  </r>
  <r>
    <n v="10"/>
    <s v="Yes"/>
    <n v="0"/>
    <n v="2"/>
    <s v="Yes"/>
    <n v="0"/>
    <n v="1"/>
    <x v="1"/>
    <n v="1"/>
    <n v="1"/>
    <n v="0"/>
    <s v="High"/>
    <n v="4.5061608304100043"/>
  </r>
  <r>
    <n v="0"/>
    <s v="No"/>
    <n v="5"/>
    <n v="7"/>
    <s v="No"/>
    <n v="9"/>
    <n v="6"/>
    <x v="0"/>
    <n v="0"/>
    <n v="0"/>
    <n v="1"/>
    <s v="Low"/>
    <n v="0"/>
  </r>
  <r>
    <n v="7"/>
    <s v="Yes"/>
    <n v="1"/>
    <n v="2"/>
    <s v="Yes"/>
    <n v="5"/>
    <n v="0"/>
    <x v="1"/>
    <n v="1"/>
    <n v="1"/>
    <n v="0"/>
    <s v="Medium"/>
    <n v="4.5061608304100043"/>
  </r>
  <r>
    <n v="7"/>
    <s v="Yes"/>
    <n v="3"/>
    <n v="0"/>
    <s v="Yes"/>
    <n v="1"/>
    <n v="2"/>
    <x v="1"/>
    <n v="1"/>
    <n v="1"/>
    <n v="0"/>
    <s v="Medium"/>
    <n v="4.5061608304100043"/>
  </r>
  <r>
    <n v="2"/>
    <s v="No"/>
    <n v="8"/>
    <n v="6"/>
    <s v="No"/>
    <n v="11"/>
    <n v="8"/>
    <x v="0"/>
    <n v="0"/>
    <n v="0"/>
    <n v="1"/>
    <s v="Low"/>
    <n v="0"/>
  </r>
  <r>
    <n v="8"/>
    <s v="Yes"/>
    <n v="1"/>
    <n v="0"/>
    <s v="Yes"/>
    <n v="1"/>
    <n v="0"/>
    <x v="1"/>
    <n v="1"/>
    <n v="1"/>
    <n v="0"/>
    <s v="High"/>
    <n v="4.5061608304100043"/>
  </r>
  <r>
    <n v="2"/>
    <s v="No"/>
    <n v="5"/>
    <n v="7"/>
    <s v="No"/>
    <n v="14"/>
    <n v="7"/>
    <x v="0"/>
    <n v="0"/>
    <n v="0"/>
    <n v="1"/>
    <s v="Low"/>
    <n v="0"/>
  </r>
  <r>
    <n v="5"/>
    <s v="Yes"/>
    <n v="3"/>
    <n v="0"/>
    <s v="No"/>
    <n v="1"/>
    <n v="2"/>
    <x v="1"/>
    <n v="1"/>
    <n v="0"/>
    <n v="0"/>
    <s v="Medium"/>
    <n v="4.5061608304100043"/>
  </r>
  <r>
    <n v="8"/>
    <s v="Yes"/>
    <n v="3"/>
    <n v="1"/>
    <s v="Yes"/>
    <n v="2"/>
    <n v="2"/>
    <x v="1"/>
    <n v="1"/>
    <n v="1"/>
    <n v="0"/>
    <s v="High"/>
    <n v="4.5061608304100043"/>
  </r>
  <r>
    <n v="5"/>
    <s v="Yes"/>
    <n v="0"/>
    <n v="1"/>
    <s v="Yes"/>
    <n v="6.2688629120000003"/>
    <n v="1"/>
    <x v="1"/>
    <n v="1"/>
    <n v="1"/>
    <n v="0"/>
    <s v="Medium"/>
    <n v="4.5061608304100043"/>
  </r>
  <r>
    <n v="4"/>
    <s v="Yes"/>
    <n v="2"/>
    <n v="1"/>
    <s v="Yes"/>
    <n v="4"/>
    <n v="2"/>
    <x v="1"/>
    <n v="1"/>
    <n v="1"/>
    <n v="0"/>
    <s v="Medium"/>
    <n v="4.5061608304100043"/>
  </r>
  <r>
    <n v="4"/>
    <s v="Yes"/>
    <n v="2"/>
    <n v="1"/>
    <s v="Yes"/>
    <n v="0"/>
    <n v="2"/>
    <x v="1"/>
    <n v="1"/>
    <n v="1"/>
    <n v="0"/>
    <s v="Medium"/>
    <n v="4.5061608304100043"/>
  </r>
  <r>
    <n v="8"/>
    <s v="Yes"/>
    <n v="3.963354475"/>
    <n v="1"/>
    <s v="Yes"/>
    <n v="4"/>
    <n v="2"/>
    <x v="1"/>
    <n v="1"/>
    <n v="1"/>
    <n v="0"/>
    <s v="High"/>
    <n v="4.5061608304100043"/>
  </r>
  <r>
    <n v="2"/>
    <s v="No"/>
    <n v="7"/>
    <n v="6"/>
    <s v="No"/>
    <n v="14"/>
    <n v="8"/>
    <x v="1"/>
    <n v="0"/>
    <n v="0"/>
    <n v="0"/>
    <s v="Low"/>
    <n v="4.5061608304100043"/>
  </r>
  <r>
    <n v="8"/>
    <s v="Yes"/>
    <n v="0"/>
    <n v="0"/>
    <s v="Yes"/>
    <n v="5"/>
    <n v="0"/>
    <x v="1"/>
    <n v="1"/>
    <n v="1"/>
    <n v="0"/>
    <s v="High"/>
    <n v="4.5061608304100043"/>
  </r>
  <r>
    <n v="1"/>
    <s v="No"/>
    <n v="6"/>
    <n v="6"/>
    <s v="No"/>
    <n v="10"/>
    <n v="4"/>
    <x v="0"/>
    <n v="0"/>
    <n v="0"/>
    <n v="1"/>
    <s v="Low"/>
    <n v="0"/>
  </r>
  <r>
    <n v="2"/>
    <s v="No"/>
    <n v="5"/>
    <n v="5"/>
    <s v="No"/>
    <n v="12"/>
    <n v="3"/>
    <x v="0"/>
    <n v="0"/>
    <n v="0"/>
    <n v="1"/>
    <s v="Low"/>
    <n v="0"/>
  </r>
  <r>
    <n v="4"/>
    <s v="Yes"/>
    <n v="2"/>
    <n v="2"/>
    <s v="Yes"/>
    <n v="3"/>
    <n v="1"/>
    <x v="1"/>
    <n v="1"/>
    <n v="1"/>
    <n v="0"/>
    <s v="Medium"/>
    <n v="4.5061608304100043"/>
  </r>
  <r>
    <n v="6"/>
    <s v="Yes"/>
    <n v="3"/>
    <n v="1"/>
    <s v="Yes"/>
    <n v="5"/>
    <n v="1"/>
    <x v="1"/>
    <n v="1"/>
    <n v="1"/>
    <n v="0"/>
    <s v="Medium"/>
    <n v="4.5061608304100043"/>
  </r>
  <r>
    <n v="11"/>
    <s v="Yes"/>
    <n v="2"/>
    <n v="0"/>
    <s v="Yes"/>
    <n v="5"/>
    <n v="0"/>
    <x v="1"/>
    <n v="1"/>
    <n v="1"/>
    <n v="0"/>
    <s v="High"/>
    <n v="4.5061608304100043"/>
  </r>
  <r>
    <n v="4"/>
    <s v="Yes"/>
    <n v="3"/>
    <n v="2"/>
    <s v="Yes"/>
    <n v="0"/>
    <n v="0"/>
    <x v="1"/>
    <n v="1"/>
    <n v="1"/>
    <n v="0"/>
    <s v="Medium"/>
    <n v="4.5061608304100043"/>
  </r>
  <r>
    <n v="2"/>
    <s v="No"/>
    <n v="9"/>
    <n v="4"/>
    <s v="No"/>
    <n v="12"/>
    <n v="6"/>
    <x v="0"/>
    <n v="0"/>
    <n v="0"/>
    <n v="1"/>
    <s v="Low"/>
    <n v="0"/>
  </r>
  <r>
    <n v="8"/>
    <s v="Yes"/>
    <n v="0"/>
    <n v="1"/>
    <s v="Yes"/>
    <n v="3"/>
    <n v="0"/>
    <x v="1"/>
    <n v="1"/>
    <n v="1"/>
    <n v="0"/>
    <s v="High"/>
    <n v="4.5061608304100043"/>
  </r>
  <r>
    <n v="3"/>
    <s v="No"/>
    <n v="6"/>
    <n v="7"/>
    <s v="No"/>
    <n v="10"/>
    <n v="8"/>
    <x v="0"/>
    <n v="0"/>
    <n v="0"/>
    <n v="1"/>
    <s v="Low"/>
    <n v="0"/>
  </r>
  <r>
    <n v="3"/>
    <s v="No"/>
    <n v="5"/>
    <n v="6"/>
    <s v="No"/>
    <n v="11"/>
    <n v="6"/>
    <x v="0"/>
    <n v="0"/>
    <n v="0"/>
    <n v="1"/>
    <s v="Low"/>
    <n v="0"/>
  </r>
  <r>
    <n v="0"/>
    <s v="No"/>
    <n v="5"/>
    <n v="6"/>
    <s v="No"/>
    <n v="11"/>
    <n v="8"/>
    <x v="0"/>
    <n v="0"/>
    <n v="0"/>
    <n v="1"/>
    <s v="Low"/>
    <n v="0"/>
  </r>
  <r>
    <n v="1"/>
    <s v="No"/>
    <n v="7"/>
    <n v="5"/>
    <s v="No"/>
    <n v="11"/>
    <n v="3"/>
    <x v="0"/>
    <n v="0"/>
    <n v="0"/>
    <n v="1"/>
    <s v="Low"/>
    <n v="0"/>
  </r>
  <r>
    <n v="2"/>
    <s v="No"/>
    <n v="5"/>
    <n v="6"/>
    <s v="No"/>
    <n v="9"/>
    <n v="8"/>
    <x v="1"/>
    <n v="0"/>
    <n v="0"/>
    <n v="0"/>
    <s v="Low"/>
    <n v="4.5061608304100043"/>
  </r>
  <r>
    <n v="7"/>
    <s v="Yes"/>
    <n v="1"/>
    <n v="0"/>
    <s v="Yes"/>
    <n v="4"/>
    <n v="0"/>
    <x v="1"/>
    <n v="1"/>
    <n v="1"/>
    <n v="0"/>
    <s v="Medium"/>
    <n v="4.5061608304100043"/>
  </r>
  <r>
    <n v="10"/>
    <s v="Yes"/>
    <n v="2"/>
    <n v="0"/>
    <s v="Yes"/>
    <n v="1"/>
    <n v="1"/>
    <x v="1"/>
    <n v="1"/>
    <n v="1"/>
    <n v="0"/>
    <s v="High"/>
    <n v="4.5061608304100043"/>
  </r>
  <r>
    <n v="9"/>
    <s v="No"/>
    <n v="0"/>
    <n v="2"/>
    <s v="Yes"/>
    <n v="3"/>
    <n v="0"/>
    <x v="1"/>
    <n v="0"/>
    <n v="1"/>
    <n v="0"/>
    <s v="High"/>
    <n v="4.5061608304100043"/>
  </r>
  <r>
    <n v="11"/>
    <s v="Yes"/>
    <n v="3"/>
    <n v="2"/>
    <s v="Yes"/>
    <n v="5"/>
    <n v="0"/>
    <x v="1"/>
    <n v="1"/>
    <n v="1"/>
    <n v="0"/>
    <s v="High"/>
    <n v="4.5061608304100043"/>
  </r>
  <r>
    <n v="2"/>
    <s v="No"/>
    <n v="7"/>
    <n v="6"/>
    <s v="No"/>
    <n v="13"/>
    <n v="8"/>
    <x v="0"/>
    <n v="0"/>
    <n v="0"/>
    <n v="1"/>
    <s v="Low"/>
    <n v="0"/>
  </r>
  <r>
    <n v="0"/>
    <s v="No"/>
    <n v="7"/>
    <n v="7"/>
    <s v="No"/>
    <n v="13"/>
    <n v="6"/>
    <x v="1"/>
    <n v="0"/>
    <n v="0"/>
    <n v="0"/>
    <s v="Low"/>
    <n v="4.5061608304100043"/>
  </r>
  <r>
    <n v="4"/>
    <s v="Yes"/>
    <n v="0"/>
    <n v="1"/>
    <s v="Yes"/>
    <n v="4"/>
    <n v="1"/>
    <x v="1"/>
    <n v="1"/>
    <n v="1"/>
    <n v="0"/>
    <s v="Medium"/>
    <n v="4.5061608304100043"/>
  </r>
  <r>
    <n v="1"/>
    <s v="No"/>
    <n v="5"/>
    <n v="7"/>
    <s v="No"/>
    <n v="12"/>
    <n v="3"/>
    <x v="0"/>
    <n v="0"/>
    <n v="0"/>
    <n v="1"/>
    <s v="Low"/>
    <n v="0"/>
  </r>
  <r>
    <n v="0"/>
    <s v="No"/>
    <n v="7"/>
    <n v="5"/>
    <s v="No"/>
    <n v="9"/>
    <n v="4"/>
    <x v="0"/>
    <n v="0"/>
    <n v="0"/>
    <n v="1"/>
    <s v="Low"/>
    <n v="0"/>
  </r>
  <r>
    <n v="8"/>
    <s v="Yes"/>
    <n v="1"/>
    <n v="0"/>
    <s v="Yes"/>
    <n v="1"/>
    <n v="0"/>
    <x v="1"/>
    <n v="1"/>
    <n v="1"/>
    <n v="0"/>
    <s v="High"/>
    <n v="4.5061608304100043"/>
  </r>
  <r>
    <n v="1"/>
    <s v="No"/>
    <n v="4"/>
    <n v="4"/>
    <s v="No"/>
    <n v="7"/>
    <n v="5"/>
    <x v="0"/>
    <n v="0"/>
    <n v="0"/>
    <n v="1"/>
    <s v="Low"/>
    <n v="0"/>
  </r>
  <r>
    <n v="0"/>
    <s v="No"/>
    <n v="4"/>
    <n v="4"/>
    <s v="No"/>
    <n v="8"/>
    <n v="6"/>
    <x v="0"/>
    <n v="0"/>
    <n v="0"/>
    <n v="1"/>
    <s v="Low"/>
    <n v="0"/>
  </r>
  <r>
    <n v="9"/>
    <s v="Yes"/>
    <n v="2"/>
    <n v="1"/>
    <s v="Yes"/>
    <n v="3"/>
    <n v="1"/>
    <x v="1"/>
    <n v="1"/>
    <n v="1"/>
    <n v="0"/>
    <s v="High"/>
    <n v="4.5061608304100043"/>
  </r>
  <r>
    <n v="2"/>
    <s v="No"/>
    <n v="9"/>
    <n v="6"/>
    <s v="No"/>
    <n v="11"/>
    <n v="5"/>
    <x v="0"/>
    <n v="0"/>
    <n v="0"/>
    <n v="1"/>
    <s v="Low"/>
    <n v="0"/>
  </r>
  <r>
    <n v="2"/>
    <s v="No"/>
    <n v="9"/>
    <n v="7"/>
    <s v="No"/>
    <n v="10"/>
    <n v="6"/>
    <x v="0"/>
    <n v="0"/>
    <n v="0"/>
    <n v="1"/>
    <s v="Low"/>
    <n v="0"/>
  </r>
  <r>
    <n v="5"/>
    <s v="Yes"/>
    <n v="3"/>
    <n v="2"/>
    <s v="Yes"/>
    <n v="0"/>
    <n v="1"/>
    <x v="1"/>
    <n v="1"/>
    <n v="1"/>
    <n v="0"/>
    <s v="Medium"/>
    <n v="4.5061608304100043"/>
  </r>
  <r>
    <n v="9"/>
    <s v="Yes"/>
    <n v="1"/>
    <n v="0"/>
    <s v="Yes"/>
    <n v="2"/>
    <n v="1"/>
    <x v="1"/>
    <n v="1"/>
    <n v="1"/>
    <n v="0"/>
    <s v="High"/>
    <n v="4.5061608304100043"/>
  </r>
  <r>
    <n v="11"/>
    <s v="Yes"/>
    <n v="1"/>
    <n v="1"/>
    <s v="Yes"/>
    <n v="5"/>
    <n v="1"/>
    <x v="1"/>
    <n v="1"/>
    <n v="1"/>
    <n v="0"/>
    <s v="High"/>
    <n v="4.5061608304100043"/>
  </r>
  <r>
    <n v="2"/>
    <s v="No"/>
    <n v="7"/>
    <n v="5"/>
    <s v="No"/>
    <n v="14"/>
    <n v="9"/>
    <x v="0"/>
    <n v="0"/>
    <n v="0"/>
    <n v="1"/>
    <s v="Low"/>
    <n v="0"/>
  </r>
  <r>
    <n v="0"/>
    <s v="No"/>
    <n v="6"/>
    <n v="5"/>
    <s v="No"/>
    <n v="7"/>
    <n v="5"/>
    <x v="0"/>
    <n v="0"/>
    <n v="0"/>
    <n v="1"/>
    <s v="Low"/>
    <n v="0"/>
  </r>
  <r>
    <n v="5"/>
    <s v="Yes"/>
    <n v="1"/>
    <n v="1"/>
    <s v="Yes"/>
    <n v="1"/>
    <n v="0"/>
    <x v="1"/>
    <n v="1"/>
    <n v="1"/>
    <n v="0"/>
    <s v="Medium"/>
    <n v="4.5061608304100043"/>
  </r>
  <r>
    <n v="4.5058160029999996"/>
    <s v="No"/>
    <n v="4"/>
    <n v="4"/>
    <s v="No"/>
    <n v="11"/>
    <n v="3"/>
    <x v="1"/>
    <n v="0"/>
    <n v="0"/>
    <n v="0"/>
    <s v="Medium"/>
    <n v="4.5061608304100043"/>
  </r>
  <r>
    <n v="7"/>
    <s v="Yes"/>
    <n v="2"/>
    <n v="1"/>
    <s v="Yes"/>
    <n v="0"/>
    <n v="3.5647266310000001"/>
    <x v="1"/>
    <n v="1"/>
    <n v="1"/>
    <n v="0"/>
    <s v="Medium"/>
    <n v="4.5061608304100043"/>
  </r>
  <r>
    <n v="3"/>
    <s v="No"/>
    <n v="9"/>
    <n v="5"/>
    <s v="No"/>
    <n v="9"/>
    <n v="5"/>
    <x v="1"/>
    <n v="0"/>
    <n v="0"/>
    <n v="0"/>
    <s v="Low"/>
    <n v="4.5061608304100043"/>
  </r>
  <r>
    <n v="2"/>
    <s v="No"/>
    <n v="4"/>
    <n v="5"/>
    <s v="No"/>
    <n v="14"/>
    <n v="7"/>
    <x v="1"/>
    <n v="0"/>
    <n v="0"/>
    <n v="0"/>
    <s v="Low"/>
    <n v="4.5061608304100043"/>
  </r>
  <r>
    <n v="8"/>
    <s v="Yes"/>
    <n v="1"/>
    <n v="0"/>
    <s v="Yes"/>
    <n v="1"/>
    <n v="0"/>
    <x v="1"/>
    <n v="1"/>
    <n v="1"/>
    <n v="0"/>
    <s v="High"/>
    <n v="4.5061608304100043"/>
  </r>
  <r>
    <n v="2"/>
    <s v="No"/>
    <n v="7"/>
    <n v="4"/>
    <s v="No"/>
    <n v="9"/>
    <n v="4"/>
    <x v="0"/>
    <n v="0"/>
    <n v="0"/>
    <n v="1"/>
    <s v="Low"/>
    <n v="0"/>
  </r>
  <r>
    <n v="0"/>
    <s v="No"/>
    <n v="7"/>
    <n v="6"/>
    <s v="No"/>
    <n v="11"/>
    <n v="7"/>
    <x v="0"/>
    <n v="0"/>
    <n v="0"/>
    <n v="1"/>
    <s v="Low"/>
    <n v="0"/>
  </r>
  <r>
    <n v="2"/>
    <s v="No"/>
    <n v="9"/>
    <n v="5"/>
    <s v="No"/>
    <n v="12"/>
    <n v="5"/>
    <x v="0"/>
    <n v="0"/>
    <n v="0"/>
    <n v="1"/>
    <s v="Low"/>
    <n v="0"/>
  </r>
  <r>
    <n v="10"/>
    <s v="Yes"/>
    <n v="2"/>
    <n v="0"/>
    <s v="Yes"/>
    <n v="2"/>
    <n v="1"/>
    <x v="1"/>
    <n v="1"/>
    <n v="1"/>
    <n v="0"/>
    <s v="High"/>
    <n v="4.5061608304100043"/>
  </r>
  <r>
    <n v="1"/>
    <s v="No"/>
    <n v="4"/>
    <n v="5"/>
    <s v="No"/>
    <n v="7"/>
    <n v="7"/>
    <x v="0"/>
    <n v="0"/>
    <n v="0"/>
    <n v="1"/>
    <s v="Low"/>
    <n v="0"/>
  </r>
  <r>
    <n v="2"/>
    <s v="No"/>
    <n v="4"/>
    <n v="6"/>
    <s v="No"/>
    <n v="8"/>
    <n v="3"/>
    <x v="0"/>
    <n v="0"/>
    <n v="0"/>
    <n v="1"/>
    <s v="Low"/>
    <n v="0"/>
  </r>
  <r>
    <n v="6"/>
    <s v="Yes"/>
    <n v="0"/>
    <n v="0"/>
    <s v="Yes"/>
    <n v="3"/>
    <n v="1"/>
    <x v="1"/>
    <n v="1"/>
    <n v="1"/>
    <n v="0"/>
    <s v="Medium"/>
    <n v="4.5061608304100043"/>
  </r>
  <r>
    <n v="9"/>
    <s v="Yes"/>
    <n v="2"/>
    <n v="2"/>
    <s v="Yes"/>
    <n v="3"/>
    <n v="0"/>
    <x v="1"/>
    <n v="1"/>
    <n v="1"/>
    <n v="0"/>
    <s v="High"/>
    <n v="4.5061608304100043"/>
  </r>
  <r>
    <n v="7"/>
    <s v="Yes"/>
    <n v="3"/>
    <n v="2"/>
    <s v="Yes"/>
    <n v="0"/>
    <n v="0"/>
    <x v="1"/>
    <n v="1"/>
    <n v="1"/>
    <n v="0"/>
    <s v="Medium"/>
    <n v="4.5061608304100043"/>
  </r>
  <r>
    <n v="10"/>
    <s v="Yes"/>
    <n v="3"/>
    <n v="0"/>
    <s v="Yes"/>
    <n v="3"/>
    <n v="1"/>
    <x v="1"/>
    <n v="1"/>
    <n v="1"/>
    <n v="0"/>
    <s v="High"/>
    <n v="4.5061608304100043"/>
  </r>
  <r>
    <n v="10"/>
    <s v="Yes"/>
    <n v="1"/>
    <n v="2"/>
    <s v="Yes"/>
    <n v="4"/>
    <n v="2"/>
    <x v="1"/>
    <n v="1"/>
    <n v="1"/>
    <n v="0"/>
    <s v="High"/>
    <n v="4.5061608304100043"/>
  </r>
  <r>
    <n v="1"/>
    <s v="No"/>
    <n v="8"/>
    <n v="6"/>
    <s v="No"/>
    <n v="12"/>
    <n v="5"/>
    <x v="0"/>
    <n v="0"/>
    <n v="0"/>
    <n v="1"/>
    <s v="Low"/>
    <n v="0"/>
  </r>
  <r>
    <n v="3"/>
    <s v="No"/>
    <n v="9"/>
    <n v="5"/>
    <s v="No"/>
    <n v="12"/>
    <n v="7"/>
    <x v="0"/>
    <n v="0"/>
    <n v="0"/>
    <n v="1"/>
    <s v="Low"/>
    <n v="0"/>
  </r>
  <r>
    <n v="8"/>
    <s v="Yes"/>
    <n v="1"/>
    <n v="0"/>
    <s v="Yes"/>
    <n v="5"/>
    <n v="2"/>
    <x v="1"/>
    <n v="1"/>
    <n v="1"/>
    <n v="0"/>
    <s v="High"/>
    <n v="4.5061608304100043"/>
  </r>
  <r>
    <n v="1"/>
    <s v="No"/>
    <n v="9"/>
    <n v="6"/>
    <s v="No"/>
    <n v="10"/>
    <n v="8"/>
    <x v="0"/>
    <n v="0"/>
    <n v="0"/>
    <n v="1"/>
    <s v="Low"/>
    <n v="0"/>
  </r>
  <r>
    <n v="1"/>
    <s v="No"/>
    <n v="8"/>
    <n v="5"/>
    <s v="No"/>
    <n v="12"/>
    <n v="4"/>
    <x v="0"/>
    <n v="0"/>
    <n v="0"/>
    <n v="1"/>
    <s v="Low"/>
    <n v="0"/>
  </r>
  <r>
    <n v="3"/>
    <s v="No"/>
    <n v="8"/>
    <n v="4"/>
    <s v="No"/>
    <n v="10"/>
    <n v="4"/>
    <x v="0"/>
    <n v="0"/>
    <n v="0"/>
    <n v="1"/>
    <s v="Low"/>
    <n v="0"/>
  </r>
  <r>
    <n v="1"/>
    <s v="No"/>
    <n v="8"/>
    <n v="4"/>
    <s v="No"/>
    <n v="10"/>
    <n v="4"/>
    <x v="0"/>
    <n v="0"/>
    <n v="0"/>
    <n v="1"/>
    <s v="Low"/>
    <n v="0"/>
  </r>
  <r>
    <n v="8"/>
    <s v="Yes"/>
    <n v="0"/>
    <n v="0"/>
    <s v="Yes"/>
    <n v="2"/>
    <n v="0"/>
    <x v="1"/>
    <n v="1"/>
    <n v="1"/>
    <n v="0"/>
    <s v="High"/>
    <n v="4.5061608304100043"/>
  </r>
  <r>
    <n v="3"/>
    <s v="No"/>
    <n v="3.963354475"/>
    <n v="6"/>
    <s v="No"/>
    <n v="10"/>
    <n v="6"/>
    <x v="0"/>
    <n v="0"/>
    <n v="0"/>
    <n v="1"/>
    <s v="Low"/>
    <n v="0"/>
  </r>
  <r>
    <n v="3"/>
    <s v="No"/>
    <n v="8"/>
    <n v="5"/>
    <s v="No"/>
    <n v="9"/>
    <n v="4"/>
    <x v="0"/>
    <n v="0"/>
    <n v="0"/>
    <n v="1"/>
    <s v="Low"/>
    <n v="0"/>
  </r>
  <r>
    <n v="7"/>
    <s v="Yes"/>
    <n v="3"/>
    <n v="1"/>
    <s v="Yes"/>
    <n v="2"/>
    <n v="0"/>
    <x v="1"/>
    <n v="1"/>
    <n v="1"/>
    <n v="0"/>
    <s v="Medium"/>
    <n v="4.5061608304100043"/>
  </r>
  <r>
    <n v="0"/>
    <s v="No"/>
    <n v="7"/>
    <n v="4"/>
    <s v="No"/>
    <n v="11"/>
    <n v="4"/>
    <x v="0"/>
    <n v="0"/>
    <n v="0"/>
    <n v="1"/>
    <s v="Low"/>
    <n v="0"/>
  </r>
  <r>
    <n v="8"/>
    <s v="Yes"/>
    <n v="1"/>
    <n v="0"/>
    <s v="Yes"/>
    <n v="0"/>
    <n v="0"/>
    <x v="1"/>
    <n v="1"/>
    <n v="1"/>
    <n v="0"/>
    <s v="High"/>
    <n v="4.5061608304100043"/>
  </r>
  <r>
    <n v="11"/>
    <s v="Yes"/>
    <n v="0"/>
    <n v="0"/>
    <s v="Yes"/>
    <n v="0"/>
    <n v="0"/>
    <x v="0"/>
    <n v="1"/>
    <n v="1"/>
    <n v="1"/>
    <s v="High"/>
    <n v="0"/>
  </r>
  <r>
    <n v="5"/>
    <s v="Yes"/>
    <n v="3"/>
    <n v="0"/>
    <s v="Yes"/>
    <n v="0"/>
    <n v="1"/>
    <x v="1"/>
    <n v="1"/>
    <n v="1"/>
    <n v="0"/>
    <s v="Medium"/>
    <n v="4.5061608304100043"/>
  </r>
  <r>
    <n v="1"/>
    <s v="No"/>
    <n v="5"/>
    <n v="7"/>
    <s v="No"/>
    <n v="13"/>
    <n v="7"/>
    <x v="0"/>
    <n v="0"/>
    <n v="0"/>
    <n v="1"/>
    <s v="Low"/>
    <n v="0"/>
  </r>
  <r>
    <n v="7"/>
    <s v="Yes"/>
    <n v="2"/>
    <n v="2"/>
    <s v="Yes"/>
    <n v="1"/>
    <n v="2"/>
    <x v="1"/>
    <n v="1"/>
    <n v="1"/>
    <n v="0"/>
    <s v="Medium"/>
    <n v="4.5061608304100043"/>
  </r>
  <r>
    <n v="1"/>
    <s v="No"/>
    <n v="4"/>
    <n v="6"/>
    <s v="No"/>
    <n v="6"/>
    <n v="6"/>
    <x v="0"/>
    <n v="0"/>
    <n v="0"/>
    <n v="1"/>
    <s v="Low"/>
    <n v="0"/>
  </r>
  <r>
    <n v="2"/>
    <s v="No"/>
    <n v="8"/>
    <n v="6"/>
    <s v="No"/>
    <n v="10"/>
    <n v="6"/>
    <x v="0"/>
    <n v="0"/>
    <n v="0"/>
    <n v="1"/>
    <s v="Low"/>
    <n v="0"/>
  </r>
  <r>
    <n v="4"/>
    <s v="Yes"/>
    <n v="2"/>
    <n v="0"/>
    <s v="Yes"/>
    <n v="4"/>
    <n v="0"/>
    <x v="1"/>
    <n v="1"/>
    <n v="1"/>
    <n v="0"/>
    <s v="Medium"/>
    <n v="4.5061608304100043"/>
  </r>
  <r>
    <n v="2"/>
    <s v="No"/>
    <n v="6"/>
    <n v="4"/>
    <s v="No"/>
    <n v="8"/>
    <n v="5"/>
    <x v="1"/>
    <n v="0"/>
    <n v="0"/>
    <n v="0"/>
    <s v="Low"/>
    <n v="4.5061608304100043"/>
  </r>
  <r>
    <n v="11"/>
    <s v="Yes"/>
    <n v="0"/>
    <n v="0"/>
    <s v="Yes"/>
    <n v="3"/>
    <n v="0"/>
    <x v="1"/>
    <n v="1"/>
    <n v="1"/>
    <n v="0"/>
    <s v="High"/>
    <n v="4.5061608304100043"/>
  </r>
  <r>
    <n v="11"/>
    <s v="Yes"/>
    <n v="1"/>
    <n v="2"/>
    <s v="Yes"/>
    <n v="5"/>
    <n v="2"/>
    <x v="1"/>
    <n v="1"/>
    <n v="1"/>
    <n v="0"/>
    <s v="High"/>
    <n v="4.5061608304100043"/>
  </r>
  <r>
    <n v="3"/>
    <s v="No"/>
    <n v="6"/>
    <n v="6"/>
    <s v="No"/>
    <n v="8"/>
    <n v="6"/>
    <x v="0"/>
    <n v="0"/>
    <n v="0"/>
    <n v="1"/>
    <s v="Low"/>
    <n v="0"/>
  </r>
  <r>
    <n v="6"/>
    <s v="Yes"/>
    <n v="2"/>
    <n v="1"/>
    <s v="Yes"/>
    <n v="6.2688629120000003"/>
    <n v="0"/>
    <x v="1"/>
    <n v="1"/>
    <n v="1"/>
    <n v="0"/>
    <s v="Medium"/>
    <n v="4.5061608304100043"/>
  </r>
  <r>
    <n v="9"/>
    <s v="Yes"/>
    <n v="1"/>
    <n v="1"/>
    <s v="Yes"/>
    <n v="5"/>
    <n v="2"/>
    <x v="1"/>
    <n v="1"/>
    <n v="1"/>
    <n v="0"/>
    <s v="High"/>
    <n v="4.5061608304100043"/>
  </r>
  <r>
    <n v="3"/>
    <s v="No"/>
    <n v="7"/>
    <n v="4"/>
    <s v="No"/>
    <n v="13"/>
    <n v="3"/>
    <x v="0"/>
    <n v="0"/>
    <n v="0"/>
    <n v="1"/>
    <s v="Low"/>
    <n v="0"/>
  </r>
  <r>
    <n v="4"/>
    <s v="Yes"/>
    <n v="1"/>
    <n v="2"/>
    <s v="Yes"/>
    <n v="1"/>
    <n v="2"/>
    <x v="1"/>
    <n v="1"/>
    <n v="1"/>
    <n v="0"/>
    <s v="Medium"/>
    <n v="4.5061608304100043"/>
  </r>
  <r>
    <n v="4"/>
    <s v="Yes"/>
    <n v="3"/>
    <n v="1"/>
    <s v="Yes"/>
    <n v="3"/>
    <n v="1"/>
    <x v="1"/>
    <n v="1"/>
    <n v="1"/>
    <n v="0"/>
    <s v="Medium"/>
    <n v="4.5061608304100043"/>
  </r>
  <r>
    <n v="0"/>
    <s v="No"/>
    <n v="4"/>
    <n v="4"/>
    <s v="No"/>
    <n v="12"/>
    <n v="8"/>
    <x v="0"/>
    <n v="0"/>
    <n v="0"/>
    <n v="1"/>
    <s v="Low"/>
    <n v="0"/>
  </r>
  <r>
    <n v="10"/>
    <s v="Yes"/>
    <n v="1"/>
    <n v="1"/>
    <s v="Yes"/>
    <n v="4"/>
    <n v="2"/>
    <x v="1"/>
    <n v="1"/>
    <n v="1"/>
    <n v="0"/>
    <s v="High"/>
    <n v="4.5061608304100043"/>
  </r>
  <r>
    <n v="3"/>
    <s v="No"/>
    <n v="5"/>
    <n v="5"/>
    <s v="No"/>
    <n v="10"/>
    <n v="9"/>
    <x v="0"/>
    <n v="0"/>
    <n v="0"/>
    <n v="1"/>
    <s v="Low"/>
    <n v="0"/>
  </r>
  <r>
    <n v="3"/>
    <s v="No"/>
    <n v="7"/>
    <n v="5"/>
    <s v="No"/>
    <n v="6"/>
    <n v="4"/>
    <x v="0"/>
    <n v="0"/>
    <n v="0"/>
    <n v="1"/>
    <s v="Low"/>
    <n v="0"/>
  </r>
  <r>
    <n v="10"/>
    <s v="Yes"/>
    <n v="0"/>
    <n v="0"/>
    <s v="Yes"/>
    <n v="2"/>
    <n v="1"/>
    <x v="1"/>
    <n v="1"/>
    <n v="1"/>
    <n v="0"/>
    <s v="High"/>
    <n v="4.5061608304100043"/>
  </r>
  <r>
    <n v="7"/>
    <s v="Yes"/>
    <n v="1"/>
    <n v="0"/>
    <s v="Yes"/>
    <n v="1"/>
    <n v="1"/>
    <x v="1"/>
    <n v="1"/>
    <n v="1"/>
    <n v="0"/>
    <s v="Medium"/>
    <n v="4.5061608304100043"/>
  </r>
  <r>
    <n v="3"/>
    <s v="No"/>
    <n v="9"/>
    <n v="7"/>
    <s v="No"/>
    <n v="10"/>
    <n v="6"/>
    <x v="0"/>
    <n v="0"/>
    <n v="0"/>
    <n v="1"/>
    <s v="Low"/>
    <n v="0"/>
  </r>
  <r>
    <n v="11"/>
    <s v="Yes"/>
    <n v="2"/>
    <n v="1"/>
    <s v="Yes"/>
    <n v="0"/>
    <n v="0"/>
    <x v="1"/>
    <n v="1"/>
    <n v="1"/>
    <n v="0"/>
    <s v="High"/>
    <n v="4.5061608304100043"/>
  </r>
  <r>
    <n v="2"/>
    <s v="No"/>
    <n v="5"/>
    <n v="7"/>
    <s v="No"/>
    <n v="12"/>
    <n v="9"/>
    <x v="0"/>
    <n v="0"/>
    <n v="0"/>
    <n v="1"/>
    <s v="Low"/>
    <n v="0"/>
  </r>
  <r>
    <n v="4"/>
    <s v="Yes"/>
    <n v="3"/>
    <n v="0"/>
    <s v="Yes"/>
    <n v="1"/>
    <n v="0"/>
    <x v="1"/>
    <n v="1"/>
    <n v="1"/>
    <n v="0"/>
    <s v="Medium"/>
    <n v="4.5061608304100043"/>
  </r>
  <r>
    <n v="0"/>
    <s v="No"/>
    <n v="9"/>
    <n v="4"/>
    <s v="No"/>
    <n v="13"/>
    <n v="8"/>
    <x v="1"/>
    <n v="0"/>
    <n v="0"/>
    <n v="0"/>
    <s v="Low"/>
    <n v="4.5061608304100043"/>
  </r>
  <r>
    <n v="3"/>
    <s v="No"/>
    <n v="3.963354475"/>
    <n v="6"/>
    <s v="No"/>
    <n v="12"/>
    <n v="6"/>
    <x v="0"/>
    <n v="0"/>
    <n v="0"/>
    <n v="1"/>
    <s v="Low"/>
    <n v="0"/>
  </r>
  <r>
    <n v="3"/>
    <s v="No"/>
    <n v="6"/>
    <n v="7"/>
    <s v="No"/>
    <n v="11"/>
    <n v="3.5647266310000001"/>
    <x v="0"/>
    <n v="0"/>
    <n v="0"/>
    <n v="1"/>
    <s v="Low"/>
    <n v="0"/>
  </r>
  <r>
    <n v="6"/>
    <s v="Yes"/>
    <n v="0"/>
    <n v="1"/>
    <s v="Yes"/>
    <n v="3"/>
    <n v="0"/>
    <x v="1"/>
    <n v="1"/>
    <n v="1"/>
    <n v="0"/>
    <s v="Medium"/>
    <n v="4.5061608304100043"/>
  </r>
  <r>
    <n v="0"/>
    <s v="No"/>
    <n v="5"/>
    <n v="5"/>
    <s v="No"/>
    <n v="10"/>
    <n v="9"/>
    <x v="0"/>
    <n v="0"/>
    <n v="0"/>
    <n v="1"/>
    <s v="Low"/>
    <n v="0"/>
  </r>
  <r>
    <n v="7"/>
    <s v="Yes"/>
    <n v="2"/>
    <n v="1"/>
    <s v="Yes"/>
    <n v="2"/>
    <n v="2"/>
    <x v="1"/>
    <n v="1"/>
    <n v="1"/>
    <n v="0"/>
    <s v="Medium"/>
    <n v="4.5061608304100043"/>
  </r>
  <r>
    <n v="11"/>
    <s v="Yes"/>
    <n v="3"/>
    <n v="0"/>
    <s v="Yes"/>
    <n v="5"/>
    <n v="2"/>
    <x v="1"/>
    <n v="1"/>
    <n v="1"/>
    <n v="0"/>
    <s v="High"/>
    <n v="4.5061608304100043"/>
  </r>
  <r>
    <n v="0"/>
    <s v="No"/>
    <n v="8"/>
    <n v="4"/>
    <s v="No"/>
    <n v="13"/>
    <n v="5"/>
    <x v="0"/>
    <n v="0"/>
    <n v="0"/>
    <n v="1"/>
    <s v="Low"/>
    <n v="0"/>
  </r>
  <r>
    <n v="10"/>
    <s v="Yes"/>
    <n v="1"/>
    <n v="2"/>
    <s v="Yes"/>
    <n v="4"/>
    <n v="1"/>
    <x v="1"/>
    <n v="1"/>
    <n v="1"/>
    <n v="0"/>
    <s v="High"/>
    <n v="4.5061608304100043"/>
  </r>
  <r>
    <n v="2"/>
    <s v="No"/>
    <n v="7"/>
    <n v="6"/>
    <s v="No"/>
    <n v="14"/>
    <n v="7"/>
    <x v="0"/>
    <n v="0"/>
    <n v="0"/>
    <n v="1"/>
    <s v="Low"/>
    <n v="0"/>
  </r>
  <r>
    <n v="10"/>
    <s v="Yes"/>
    <n v="3"/>
    <n v="1"/>
    <s v="Yes"/>
    <n v="1"/>
    <n v="0"/>
    <x v="1"/>
    <n v="1"/>
    <n v="1"/>
    <n v="0"/>
    <s v="High"/>
    <n v="4.5061608304100043"/>
  </r>
  <r>
    <n v="7"/>
    <s v="Yes"/>
    <n v="0"/>
    <n v="2"/>
    <s v="Yes"/>
    <n v="0"/>
    <n v="2"/>
    <x v="1"/>
    <n v="1"/>
    <n v="1"/>
    <n v="0"/>
    <s v="Medium"/>
    <n v="4.5061608304100043"/>
  </r>
  <r>
    <n v="11"/>
    <s v="Yes"/>
    <n v="3"/>
    <n v="1"/>
    <s v="Yes"/>
    <n v="1"/>
    <n v="2"/>
    <x v="1"/>
    <n v="1"/>
    <n v="1"/>
    <n v="0"/>
    <s v="High"/>
    <n v="4.5061608304100043"/>
  </r>
  <r>
    <n v="0"/>
    <s v="No"/>
    <n v="5"/>
    <n v="4"/>
    <s v="No"/>
    <n v="12"/>
    <n v="5"/>
    <x v="0"/>
    <n v="0"/>
    <n v="0"/>
    <n v="1"/>
    <s v="Low"/>
    <n v="0"/>
  </r>
  <r>
    <n v="6"/>
    <s v="Yes"/>
    <n v="1"/>
    <n v="0"/>
    <s v="Yes"/>
    <n v="6.2688629120000003"/>
    <n v="0"/>
    <x v="1"/>
    <n v="1"/>
    <n v="1"/>
    <n v="0"/>
    <s v="Medium"/>
    <n v="4.5061608304100043"/>
  </r>
  <r>
    <n v="4.5058160029999996"/>
    <s v="No"/>
    <n v="7"/>
    <n v="5"/>
    <s v="No"/>
    <n v="11"/>
    <n v="6"/>
    <x v="0"/>
    <n v="0"/>
    <n v="0"/>
    <n v="1"/>
    <s v="Medium"/>
    <n v="0"/>
  </r>
  <r>
    <n v="4"/>
    <s v="Yes"/>
    <n v="1"/>
    <n v="1"/>
    <s v="Yes"/>
    <n v="0"/>
    <n v="1"/>
    <x v="1"/>
    <n v="1"/>
    <n v="1"/>
    <n v="0"/>
    <s v="Medium"/>
    <n v="4.5061608304100043"/>
  </r>
  <r>
    <n v="8"/>
    <s v="Yes"/>
    <n v="0"/>
    <n v="2"/>
    <s v="Yes"/>
    <n v="2"/>
    <n v="2"/>
    <x v="1"/>
    <n v="1"/>
    <n v="1"/>
    <n v="0"/>
    <s v="High"/>
    <n v="4.5061608304100043"/>
  </r>
  <r>
    <n v="10"/>
    <s v="Yes"/>
    <n v="1"/>
    <n v="2"/>
    <s v="Yes"/>
    <n v="4"/>
    <n v="1"/>
    <x v="1"/>
    <n v="1"/>
    <n v="1"/>
    <n v="0"/>
    <s v="High"/>
    <n v="4.5061608304100043"/>
  </r>
  <r>
    <n v="7"/>
    <s v="Yes"/>
    <n v="2"/>
    <n v="0"/>
    <s v="Yes"/>
    <n v="3"/>
    <n v="1"/>
    <x v="1"/>
    <n v="1"/>
    <n v="1"/>
    <n v="0"/>
    <s v="Medium"/>
    <n v="4.5061608304100043"/>
  </r>
  <r>
    <n v="11"/>
    <s v="Yes"/>
    <n v="1"/>
    <n v="2"/>
    <s v="Yes"/>
    <n v="1"/>
    <n v="0"/>
    <x v="1"/>
    <n v="1"/>
    <n v="1"/>
    <n v="0"/>
    <s v="High"/>
    <n v="4.5061608304100043"/>
  </r>
  <r>
    <n v="9"/>
    <s v="Yes"/>
    <n v="0"/>
    <n v="1"/>
    <s v="Yes"/>
    <n v="4"/>
    <n v="1"/>
    <x v="1"/>
    <n v="1"/>
    <n v="1"/>
    <n v="0"/>
    <s v="High"/>
    <n v="4.5061608304100043"/>
  </r>
  <r>
    <n v="1"/>
    <s v="No"/>
    <n v="9"/>
    <n v="3"/>
    <s v="No"/>
    <n v="14"/>
    <n v="7"/>
    <x v="0"/>
    <n v="0"/>
    <n v="0"/>
    <n v="1"/>
    <s v="Low"/>
    <n v="0"/>
  </r>
  <r>
    <n v="7"/>
    <s v="Yes"/>
    <n v="0"/>
    <n v="2"/>
    <s v="Yes"/>
    <n v="3"/>
    <n v="0"/>
    <x v="1"/>
    <n v="1"/>
    <n v="1"/>
    <n v="0"/>
    <s v="Medium"/>
    <n v="4.5061608304100043"/>
  </r>
  <r>
    <n v="9"/>
    <s v="Yes"/>
    <n v="2"/>
    <n v="0"/>
    <s v="Yes"/>
    <n v="1"/>
    <n v="2"/>
    <x v="1"/>
    <n v="1"/>
    <n v="1"/>
    <n v="0"/>
    <s v="High"/>
    <n v="4.5061608304100043"/>
  </r>
  <r>
    <n v="7"/>
    <s v="Yes"/>
    <n v="3"/>
    <n v="1"/>
    <s v="Yes"/>
    <n v="1"/>
    <n v="1"/>
    <x v="1"/>
    <n v="1"/>
    <n v="1"/>
    <n v="0"/>
    <s v="Medium"/>
    <n v="4.5061608304100043"/>
  </r>
  <r>
    <n v="1"/>
    <s v="No"/>
    <n v="6"/>
    <n v="6"/>
    <s v="No"/>
    <n v="8"/>
    <n v="3"/>
    <x v="0"/>
    <n v="0"/>
    <n v="0"/>
    <n v="1"/>
    <s v="Low"/>
    <n v="0"/>
  </r>
  <r>
    <n v="2"/>
    <s v="No"/>
    <n v="9"/>
    <n v="6"/>
    <s v="No"/>
    <n v="11"/>
    <n v="7"/>
    <x v="0"/>
    <n v="0"/>
    <n v="0"/>
    <n v="1"/>
    <s v="Low"/>
    <n v="0"/>
  </r>
  <r>
    <n v="7"/>
    <s v="Yes"/>
    <n v="1"/>
    <n v="1"/>
    <s v="Yes"/>
    <n v="5"/>
    <n v="0"/>
    <x v="1"/>
    <n v="1"/>
    <n v="1"/>
    <n v="0"/>
    <s v="Medium"/>
    <n v="4.5061608304100043"/>
  </r>
  <r>
    <n v="10"/>
    <s v="Yes"/>
    <n v="3"/>
    <n v="2"/>
    <s v="Yes"/>
    <n v="4"/>
    <n v="1"/>
    <x v="1"/>
    <n v="1"/>
    <n v="1"/>
    <n v="0"/>
    <s v="High"/>
    <n v="4.5061608304100043"/>
  </r>
  <r>
    <n v="10"/>
    <s v="Yes"/>
    <n v="0"/>
    <n v="2"/>
    <s v="Yes"/>
    <n v="0"/>
    <n v="1"/>
    <x v="1"/>
    <n v="1"/>
    <n v="1"/>
    <n v="0"/>
    <s v="High"/>
    <n v="4.5061608304100043"/>
  </r>
  <r>
    <n v="10"/>
    <s v="Yes"/>
    <n v="3"/>
    <n v="0"/>
    <s v="Yes"/>
    <n v="2"/>
    <n v="2"/>
    <x v="1"/>
    <n v="1"/>
    <n v="1"/>
    <n v="0"/>
    <s v="High"/>
    <n v="4.5061608304100043"/>
  </r>
  <r>
    <n v="10"/>
    <s v="Yes"/>
    <n v="2"/>
    <n v="0"/>
    <s v="Yes"/>
    <n v="3"/>
    <n v="1"/>
    <x v="1"/>
    <n v="1"/>
    <n v="1"/>
    <n v="0"/>
    <s v="High"/>
    <n v="4.5061608304100043"/>
  </r>
  <r>
    <n v="8"/>
    <s v="Yes"/>
    <n v="0"/>
    <n v="0"/>
    <s v="Yes"/>
    <n v="5"/>
    <n v="2"/>
    <x v="1"/>
    <n v="1"/>
    <n v="1"/>
    <n v="0"/>
    <s v="High"/>
    <n v="4.5061608304100043"/>
  </r>
  <r>
    <n v="6"/>
    <s v="Yes"/>
    <n v="2"/>
    <n v="1"/>
    <s v="Yes"/>
    <n v="5"/>
    <n v="2"/>
    <x v="1"/>
    <n v="1"/>
    <n v="1"/>
    <n v="0"/>
    <s v="Medium"/>
    <n v="4.5061608304100043"/>
  </r>
  <r>
    <n v="10"/>
    <s v="Yes"/>
    <n v="0"/>
    <n v="1"/>
    <s v="Yes"/>
    <n v="4"/>
    <n v="0"/>
    <x v="1"/>
    <n v="1"/>
    <n v="1"/>
    <n v="0"/>
    <s v="High"/>
    <n v="4.5061608304100043"/>
  </r>
  <r>
    <n v="7"/>
    <s v="Yes"/>
    <n v="0"/>
    <n v="1"/>
    <s v="Yes"/>
    <n v="1"/>
    <n v="2"/>
    <x v="1"/>
    <n v="1"/>
    <n v="1"/>
    <n v="0"/>
    <s v="Medium"/>
    <n v="4.5061608304100043"/>
  </r>
  <r>
    <n v="0"/>
    <s v="No"/>
    <n v="6"/>
    <n v="4"/>
    <s v="No"/>
    <n v="11"/>
    <n v="7"/>
    <x v="0"/>
    <n v="0"/>
    <n v="0"/>
    <n v="1"/>
    <s v="Low"/>
    <n v="0"/>
  </r>
  <r>
    <n v="1"/>
    <s v="No"/>
    <n v="4"/>
    <n v="6"/>
    <s v="No"/>
    <n v="8"/>
    <n v="7"/>
    <x v="1"/>
    <n v="0"/>
    <n v="0"/>
    <n v="0"/>
    <s v="Low"/>
    <n v="4.5061608304100043"/>
  </r>
  <r>
    <n v="2"/>
    <s v="No"/>
    <n v="5"/>
    <n v="6"/>
    <s v="No"/>
    <n v="8"/>
    <n v="7"/>
    <x v="0"/>
    <n v="0"/>
    <n v="0"/>
    <n v="1"/>
    <s v="Low"/>
    <n v="0"/>
  </r>
  <r>
    <n v="8"/>
    <s v="Yes"/>
    <n v="3"/>
    <n v="0"/>
    <s v="Yes"/>
    <n v="3"/>
    <n v="0"/>
    <x v="1"/>
    <n v="1"/>
    <n v="1"/>
    <n v="0"/>
    <s v="High"/>
    <n v="4.5061608304100043"/>
  </r>
  <r>
    <n v="0"/>
    <s v="No"/>
    <n v="5"/>
    <n v="7"/>
    <s v="No"/>
    <n v="10"/>
    <n v="6"/>
    <x v="0"/>
    <n v="0"/>
    <n v="0"/>
    <n v="1"/>
    <s v="Low"/>
    <n v="0"/>
  </r>
  <r>
    <n v="9"/>
    <s v="Yes"/>
    <n v="1"/>
    <n v="1"/>
    <s v="Yes"/>
    <n v="1"/>
    <n v="2"/>
    <x v="1"/>
    <n v="1"/>
    <n v="1"/>
    <n v="0"/>
    <s v="High"/>
    <n v="4.5061608304100043"/>
  </r>
  <r>
    <n v="0"/>
    <s v="No"/>
    <n v="4"/>
    <n v="7"/>
    <s v="No"/>
    <n v="11"/>
    <n v="3"/>
    <x v="0"/>
    <n v="0"/>
    <n v="0"/>
    <n v="1"/>
    <s v="Low"/>
    <n v="0"/>
  </r>
  <r>
    <n v="1"/>
    <s v="No"/>
    <n v="9"/>
    <n v="7"/>
    <s v="No"/>
    <n v="14"/>
    <n v="9"/>
    <x v="0"/>
    <n v="0"/>
    <n v="0"/>
    <n v="1"/>
    <s v="Low"/>
    <n v="0"/>
  </r>
  <r>
    <n v="7"/>
    <s v="Yes"/>
    <n v="3"/>
    <n v="0"/>
    <s v="Yes"/>
    <n v="3"/>
    <n v="0"/>
    <x v="0"/>
    <n v="1"/>
    <n v="1"/>
    <n v="1"/>
    <s v="Medium"/>
    <n v="0"/>
  </r>
  <r>
    <n v="9"/>
    <s v="No"/>
    <n v="3"/>
    <n v="1"/>
    <s v="Yes"/>
    <n v="5"/>
    <n v="1"/>
    <x v="1"/>
    <n v="0"/>
    <n v="1"/>
    <n v="0"/>
    <s v="High"/>
    <n v="4.5061608304100043"/>
  </r>
  <r>
    <n v="7"/>
    <s v="Yes"/>
    <n v="2"/>
    <n v="2"/>
    <s v="Yes"/>
    <n v="3"/>
    <n v="1"/>
    <x v="1"/>
    <n v="1"/>
    <n v="1"/>
    <n v="0"/>
    <s v="Medium"/>
    <n v="4.5061608304100043"/>
  </r>
  <r>
    <n v="11"/>
    <s v="Yes"/>
    <n v="1"/>
    <n v="1"/>
    <s v="Yes"/>
    <n v="1"/>
    <n v="0"/>
    <x v="1"/>
    <n v="1"/>
    <n v="1"/>
    <n v="0"/>
    <s v="High"/>
    <n v="4.5061608304100043"/>
  </r>
  <r>
    <n v="0"/>
    <s v="No"/>
    <n v="9"/>
    <n v="7"/>
    <s v="No"/>
    <n v="14"/>
    <n v="7"/>
    <x v="0"/>
    <n v="0"/>
    <n v="0"/>
    <n v="1"/>
    <s v="Low"/>
    <n v="0"/>
  </r>
  <r>
    <n v="7"/>
    <s v="Yes"/>
    <n v="3"/>
    <n v="2"/>
    <s v="Yes"/>
    <n v="3"/>
    <n v="1"/>
    <x v="1"/>
    <n v="1"/>
    <n v="1"/>
    <n v="0"/>
    <s v="Medium"/>
    <n v="4.5061608304100043"/>
  </r>
  <r>
    <n v="1"/>
    <s v="No"/>
    <n v="6"/>
    <n v="4"/>
    <s v="No"/>
    <n v="10"/>
    <n v="6"/>
    <x v="0"/>
    <n v="0"/>
    <n v="0"/>
    <n v="1"/>
    <s v="Low"/>
    <n v="0"/>
  </r>
  <r>
    <n v="5"/>
    <s v="Yes"/>
    <n v="0"/>
    <n v="2"/>
    <s v="Yes"/>
    <n v="5"/>
    <n v="2"/>
    <x v="1"/>
    <n v="1"/>
    <n v="1"/>
    <n v="0"/>
    <s v="Medium"/>
    <n v="4.5061608304100043"/>
  </r>
  <r>
    <n v="10"/>
    <s v="No"/>
    <n v="1"/>
    <n v="2"/>
    <s v="Yes"/>
    <n v="3"/>
    <n v="2"/>
    <x v="1"/>
    <n v="0"/>
    <n v="1"/>
    <n v="0"/>
    <s v="High"/>
    <n v="4.5061608304100043"/>
  </r>
  <r>
    <n v="3"/>
    <s v="No"/>
    <n v="8"/>
    <n v="5"/>
    <s v="No"/>
    <n v="13"/>
    <n v="8"/>
    <x v="0"/>
    <n v="0"/>
    <n v="0"/>
    <n v="1"/>
    <s v="Low"/>
    <n v="0"/>
  </r>
  <r>
    <n v="4"/>
    <s v="Yes"/>
    <n v="0"/>
    <n v="1"/>
    <s v="Yes"/>
    <n v="4"/>
    <n v="1"/>
    <x v="1"/>
    <n v="1"/>
    <n v="1"/>
    <n v="0"/>
    <s v="Medium"/>
    <n v="4.5061608304100043"/>
  </r>
  <r>
    <n v="8"/>
    <s v="Yes"/>
    <n v="2"/>
    <n v="2"/>
    <s v="Yes"/>
    <n v="1"/>
    <n v="0"/>
    <x v="1"/>
    <n v="1"/>
    <n v="1"/>
    <n v="0"/>
    <s v="High"/>
    <n v="4.5061608304100043"/>
  </r>
  <r>
    <n v="3"/>
    <s v="No"/>
    <n v="4"/>
    <n v="6"/>
    <s v="No"/>
    <n v="8"/>
    <n v="3"/>
    <x v="0"/>
    <n v="0"/>
    <n v="0"/>
    <n v="1"/>
    <s v="Low"/>
    <n v="0"/>
  </r>
  <r>
    <n v="8"/>
    <s v="Yes"/>
    <n v="3"/>
    <n v="0"/>
    <s v="Yes"/>
    <n v="4"/>
    <n v="0"/>
    <x v="1"/>
    <n v="1"/>
    <n v="1"/>
    <n v="0"/>
    <s v="High"/>
    <n v="4.5061608304100043"/>
  </r>
  <r>
    <n v="0"/>
    <s v="No"/>
    <n v="5"/>
    <n v="4"/>
    <s v="No"/>
    <n v="9"/>
    <n v="9"/>
    <x v="0"/>
    <n v="0"/>
    <n v="0"/>
    <n v="1"/>
    <s v="Low"/>
    <n v="0"/>
  </r>
  <r>
    <n v="5"/>
    <s v="Yes"/>
    <n v="0"/>
    <n v="2"/>
    <s v="Yes"/>
    <n v="5"/>
    <n v="2"/>
    <x v="1"/>
    <n v="1"/>
    <n v="1"/>
    <n v="0"/>
    <s v="Medium"/>
    <n v="4.5061608304100043"/>
  </r>
  <r>
    <n v="0"/>
    <s v="No"/>
    <n v="4"/>
    <n v="7"/>
    <s v="No"/>
    <n v="7"/>
    <n v="6"/>
    <x v="0"/>
    <n v="0"/>
    <n v="0"/>
    <n v="1"/>
    <s v="Low"/>
    <n v="0"/>
  </r>
  <r>
    <n v="1"/>
    <s v="No"/>
    <n v="6"/>
    <n v="4"/>
    <s v="No"/>
    <n v="12"/>
    <n v="8"/>
    <x v="0"/>
    <n v="0"/>
    <n v="0"/>
    <n v="1"/>
    <s v="Low"/>
    <n v="0"/>
  </r>
  <r>
    <n v="0"/>
    <s v="No"/>
    <n v="4"/>
    <n v="5"/>
    <s v="No"/>
    <n v="11"/>
    <n v="8"/>
    <x v="0"/>
    <n v="0"/>
    <n v="0"/>
    <n v="1"/>
    <s v="Low"/>
    <n v="0"/>
  </r>
  <r>
    <n v="9"/>
    <s v="Yes"/>
    <n v="1"/>
    <n v="0"/>
    <s v="Yes"/>
    <n v="1"/>
    <n v="0"/>
    <x v="1"/>
    <n v="1"/>
    <n v="1"/>
    <n v="0"/>
    <s v="High"/>
    <n v="4.5061608304100043"/>
  </r>
  <r>
    <n v="8"/>
    <s v="Yes"/>
    <n v="1"/>
    <n v="1"/>
    <s v="Yes"/>
    <n v="0"/>
    <n v="1"/>
    <x v="1"/>
    <n v="1"/>
    <n v="1"/>
    <n v="0"/>
    <s v="High"/>
    <n v="4.5061608304100043"/>
  </r>
  <r>
    <n v="5"/>
    <s v="Yes"/>
    <n v="1"/>
    <n v="2"/>
    <s v="Yes"/>
    <n v="4"/>
    <n v="2"/>
    <x v="1"/>
    <n v="1"/>
    <n v="1"/>
    <n v="0"/>
    <s v="Medium"/>
    <n v="4.5061608304100043"/>
  </r>
  <r>
    <n v="9"/>
    <s v="Yes"/>
    <n v="3"/>
    <n v="2"/>
    <s v="Yes"/>
    <n v="5"/>
    <n v="2"/>
    <x v="1"/>
    <n v="1"/>
    <n v="1"/>
    <n v="0"/>
    <s v="High"/>
    <n v="4.5061608304100043"/>
  </r>
  <r>
    <n v="1"/>
    <s v="No"/>
    <n v="6"/>
    <n v="7"/>
    <s v="No"/>
    <n v="8"/>
    <n v="9"/>
    <x v="0"/>
    <n v="0"/>
    <n v="0"/>
    <n v="1"/>
    <s v="Low"/>
    <n v="0"/>
  </r>
  <r>
    <n v="0"/>
    <s v="No"/>
    <n v="8"/>
    <n v="7"/>
    <s v="No"/>
    <n v="9"/>
    <n v="8"/>
    <x v="0"/>
    <n v="0"/>
    <n v="0"/>
    <n v="1"/>
    <s v="Low"/>
    <n v="0"/>
  </r>
  <r>
    <n v="7"/>
    <s v="Yes"/>
    <n v="1"/>
    <n v="2"/>
    <s v="Yes"/>
    <n v="4"/>
    <n v="2"/>
    <x v="1"/>
    <n v="1"/>
    <n v="1"/>
    <n v="0"/>
    <s v="Medium"/>
    <n v="4.5061608304100043"/>
  </r>
  <r>
    <n v="1"/>
    <s v="No"/>
    <n v="7"/>
    <n v="7"/>
    <s v="No"/>
    <n v="14"/>
    <n v="4"/>
    <x v="0"/>
    <n v="0"/>
    <n v="0"/>
    <n v="1"/>
    <s v="Low"/>
    <n v="0"/>
  </r>
  <r>
    <n v="3"/>
    <s v="No"/>
    <n v="5"/>
    <n v="4"/>
    <s v="No"/>
    <n v="7"/>
    <n v="3"/>
    <x v="0"/>
    <n v="0"/>
    <n v="0"/>
    <n v="1"/>
    <s v="Low"/>
    <n v="0"/>
  </r>
  <r>
    <n v="3"/>
    <s v="No"/>
    <n v="9"/>
    <n v="6"/>
    <s v="No"/>
    <n v="13"/>
    <n v="6"/>
    <x v="0"/>
    <n v="0"/>
    <n v="0"/>
    <n v="1"/>
    <s v="Low"/>
    <n v="0"/>
  </r>
  <r>
    <n v="0"/>
    <s v="No"/>
    <n v="5"/>
    <n v="7"/>
    <s v="No"/>
    <n v="8"/>
    <n v="8"/>
    <x v="0"/>
    <n v="0"/>
    <n v="0"/>
    <n v="1"/>
    <s v="Low"/>
    <n v="0"/>
  </r>
  <r>
    <n v="10"/>
    <s v="Yes"/>
    <n v="3"/>
    <n v="2"/>
    <s v="Yes"/>
    <n v="0"/>
    <n v="2"/>
    <x v="1"/>
    <n v="1"/>
    <n v="1"/>
    <n v="0"/>
    <s v="High"/>
    <n v="4.5061608304100043"/>
  </r>
  <r>
    <n v="5"/>
    <s v="Yes"/>
    <n v="2"/>
    <n v="3"/>
    <s v="Yes"/>
    <n v="4"/>
    <n v="3.5647266310000001"/>
    <x v="1"/>
    <n v="1"/>
    <n v="1"/>
    <n v="0"/>
    <s v="Medium"/>
    <n v="4.5061608304100043"/>
  </r>
  <r>
    <n v="2"/>
    <s v="No"/>
    <n v="7"/>
    <n v="5"/>
    <s v="No"/>
    <n v="13"/>
    <n v="6"/>
    <x v="0"/>
    <n v="0"/>
    <n v="0"/>
    <n v="1"/>
    <s v="Low"/>
    <n v="0"/>
  </r>
  <r>
    <n v="7"/>
    <s v="Yes"/>
    <n v="0"/>
    <n v="0"/>
    <s v="Yes"/>
    <n v="4"/>
    <n v="2"/>
    <x v="1"/>
    <n v="1"/>
    <n v="1"/>
    <n v="0"/>
    <s v="Medium"/>
    <n v="4.5061608304100043"/>
  </r>
  <r>
    <n v="4"/>
    <s v="Yes"/>
    <n v="2"/>
    <n v="2"/>
    <s v="Yes"/>
    <n v="5"/>
    <n v="1"/>
    <x v="1"/>
    <n v="1"/>
    <n v="1"/>
    <n v="0"/>
    <s v="Medium"/>
    <n v="4.5061608304100043"/>
  </r>
  <r>
    <n v="5"/>
    <s v="Yes"/>
    <n v="3"/>
    <n v="1"/>
    <s v="Yes"/>
    <n v="3"/>
    <n v="1"/>
    <x v="1"/>
    <n v="1"/>
    <n v="1"/>
    <n v="0"/>
    <s v="Medium"/>
    <n v="4.5061608304100043"/>
  </r>
  <r>
    <n v="10"/>
    <s v="Yes"/>
    <n v="3"/>
    <n v="2"/>
    <s v="Yes"/>
    <n v="4"/>
    <n v="2"/>
    <x v="1"/>
    <n v="1"/>
    <n v="1"/>
    <n v="0"/>
    <s v="High"/>
    <n v="4.5061608304100043"/>
  </r>
  <r>
    <n v="6"/>
    <s v="Yes"/>
    <n v="1"/>
    <n v="2"/>
    <s v="Yes"/>
    <n v="5"/>
    <n v="0"/>
    <x v="1"/>
    <n v="1"/>
    <n v="1"/>
    <n v="0"/>
    <s v="Medium"/>
    <n v="4.5061608304100043"/>
  </r>
  <r>
    <n v="3"/>
    <s v="No"/>
    <n v="4"/>
    <n v="6"/>
    <s v="No"/>
    <n v="13"/>
    <n v="7"/>
    <x v="0"/>
    <n v="0"/>
    <n v="0"/>
    <n v="1"/>
    <s v="Low"/>
    <n v="0"/>
  </r>
  <r>
    <n v="11"/>
    <s v="Yes"/>
    <n v="3"/>
    <n v="2"/>
    <s v="Yes"/>
    <n v="4"/>
    <n v="1"/>
    <x v="1"/>
    <n v="1"/>
    <n v="1"/>
    <n v="0"/>
    <s v="High"/>
    <n v="4.5061608304100043"/>
  </r>
  <r>
    <n v="9"/>
    <s v="Yes"/>
    <n v="1"/>
    <n v="1"/>
    <s v="Yes"/>
    <n v="2"/>
    <n v="0"/>
    <x v="1"/>
    <n v="1"/>
    <n v="1"/>
    <n v="0"/>
    <s v="High"/>
    <n v="4.5061608304100043"/>
  </r>
  <r>
    <n v="3"/>
    <s v="No"/>
    <n v="6"/>
    <n v="5"/>
    <s v="No"/>
    <n v="12"/>
    <n v="3"/>
    <x v="0"/>
    <n v="0"/>
    <n v="0"/>
    <n v="1"/>
    <s v="Low"/>
    <n v="0"/>
  </r>
  <r>
    <n v="2"/>
    <s v="No"/>
    <n v="8"/>
    <n v="6"/>
    <s v="No"/>
    <n v="10"/>
    <n v="7"/>
    <x v="0"/>
    <n v="0"/>
    <n v="0"/>
    <n v="1"/>
    <s v="Low"/>
    <n v="0"/>
  </r>
  <r>
    <n v="9"/>
    <s v="Yes"/>
    <n v="0"/>
    <n v="1"/>
    <s v="Yes"/>
    <n v="3"/>
    <n v="1"/>
    <x v="1"/>
    <n v="1"/>
    <n v="1"/>
    <n v="0"/>
    <s v="High"/>
    <n v="4.5061608304100043"/>
  </r>
  <r>
    <n v="1"/>
    <s v="No"/>
    <n v="6"/>
    <n v="6"/>
    <s v="No"/>
    <n v="10"/>
    <n v="3"/>
    <x v="0"/>
    <n v="0"/>
    <n v="0"/>
    <n v="1"/>
    <s v="Low"/>
    <n v="0"/>
  </r>
  <r>
    <n v="2"/>
    <s v="No"/>
    <n v="4"/>
    <n v="7"/>
    <s v="No"/>
    <n v="14"/>
    <n v="6"/>
    <x v="0"/>
    <n v="0"/>
    <n v="0"/>
    <n v="1"/>
    <s v="Low"/>
    <n v="0"/>
  </r>
  <r>
    <n v="1"/>
    <s v="No"/>
    <n v="5"/>
    <n v="5"/>
    <s v="No"/>
    <n v="10"/>
    <n v="5"/>
    <x v="0"/>
    <n v="0"/>
    <n v="0"/>
    <n v="1"/>
    <s v="Low"/>
    <n v="0"/>
  </r>
  <r>
    <n v="0"/>
    <s v="No"/>
    <n v="7"/>
    <n v="4"/>
    <s v="No"/>
    <n v="14"/>
    <n v="6"/>
    <x v="0"/>
    <n v="0"/>
    <n v="0"/>
    <n v="1"/>
    <s v="Low"/>
    <n v="0"/>
  </r>
  <r>
    <n v="1"/>
    <s v="No"/>
    <n v="5"/>
    <n v="5"/>
    <s v="No"/>
    <n v="8"/>
    <n v="6"/>
    <x v="0"/>
    <n v="0"/>
    <n v="0"/>
    <n v="1"/>
    <s v="Low"/>
    <n v="0"/>
  </r>
  <r>
    <n v="4.5058160029999996"/>
    <s v="No"/>
    <n v="4"/>
    <n v="6"/>
    <s v="No"/>
    <n v="7"/>
    <n v="9"/>
    <x v="0"/>
    <n v="0"/>
    <n v="0"/>
    <n v="1"/>
    <s v="Medium"/>
    <n v="0"/>
  </r>
  <r>
    <n v="7"/>
    <s v="Yes"/>
    <n v="3"/>
    <n v="0"/>
    <s v="Yes"/>
    <n v="4"/>
    <n v="1"/>
    <x v="1"/>
    <n v="1"/>
    <n v="1"/>
    <n v="0"/>
    <s v="Medium"/>
    <n v="4.5061608304100043"/>
  </r>
  <r>
    <n v="9"/>
    <s v="Yes"/>
    <n v="2"/>
    <n v="1"/>
    <s v="Yes"/>
    <n v="1"/>
    <n v="0"/>
    <x v="1"/>
    <n v="1"/>
    <n v="1"/>
    <n v="0"/>
    <s v="High"/>
    <n v="4.5061608304100043"/>
  </r>
  <r>
    <n v="3"/>
    <s v="No"/>
    <n v="5"/>
    <n v="5"/>
    <s v="No"/>
    <n v="6"/>
    <n v="7"/>
    <x v="0"/>
    <n v="0"/>
    <n v="0"/>
    <n v="1"/>
    <s v="Low"/>
    <n v="0"/>
  </r>
  <r>
    <n v="2"/>
    <s v="No"/>
    <n v="7"/>
    <n v="5"/>
    <s v="No"/>
    <n v="14"/>
    <n v="5"/>
    <x v="1"/>
    <n v="0"/>
    <n v="0"/>
    <n v="0"/>
    <s v="Low"/>
    <n v="4.5061608304100043"/>
  </r>
  <r>
    <n v="2"/>
    <s v="No"/>
    <n v="5"/>
    <n v="5"/>
    <s v="No"/>
    <n v="14"/>
    <n v="9"/>
    <x v="0"/>
    <n v="0"/>
    <n v="0"/>
    <n v="1"/>
    <s v="Low"/>
    <n v="0"/>
  </r>
  <r>
    <n v="11"/>
    <s v="Yes"/>
    <n v="3"/>
    <n v="1"/>
    <s v="Yes"/>
    <n v="0"/>
    <n v="0"/>
    <x v="1"/>
    <n v="1"/>
    <n v="1"/>
    <n v="0"/>
    <s v="High"/>
    <n v="4.5061608304100043"/>
  </r>
  <r>
    <n v="7"/>
    <s v="Yes"/>
    <n v="2"/>
    <n v="1"/>
    <s v="Yes"/>
    <n v="2"/>
    <n v="2"/>
    <x v="1"/>
    <n v="1"/>
    <n v="1"/>
    <n v="0"/>
    <s v="Medium"/>
    <n v="4.5061608304100043"/>
  </r>
  <r>
    <n v="4"/>
    <s v="Yes"/>
    <n v="3"/>
    <n v="0"/>
    <s v="Yes"/>
    <n v="1"/>
    <n v="1"/>
    <x v="1"/>
    <n v="1"/>
    <n v="1"/>
    <n v="0"/>
    <s v="Medium"/>
    <n v="4.5061608304100043"/>
  </r>
  <r>
    <n v="2"/>
    <s v="No"/>
    <n v="7"/>
    <n v="6"/>
    <s v="No"/>
    <n v="12"/>
    <n v="8"/>
    <x v="1"/>
    <n v="0"/>
    <n v="0"/>
    <n v="0"/>
    <s v="Low"/>
    <n v="4.5061608304100043"/>
  </r>
  <r>
    <n v="0"/>
    <s v="No"/>
    <n v="7"/>
    <n v="7"/>
    <s v="No"/>
    <n v="6"/>
    <n v="9"/>
    <x v="0"/>
    <n v="0"/>
    <n v="0"/>
    <n v="1"/>
    <s v="Low"/>
    <n v="0"/>
  </r>
  <r>
    <n v="10"/>
    <s v="Yes"/>
    <n v="3"/>
    <n v="2"/>
    <s v="Yes"/>
    <n v="2"/>
    <n v="1"/>
    <x v="1"/>
    <n v="1"/>
    <n v="1"/>
    <n v="0"/>
    <s v="High"/>
    <n v="4.5061608304100043"/>
  </r>
  <r>
    <n v="4"/>
    <s v="Yes"/>
    <n v="2"/>
    <n v="1"/>
    <s v="Yes"/>
    <n v="4"/>
    <n v="2"/>
    <x v="1"/>
    <n v="1"/>
    <n v="1"/>
    <n v="0"/>
    <s v="Medium"/>
    <n v="4.5061608304100043"/>
  </r>
  <r>
    <n v="0"/>
    <s v="No"/>
    <n v="8"/>
    <n v="4"/>
    <s v="No"/>
    <n v="9"/>
    <n v="8"/>
    <x v="0"/>
    <n v="0"/>
    <n v="0"/>
    <n v="1"/>
    <s v="Low"/>
    <n v="0"/>
  </r>
  <r>
    <n v="3"/>
    <s v="No"/>
    <n v="7"/>
    <n v="4"/>
    <s v="No"/>
    <n v="12"/>
    <n v="3"/>
    <x v="0"/>
    <n v="0"/>
    <n v="0"/>
    <n v="1"/>
    <s v="Low"/>
    <n v="0"/>
  </r>
  <r>
    <n v="2"/>
    <s v="No"/>
    <n v="7"/>
    <n v="4"/>
    <s v="No"/>
    <n v="7"/>
    <n v="5"/>
    <x v="0"/>
    <n v="0"/>
    <n v="0"/>
    <n v="1"/>
    <s v="Low"/>
    <n v="0"/>
  </r>
  <r>
    <n v="4"/>
    <s v="Yes"/>
    <n v="1"/>
    <n v="2"/>
    <s v="Yes"/>
    <n v="2"/>
    <n v="2"/>
    <x v="1"/>
    <n v="1"/>
    <n v="1"/>
    <n v="0"/>
    <s v="Medium"/>
    <n v="4.5061608304100043"/>
  </r>
  <r>
    <n v="6"/>
    <s v="Yes"/>
    <n v="2"/>
    <n v="1"/>
    <s v="Yes"/>
    <n v="5"/>
    <n v="1"/>
    <x v="1"/>
    <n v="1"/>
    <n v="1"/>
    <n v="0"/>
    <s v="Medium"/>
    <n v="4.5061608304100043"/>
  </r>
  <r>
    <n v="9"/>
    <s v="Yes"/>
    <n v="3"/>
    <n v="0"/>
    <s v="Yes"/>
    <n v="5"/>
    <n v="2"/>
    <x v="1"/>
    <n v="1"/>
    <n v="1"/>
    <n v="0"/>
    <s v="High"/>
    <n v="4.5061608304100043"/>
  </r>
  <r>
    <n v="6"/>
    <s v="Yes"/>
    <n v="1"/>
    <n v="2"/>
    <s v="Yes"/>
    <n v="5"/>
    <n v="2"/>
    <x v="1"/>
    <n v="1"/>
    <n v="1"/>
    <n v="0"/>
    <s v="Medium"/>
    <n v="4.5061608304100043"/>
  </r>
  <r>
    <n v="7"/>
    <s v="Yes"/>
    <n v="0"/>
    <n v="0"/>
    <s v="Yes"/>
    <n v="5"/>
    <n v="1"/>
    <x v="1"/>
    <n v="1"/>
    <n v="1"/>
    <n v="0"/>
    <s v="Medium"/>
    <n v="4.5061608304100043"/>
  </r>
  <r>
    <n v="9"/>
    <s v="Yes"/>
    <n v="2"/>
    <n v="1"/>
    <s v="Yes"/>
    <n v="0"/>
    <n v="2"/>
    <x v="1"/>
    <n v="1"/>
    <n v="1"/>
    <n v="0"/>
    <s v="High"/>
    <n v="4.5061608304100043"/>
  </r>
  <r>
    <n v="9"/>
    <s v="Yes"/>
    <n v="2"/>
    <n v="2"/>
    <s v="Yes"/>
    <n v="1"/>
    <n v="2"/>
    <x v="1"/>
    <n v="1"/>
    <n v="1"/>
    <n v="0"/>
    <s v="High"/>
    <n v="4.5061608304100043"/>
  </r>
  <r>
    <n v="4.5058160029999996"/>
    <s v="Yes"/>
    <n v="3"/>
    <n v="0"/>
    <s v="Yes"/>
    <n v="5"/>
    <n v="2"/>
    <x v="1"/>
    <n v="1"/>
    <n v="1"/>
    <n v="0"/>
    <s v="Medium"/>
    <n v="4.5061608304100043"/>
  </r>
  <r>
    <n v="0"/>
    <s v="No"/>
    <n v="6"/>
    <n v="7"/>
    <s v="No"/>
    <n v="12"/>
    <n v="3"/>
    <x v="0"/>
    <n v="0"/>
    <n v="0"/>
    <n v="1"/>
    <s v="Low"/>
    <n v="0"/>
  </r>
  <r>
    <n v="3"/>
    <s v="No"/>
    <n v="6"/>
    <n v="6"/>
    <s v="No"/>
    <n v="9"/>
    <n v="8"/>
    <x v="0"/>
    <n v="0"/>
    <n v="0"/>
    <n v="1"/>
    <s v="Low"/>
    <n v="0"/>
  </r>
  <r>
    <n v="3"/>
    <s v="No"/>
    <n v="9"/>
    <n v="4"/>
    <s v="No"/>
    <n v="9"/>
    <n v="3"/>
    <x v="0"/>
    <n v="0"/>
    <n v="0"/>
    <n v="1"/>
    <s v="Low"/>
    <n v="0"/>
  </r>
  <r>
    <n v="1"/>
    <s v="No"/>
    <n v="4"/>
    <n v="7"/>
    <s v="No"/>
    <n v="6"/>
    <n v="6"/>
    <x v="0"/>
    <n v="0"/>
    <n v="0"/>
    <n v="1"/>
    <s v="Low"/>
    <n v="0"/>
  </r>
  <r>
    <n v="0"/>
    <s v="No"/>
    <n v="9"/>
    <n v="6"/>
    <s v="No"/>
    <n v="10"/>
    <n v="5"/>
    <x v="0"/>
    <n v="0"/>
    <n v="0"/>
    <n v="1"/>
    <s v="Low"/>
    <n v="0"/>
  </r>
  <r>
    <n v="0"/>
    <s v="No"/>
    <n v="6"/>
    <n v="5"/>
    <s v="No"/>
    <n v="14"/>
    <n v="6"/>
    <x v="0"/>
    <n v="0"/>
    <n v="0"/>
    <n v="1"/>
    <s v="Low"/>
    <n v="0"/>
  </r>
  <r>
    <n v="6"/>
    <s v="Yes"/>
    <n v="3"/>
    <n v="1"/>
    <s v="Yes"/>
    <n v="0"/>
    <n v="0"/>
    <x v="1"/>
    <n v="1"/>
    <n v="1"/>
    <n v="0"/>
    <s v="Medium"/>
    <n v="4.5061608304100043"/>
  </r>
  <r>
    <n v="9"/>
    <s v="Yes"/>
    <n v="1"/>
    <n v="0"/>
    <s v="Yes"/>
    <n v="4"/>
    <n v="1"/>
    <x v="1"/>
    <n v="1"/>
    <n v="1"/>
    <n v="0"/>
    <s v="High"/>
    <n v="4.5061608304100043"/>
  </r>
  <r>
    <n v="0"/>
    <s v="No"/>
    <n v="9"/>
    <n v="7"/>
    <s v="No"/>
    <n v="8"/>
    <n v="5"/>
    <x v="0"/>
    <n v="0"/>
    <n v="0"/>
    <n v="1"/>
    <s v="Low"/>
    <n v="0"/>
  </r>
  <r>
    <n v="11"/>
    <s v="Yes"/>
    <n v="1"/>
    <n v="1"/>
    <s v="Yes"/>
    <n v="4"/>
    <n v="2"/>
    <x v="1"/>
    <n v="1"/>
    <n v="1"/>
    <n v="0"/>
    <s v="High"/>
    <n v="4.5061608304100043"/>
  </r>
  <r>
    <n v="0"/>
    <s v="No"/>
    <n v="8"/>
    <n v="7"/>
    <s v="No"/>
    <n v="9"/>
    <n v="7"/>
    <x v="0"/>
    <n v="0"/>
    <n v="0"/>
    <n v="1"/>
    <s v="Low"/>
    <n v="0"/>
  </r>
  <r>
    <n v="2"/>
    <s v="No"/>
    <n v="7"/>
    <n v="4"/>
    <s v="No"/>
    <n v="10"/>
    <n v="7"/>
    <x v="0"/>
    <n v="0"/>
    <n v="0"/>
    <n v="1"/>
    <s v="Low"/>
    <n v="0"/>
  </r>
  <r>
    <n v="4"/>
    <s v="Yes"/>
    <n v="0"/>
    <n v="0"/>
    <s v="Yes"/>
    <n v="3"/>
    <n v="2"/>
    <x v="1"/>
    <n v="1"/>
    <n v="1"/>
    <n v="0"/>
    <s v="Medium"/>
    <n v="4.5061608304100043"/>
  </r>
  <r>
    <n v="0"/>
    <s v="No"/>
    <n v="5"/>
    <n v="7"/>
    <s v="No"/>
    <n v="6"/>
    <n v="7"/>
    <x v="0"/>
    <n v="0"/>
    <n v="0"/>
    <n v="1"/>
    <s v="Low"/>
    <n v="0"/>
  </r>
  <r>
    <n v="2"/>
    <s v="No"/>
    <n v="7"/>
    <n v="5"/>
    <s v="No"/>
    <n v="14"/>
    <n v="5"/>
    <x v="0"/>
    <n v="0"/>
    <n v="0"/>
    <n v="1"/>
    <s v="Low"/>
    <n v="0"/>
  </r>
  <r>
    <n v="4.5058160029999996"/>
    <s v="Yes"/>
    <n v="3"/>
    <n v="0"/>
    <s v="Yes"/>
    <n v="5"/>
    <n v="0"/>
    <x v="1"/>
    <n v="1"/>
    <n v="1"/>
    <n v="0"/>
    <s v="Medium"/>
    <n v="4.5061608304100043"/>
  </r>
  <r>
    <n v="6"/>
    <s v="Yes"/>
    <n v="1"/>
    <n v="0"/>
    <s v="Yes"/>
    <n v="4"/>
    <n v="2"/>
    <x v="0"/>
    <n v="1"/>
    <n v="1"/>
    <n v="1"/>
    <s v="Medium"/>
    <n v="0"/>
  </r>
  <r>
    <n v="7"/>
    <s v="Yes"/>
    <n v="2"/>
    <n v="2"/>
    <s v="Yes"/>
    <n v="3"/>
    <n v="1"/>
    <x v="1"/>
    <n v="1"/>
    <n v="1"/>
    <n v="0"/>
    <s v="Medium"/>
    <n v="4.5061608304100043"/>
  </r>
  <r>
    <n v="7"/>
    <s v="Yes"/>
    <n v="0"/>
    <n v="2"/>
    <s v="Yes"/>
    <n v="5"/>
    <n v="1"/>
    <x v="1"/>
    <n v="1"/>
    <n v="1"/>
    <n v="0"/>
    <s v="Medium"/>
    <n v="4.5061608304100043"/>
  </r>
  <r>
    <n v="3"/>
    <s v="No"/>
    <n v="5"/>
    <n v="6"/>
    <s v="No"/>
    <n v="12"/>
    <n v="3"/>
    <x v="0"/>
    <n v="0"/>
    <n v="0"/>
    <n v="1"/>
    <s v="Low"/>
    <n v="0"/>
  </r>
  <r>
    <n v="0"/>
    <s v="No"/>
    <n v="9"/>
    <n v="5"/>
    <s v="No"/>
    <n v="11"/>
    <n v="3"/>
    <x v="0"/>
    <n v="0"/>
    <n v="0"/>
    <n v="1"/>
    <s v="Low"/>
    <n v="0"/>
  </r>
  <r>
    <n v="5"/>
    <s v="Yes"/>
    <n v="0"/>
    <n v="0"/>
    <s v="Yes"/>
    <n v="3"/>
    <n v="1"/>
    <x v="1"/>
    <n v="1"/>
    <n v="1"/>
    <n v="0"/>
    <s v="Medium"/>
    <n v="4.5061608304100043"/>
  </r>
  <r>
    <n v="1"/>
    <s v="No"/>
    <n v="6"/>
    <n v="7"/>
    <s v="No"/>
    <n v="8"/>
    <n v="6"/>
    <x v="1"/>
    <n v="0"/>
    <n v="0"/>
    <n v="0"/>
    <s v="Low"/>
    <n v="4.5061608304100043"/>
  </r>
  <r>
    <n v="5"/>
    <s v="Yes"/>
    <n v="0"/>
    <n v="0"/>
    <s v="Yes"/>
    <n v="4"/>
    <n v="0"/>
    <x v="1"/>
    <n v="1"/>
    <n v="1"/>
    <n v="0"/>
    <s v="Medium"/>
    <n v="4.5061608304100043"/>
  </r>
  <r>
    <n v="0"/>
    <s v="No"/>
    <n v="6"/>
    <n v="7"/>
    <s v="No"/>
    <n v="8"/>
    <n v="7"/>
    <x v="0"/>
    <n v="0"/>
    <n v="0"/>
    <n v="1"/>
    <s v="Low"/>
    <n v="0"/>
  </r>
  <r>
    <n v="3"/>
    <s v="No"/>
    <n v="4"/>
    <n v="4"/>
    <s v="No"/>
    <n v="11"/>
    <n v="3"/>
    <x v="0"/>
    <n v="0"/>
    <n v="0"/>
    <n v="1"/>
    <s v="Low"/>
    <n v="0"/>
  </r>
  <r>
    <n v="1"/>
    <s v="No"/>
    <n v="4"/>
    <n v="5"/>
    <s v="No"/>
    <n v="13"/>
    <n v="5"/>
    <x v="0"/>
    <n v="0"/>
    <n v="0"/>
    <n v="1"/>
    <s v="Low"/>
    <n v="0"/>
  </r>
  <r>
    <n v="7"/>
    <s v="Yes"/>
    <n v="3"/>
    <n v="0"/>
    <s v="Yes"/>
    <n v="1"/>
    <n v="2"/>
    <x v="1"/>
    <n v="1"/>
    <n v="1"/>
    <n v="0"/>
    <s v="Medium"/>
    <n v="4.5061608304100043"/>
  </r>
  <r>
    <n v="8"/>
    <s v="Yes"/>
    <n v="3.963354475"/>
    <n v="0"/>
    <s v="Yes"/>
    <n v="5"/>
    <n v="1"/>
    <x v="1"/>
    <n v="1"/>
    <n v="1"/>
    <n v="0"/>
    <s v="High"/>
    <n v="4.5061608304100043"/>
  </r>
  <r>
    <n v="6"/>
    <s v="Yes"/>
    <n v="1"/>
    <n v="1"/>
    <s v="Yes"/>
    <n v="0"/>
    <n v="0"/>
    <x v="1"/>
    <n v="1"/>
    <n v="1"/>
    <n v="0"/>
    <s v="Medium"/>
    <n v="4.5061608304100043"/>
  </r>
  <r>
    <n v="3"/>
    <s v="No"/>
    <n v="8"/>
    <n v="4"/>
    <s v="No"/>
    <n v="14"/>
    <n v="3"/>
    <x v="0"/>
    <n v="0"/>
    <n v="0"/>
    <n v="1"/>
    <s v="Low"/>
    <n v="0"/>
  </r>
  <r>
    <n v="11"/>
    <s v="Yes"/>
    <n v="0"/>
    <n v="2"/>
    <s v="Yes"/>
    <n v="2"/>
    <n v="2"/>
    <x v="1"/>
    <n v="1"/>
    <n v="1"/>
    <n v="0"/>
    <s v="High"/>
    <n v="4.5061608304100043"/>
  </r>
  <r>
    <n v="10"/>
    <s v="Yes"/>
    <n v="0"/>
    <n v="2"/>
    <s v="Yes"/>
    <n v="4"/>
    <n v="2"/>
    <x v="1"/>
    <n v="1"/>
    <n v="1"/>
    <n v="0"/>
    <s v="High"/>
    <n v="4.5061608304100043"/>
  </r>
  <r>
    <n v="1"/>
    <s v="No"/>
    <n v="6"/>
    <n v="6"/>
    <s v="No"/>
    <n v="6"/>
    <n v="6"/>
    <x v="0"/>
    <n v="0"/>
    <n v="0"/>
    <n v="1"/>
    <s v="Low"/>
    <n v="0"/>
  </r>
  <r>
    <n v="2"/>
    <s v="No"/>
    <n v="7"/>
    <n v="7"/>
    <s v="No"/>
    <n v="13"/>
    <n v="7"/>
    <x v="0"/>
    <n v="0"/>
    <n v="0"/>
    <n v="1"/>
    <s v="Low"/>
    <n v="0"/>
  </r>
  <r>
    <n v="8"/>
    <s v="Yes"/>
    <n v="0"/>
    <n v="0"/>
    <s v="Yes"/>
    <n v="0"/>
    <n v="0"/>
    <x v="1"/>
    <n v="1"/>
    <n v="1"/>
    <n v="0"/>
    <s v="High"/>
    <n v="4.5061608304100043"/>
  </r>
  <r>
    <n v="5"/>
    <s v="Yes"/>
    <n v="2"/>
    <n v="1"/>
    <s v="Yes"/>
    <n v="4"/>
    <n v="0"/>
    <x v="1"/>
    <n v="1"/>
    <n v="1"/>
    <n v="0"/>
    <s v="Medium"/>
    <n v="4.5061608304100043"/>
  </r>
  <r>
    <n v="6"/>
    <s v="Yes"/>
    <n v="1"/>
    <n v="2"/>
    <s v="Yes"/>
    <n v="5"/>
    <n v="0"/>
    <x v="0"/>
    <n v="1"/>
    <n v="1"/>
    <n v="1"/>
    <s v="Medium"/>
    <n v="0"/>
  </r>
  <r>
    <n v="10"/>
    <s v="Yes"/>
    <n v="2"/>
    <n v="0"/>
    <s v="Yes"/>
    <n v="3"/>
    <n v="1"/>
    <x v="1"/>
    <n v="1"/>
    <n v="1"/>
    <n v="0"/>
    <s v="High"/>
    <n v="4.5061608304100043"/>
  </r>
  <r>
    <n v="1"/>
    <s v="No"/>
    <n v="5"/>
    <n v="7"/>
    <s v="No"/>
    <n v="6"/>
    <n v="9"/>
    <x v="0"/>
    <n v="0"/>
    <n v="0"/>
    <n v="1"/>
    <s v="Low"/>
    <n v="0"/>
  </r>
  <r>
    <n v="3"/>
    <s v="No"/>
    <n v="5"/>
    <n v="4"/>
    <s v="No"/>
    <n v="8"/>
    <n v="9"/>
    <x v="0"/>
    <n v="0"/>
    <n v="0"/>
    <n v="1"/>
    <s v="Low"/>
    <n v="0"/>
  </r>
  <r>
    <n v="3"/>
    <s v="No"/>
    <n v="7"/>
    <n v="4"/>
    <s v="No"/>
    <n v="6"/>
    <n v="6"/>
    <x v="0"/>
    <n v="0"/>
    <n v="0"/>
    <n v="1"/>
    <s v="Low"/>
    <n v="0"/>
  </r>
  <r>
    <n v="5"/>
    <s v="Yes"/>
    <n v="2"/>
    <n v="2"/>
    <s v="Yes"/>
    <n v="0"/>
    <n v="2"/>
    <x v="1"/>
    <n v="1"/>
    <n v="1"/>
    <n v="0"/>
    <s v="Medium"/>
    <n v="4.5061608304100043"/>
  </r>
  <r>
    <n v="5"/>
    <s v="Yes"/>
    <n v="2"/>
    <n v="0"/>
    <s v="Yes"/>
    <n v="0"/>
    <n v="1"/>
    <x v="1"/>
    <n v="1"/>
    <n v="1"/>
    <n v="0"/>
    <s v="Medium"/>
    <n v="4.5061608304100043"/>
  </r>
  <r>
    <n v="1"/>
    <s v="No"/>
    <n v="6"/>
    <n v="6"/>
    <s v="No"/>
    <n v="7"/>
    <n v="5"/>
    <x v="0"/>
    <n v="0"/>
    <n v="0"/>
    <n v="1"/>
    <s v="Low"/>
    <n v="0"/>
  </r>
  <r>
    <n v="9"/>
    <s v="Yes"/>
    <n v="0"/>
    <n v="0"/>
    <s v="Yes"/>
    <n v="3"/>
    <n v="2"/>
    <x v="1"/>
    <n v="1"/>
    <n v="1"/>
    <n v="0"/>
    <s v="High"/>
    <n v="4.5061608304100043"/>
  </r>
  <r>
    <n v="3"/>
    <s v="No"/>
    <n v="9"/>
    <n v="6"/>
    <s v="No"/>
    <n v="10"/>
    <n v="4"/>
    <x v="0"/>
    <n v="0"/>
    <n v="0"/>
    <n v="1"/>
    <s v="Low"/>
    <n v="0"/>
  </r>
  <r>
    <n v="8"/>
    <s v="Yes"/>
    <n v="1"/>
    <n v="2"/>
    <s v="Yes"/>
    <n v="5"/>
    <n v="1"/>
    <x v="1"/>
    <n v="1"/>
    <n v="1"/>
    <n v="0"/>
    <s v="High"/>
    <n v="4.5061608304100043"/>
  </r>
  <r>
    <n v="0"/>
    <s v="No"/>
    <n v="4"/>
    <n v="5"/>
    <s v="No"/>
    <n v="8"/>
    <n v="5"/>
    <x v="1"/>
    <n v="0"/>
    <n v="0"/>
    <n v="0"/>
    <s v="Low"/>
    <n v="4.5061608304100043"/>
  </r>
  <r>
    <n v="0"/>
    <s v="No"/>
    <n v="8"/>
    <n v="6"/>
    <s v="No"/>
    <n v="10"/>
    <n v="7"/>
    <x v="0"/>
    <n v="0"/>
    <n v="0"/>
    <n v="1"/>
    <s v="Low"/>
    <n v="0"/>
  </r>
  <r>
    <n v="9"/>
    <s v="Yes"/>
    <n v="0"/>
    <n v="2"/>
    <s v="Yes"/>
    <n v="0"/>
    <n v="2"/>
    <x v="1"/>
    <n v="1"/>
    <n v="1"/>
    <n v="0"/>
    <s v="High"/>
    <n v="4.5061608304100043"/>
  </r>
  <r>
    <n v="11"/>
    <s v="Yes"/>
    <n v="0"/>
    <n v="1"/>
    <s v="Yes"/>
    <n v="3"/>
    <n v="0"/>
    <x v="0"/>
    <n v="1"/>
    <n v="1"/>
    <n v="1"/>
    <s v="High"/>
    <n v="0"/>
  </r>
  <r>
    <n v="1"/>
    <s v="No"/>
    <n v="6"/>
    <n v="5"/>
    <s v="No"/>
    <n v="9"/>
    <n v="5"/>
    <x v="0"/>
    <n v="0"/>
    <n v="0"/>
    <n v="1"/>
    <s v="Low"/>
    <n v="0"/>
  </r>
  <r>
    <n v="0"/>
    <s v="No"/>
    <n v="4"/>
    <n v="4"/>
    <s v="No"/>
    <n v="11"/>
    <n v="4"/>
    <x v="0"/>
    <n v="0"/>
    <n v="0"/>
    <n v="1"/>
    <s v="Low"/>
    <n v="0"/>
  </r>
  <r>
    <n v="9"/>
    <s v="Yes"/>
    <n v="3"/>
    <n v="1"/>
    <s v="Yes"/>
    <n v="2"/>
    <n v="2"/>
    <x v="1"/>
    <n v="1"/>
    <n v="1"/>
    <n v="0"/>
    <s v="High"/>
    <n v="4.5061608304100043"/>
  </r>
  <r>
    <n v="3"/>
    <s v="No"/>
    <n v="7"/>
    <n v="6"/>
    <s v="No"/>
    <n v="14"/>
    <n v="9"/>
    <x v="0"/>
    <n v="0"/>
    <n v="0"/>
    <n v="1"/>
    <s v="Low"/>
    <n v="0"/>
  </r>
  <r>
    <n v="2"/>
    <s v="No"/>
    <n v="6"/>
    <n v="7"/>
    <s v="No"/>
    <n v="14"/>
    <n v="8"/>
    <x v="0"/>
    <n v="0"/>
    <n v="0"/>
    <n v="1"/>
    <s v="Low"/>
    <n v="0"/>
  </r>
  <r>
    <n v="7"/>
    <s v="Yes"/>
    <n v="3"/>
    <n v="0"/>
    <s v="Yes"/>
    <n v="1"/>
    <n v="0"/>
    <x v="1"/>
    <n v="1"/>
    <n v="1"/>
    <n v="0"/>
    <s v="Medium"/>
    <n v="4.5061608304100043"/>
  </r>
  <r>
    <n v="10"/>
    <s v="Yes"/>
    <n v="3"/>
    <n v="0"/>
    <s v="Yes"/>
    <n v="0"/>
    <n v="0"/>
    <x v="1"/>
    <n v="1"/>
    <n v="1"/>
    <n v="0"/>
    <s v="High"/>
    <n v="4.5061608304100043"/>
  </r>
  <r>
    <n v="2"/>
    <s v="No"/>
    <n v="7"/>
    <n v="6"/>
    <s v="No"/>
    <n v="7"/>
    <n v="6"/>
    <x v="0"/>
    <n v="0"/>
    <n v="0"/>
    <n v="1"/>
    <s v="Low"/>
    <n v="0"/>
  </r>
  <r>
    <n v="6"/>
    <s v="Yes"/>
    <n v="2"/>
    <n v="2"/>
    <s v="Yes"/>
    <n v="2"/>
    <n v="1"/>
    <x v="1"/>
    <n v="1"/>
    <n v="1"/>
    <n v="0"/>
    <s v="Medium"/>
    <n v="4.5061608304100043"/>
  </r>
  <r>
    <n v="2"/>
    <s v="No"/>
    <n v="4"/>
    <n v="4"/>
    <s v="No"/>
    <n v="11"/>
    <n v="7"/>
    <x v="0"/>
    <n v="0"/>
    <n v="0"/>
    <n v="1"/>
    <s v="Low"/>
    <n v="0"/>
  </r>
  <r>
    <n v="11"/>
    <s v="Yes"/>
    <n v="1"/>
    <n v="1"/>
    <s v="Yes"/>
    <n v="0"/>
    <n v="2"/>
    <x v="1"/>
    <n v="1"/>
    <n v="1"/>
    <n v="0"/>
    <s v="High"/>
    <n v="4.5061608304100043"/>
  </r>
  <r>
    <n v="7"/>
    <s v="Yes"/>
    <n v="3.963354475"/>
    <n v="0"/>
    <s v="Yes"/>
    <n v="1"/>
    <n v="0"/>
    <x v="1"/>
    <n v="1"/>
    <n v="1"/>
    <n v="0"/>
    <s v="Medium"/>
    <n v="4.5061608304100043"/>
  </r>
  <r>
    <n v="1"/>
    <s v="No"/>
    <n v="6"/>
    <n v="6"/>
    <s v="No"/>
    <n v="9"/>
    <n v="4"/>
    <x v="1"/>
    <n v="0"/>
    <n v="0"/>
    <n v="0"/>
    <s v="Low"/>
    <n v="4.5061608304100043"/>
  </r>
  <r>
    <n v="2"/>
    <s v="No"/>
    <n v="9"/>
    <n v="5"/>
    <s v="No"/>
    <n v="8"/>
    <n v="4"/>
    <x v="0"/>
    <n v="0"/>
    <n v="0"/>
    <n v="1"/>
    <s v="Low"/>
    <n v="0"/>
  </r>
  <r>
    <n v="9"/>
    <s v="Yes"/>
    <n v="2"/>
    <n v="0"/>
    <s v="Yes"/>
    <n v="4"/>
    <n v="1"/>
    <x v="1"/>
    <n v="1"/>
    <n v="1"/>
    <n v="0"/>
    <s v="High"/>
    <n v="4.5061608304100043"/>
  </r>
  <r>
    <n v="1"/>
    <s v="No"/>
    <n v="8"/>
    <n v="5"/>
    <s v="No"/>
    <n v="10"/>
    <n v="4"/>
    <x v="0"/>
    <n v="0"/>
    <n v="0"/>
    <n v="1"/>
    <s v="Low"/>
    <n v="0"/>
  </r>
  <r>
    <n v="7"/>
    <s v="Yes"/>
    <n v="0"/>
    <n v="2"/>
    <s v="Yes"/>
    <n v="5"/>
    <n v="1"/>
    <x v="0"/>
    <n v="1"/>
    <n v="1"/>
    <n v="1"/>
    <s v="Medium"/>
    <n v="0"/>
  </r>
  <r>
    <n v="3"/>
    <s v="No"/>
    <n v="4"/>
    <n v="4"/>
    <s v="No"/>
    <n v="9"/>
    <n v="3"/>
    <x v="0"/>
    <n v="0"/>
    <n v="0"/>
    <n v="1"/>
    <s v="Low"/>
    <n v="0"/>
  </r>
  <r>
    <n v="8"/>
    <s v="Yes"/>
    <n v="3"/>
    <n v="1"/>
    <s v="Yes"/>
    <n v="3"/>
    <n v="0"/>
    <x v="1"/>
    <n v="1"/>
    <n v="1"/>
    <n v="0"/>
    <s v="High"/>
    <n v="4.5061608304100043"/>
  </r>
  <r>
    <n v="0"/>
    <s v="No"/>
    <n v="4"/>
    <n v="4"/>
    <s v="No"/>
    <n v="7"/>
    <n v="7"/>
    <x v="1"/>
    <n v="0"/>
    <n v="0"/>
    <n v="0"/>
    <s v="Low"/>
    <n v="4.5061608304100043"/>
  </r>
  <r>
    <n v="1"/>
    <s v="No"/>
    <n v="8"/>
    <n v="6"/>
    <s v="No"/>
    <n v="12"/>
    <n v="5"/>
    <x v="0"/>
    <n v="0"/>
    <n v="0"/>
    <n v="1"/>
    <s v="Low"/>
    <n v="0"/>
  </r>
  <r>
    <n v="6"/>
    <s v="Yes"/>
    <n v="1"/>
    <n v="1"/>
    <s v="Yes"/>
    <n v="4"/>
    <n v="2"/>
    <x v="1"/>
    <n v="1"/>
    <n v="1"/>
    <n v="0"/>
    <s v="Medium"/>
    <n v="4.5061608304100043"/>
  </r>
  <r>
    <n v="1"/>
    <s v="No"/>
    <n v="4"/>
    <n v="4"/>
    <s v="No"/>
    <n v="10"/>
    <n v="6"/>
    <x v="0"/>
    <n v="0"/>
    <n v="0"/>
    <n v="1"/>
    <s v="Low"/>
    <n v="0"/>
  </r>
  <r>
    <n v="6"/>
    <s v="Yes"/>
    <n v="2"/>
    <n v="2"/>
    <s v="Yes"/>
    <n v="0"/>
    <n v="2"/>
    <x v="0"/>
    <n v="1"/>
    <n v="1"/>
    <n v="1"/>
    <s v="Medium"/>
    <n v="0"/>
  </r>
  <r>
    <n v="3"/>
    <s v="No"/>
    <n v="8"/>
    <n v="6"/>
    <s v="No"/>
    <n v="7"/>
    <n v="5"/>
    <x v="0"/>
    <n v="0"/>
    <n v="0"/>
    <n v="1"/>
    <s v="Low"/>
    <n v="0"/>
  </r>
  <r>
    <n v="7"/>
    <s v="Yes"/>
    <n v="2"/>
    <n v="0"/>
    <s v="Yes"/>
    <n v="0"/>
    <n v="2"/>
    <x v="1"/>
    <n v="1"/>
    <n v="1"/>
    <n v="0"/>
    <s v="Medium"/>
    <n v="4.5061608304100043"/>
  </r>
  <r>
    <n v="3"/>
    <s v="No"/>
    <n v="5"/>
    <n v="7"/>
    <s v="No"/>
    <n v="11"/>
    <n v="3"/>
    <x v="1"/>
    <n v="0"/>
    <n v="0"/>
    <n v="0"/>
    <s v="Low"/>
    <n v="4.5061608304100043"/>
  </r>
  <r>
    <n v="11"/>
    <s v="Yes"/>
    <n v="1"/>
    <n v="2"/>
    <s v="Yes"/>
    <n v="4"/>
    <n v="2"/>
    <x v="1"/>
    <n v="1"/>
    <n v="1"/>
    <n v="0"/>
    <s v="High"/>
    <n v="4.5061608304100043"/>
  </r>
  <r>
    <n v="8"/>
    <s v="Yes"/>
    <n v="3"/>
    <n v="0"/>
    <s v="Yes"/>
    <n v="0"/>
    <n v="0"/>
    <x v="1"/>
    <n v="1"/>
    <n v="1"/>
    <n v="0"/>
    <s v="High"/>
    <n v="4.5061608304100043"/>
  </r>
  <r>
    <n v="3"/>
    <s v="No"/>
    <n v="9"/>
    <n v="6"/>
    <s v="No"/>
    <n v="10"/>
    <n v="4"/>
    <x v="0"/>
    <n v="0"/>
    <n v="0"/>
    <n v="1"/>
    <s v="Low"/>
    <n v="0"/>
  </r>
  <r>
    <n v="2"/>
    <s v="No"/>
    <n v="9"/>
    <n v="4"/>
    <s v="No"/>
    <n v="11"/>
    <n v="7"/>
    <x v="0"/>
    <n v="0"/>
    <n v="0"/>
    <n v="1"/>
    <s v="Low"/>
    <n v="0"/>
  </r>
  <r>
    <n v="9"/>
    <s v="Yes"/>
    <n v="2"/>
    <n v="2"/>
    <s v="Yes"/>
    <n v="3"/>
    <n v="0"/>
    <x v="1"/>
    <n v="1"/>
    <n v="1"/>
    <n v="0"/>
    <s v="High"/>
    <n v="4.5061608304100043"/>
  </r>
  <r>
    <n v="4"/>
    <s v="Yes"/>
    <n v="3"/>
    <n v="0"/>
    <s v="Yes"/>
    <n v="5"/>
    <n v="1"/>
    <x v="1"/>
    <n v="1"/>
    <n v="1"/>
    <n v="0"/>
    <s v="Medium"/>
    <n v="4.5061608304100043"/>
  </r>
  <r>
    <n v="7"/>
    <s v="Yes"/>
    <n v="1"/>
    <n v="0"/>
    <s v="Yes"/>
    <n v="2"/>
    <n v="2"/>
    <x v="1"/>
    <n v="1"/>
    <n v="1"/>
    <n v="0"/>
    <s v="Medium"/>
    <n v="4.5061608304100043"/>
  </r>
  <r>
    <n v="5"/>
    <s v="Yes"/>
    <n v="3"/>
    <n v="1"/>
    <s v="Yes"/>
    <n v="1"/>
    <n v="1"/>
    <x v="0"/>
    <n v="1"/>
    <n v="1"/>
    <n v="1"/>
    <s v="Medium"/>
    <n v="0"/>
  </r>
  <r>
    <n v="2"/>
    <s v="No"/>
    <n v="4"/>
    <n v="5"/>
    <s v="No"/>
    <n v="13"/>
    <n v="9"/>
    <x v="0"/>
    <n v="0"/>
    <n v="0"/>
    <n v="1"/>
    <s v="Low"/>
    <n v="0"/>
  </r>
  <r>
    <n v="10"/>
    <s v="Yes"/>
    <n v="2"/>
    <n v="2"/>
    <s v="Yes"/>
    <n v="0"/>
    <n v="2"/>
    <x v="1"/>
    <n v="1"/>
    <n v="1"/>
    <n v="0"/>
    <s v="High"/>
    <n v="4.5061608304100043"/>
  </r>
  <r>
    <n v="5"/>
    <s v="Yes"/>
    <n v="0"/>
    <n v="2"/>
    <s v="Yes"/>
    <n v="4"/>
    <n v="1"/>
    <x v="1"/>
    <n v="1"/>
    <n v="1"/>
    <n v="0"/>
    <s v="Medium"/>
    <n v="4.5061608304100043"/>
  </r>
  <r>
    <n v="6"/>
    <s v="Yes"/>
    <n v="1"/>
    <n v="2"/>
    <s v="Yes"/>
    <n v="3"/>
    <n v="2"/>
    <x v="0"/>
    <n v="1"/>
    <n v="1"/>
    <n v="1"/>
    <s v="Medium"/>
    <n v="0"/>
  </r>
  <r>
    <n v="8"/>
    <s v="Yes"/>
    <n v="2"/>
    <n v="2"/>
    <s v="Yes"/>
    <n v="0"/>
    <n v="0"/>
    <x v="1"/>
    <n v="1"/>
    <n v="1"/>
    <n v="0"/>
    <s v="High"/>
    <n v="4.5061608304100043"/>
  </r>
  <r>
    <n v="0"/>
    <s v="No"/>
    <n v="4"/>
    <n v="4"/>
    <s v="No"/>
    <n v="6"/>
    <n v="5"/>
    <x v="0"/>
    <n v="0"/>
    <n v="0"/>
    <n v="1"/>
    <s v="Low"/>
    <n v="0"/>
  </r>
  <r>
    <n v="2"/>
    <s v="No"/>
    <n v="9"/>
    <n v="6"/>
    <s v="No"/>
    <n v="10"/>
    <n v="7"/>
    <x v="0"/>
    <n v="0"/>
    <n v="0"/>
    <n v="1"/>
    <s v="Low"/>
    <n v="0"/>
  </r>
  <r>
    <n v="10"/>
    <s v="Yes"/>
    <n v="1"/>
    <n v="0"/>
    <s v="Yes"/>
    <n v="1"/>
    <n v="1"/>
    <x v="1"/>
    <n v="1"/>
    <n v="1"/>
    <n v="0"/>
    <s v="High"/>
    <n v="4.5061608304100043"/>
  </r>
  <r>
    <n v="4.5058160029999996"/>
    <s v="No"/>
    <n v="9"/>
    <n v="6"/>
    <s v="No"/>
    <n v="8"/>
    <n v="8"/>
    <x v="0"/>
    <n v="0"/>
    <n v="0"/>
    <n v="1"/>
    <s v="Medium"/>
    <n v="0"/>
  </r>
  <r>
    <n v="5"/>
    <s v="Yes"/>
    <n v="1"/>
    <n v="1"/>
    <s v="Yes"/>
    <n v="4"/>
    <n v="1"/>
    <x v="1"/>
    <n v="1"/>
    <n v="1"/>
    <n v="0"/>
    <s v="Medium"/>
    <n v="4.5061608304100043"/>
  </r>
  <r>
    <n v="0"/>
    <s v="No"/>
    <n v="6"/>
    <n v="7"/>
    <s v="No"/>
    <n v="14"/>
    <n v="8"/>
    <x v="0"/>
    <n v="0"/>
    <n v="0"/>
    <n v="1"/>
    <s v="Low"/>
    <n v="0"/>
  </r>
  <r>
    <n v="2"/>
    <s v="No"/>
    <n v="6"/>
    <n v="6"/>
    <s v="No"/>
    <n v="7"/>
    <n v="4"/>
    <x v="0"/>
    <n v="0"/>
    <n v="0"/>
    <n v="1"/>
    <s v="Low"/>
    <n v="0"/>
  </r>
  <r>
    <n v="0"/>
    <s v="No"/>
    <n v="9"/>
    <n v="6"/>
    <s v="No"/>
    <n v="8"/>
    <n v="3"/>
    <x v="0"/>
    <n v="0"/>
    <n v="0"/>
    <n v="1"/>
    <s v="Low"/>
    <n v="0"/>
  </r>
  <r>
    <n v="7"/>
    <s v="Yes"/>
    <n v="0"/>
    <n v="3"/>
    <s v="Yes"/>
    <n v="0"/>
    <n v="2"/>
    <x v="1"/>
    <n v="1"/>
    <n v="1"/>
    <n v="0"/>
    <s v="Medium"/>
    <n v="4.5061608304100043"/>
  </r>
  <r>
    <n v="0"/>
    <s v="No"/>
    <n v="8"/>
    <n v="7"/>
    <s v="No"/>
    <n v="13"/>
    <n v="7"/>
    <x v="0"/>
    <n v="0"/>
    <n v="0"/>
    <n v="1"/>
    <s v="Low"/>
    <n v="0"/>
  </r>
  <r>
    <n v="3"/>
    <s v="No"/>
    <n v="4"/>
    <n v="6"/>
    <s v="No"/>
    <n v="6"/>
    <n v="6"/>
    <x v="0"/>
    <n v="0"/>
    <n v="0"/>
    <n v="1"/>
    <s v="Low"/>
    <n v="0"/>
  </r>
  <r>
    <n v="2"/>
    <s v="No"/>
    <n v="5"/>
    <n v="6"/>
    <s v="No"/>
    <n v="13"/>
    <n v="9"/>
    <x v="0"/>
    <n v="0"/>
    <n v="0"/>
    <n v="1"/>
    <s v="Low"/>
    <n v="0"/>
  </r>
  <r>
    <n v="4"/>
    <s v="Yes"/>
    <n v="1"/>
    <n v="1"/>
    <s v="Yes"/>
    <n v="5"/>
    <n v="1"/>
    <x v="1"/>
    <n v="1"/>
    <n v="1"/>
    <n v="0"/>
    <s v="Medium"/>
    <n v="4.5061608304100043"/>
  </r>
  <r>
    <n v="10"/>
    <s v="Yes"/>
    <n v="1"/>
    <n v="2"/>
    <s v="Yes"/>
    <n v="2"/>
    <n v="2"/>
    <x v="1"/>
    <n v="1"/>
    <n v="1"/>
    <n v="0"/>
    <s v="High"/>
    <n v="4.5061608304100043"/>
  </r>
  <r>
    <n v="9"/>
    <s v="Yes"/>
    <n v="3"/>
    <n v="0"/>
    <s v="Yes"/>
    <n v="4"/>
    <n v="1"/>
    <x v="1"/>
    <n v="1"/>
    <n v="1"/>
    <n v="0"/>
    <s v="High"/>
    <n v="4.5061608304100043"/>
  </r>
  <r>
    <n v="0"/>
    <s v="No"/>
    <n v="8"/>
    <n v="6"/>
    <s v="No"/>
    <n v="11"/>
    <n v="4"/>
    <x v="0"/>
    <n v="0"/>
    <n v="0"/>
    <n v="1"/>
    <s v="Low"/>
    <n v="0"/>
  </r>
  <r>
    <n v="3"/>
    <s v="No"/>
    <n v="4"/>
    <n v="6"/>
    <s v="No"/>
    <n v="7"/>
    <n v="4"/>
    <x v="0"/>
    <n v="0"/>
    <n v="0"/>
    <n v="1"/>
    <s v="Low"/>
    <n v="0"/>
  </r>
  <r>
    <n v="3"/>
    <s v="No"/>
    <n v="9"/>
    <n v="7"/>
    <s v="No"/>
    <n v="7"/>
    <n v="4"/>
    <x v="0"/>
    <n v="0"/>
    <n v="0"/>
    <n v="1"/>
    <s v="Low"/>
    <n v="0"/>
  </r>
  <r>
    <n v="5"/>
    <s v="Yes"/>
    <n v="0"/>
    <n v="2"/>
    <s v="Yes"/>
    <n v="3"/>
    <n v="1"/>
    <x v="1"/>
    <n v="1"/>
    <n v="1"/>
    <n v="0"/>
    <s v="Medium"/>
    <n v="4.5061608304100043"/>
  </r>
  <r>
    <n v="10"/>
    <s v="Yes"/>
    <n v="2"/>
    <n v="2"/>
    <s v="Yes"/>
    <n v="5"/>
    <n v="1"/>
    <x v="1"/>
    <n v="1"/>
    <n v="1"/>
    <n v="0"/>
    <s v="High"/>
    <n v="4.5061608304100043"/>
  </r>
  <r>
    <n v="10"/>
    <s v="Yes"/>
    <n v="2"/>
    <n v="1"/>
    <s v="Yes"/>
    <n v="4"/>
    <n v="2"/>
    <x v="1"/>
    <n v="1"/>
    <n v="1"/>
    <n v="0"/>
    <s v="High"/>
    <n v="4.5061608304100043"/>
  </r>
  <r>
    <n v="0"/>
    <s v="No"/>
    <n v="4"/>
    <n v="4"/>
    <s v="No"/>
    <n v="14"/>
    <n v="8"/>
    <x v="0"/>
    <n v="0"/>
    <n v="0"/>
    <n v="1"/>
    <s v="Low"/>
    <n v="0"/>
  </r>
  <r>
    <n v="8"/>
    <s v="Yes"/>
    <n v="0"/>
    <n v="0"/>
    <s v="Yes"/>
    <n v="2"/>
    <n v="0"/>
    <x v="1"/>
    <n v="1"/>
    <n v="1"/>
    <n v="0"/>
    <s v="High"/>
    <n v="4.5061608304100043"/>
  </r>
  <r>
    <n v="2"/>
    <s v="No"/>
    <n v="4"/>
    <n v="4"/>
    <s v="No"/>
    <n v="11"/>
    <n v="9"/>
    <x v="0"/>
    <n v="0"/>
    <n v="0"/>
    <n v="1"/>
    <s v="Low"/>
    <n v="0"/>
  </r>
  <r>
    <n v="4"/>
    <s v="Yes"/>
    <n v="2"/>
    <n v="2"/>
    <s v="Yes"/>
    <n v="5"/>
    <n v="1"/>
    <x v="1"/>
    <n v="1"/>
    <n v="1"/>
    <n v="0"/>
    <s v="Medium"/>
    <n v="4.5061608304100043"/>
  </r>
  <r>
    <n v="5"/>
    <s v="Yes"/>
    <n v="3"/>
    <n v="1"/>
    <s v="Yes"/>
    <n v="3"/>
    <n v="1"/>
    <x v="1"/>
    <n v="1"/>
    <n v="1"/>
    <n v="0"/>
    <s v="Medium"/>
    <n v="4.5061608304100043"/>
  </r>
  <r>
    <n v="1"/>
    <s v="No"/>
    <n v="5"/>
    <n v="7"/>
    <s v="No"/>
    <n v="9"/>
    <n v="7"/>
    <x v="0"/>
    <n v="0"/>
    <n v="0"/>
    <n v="1"/>
    <s v="Low"/>
    <n v="0"/>
  </r>
  <r>
    <n v="11"/>
    <s v="Yes"/>
    <n v="2"/>
    <n v="1"/>
    <s v="Yes"/>
    <n v="5"/>
    <n v="2"/>
    <x v="1"/>
    <n v="1"/>
    <n v="1"/>
    <n v="0"/>
    <s v="High"/>
    <n v="4.5061608304100043"/>
  </r>
  <r>
    <n v="3"/>
    <s v="No"/>
    <n v="8"/>
    <n v="6"/>
    <s v="No"/>
    <n v="12"/>
    <n v="4"/>
    <x v="0"/>
    <n v="0"/>
    <n v="0"/>
    <n v="1"/>
    <s v="Low"/>
    <n v="0"/>
  </r>
  <r>
    <n v="3"/>
    <s v="No"/>
    <n v="9"/>
    <n v="5"/>
    <s v="No"/>
    <n v="7"/>
    <n v="4"/>
    <x v="0"/>
    <n v="0"/>
    <n v="0"/>
    <n v="1"/>
    <s v="Low"/>
    <n v="0"/>
  </r>
  <r>
    <n v="2"/>
    <s v="No"/>
    <n v="6"/>
    <n v="4"/>
    <s v="No"/>
    <n v="6"/>
    <n v="9"/>
    <x v="0"/>
    <n v="0"/>
    <n v="0"/>
    <n v="1"/>
    <s v="Low"/>
    <n v="0"/>
  </r>
  <r>
    <n v="0"/>
    <s v="No"/>
    <n v="4"/>
    <n v="5"/>
    <s v="No"/>
    <n v="7"/>
    <n v="8"/>
    <x v="1"/>
    <n v="0"/>
    <n v="0"/>
    <n v="0"/>
    <s v="Low"/>
    <n v="4.5061608304100043"/>
  </r>
  <r>
    <n v="1"/>
    <s v="No"/>
    <n v="4"/>
    <n v="6"/>
    <s v="No"/>
    <n v="13"/>
    <n v="4"/>
    <x v="0"/>
    <n v="0"/>
    <n v="0"/>
    <n v="1"/>
    <s v="Low"/>
    <n v="0"/>
  </r>
  <r>
    <n v="11"/>
    <s v="Yes"/>
    <n v="0"/>
    <n v="1"/>
    <s v="Yes"/>
    <n v="4"/>
    <n v="0"/>
    <x v="1"/>
    <n v="1"/>
    <n v="1"/>
    <n v="0"/>
    <s v="High"/>
    <n v="4.5061608304100043"/>
  </r>
  <r>
    <n v="11"/>
    <s v="Yes"/>
    <n v="0"/>
    <n v="2"/>
    <s v="Yes"/>
    <n v="0"/>
    <n v="0"/>
    <x v="1"/>
    <n v="1"/>
    <n v="1"/>
    <n v="0"/>
    <s v="High"/>
    <n v="4.5061608304100043"/>
  </r>
  <r>
    <n v="2"/>
    <s v="No"/>
    <n v="6"/>
    <n v="4"/>
    <s v="No"/>
    <n v="7"/>
    <n v="6"/>
    <x v="0"/>
    <n v="0"/>
    <n v="0"/>
    <n v="1"/>
    <s v="Low"/>
    <n v="0"/>
  </r>
  <r>
    <n v="3"/>
    <s v="No"/>
    <n v="3.963354475"/>
    <n v="5"/>
    <s v="No"/>
    <n v="8"/>
    <n v="7"/>
    <x v="0"/>
    <n v="0"/>
    <n v="0"/>
    <n v="1"/>
    <s v="Low"/>
    <n v="0"/>
  </r>
  <r>
    <n v="2"/>
    <s v="No"/>
    <n v="4"/>
    <n v="5"/>
    <s v="No"/>
    <n v="13"/>
    <n v="6"/>
    <x v="0"/>
    <n v="0"/>
    <n v="0"/>
    <n v="1"/>
    <s v="Low"/>
    <n v="0"/>
  </r>
  <r>
    <n v="6"/>
    <s v="Yes"/>
    <n v="0"/>
    <n v="0"/>
    <s v="Yes"/>
    <n v="1"/>
    <n v="2"/>
    <x v="1"/>
    <n v="1"/>
    <n v="1"/>
    <n v="0"/>
    <s v="Medium"/>
    <n v="4.5061608304100043"/>
  </r>
  <r>
    <n v="5"/>
    <s v="No"/>
    <n v="0"/>
    <n v="0"/>
    <s v="Yes"/>
    <n v="3"/>
    <n v="2"/>
    <x v="1"/>
    <n v="0"/>
    <n v="1"/>
    <n v="0"/>
    <s v="Medium"/>
    <n v="4.5061608304100043"/>
  </r>
  <r>
    <n v="0"/>
    <s v="No"/>
    <n v="5"/>
    <n v="6"/>
    <s v="No"/>
    <n v="12"/>
    <n v="7"/>
    <x v="0"/>
    <n v="0"/>
    <n v="0"/>
    <n v="1"/>
    <s v="Low"/>
    <n v="0"/>
  </r>
  <r>
    <n v="0"/>
    <s v="No"/>
    <n v="6"/>
    <n v="4"/>
    <s v="No"/>
    <n v="10"/>
    <n v="3"/>
    <x v="0"/>
    <n v="0"/>
    <n v="0"/>
    <n v="1"/>
    <s v="Low"/>
    <n v="0"/>
  </r>
  <r>
    <n v="3"/>
    <s v="No"/>
    <n v="7"/>
    <n v="6"/>
    <s v="No"/>
    <n v="6"/>
    <n v="6"/>
    <x v="0"/>
    <n v="0"/>
    <n v="0"/>
    <n v="1"/>
    <s v="Low"/>
    <n v="0"/>
  </r>
  <r>
    <n v="2"/>
    <s v="No"/>
    <n v="4"/>
    <n v="5"/>
    <s v="No"/>
    <n v="14"/>
    <n v="7"/>
    <x v="0"/>
    <n v="0"/>
    <n v="0"/>
    <n v="1"/>
    <s v="Low"/>
    <n v="0"/>
  </r>
  <r>
    <n v="7"/>
    <s v="Yes"/>
    <n v="2"/>
    <n v="2"/>
    <s v="Yes"/>
    <n v="3"/>
    <n v="0"/>
    <x v="1"/>
    <n v="1"/>
    <n v="1"/>
    <n v="0"/>
    <s v="Medium"/>
    <n v="4.5061608304100043"/>
  </r>
  <r>
    <n v="5"/>
    <s v="Yes"/>
    <n v="0"/>
    <n v="0"/>
    <s v="Yes"/>
    <n v="5"/>
    <n v="2"/>
    <x v="1"/>
    <n v="1"/>
    <n v="1"/>
    <n v="0"/>
    <s v="Medium"/>
    <n v="4.5061608304100043"/>
  </r>
  <r>
    <n v="3"/>
    <s v="No"/>
    <n v="4"/>
    <n v="6"/>
    <s v="No"/>
    <n v="7"/>
    <n v="8"/>
    <x v="0"/>
    <n v="0"/>
    <n v="0"/>
    <n v="1"/>
    <s v="Low"/>
    <n v="0"/>
  </r>
  <r>
    <n v="2"/>
    <s v="No"/>
    <n v="7"/>
    <n v="4"/>
    <s v="No"/>
    <n v="12"/>
    <n v="3"/>
    <x v="0"/>
    <n v="0"/>
    <n v="0"/>
    <n v="1"/>
    <s v="Low"/>
    <n v="0"/>
  </r>
  <r>
    <n v="8"/>
    <s v="Yes"/>
    <n v="1"/>
    <n v="0"/>
    <s v="Yes"/>
    <n v="4"/>
    <n v="2"/>
    <x v="1"/>
    <n v="1"/>
    <n v="1"/>
    <n v="0"/>
    <s v="High"/>
    <n v="4.5061608304100043"/>
  </r>
  <r>
    <n v="1"/>
    <s v="No"/>
    <n v="4"/>
    <n v="4"/>
    <s v="No"/>
    <n v="11"/>
    <n v="5"/>
    <x v="0"/>
    <n v="0"/>
    <n v="0"/>
    <n v="1"/>
    <s v="Low"/>
    <n v="0"/>
  </r>
  <r>
    <n v="1"/>
    <s v="No"/>
    <n v="9"/>
    <n v="4"/>
    <s v="No"/>
    <n v="9"/>
    <n v="7"/>
    <x v="0"/>
    <n v="0"/>
    <n v="0"/>
    <n v="1"/>
    <s v="Low"/>
    <n v="0"/>
  </r>
  <r>
    <n v="10"/>
    <s v="Yes"/>
    <n v="0"/>
    <n v="0"/>
    <s v="Yes"/>
    <n v="6.2688629120000003"/>
    <n v="0"/>
    <x v="1"/>
    <n v="1"/>
    <n v="1"/>
    <n v="0"/>
    <s v="High"/>
    <n v="4.5061608304100043"/>
  </r>
  <r>
    <n v="3"/>
    <s v="No"/>
    <n v="7"/>
    <n v="5"/>
    <s v="No"/>
    <n v="8"/>
    <n v="6"/>
    <x v="0"/>
    <n v="0"/>
    <n v="0"/>
    <n v="1"/>
    <s v="Low"/>
    <n v="0"/>
  </r>
  <r>
    <n v="9"/>
    <s v="Yes"/>
    <n v="3"/>
    <n v="0"/>
    <s v="Yes"/>
    <n v="3"/>
    <n v="1"/>
    <x v="1"/>
    <n v="1"/>
    <n v="1"/>
    <n v="0"/>
    <s v="High"/>
    <n v="4.5061608304100043"/>
  </r>
  <r>
    <n v="9"/>
    <s v="Yes"/>
    <n v="0"/>
    <n v="0"/>
    <s v="Yes"/>
    <n v="3"/>
    <n v="2"/>
    <x v="1"/>
    <n v="1"/>
    <n v="1"/>
    <n v="0"/>
    <s v="High"/>
    <n v="4.5061608304100043"/>
  </r>
  <r>
    <n v="6"/>
    <s v="Yes"/>
    <n v="0"/>
    <n v="0"/>
    <s v="Yes"/>
    <n v="0"/>
    <n v="1"/>
    <x v="1"/>
    <n v="1"/>
    <n v="1"/>
    <n v="0"/>
    <s v="Medium"/>
    <n v="4.5061608304100043"/>
  </r>
  <r>
    <n v="4.5058160029999996"/>
    <s v="Yes"/>
    <n v="1"/>
    <n v="0"/>
    <s v="Yes"/>
    <n v="3"/>
    <n v="2"/>
    <x v="0"/>
    <n v="1"/>
    <n v="1"/>
    <n v="1"/>
    <s v="Medium"/>
    <n v="0"/>
  </r>
  <r>
    <n v="0"/>
    <s v="No"/>
    <n v="5"/>
    <n v="5"/>
    <s v="No"/>
    <n v="10"/>
    <n v="8"/>
    <x v="0"/>
    <n v="0"/>
    <n v="0"/>
    <n v="1"/>
    <s v="Low"/>
    <n v="0"/>
  </r>
  <r>
    <n v="3"/>
    <s v="No"/>
    <n v="5"/>
    <n v="5"/>
    <s v="No"/>
    <n v="6"/>
    <n v="6"/>
    <x v="0"/>
    <n v="0"/>
    <n v="0"/>
    <n v="1"/>
    <s v="Low"/>
    <n v="0"/>
  </r>
  <r>
    <n v="9"/>
    <s v="Yes"/>
    <n v="1"/>
    <n v="2"/>
    <s v="Yes"/>
    <n v="0"/>
    <n v="2"/>
    <x v="0"/>
    <n v="1"/>
    <n v="1"/>
    <n v="1"/>
    <s v="High"/>
    <n v="0"/>
  </r>
  <r>
    <n v="10"/>
    <s v="Yes"/>
    <n v="1"/>
    <n v="0"/>
    <s v="Yes"/>
    <n v="3"/>
    <n v="1"/>
    <x v="1"/>
    <n v="1"/>
    <n v="1"/>
    <n v="0"/>
    <s v="High"/>
    <n v="4.5061608304100043"/>
  </r>
  <r>
    <n v="3"/>
    <s v="No"/>
    <n v="8"/>
    <n v="6"/>
    <s v="No"/>
    <n v="14"/>
    <n v="6"/>
    <x v="0"/>
    <n v="0"/>
    <n v="0"/>
    <n v="1"/>
    <s v="Low"/>
    <n v="0"/>
  </r>
  <r>
    <n v="1"/>
    <s v="No"/>
    <n v="7"/>
    <n v="5"/>
    <s v="No"/>
    <n v="11"/>
    <n v="3"/>
    <x v="0"/>
    <n v="0"/>
    <n v="0"/>
    <n v="1"/>
    <s v="Low"/>
    <n v="0"/>
  </r>
  <r>
    <n v="7"/>
    <s v="Yes"/>
    <n v="2"/>
    <n v="2"/>
    <s v="Yes"/>
    <n v="0"/>
    <n v="1"/>
    <x v="1"/>
    <n v="1"/>
    <n v="1"/>
    <n v="0"/>
    <s v="Medium"/>
    <n v="4.5061608304100043"/>
  </r>
  <r>
    <n v="3"/>
    <s v="No"/>
    <n v="6"/>
    <n v="5"/>
    <s v="No"/>
    <n v="10"/>
    <n v="4"/>
    <x v="0"/>
    <n v="0"/>
    <n v="0"/>
    <n v="1"/>
    <s v="Low"/>
    <n v="0"/>
  </r>
  <r>
    <n v="6"/>
    <s v="Yes"/>
    <n v="2"/>
    <n v="1"/>
    <s v="Yes"/>
    <n v="0"/>
    <n v="1"/>
    <x v="1"/>
    <n v="1"/>
    <n v="1"/>
    <n v="0"/>
    <s v="Medium"/>
    <n v="4.5061608304100043"/>
  </r>
  <r>
    <n v="8"/>
    <s v="Yes"/>
    <n v="1"/>
    <n v="2"/>
    <s v="Yes"/>
    <n v="4"/>
    <n v="0"/>
    <x v="1"/>
    <n v="1"/>
    <n v="1"/>
    <n v="0"/>
    <s v="High"/>
    <n v="4.5061608304100043"/>
  </r>
  <r>
    <n v="4"/>
    <s v="Yes"/>
    <n v="2"/>
    <n v="1"/>
    <s v="No"/>
    <n v="3"/>
    <n v="0"/>
    <x v="1"/>
    <n v="1"/>
    <n v="0"/>
    <n v="0"/>
    <s v="Medium"/>
    <n v="4.5061608304100043"/>
  </r>
  <r>
    <n v="9"/>
    <s v="Yes"/>
    <n v="3"/>
    <n v="2"/>
    <s v="Yes"/>
    <n v="4"/>
    <n v="0"/>
    <x v="0"/>
    <n v="1"/>
    <n v="1"/>
    <n v="1"/>
    <s v="High"/>
    <n v="0"/>
  </r>
  <r>
    <n v="10"/>
    <s v="Yes"/>
    <n v="3"/>
    <n v="2"/>
    <s v="Yes"/>
    <n v="2"/>
    <n v="0"/>
    <x v="1"/>
    <n v="1"/>
    <n v="1"/>
    <n v="0"/>
    <s v="High"/>
    <n v="4.5061608304100043"/>
  </r>
  <r>
    <n v="3"/>
    <s v="No"/>
    <n v="6"/>
    <n v="7"/>
    <s v="No"/>
    <n v="6"/>
    <n v="9"/>
    <x v="0"/>
    <n v="0"/>
    <n v="0"/>
    <n v="1"/>
    <s v="Low"/>
    <n v="0"/>
  </r>
  <r>
    <n v="0"/>
    <s v="No"/>
    <n v="8"/>
    <n v="5"/>
    <s v="No"/>
    <n v="9"/>
    <n v="5"/>
    <x v="0"/>
    <n v="0"/>
    <n v="0"/>
    <n v="1"/>
    <s v="Low"/>
    <n v="0"/>
  </r>
  <r>
    <n v="0"/>
    <s v="No"/>
    <n v="4"/>
    <n v="4"/>
    <s v="No"/>
    <n v="7"/>
    <n v="4"/>
    <x v="0"/>
    <n v="0"/>
    <n v="0"/>
    <n v="1"/>
    <s v="Low"/>
    <n v="0"/>
  </r>
  <r>
    <n v="7"/>
    <s v="Yes"/>
    <n v="0"/>
    <n v="2"/>
    <s v="Yes"/>
    <n v="3"/>
    <n v="2"/>
    <x v="1"/>
    <n v="1"/>
    <n v="1"/>
    <n v="0"/>
    <s v="Medium"/>
    <n v="4.5061608304100043"/>
  </r>
  <r>
    <n v="7"/>
    <s v="Yes"/>
    <n v="3.963354475"/>
    <n v="1"/>
    <s v="Yes"/>
    <n v="0"/>
    <n v="2"/>
    <x v="1"/>
    <n v="1"/>
    <n v="1"/>
    <n v="0"/>
    <s v="Medium"/>
    <n v="4.5061608304100043"/>
  </r>
  <r>
    <n v="8"/>
    <s v="Yes"/>
    <n v="3"/>
    <n v="1"/>
    <s v="Yes"/>
    <n v="2"/>
    <n v="2"/>
    <x v="1"/>
    <n v="1"/>
    <n v="1"/>
    <n v="0"/>
    <s v="High"/>
    <n v="4.5061608304100043"/>
  </r>
  <r>
    <n v="3"/>
    <s v="No"/>
    <n v="7"/>
    <n v="5"/>
    <s v="No"/>
    <n v="14"/>
    <n v="3"/>
    <x v="0"/>
    <n v="0"/>
    <n v="0"/>
    <n v="1"/>
    <s v="Low"/>
    <n v="0"/>
  </r>
  <r>
    <n v="2"/>
    <s v="No"/>
    <n v="5"/>
    <n v="7"/>
    <s v="No"/>
    <n v="12"/>
    <n v="4"/>
    <x v="0"/>
    <n v="0"/>
    <n v="0"/>
    <n v="1"/>
    <s v="Low"/>
    <n v="0"/>
  </r>
  <r>
    <n v="4"/>
    <s v="Yes"/>
    <n v="1"/>
    <n v="0"/>
    <s v="Yes"/>
    <n v="1"/>
    <n v="2"/>
    <x v="1"/>
    <n v="1"/>
    <n v="1"/>
    <n v="0"/>
    <s v="Medium"/>
    <n v="4.5061608304100043"/>
  </r>
  <r>
    <n v="8"/>
    <s v="Yes"/>
    <n v="2"/>
    <n v="2"/>
    <s v="Yes"/>
    <n v="4"/>
    <n v="0"/>
    <x v="1"/>
    <n v="1"/>
    <n v="1"/>
    <n v="0"/>
    <s v="High"/>
    <n v="4.5061608304100043"/>
  </r>
  <r>
    <n v="3"/>
    <s v="No"/>
    <n v="7"/>
    <n v="6"/>
    <s v="No"/>
    <n v="6"/>
    <n v="3"/>
    <x v="0"/>
    <n v="0"/>
    <n v="0"/>
    <n v="1"/>
    <s v="Low"/>
    <n v="0"/>
  </r>
  <r>
    <n v="10"/>
    <s v="Yes"/>
    <n v="3"/>
    <n v="1"/>
    <s v="Yes"/>
    <n v="5"/>
    <n v="0"/>
    <x v="1"/>
    <n v="1"/>
    <n v="1"/>
    <n v="0"/>
    <s v="High"/>
    <n v="4.5061608304100043"/>
  </r>
  <r>
    <n v="10"/>
    <s v="Yes"/>
    <n v="2"/>
    <n v="0"/>
    <s v="Yes"/>
    <n v="5"/>
    <n v="1"/>
    <x v="1"/>
    <n v="1"/>
    <n v="1"/>
    <n v="0"/>
    <s v="High"/>
    <n v="4.5061608304100043"/>
  </r>
  <r>
    <n v="5"/>
    <s v="No"/>
    <n v="0"/>
    <n v="1"/>
    <s v="Yes"/>
    <n v="4"/>
    <n v="0"/>
    <x v="1"/>
    <n v="0"/>
    <n v="1"/>
    <n v="0"/>
    <s v="Medium"/>
    <n v="4.5061608304100043"/>
  </r>
  <r>
    <n v="6"/>
    <s v="Yes"/>
    <n v="3"/>
    <n v="1"/>
    <s v="Yes"/>
    <n v="0"/>
    <n v="1"/>
    <x v="1"/>
    <n v="1"/>
    <n v="1"/>
    <n v="0"/>
    <s v="Medium"/>
    <n v="4.5061608304100043"/>
  </r>
  <r>
    <n v="1"/>
    <s v="No"/>
    <n v="6"/>
    <n v="5"/>
    <s v="No"/>
    <n v="10"/>
    <n v="8"/>
    <x v="0"/>
    <n v="0"/>
    <n v="0"/>
    <n v="1"/>
    <s v="Low"/>
    <n v="0"/>
  </r>
  <r>
    <n v="0"/>
    <s v="No"/>
    <n v="9"/>
    <n v="5"/>
    <s v="No"/>
    <n v="11"/>
    <n v="8"/>
    <x v="0"/>
    <n v="0"/>
    <n v="0"/>
    <n v="1"/>
    <s v="Low"/>
    <n v="0"/>
  </r>
  <r>
    <n v="1"/>
    <s v="No"/>
    <n v="9"/>
    <n v="5"/>
    <s v="No"/>
    <n v="8"/>
    <n v="8"/>
    <x v="0"/>
    <n v="0"/>
    <n v="0"/>
    <n v="1"/>
    <s v="Low"/>
    <n v="0"/>
  </r>
  <r>
    <n v="9"/>
    <s v="Yes"/>
    <n v="0"/>
    <n v="0"/>
    <s v="Yes"/>
    <n v="2"/>
    <n v="0"/>
    <x v="1"/>
    <n v="1"/>
    <n v="1"/>
    <n v="0"/>
    <s v="High"/>
    <n v="4.5061608304100043"/>
  </r>
  <r>
    <n v="0"/>
    <s v="No"/>
    <n v="6"/>
    <n v="4"/>
    <s v="No"/>
    <n v="7"/>
    <n v="5"/>
    <x v="0"/>
    <n v="0"/>
    <n v="0"/>
    <n v="1"/>
    <s v="Low"/>
    <n v="0"/>
  </r>
  <r>
    <n v="2"/>
    <s v="No"/>
    <n v="7"/>
    <n v="7"/>
    <s v="No"/>
    <n v="11"/>
    <n v="3"/>
    <x v="0"/>
    <n v="0"/>
    <n v="0"/>
    <n v="1"/>
    <s v="Low"/>
    <n v="0"/>
  </r>
  <r>
    <n v="11"/>
    <s v="Yes"/>
    <n v="3"/>
    <n v="2"/>
    <s v="Yes"/>
    <n v="3"/>
    <n v="2"/>
    <x v="1"/>
    <n v="1"/>
    <n v="1"/>
    <n v="0"/>
    <s v="High"/>
    <n v="4.5061608304100043"/>
  </r>
  <r>
    <n v="1"/>
    <s v="No"/>
    <n v="9"/>
    <n v="4"/>
    <s v="No"/>
    <n v="10"/>
    <n v="3"/>
    <x v="0"/>
    <n v="0"/>
    <n v="0"/>
    <n v="1"/>
    <s v="Low"/>
    <n v="0"/>
  </r>
  <r>
    <n v="1"/>
    <s v="No"/>
    <n v="6"/>
    <n v="6"/>
    <s v="No"/>
    <n v="12"/>
    <n v="8"/>
    <x v="1"/>
    <n v="0"/>
    <n v="0"/>
    <n v="0"/>
    <s v="Low"/>
    <n v="4.5061608304100043"/>
  </r>
  <r>
    <n v="1"/>
    <s v="No"/>
    <n v="5"/>
    <n v="5"/>
    <s v="No"/>
    <n v="11"/>
    <n v="6"/>
    <x v="0"/>
    <n v="0"/>
    <n v="0"/>
    <n v="1"/>
    <s v="Low"/>
    <n v="0"/>
  </r>
  <r>
    <n v="7"/>
    <s v="Yes"/>
    <n v="2"/>
    <n v="0"/>
    <s v="Yes"/>
    <n v="2"/>
    <n v="0"/>
    <x v="1"/>
    <n v="1"/>
    <n v="1"/>
    <n v="0"/>
    <s v="Medium"/>
    <n v="4.5061608304100043"/>
  </r>
  <r>
    <n v="1"/>
    <s v="No"/>
    <n v="4"/>
    <n v="6"/>
    <s v="No"/>
    <n v="10"/>
    <n v="4"/>
    <x v="0"/>
    <n v="0"/>
    <n v="0"/>
    <n v="1"/>
    <s v="Low"/>
    <n v="0"/>
  </r>
  <r>
    <n v="5"/>
    <s v="Yes"/>
    <n v="2"/>
    <n v="0"/>
    <s v="Yes"/>
    <n v="1"/>
    <n v="1"/>
    <x v="1"/>
    <n v="1"/>
    <n v="1"/>
    <n v="0"/>
    <s v="Medium"/>
    <n v="4.5061608304100043"/>
  </r>
  <r>
    <n v="3"/>
    <s v="No"/>
    <n v="7"/>
    <n v="6"/>
    <s v="No"/>
    <n v="6"/>
    <n v="5"/>
    <x v="0"/>
    <n v="0"/>
    <n v="0"/>
    <n v="1"/>
    <s v="Low"/>
    <n v="0"/>
  </r>
  <r>
    <n v="10"/>
    <s v="Yes"/>
    <n v="0"/>
    <n v="2"/>
    <s v="Yes"/>
    <n v="3"/>
    <n v="1"/>
    <x v="1"/>
    <n v="1"/>
    <n v="1"/>
    <n v="0"/>
    <s v="High"/>
    <n v="4.5061608304100043"/>
  </r>
  <r>
    <n v="1"/>
    <s v="No"/>
    <n v="8"/>
    <n v="5"/>
    <s v="No"/>
    <n v="14"/>
    <n v="7"/>
    <x v="0"/>
    <n v="0"/>
    <n v="0"/>
    <n v="1"/>
    <s v="Low"/>
    <n v="0"/>
  </r>
  <r>
    <n v="1"/>
    <s v="No"/>
    <n v="7"/>
    <n v="4"/>
    <s v="No"/>
    <n v="10"/>
    <n v="4"/>
    <x v="0"/>
    <n v="0"/>
    <n v="0"/>
    <n v="1"/>
    <s v="Low"/>
    <n v="0"/>
  </r>
  <r>
    <n v="7"/>
    <s v="Yes"/>
    <n v="3"/>
    <n v="1"/>
    <s v="Yes"/>
    <n v="2"/>
    <n v="1"/>
    <x v="1"/>
    <n v="1"/>
    <n v="1"/>
    <n v="0"/>
    <s v="Medium"/>
    <n v="4.5061608304100043"/>
  </r>
  <r>
    <n v="0"/>
    <s v="No"/>
    <n v="6"/>
    <n v="4"/>
    <s v="No"/>
    <n v="8"/>
    <n v="6"/>
    <x v="0"/>
    <n v="0"/>
    <n v="0"/>
    <n v="1"/>
    <s v="Low"/>
    <n v="0"/>
  </r>
  <r>
    <n v="0"/>
    <s v="No"/>
    <n v="8"/>
    <n v="5"/>
    <s v="No"/>
    <n v="9"/>
    <n v="3"/>
    <x v="0"/>
    <n v="0"/>
    <n v="0"/>
    <n v="1"/>
    <s v="Low"/>
    <n v="0"/>
  </r>
  <r>
    <n v="1"/>
    <s v="No"/>
    <n v="6"/>
    <n v="5"/>
    <s v="No"/>
    <n v="8"/>
    <n v="3"/>
    <x v="0"/>
    <n v="0"/>
    <n v="0"/>
    <n v="1"/>
    <s v="Low"/>
    <n v="0"/>
  </r>
  <r>
    <n v="3"/>
    <s v="No"/>
    <n v="4"/>
    <n v="4"/>
    <s v="No"/>
    <n v="12"/>
    <n v="3"/>
    <x v="0"/>
    <n v="0"/>
    <n v="0"/>
    <n v="1"/>
    <s v="Low"/>
    <n v="0"/>
  </r>
  <r>
    <n v="2"/>
    <s v="No"/>
    <n v="7"/>
    <n v="7"/>
    <s v="No"/>
    <n v="10"/>
    <n v="8"/>
    <x v="0"/>
    <n v="0"/>
    <n v="0"/>
    <n v="1"/>
    <s v="Low"/>
    <n v="0"/>
  </r>
  <r>
    <n v="2"/>
    <s v="No"/>
    <n v="3.963354475"/>
    <n v="4"/>
    <s v="No"/>
    <n v="12"/>
    <n v="5"/>
    <x v="1"/>
    <n v="0"/>
    <n v="0"/>
    <n v="0"/>
    <s v="Low"/>
    <n v="4.5061608304100043"/>
  </r>
  <r>
    <n v="1"/>
    <s v="No"/>
    <n v="9"/>
    <n v="4"/>
    <s v="No"/>
    <n v="7"/>
    <n v="7"/>
    <x v="0"/>
    <n v="0"/>
    <n v="0"/>
    <n v="1"/>
    <s v="Low"/>
    <n v="0"/>
  </r>
  <r>
    <n v="3"/>
    <s v="No"/>
    <n v="8"/>
    <n v="7"/>
    <s v="No"/>
    <n v="10"/>
    <n v="3.5647266310000001"/>
    <x v="0"/>
    <n v="0"/>
    <n v="0"/>
    <n v="1"/>
    <s v="Low"/>
    <n v="0"/>
  </r>
  <r>
    <n v="1"/>
    <s v="No"/>
    <n v="7"/>
    <n v="4"/>
    <s v="No"/>
    <n v="7"/>
    <n v="3"/>
    <x v="0"/>
    <n v="0"/>
    <n v="0"/>
    <n v="1"/>
    <s v="Low"/>
    <n v="0"/>
  </r>
  <r>
    <n v="5"/>
    <s v="Yes"/>
    <n v="1"/>
    <n v="0"/>
    <s v="Yes"/>
    <n v="3"/>
    <n v="2"/>
    <x v="1"/>
    <n v="1"/>
    <n v="1"/>
    <n v="0"/>
    <s v="Medium"/>
    <n v="4.5061608304100043"/>
  </r>
  <r>
    <n v="5"/>
    <s v="Yes"/>
    <n v="2"/>
    <n v="2"/>
    <s v="Yes"/>
    <n v="0"/>
    <n v="0"/>
    <x v="1"/>
    <n v="1"/>
    <n v="1"/>
    <n v="0"/>
    <s v="Medium"/>
    <n v="4.5061608304100043"/>
  </r>
  <r>
    <n v="0"/>
    <s v="No"/>
    <n v="5"/>
    <n v="4"/>
    <s v="No"/>
    <n v="6"/>
    <n v="8"/>
    <x v="0"/>
    <n v="0"/>
    <n v="0"/>
    <n v="1"/>
    <s v="Low"/>
    <n v="0"/>
  </r>
  <r>
    <n v="1"/>
    <s v="No"/>
    <n v="8"/>
    <n v="4"/>
    <s v="No"/>
    <n v="9"/>
    <n v="7"/>
    <x v="0"/>
    <n v="0"/>
    <n v="0"/>
    <n v="1"/>
    <s v="Low"/>
    <n v="0"/>
  </r>
  <r>
    <n v="11"/>
    <s v="Yes"/>
    <n v="2"/>
    <n v="2"/>
    <s v="Yes"/>
    <n v="4"/>
    <n v="2"/>
    <x v="1"/>
    <n v="1"/>
    <n v="1"/>
    <n v="0"/>
    <s v="High"/>
    <n v="4.5061608304100043"/>
  </r>
  <r>
    <n v="7"/>
    <s v="Yes"/>
    <n v="1"/>
    <n v="2"/>
    <s v="Yes"/>
    <n v="2"/>
    <n v="0"/>
    <x v="1"/>
    <n v="1"/>
    <n v="1"/>
    <n v="0"/>
    <s v="Medium"/>
    <n v="4.5061608304100043"/>
  </r>
  <r>
    <n v="3"/>
    <s v="No"/>
    <n v="5"/>
    <n v="7"/>
    <s v="No"/>
    <n v="10"/>
    <n v="7"/>
    <x v="0"/>
    <n v="0"/>
    <n v="0"/>
    <n v="1"/>
    <s v="Low"/>
    <n v="0"/>
  </r>
  <r>
    <n v="9"/>
    <s v="Yes"/>
    <n v="3"/>
    <n v="2"/>
    <s v="Yes"/>
    <n v="1"/>
    <n v="2"/>
    <x v="1"/>
    <n v="1"/>
    <n v="1"/>
    <n v="0"/>
    <s v="High"/>
    <n v="4.5061608304100043"/>
  </r>
  <r>
    <n v="5"/>
    <s v="No"/>
    <n v="3"/>
    <n v="0"/>
    <s v="Yes"/>
    <n v="4"/>
    <n v="0"/>
    <x v="1"/>
    <n v="0"/>
    <n v="1"/>
    <n v="0"/>
    <s v="Medium"/>
    <n v="4.5061608304100043"/>
  </r>
  <r>
    <n v="11"/>
    <s v="Yes"/>
    <n v="2"/>
    <n v="2"/>
    <s v="Yes"/>
    <n v="5"/>
    <n v="1"/>
    <x v="1"/>
    <n v="1"/>
    <n v="1"/>
    <n v="0"/>
    <s v="High"/>
    <n v="4.5061608304100043"/>
  </r>
  <r>
    <n v="0"/>
    <s v="No"/>
    <n v="6"/>
    <n v="7"/>
    <s v="No"/>
    <n v="8"/>
    <n v="7"/>
    <x v="0"/>
    <n v="0"/>
    <n v="0"/>
    <n v="1"/>
    <s v="Low"/>
    <n v="0"/>
  </r>
  <r>
    <n v="4"/>
    <s v="Yes"/>
    <n v="2"/>
    <n v="2"/>
    <s v="Yes"/>
    <n v="2"/>
    <n v="2"/>
    <x v="1"/>
    <n v="1"/>
    <n v="1"/>
    <n v="0"/>
    <s v="Medium"/>
    <n v="4.5061608304100043"/>
  </r>
  <r>
    <n v="0"/>
    <s v="No"/>
    <n v="7"/>
    <n v="5"/>
    <s v="No"/>
    <n v="13"/>
    <n v="4"/>
    <x v="0"/>
    <n v="0"/>
    <n v="0"/>
    <n v="1"/>
    <s v="Low"/>
    <n v="0"/>
  </r>
  <r>
    <n v="3"/>
    <s v="No"/>
    <n v="6"/>
    <n v="5"/>
    <s v="No"/>
    <n v="14"/>
    <n v="3"/>
    <x v="0"/>
    <n v="0"/>
    <n v="0"/>
    <n v="1"/>
    <s v="Low"/>
    <n v="0"/>
  </r>
  <r>
    <n v="10"/>
    <s v="Yes"/>
    <n v="0"/>
    <n v="2"/>
    <s v="Yes"/>
    <n v="4"/>
    <n v="0"/>
    <x v="1"/>
    <n v="1"/>
    <n v="1"/>
    <n v="0"/>
    <s v="High"/>
    <n v="4.5061608304100043"/>
  </r>
  <r>
    <n v="2"/>
    <s v="No"/>
    <n v="9"/>
    <n v="4"/>
    <s v="No"/>
    <n v="14"/>
    <n v="3"/>
    <x v="0"/>
    <n v="0"/>
    <n v="0"/>
    <n v="1"/>
    <s v="Low"/>
    <n v="0"/>
  </r>
  <r>
    <n v="8"/>
    <s v="Yes"/>
    <n v="0"/>
    <n v="1"/>
    <s v="Yes"/>
    <n v="5"/>
    <n v="0"/>
    <x v="1"/>
    <n v="1"/>
    <n v="1"/>
    <n v="0"/>
    <s v="High"/>
    <n v="4.5061608304100043"/>
  </r>
  <r>
    <n v="0"/>
    <s v="No"/>
    <n v="5"/>
    <n v="7"/>
    <s v="No"/>
    <n v="12"/>
    <n v="9"/>
    <x v="0"/>
    <n v="0"/>
    <n v="0"/>
    <n v="1"/>
    <s v="Low"/>
    <n v="0"/>
  </r>
  <r>
    <n v="1"/>
    <s v="No"/>
    <n v="8"/>
    <n v="4"/>
    <s v="No"/>
    <n v="9"/>
    <n v="5"/>
    <x v="0"/>
    <n v="0"/>
    <n v="0"/>
    <n v="1"/>
    <s v="Low"/>
    <n v="0"/>
  </r>
  <r>
    <n v="11"/>
    <s v="Yes"/>
    <n v="2"/>
    <n v="1"/>
    <s v="Yes"/>
    <n v="3"/>
    <n v="1"/>
    <x v="0"/>
    <n v="1"/>
    <n v="1"/>
    <n v="1"/>
    <s v="High"/>
    <n v="0"/>
  </r>
  <r>
    <n v="6"/>
    <s v="Yes"/>
    <n v="2"/>
    <n v="2"/>
    <s v="Yes"/>
    <n v="0"/>
    <n v="0"/>
    <x v="1"/>
    <n v="1"/>
    <n v="1"/>
    <n v="0"/>
    <s v="Medium"/>
    <n v="4.5061608304100043"/>
  </r>
  <r>
    <n v="0"/>
    <s v="No"/>
    <n v="5"/>
    <n v="5"/>
    <s v="No"/>
    <n v="10"/>
    <n v="3"/>
    <x v="0"/>
    <n v="0"/>
    <n v="0"/>
    <n v="1"/>
    <s v="Low"/>
    <n v="0"/>
  </r>
  <r>
    <n v="11"/>
    <s v="Yes"/>
    <n v="2"/>
    <n v="2"/>
    <s v="Yes"/>
    <n v="5"/>
    <n v="0"/>
    <x v="1"/>
    <n v="1"/>
    <n v="1"/>
    <n v="0"/>
    <s v="High"/>
    <n v="4.5061608304100043"/>
  </r>
  <r>
    <n v="1"/>
    <s v="No"/>
    <n v="6"/>
    <n v="6"/>
    <s v="No"/>
    <n v="11"/>
    <n v="6"/>
    <x v="0"/>
    <n v="0"/>
    <n v="0"/>
    <n v="1"/>
    <s v="Low"/>
    <n v="0"/>
  </r>
  <r>
    <n v="2"/>
    <s v="No"/>
    <n v="9"/>
    <n v="4"/>
    <s v="No"/>
    <n v="11"/>
    <n v="7"/>
    <x v="0"/>
    <n v="0"/>
    <n v="0"/>
    <n v="1"/>
    <s v="Low"/>
    <n v="0"/>
  </r>
  <r>
    <n v="3"/>
    <s v="No"/>
    <n v="4"/>
    <n v="7"/>
    <s v="No"/>
    <n v="12"/>
    <n v="9"/>
    <x v="0"/>
    <n v="0"/>
    <n v="0"/>
    <n v="1"/>
    <s v="Low"/>
    <n v="0"/>
  </r>
  <r>
    <n v="1"/>
    <s v="No"/>
    <n v="5"/>
    <n v="7"/>
    <s v="No"/>
    <n v="7"/>
    <n v="9"/>
    <x v="0"/>
    <n v="0"/>
    <n v="0"/>
    <n v="1"/>
    <s v="Low"/>
    <n v="0"/>
  </r>
  <r>
    <n v="1"/>
    <s v="No"/>
    <n v="4"/>
    <n v="4"/>
    <s v="No"/>
    <n v="11"/>
    <n v="3"/>
    <x v="0"/>
    <n v="0"/>
    <n v="0"/>
    <n v="1"/>
    <s v="Low"/>
    <n v="0"/>
  </r>
  <r>
    <n v="0"/>
    <s v="No"/>
    <n v="7"/>
    <n v="7"/>
    <s v="No"/>
    <n v="9"/>
    <n v="9"/>
    <x v="0"/>
    <n v="0"/>
    <n v="0"/>
    <n v="1"/>
    <s v="Low"/>
    <n v="0"/>
  </r>
  <r>
    <n v="4"/>
    <s v="Yes"/>
    <n v="2"/>
    <n v="0"/>
    <s v="Yes"/>
    <n v="4"/>
    <n v="1"/>
    <x v="1"/>
    <n v="1"/>
    <n v="1"/>
    <n v="0"/>
    <s v="Medium"/>
    <n v="4.5061608304100043"/>
  </r>
  <r>
    <n v="0"/>
    <s v="No"/>
    <n v="4"/>
    <n v="3"/>
    <s v="No"/>
    <n v="14"/>
    <n v="5"/>
    <x v="0"/>
    <n v="0"/>
    <n v="0"/>
    <n v="1"/>
    <s v="Low"/>
    <n v="0"/>
  </r>
  <r>
    <n v="7"/>
    <s v="Yes"/>
    <n v="0"/>
    <n v="0"/>
    <s v="Yes"/>
    <n v="1"/>
    <n v="2"/>
    <x v="1"/>
    <n v="1"/>
    <n v="1"/>
    <n v="0"/>
    <s v="Medium"/>
    <n v="4.5061608304100043"/>
  </r>
  <r>
    <n v="11"/>
    <s v="Yes"/>
    <n v="2"/>
    <n v="2"/>
    <s v="Yes"/>
    <n v="5"/>
    <n v="0"/>
    <x v="1"/>
    <n v="1"/>
    <n v="1"/>
    <n v="0"/>
    <s v="High"/>
    <n v="4.5061608304100043"/>
  </r>
  <r>
    <n v="10"/>
    <s v="Yes"/>
    <n v="2"/>
    <n v="1"/>
    <s v="Yes"/>
    <n v="4"/>
    <n v="1"/>
    <x v="1"/>
    <n v="1"/>
    <n v="1"/>
    <n v="0"/>
    <s v="High"/>
    <n v="4.5061608304100043"/>
  </r>
  <r>
    <n v="0"/>
    <s v="No"/>
    <n v="4"/>
    <n v="5"/>
    <s v="No"/>
    <n v="14"/>
    <n v="7"/>
    <x v="0"/>
    <n v="0"/>
    <n v="0"/>
    <n v="1"/>
    <s v="Low"/>
    <n v="0"/>
  </r>
  <r>
    <n v="0"/>
    <s v="No"/>
    <n v="8"/>
    <n v="5"/>
    <s v="No"/>
    <n v="11"/>
    <n v="6"/>
    <x v="0"/>
    <n v="0"/>
    <n v="0"/>
    <n v="1"/>
    <s v="Low"/>
    <n v="0"/>
  </r>
  <r>
    <n v="3"/>
    <s v="No"/>
    <n v="8"/>
    <n v="6"/>
    <s v="No"/>
    <n v="6"/>
    <n v="9"/>
    <x v="0"/>
    <n v="0"/>
    <n v="0"/>
    <n v="1"/>
    <s v="Low"/>
    <n v="0"/>
  </r>
  <r>
    <n v="0"/>
    <s v="No"/>
    <n v="7"/>
    <n v="7"/>
    <s v="No"/>
    <n v="6.2688629120000003"/>
    <n v="3"/>
    <x v="0"/>
    <n v="0"/>
    <n v="0"/>
    <n v="1"/>
    <s v="Low"/>
    <n v="0"/>
  </r>
  <r>
    <n v="0"/>
    <s v="No"/>
    <n v="6"/>
    <n v="5"/>
    <s v="No"/>
    <n v="9"/>
    <n v="6"/>
    <x v="0"/>
    <n v="0"/>
    <n v="0"/>
    <n v="1"/>
    <s v="Low"/>
    <n v="0"/>
  </r>
  <r>
    <n v="5"/>
    <s v="Yes"/>
    <n v="0"/>
    <n v="2"/>
    <s v="Yes"/>
    <n v="2"/>
    <n v="2"/>
    <x v="1"/>
    <n v="1"/>
    <n v="1"/>
    <n v="0"/>
    <s v="Medium"/>
    <n v="4.5061608304100043"/>
  </r>
  <r>
    <n v="11"/>
    <s v="Yes"/>
    <n v="1"/>
    <n v="1"/>
    <s v="Yes"/>
    <n v="0"/>
    <n v="1"/>
    <x v="1"/>
    <n v="1"/>
    <n v="1"/>
    <n v="0"/>
    <s v="High"/>
    <n v="4.5061608304100043"/>
  </r>
  <r>
    <n v="5"/>
    <s v="Yes"/>
    <n v="0"/>
    <n v="2"/>
    <s v="Yes"/>
    <n v="3"/>
    <n v="2"/>
    <x v="0"/>
    <n v="1"/>
    <n v="1"/>
    <n v="1"/>
    <s v="Medium"/>
    <n v="0"/>
  </r>
  <r>
    <n v="0"/>
    <s v="No"/>
    <n v="6"/>
    <n v="5"/>
    <s v="No"/>
    <n v="14"/>
    <n v="3"/>
    <x v="0"/>
    <n v="0"/>
    <n v="0"/>
    <n v="1"/>
    <s v="Low"/>
    <n v="0"/>
  </r>
  <r>
    <n v="0"/>
    <s v="No"/>
    <n v="6"/>
    <n v="4"/>
    <s v="No"/>
    <n v="6"/>
    <n v="7"/>
    <x v="0"/>
    <n v="0"/>
    <n v="0"/>
    <n v="1"/>
    <s v="Low"/>
    <n v="0"/>
  </r>
  <r>
    <n v="2"/>
    <s v="No"/>
    <n v="9"/>
    <n v="7"/>
    <s v="No"/>
    <n v="8"/>
    <n v="5"/>
    <x v="0"/>
    <n v="0"/>
    <n v="0"/>
    <n v="1"/>
    <s v="Low"/>
    <n v="0"/>
  </r>
  <r>
    <n v="7"/>
    <s v="Yes"/>
    <n v="3"/>
    <n v="2"/>
    <s v="Yes"/>
    <n v="2"/>
    <n v="1"/>
    <x v="1"/>
    <n v="1"/>
    <n v="1"/>
    <n v="0"/>
    <s v="Medium"/>
    <n v="4.5061608304100043"/>
  </r>
  <r>
    <n v="4"/>
    <s v="Yes"/>
    <n v="3"/>
    <n v="2"/>
    <s v="Yes"/>
    <n v="3"/>
    <n v="2"/>
    <x v="1"/>
    <n v="1"/>
    <n v="1"/>
    <n v="0"/>
    <s v="Medium"/>
    <n v="4.5061608304100043"/>
  </r>
  <r>
    <n v="1"/>
    <s v="No"/>
    <n v="9"/>
    <n v="6"/>
    <s v="No"/>
    <n v="14"/>
    <n v="7"/>
    <x v="0"/>
    <n v="0"/>
    <n v="0"/>
    <n v="1"/>
    <s v="Low"/>
    <n v="0"/>
  </r>
  <r>
    <n v="3"/>
    <s v="No"/>
    <n v="9"/>
    <n v="7"/>
    <s v="No"/>
    <n v="12"/>
    <n v="5"/>
    <x v="1"/>
    <n v="0"/>
    <n v="0"/>
    <n v="0"/>
    <s v="Low"/>
    <n v="4.5061608304100043"/>
  </r>
  <r>
    <n v="5"/>
    <s v="Yes"/>
    <n v="3"/>
    <n v="2"/>
    <s v="Yes"/>
    <n v="2"/>
    <n v="2"/>
    <x v="1"/>
    <n v="1"/>
    <n v="1"/>
    <n v="0"/>
    <s v="Medium"/>
    <n v="4.5061608304100043"/>
  </r>
  <r>
    <n v="5"/>
    <s v="Yes"/>
    <n v="3"/>
    <n v="0"/>
    <s v="Yes"/>
    <n v="0"/>
    <n v="1"/>
    <x v="1"/>
    <n v="1"/>
    <n v="1"/>
    <n v="0"/>
    <s v="Medium"/>
    <n v="4.5061608304100043"/>
  </r>
  <r>
    <n v="8"/>
    <s v="Yes"/>
    <n v="2"/>
    <n v="0"/>
    <s v="Yes"/>
    <n v="2"/>
    <n v="0"/>
    <x v="0"/>
    <n v="1"/>
    <n v="1"/>
    <n v="1"/>
    <s v="High"/>
    <n v="0"/>
  </r>
  <r>
    <n v="1"/>
    <s v="No"/>
    <n v="4"/>
    <n v="4"/>
    <s v="No"/>
    <n v="14"/>
    <n v="6"/>
    <x v="0"/>
    <n v="0"/>
    <n v="0"/>
    <n v="1"/>
    <s v="Low"/>
    <n v="0"/>
  </r>
  <r>
    <n v="9"/>
    <s v="Yes"/>
    <n v="0"/>
    <n v="1"/>
    <s v="Yes"/>
    <n v="2"/>
    <n v="0"/>
    <x v="1"/>
    <n v="1"/>
    <n v="1"/>
    <n v="0"/>
    <s v="High"/>
    <n v="4.5061608304100043"/>
  </r>
  <r>
    <n v="9"/>
    <s v="Yes"/>
    <n v="1"/>
    <n v="0"/>
    <s v="Yes"/>
    <n v="2"/>
    <n v="1"/>
    <x v="1"/>
    <n v="1"/>
    <n v="1"/>
    <n v="0"/>
    <s v="High"/>
    <n v="4.5061608304100043"/>
  </r>
  <r>
    <n v="8"/>
    <s v="Yes"/>
    <n v="2"/>
    <n v="1"/>
    <s v="Yes"/>
    <n v="5"/>
    <n v="2"/>
    <x v="1"/>
    <n v="1"/>
    <n v="1"/>
    <n v="0"/>
    <s v="High"/>
    <n v="4.5061608304100043"/>
  </r>
  <r>
    <n v="2"/>
    <s v="No"/>
    <n v="7"/>
    <n v="4"/>
    <s v="No"/>
    <n v="9"/>
    <n v="8"/>
    <x v="0"/>
    <n v="0"/>
    <n v="0"/>
    <n v="1"/>
    <s v="Low"/>
    <n v="0"/>
  </r>
  <r>
    <n v="10"/>
    <s v="Yes"/>
    <n v="2"/>
    <n v="2"/>
    <s v="Yes"/>
    <n v="5"/>
    <n v="2"/>
    <x v="0"/>
    <n v="1"/>
    <n v="1"/>
    <n v="1"/>
    <s v="High"/>
    <n v="0"/>
  </r>
  <r>
    <n v="6"/>
    <s v="Yes"/>
    <n v="3"/>
    <n v="1"/>
    <s v="Yes"/>
    <n v="4"/>
    <n v="0"/>
    <x v="1"/>
    <n v="1"/>
    <n v="1"/>
    <n v="0"/>
    <s v="Medium"/>
    <n v="4.5061608304100043"/>
  </r>
  <r>
    <n v="3"/>
    <s v="No"/>
    <n v="5"/>
    <n v="6"/>
    <s v="No"/>
    <n v="14"/>
    <n v="3"/>
    <x v="0"/>
    <n v="0"/>
    <n v="0"/>
    <n v="1"/>
    <s v="Low"/>
    <n v="0"/>
  </r>
  <r>
    <n v="3"/>
    <s v="No"/>
    <n v="5"/>
    <n v="5"/>
    <s v="No"/>
    <n v="6"/>
    <n v="4"/>
    <x v="0"/>
    <n v="0"/>
    <n v="0"/>
    <n v="1"/>
    <s v="Low"/>
    <n v="0"/>
  </r>
  <r>
    <n v="1"/>
    <s v="No"/>
    <n v="5"/>
    <n v="4"/>
    <s v="No"/>
    <n v="14"/>
    <n v="7"/>
    <x v="0"/>
    <n v="0"/>
    <n v="0"/>
    <n v="1"/>
    <s v="Low"/>
    <n v="0"/>
  </r>
  <r>
    <n v="5"/>
    <s v="Yes"/>
    <n v="1"/>
    <n v="0"/>
    <s v="Yes"/>
    <n v="0"/>
    <n v="3.5647266310000001"/>
    <x v="1"/>
    <n v="1"/>
    <n v="1"/>
    <n v="0"/>
    <s v="Medium"/>
    <n v="4.5061608304100043"/>
  </r>
  <r>
    <n v="0"/>
    <s v="No"/>
    <n v="7"/>
    <n v="6"/>
    <s v="No"/>
    <n v="8"/>
    <n v="4"/>
    <x v="0"/>
    <n v="0"/>
    <n v="0"/>
    <n v="1"/>
    <s v="Low"/>
    <n v="0"/>
  </r>
  <r>
    <n v="5"/>
    <s v="Yes"/>
    <n v="0"/>
    <n v="2"/>
    <s v="Yes"/>
    <n v="1"/>
    <n v="1"/>
    <x v="1"/>
    <n v="1"/>
    <n v="1"/>
    <n v="0"/>
    <s v="Medium"/>
    <n v="4.5061608304100043"/>
  </r>
  <r>
    <n v="9"/>
    <s v="Yes"/>
    <n v="1"/>
    <n v="1"/>
    <s v="Yes"/>
    <n v="2"/>
    <n v="2"/>
    <x v="1"/>
    <n v="1"/>
    <n v="1"/>
    <n v="0"/>
    <s v="High"/>
    <n v="4.5061608304100043"/>
  </r>
  <r>
    <n v="10"/>
    <s v="Yes"/>
    <n v="2"/>
    <n v="0"/>
    <s v="Yes"/>
    <n v="5"/>
    <n v="2"/>
    <x v="1"/>
    <n v="1"/>
    <n v="1"/>
    <n v="0"/>
    <s v="High"/>
    <n v="4.5061608304100043"/>
  </r>
  <r>
    <n v="4"/>
    <s v="Yes"/>
    <n v="1"/>
    <n v="2"/>
    <s v="Yes"/>
    <n v="3"/>
    <n v="2"/>
    <x v="1"/>
    <n v="1"/>
    <n v="1"/>
    <n v="0"/>
    <s v="Medium"/>
    <n v="4.5061608304100043"/>
  </r>
  <r>
    <n v="10"/>
    <s v="Yes"/>
    <n v="1"/>
    <n v="1"/>
    <s v="Yes"/>
    <n v="4"/>
    <n v="1"/>
    <x v="1"/>
    <n v="1"/>
    <n v="1"/>
    <n v="0"/>
    <s v="High"/>
    <n v="4.5061608304100043"/>
  </r>
  <r>
    <n v="1"/>
    <s v="No"/>
    <n v="6"/>
    <n v="5"/>
    <s v="No"/>
    <n v="14"/>
    <n v="3"/>
    <x v="0"/>
    <n v="0"/>
    <n v="0"/>
    <n v="1"/>
    <s v="Low"/>
    <n v="0"/>
  </r>
  <r>
    <n v="11"/>
    <s v="Yes"/>
    <n v="3"/>
    <n v="1"/>
    <s v="Yes"/>
    <n v="0"/>
    <n v="2"/>
    <x v="1"/>
    <n v="1"/>
    <n v="1"/>
    <n v="0"/>
    <s v="High"/>
    <n v="4.5061608304100043"/>
  </r>
  <r>
    <n v="7"/>
    <s v="Yes"/>
    <n v="2"/>
    <n v="1"/>
    <s v="Yes"/>
    <n v="4"/>
    <n v="0"/>
    <x v="1"/>
    <n v="1"/>
    <n v="1"/>
    <n v="0"/>
    <s v="Medium"/>
    <n v="4.5061608304100043"/>
  </r>
  <r>
    <n v="6"/>
    <s v="Yes"/>
    <n v="1"/>
    <n v="0"/>
    <s v="Yes"/>
    <n v="1"/>
    <n v="0"/>
    <x v="1"/>
    <n v="1"/>
    <n v="1"/>
    <n v="0"/>
    <s v="Medium"/>
    <n v="4.5061608304100043"/>
  </r>
  <r>
    <n v="2"/>
    <s v="No"/>
    <n v="6"/>
    <n v="5"/>
    <s v="No"/>
    <n v="8"/>
    <n v="7"/>
    <x v="0"/>
    <n v="0"/>
    <n v="0"/>
    <n v="1"/>
    <s v="Low"/>
    <n v="0"/>
  </r>
  <r>
    <n v="2"/>
    <s v="No"/>
    <n v="9"/>
    <n v="7"/>
    <s v="No"/>
    <n v="7"/>
    <n v="8"/>
    <x v="0"/>
    <n v="0"/>
    <n v="0"/>
    <n v="1"/>
    <s v="Low"/>
    <n v="0"/>
  </r>
  <r>
    <n v="11"/>
    <s v="Yes"/>
    <n v="1"/>
    <n v="1"/>
    <s v="Yes"/>
    <n v="4"/>
    <n v="0"/>
    <x v="1"/>
    <n v="1"/>
    <n v="1"/>
    <n v="0"/>
    <s v="High"/>
    <n v="4.5061608304100043"/>
  </r>
  <r>
    <n v="0"/>
    <s v="No"/>
    <n v="5"/>
    <n v="3"/>
    <s v="No"/>
    <n v="9"/>
    <n v="4"/>
    <x v="0"/>
    <n v="0"/>
    <n v="0"/>
    <n v="1"/>
    <s v="Low"/>
    <n v="0"/>
  </r>
  <r>
    <n v="3"/>
    <s v="No"/>
    <n v="8"/>
    <n v="5"/>
    <s v="No"/>
    <n v="8"/>
    <n v="9"/>
    <x v="0"/>
    <n v="0"/>
    <n v="0"/>
    <n v="1"/>
    <s v="Low"/>
    <n v="0"/>
  </r>
  <r>
    <n v="2"/>
    <s v="No"/>
    <n v="9"/>
    <n v="4"/>
    <s v="No"/>
    <n v="6"/>
    <n v="6"/>
    <x v="0"/>
    <n v="0"/>
    <n v="0"/>
    <n v="1"/>
    <s v="Low"/>
    <n v="0"/>
  </r>
  <r>
    <n v="2"/>
    <s v="No"/>
    <n v="9"/>
    <n v="5"/>
    <s v="No"/>
    <n v="13"/>
    <n v="7"/>
    <x v="1"/>
    <n v="0"/>
    <n v="0"/>
    <n v="0"/>
    <s v="Low"/>
    <n v="4.5061608304100043"/>
  </r>
  <r>
    <n v="6"/>
    <s v="Yes"/>
    <n v="2"/>
    <n v="2"/>
    <s v="Yes"/>
    <n v="5"/>
    <n v="2"/>
    <x v="1"/>
    <n v="1"/>
    <n v="1"/>
    <n v="0"/>
    <s v="Medium"/>
    <n v="4.5061608304100043"/>
  </r>
  <r>
    <n v="4"/>
    <s v="Yes"/>
    <n v="3"/>
    <n v="2"/>
    <s v="Yes"/>
    <n v="3"/>
    <n v="2"/>
    <x v="1"/>
    <n v="1"/>
    <n v="1"/>
    <n v="0"/>
    <s v="Medium"/>
    <n v="4.5061608304100043"/>
  </r>
  <r>
    <n v="11"/>
    <s v="Yes"/>
    <n v="0"/>
    <n v="1"/>
    <s v="Yes"/>
    <n v="1"/>
    <n v="2"/>
    <x v="0"/>
    <n v="1"/>
    <n v="1"/>
    <n v="1"/>
    <s v="High"/>
    <n v="0"/>
  </r>
  <r>
    <n v="1"/>
    <s v="No"/>
    <n v="9"/>
    <n v="3"/>
    <s v="No"/>
    <n v="8"/>
    <n v="7"/>
    <x v="0"/>
    <n v="0"/>
    <n v="0"/>
    <n v="1"/>
    <s v="Low"/>
    <n v="0"/>
  </r>
  <r>
    <n v="3"/>
    <s v="No"/>
    <n v="9"/>
    <n v="5"/>
    <s v="No"/>
    <n v="7"/>
    <n v="4"/>
    <x v="0"/>
    <n v="0"/>
    <n v="0"/>
    <n v="1"/>
    <s v="Low"/>
    <n v="0"/>
  </r>
  <r>
    <n v="7"/>
    <s v="Yes"/>
    <n v="1"/>
    <n v="1"/>
    <s v="Yes"/>
    <n v="2"/>
    <n v="0"/>
    <x v="1"/>
    <n v="1"/>
    <n v="1"/>
    <n v="0"/>
    <s v="Medium"/>
    <n v="4.5061608304100043"/>
  </r>
  <r>
    <n v="0"/>
    <s v="No"/>
    <n v="7"/>
    <n v="4"/>
    <s v="No"/>
    <n v="13"/>
    <n v="8"/>
    <x v="0"/>
    <n v="0"/>
    <n v="0"/>
    <n v="1"/>
    <s v="Low"/>
    <n v="0"/>
  </r>
  <r>
    <n v="2"/>
    <s v="No"/>
    <n v="7"/>
    <n v="4"/>
    <s v="No"/>
    <n v="11"/>
    <n v="7"/>
    <x v="0"/>
    <n v="0"/>
    <n v="0"/>
    <n v="1"/>
    <s v="Low"/>
    <n v="0"/>
  </r>
  <r>
    <n v="10"/>
    <s v="Yes"/>
    <n v="2"/>
    <n v="2"/>
    <s v="Yes"/>
    <n v="1"/>
    <n v="1"/>
    <x v="1"/>
    <n v="1"/>
    <n v="1"/>
    <n v="0"/>
    <s v="High"/>
    <n v="4.5061608304100043"/>
  </r>
  <r>
    <n v="8"/>
    <s v="Yes"/>
    <n v="1"/>
    <n v="1"/>
    <s v="Yes"/>
    <n v="1"/>
    <n v="0"/>
    <x v="1"/>
    <n v="1"/>
    <n v="1"/>
    <n v="0"/>
    <s v="High"/>
    <n v="4.5061608304100043"/>
  </r>
  <r>
    <n v="5"/>
    <s v="Yes"/>
    <n v="2"/>
    <n v="2"/>
    <s v="Yes"/>
    <n v="5"/>
    <n v="2"/>
    <x v="1"/>
    <n v="1"/>
    <n v="1"/>
    <n v="0"/>
    <s v="Medium"/>
    <n v="4.5061608304100043"/>
  </r>
  <r>
    <n v="9"/>
    <s v="Yes"/>
    <n v="3.963354475"/>
    <n v="0"/>
    <s v="Yes"/>
    <n v="4"/>
    <n v="0"/>
    <x v="1"/>
    <n v="1"/>
    <n v="1"/>
    <n v="0"/>
    <s v="High"/>
    <n v="4.5061608304100043"/>
  </r>
  <r>
    <n v="1"/>
    <s v="No"/>
    <n v="4"/>
    <n v="5"/>
    <s v="No"/>
    <n v="14"/>
    <n v="4"/>
    <x v="0"/>
    <n v="0"/>
    <n v="0"/>
    <n v="1"/>
    <s v="Low"/>
    <n v="0"/>
  </r>
  <r>
    <n v="4"/>
    <s v="Yes"/>
    <n v="0"/>
    <n v="1"/>
    <s v="Yes"/>
    <n v="1"/>
    <n v="1"/>
    <x v="1"/>
    <n v="1"/>
    <n v="1"/>
    <n v="0"/>
    <s v="Medium"/>
    <n v="4.5061608304100043"/>
  </r>
  <r>
    <n v="6"/>
    <s v="Yes"/>
    <n v="0"/>
    <n v="1"/>
    <s v="Yes"/>
    <n v="3"/>
    <n v="2"/>
    <x v="1"/>
    <n v="1"/>
    <n v="1"/>
    <n v="0"/>
    <s v="Medium"/>
    <n v="4.5061608304100043"/>
  </r>
  <r>
    <n v="1"/>
    <s v="No"/>
    <n v="4"/>
    <n v="4"/>
    <s v="No"/>
    <n v="7"/>
    <n v="6"/>
    <x v="0"/>
    <n v="0"/>
    <n v="0"/>
    <n v="1"/>
    <s v="Low"/>
    <n v="0"/>
  </r>
  <r>
    <n v="5"/>
    <s v="Yes"/>
    <n v="0"/>
    <n v="2"/>
    <s v="No"/>
    <n v="2"/>
    <n v="0"/>
    <x v="1"/>
    <n v="1"/>
    <n v="0"/>
    <n v="0"/>
    <s v="Medium"/>
    <n v="4.5061608304100043"/>
  </r>
  <r>
    <n v="10"/>
    <s v="Yes"/>
    <n v="0"/>
    <n v="2"/>
    <s v="Yes"/>
    <n v="4"/>
    <n v="1"/>
    <x v="1"/>
    <n v="1"/>
    <n v="1"/>
    <n v="0"/>
    <s v="High"/>
    <n v="4.5061608304100043"/>
  </r>
  <r>
    <n v="4"/>
    <s v="Yes"/>
    <n v="2"/>
    <n v="0"/>
    <s v="Yes"/>
    <n v="1"/>
    <n v="1"/>
    <x v="1"/>
    <n v="1"/>
    <n v="1"/>
    <n v="0"/>
    <s v="Medium"/>
    <n v="4.5061608304100043"/>
  </r>
  <r>
    <n v="11"/>
    <s v="Yes"/>
    <n v="3.963354475"/>
    <n v="2"/>
    <s v="Yes"/>
    <n v="3"/>
    <n v="2"/>
    <x v="1"/>
    <n v="1"/>
    <n v="1"/>
    <n v="0"/>
    <s v="High"/>
    <n v="4.5061608304100043"/>
  </r>
  <r>
    <n v="3"/>
    <s v="No"/>
    <n v="6"/>
    <n v="4"/>
    <s v="No"/>
    <n v="13"/>
    <n v="8"/>
    <x v="0"/>
    <n v="0"/>
    <n v="0"/>
    <n v="1"/>
    <s v="Low"/>
    <n v="0"/>
  </r>
  <r>
    <n v="8"/>
    <s v="Yes"/>
    <n v="0"/>
    <n v="0"/>
    <s v="Yes"/>
    <n v="1"/>
    <n v="1"/>
    <x v="1"/>
    <n v="1"/>
    <n v="1"/>
    <n v="0"/>
    <s v="High"/>
    <n v="4.5061608304100043"/>
  </r>
  <r>
    <n v="3"/>
    <s v="No"/>
    <n v="6"/>
    <n v="5"/>
    <s v="No"/>
    <n v="9"/>
    <n v="4"/>
    <x v="0"/>
    <n v="0"/>
    <n v="0"/>
    <n v="1"/>
    <s v="Low"/>
    <n v="0"/>
  </r>
  <r>
    <n v="2"/>
    <s v="No"/>
    <n v="5"/>
    <n v="4"/>
    <s v="No"/>
    <n v="11"/>
    <n v="3"/>
    <x v="0"/>
    <n v="0"/>
    <n v="0"/>
    <n v="1"/>
    <s v="Low"/>
    <n v="0"/>
  </r>
  <r>
    <n v="4"/>
    <s v="Yes"/>
    <n v="2"/>
    <n v="2"/>
    <s v="Yes"/>
    <n v="4"/>
    <n v="1"/>
    <x v="1"/>
    <n v="1"/>
    <n v="1"/>
    <n v="0"/>
    <s v="Medium"/>
    <n v="4.5061608304100043"/>
  </r>
  <r>
    <n v="2"/>
    <s v="No"/>
    <n v="7"/>
    <n v="4"/>
    <s v="No"/>
    <n v="10"/>
    <n v="4"/>
    <x v="0"/>
    <n v="0"/>
    <n v="0"/>
    <n v="1"/>
    <s v="Low"/>
    <n v="0"/>
  </r>
  <r>
    <n v="11"/>
    <s v="Yes"/>
    <n v="2"/>
    <n v="0"/>
    <s v="Yes"/>
    <n v="4"/>
    <n v="0"/>
    <x v="1"/>
    <n v="1"/>
    <n v="1"/>
    <n v="0"/>
    <s v="High"/>
    <n v="4.5061608304100043"/>
  </r>
  <r>
    <n v="4"/>
    <s v="Yes"/>
    <n v="3"/>
    <n v="2"/>
    <s v="Yes"/>
    <n v="1"/>
    <n v="0"/>
    <x v="1"/>
    <n v="1"/>
    <n v="1"/>
    <n v="0"/>
    <s v="Medium"/>
    <n v="4.5061608304100043"/>
  </r>
  <r>
    <n v="8"/>
    <s v="Yes"/>
    <n v="0"/>
    <n v="0"/>
    <s v="Yes"/>
    <n v="1"/>
    <n v="2"/>
    <x v="0"/>
    <n v="1"/>
    <n v="1"/>
    <n v="1"/>
    <s v="High"/>
    <n v="0"/>
  </r>
  <r>
    <n v="0"/>
    <s v="No"/>
    <n v="4"/>
    <n v="6"/>
    <s v="No"/>
    <n v="6"/>
    <n v="6"/>
    <x v="0"/>
    <n v="0"/>
    <n v="0"/>
    <n v="1"/>
    <s v="Low"/>
    <n v="0"/>
  </r>
  <r>
    <n v="7"/>
    <s v="Yes"/>
    <n v="2"/>
    <n v="1"/>
    <s v="Yes"/>
    <n v="1"/>
    <n v="0"/>
    <x v="0"/>
    <n v="1"/>
    <n v="1"/>
    <n v="1"/>
    <s v="Medium"/>
    <n v="0"/>
  </r>
  <r>
    <n v="11"/>
    <s v="Yes"/>
    <n v="1"/>
    <n v="2"/>
    <s v="Yes"/>
    <n v="4"/>
    <n v="0"/>
    <x v="1"/>
    <n v="1"/>
    <n v="1"/>
    <n v="0"/>
    <s v="High"/>
    <n v="4.5061608304100043"/>
  </r>
  <r>
    <n v="5"/>
    <s v="Yes"/>
    <n v="2"/>
    <n v="1"/>
    <s v="Yes"/>
    <n v="6.2688629120000003"/>
    <n v="2"/>
    <x v="1"/>
    <n v="1"/>
    <n v="1"/>
    <n v="0"/>
    <s v="Medium"/>
    <n v="4.5061608304100043"/>
  </r>
  <r>
    <n v="3"/>
    <s v="No"/>
    <n v="5"/>
    <n v="4"/>
    <s v="No"/>
    <n v="5"/>
    <n v="5"/>
    <x v="0"/>
    <n v="0"/>
    <n v="0"/>
    <n v="1"/>
    <s v="Low"/>
    <n v="0"/>
  </r>
  <r>
    <n v="2"/>
    <s v="No"/>
    <n v="8"/>
    <n v="7"/>
    <s v="No"/>
    <n v="14"/>
    <n v="7"/>
    <x v="1"/>
    <n v="0"/>
    <n v="0"/>
    <n v="0"/>
    <s v="Low"/>
    <n v="4.5061608304100043"/>
  </r>
  <r>
    <n v="7"/>
    <s v="Yes"/>
    <n v="1"/>
    <n v="0"/>
    <s v="Yes"/>
    <n v="5"/>
    <n v="0"/>
    <x v="1"/>
    <n v="1"/>
    <n v="1"/>
    <n v="0"/>
    <s v="Medium"/>
    <n v="4.5061608304100043"/>
  </r>
  <r>
    <n v="2"/>
    <s v="No"/>
    <n v="4"/>
    <n v="5"/>
    <s v="No"/>
    <n v="14"/>
    <n v="8"/>
    <x v="0"/>
    <n v="0"/>
    <n v="0"/>
    <n v="1"/>
    <s v="Low"/>
    <n v="0"/>
  </r>
  <r>
    <n v="9"/>
    <s v="Yes"/>
    <n v="0"/>
    <n v="2"/>
    <s v="Yes"/>
    <n v="4"/>
    <n v="0"/>
    <x v="1"/>
    <n v="1"/>
    <n v="1"/>
    <n v="0"/>
    <s v="High"/>
    <n v="4.5061608304100043"/>
  </r>
  <r>
    <n v="3"/>
    <s v="No"/>
    <n v="7"/>
    <n v="6"/>
    <s v="No"/>
    <n v="8"/>
    <n v="5"/>
    <x v="0"/>
    <n v="0"/>
    <n v="0"/>
    <n v="1"/>
    <s v="Low"/>
    <n v="0"/>
  </r>
  <r>
    <n v="11"/>
    <s v="Yes"/>
    <n v="1"/>
    <n v="3"/>
    <s v="Yes"/>
    <n v="4"/>
    <n v="2"/>
    <x v="1"/>
    <n v="1"/>
    <n v="1"/>
    <n v="0"/>
    <s v="High"/>
    <n v="4.5061608304100043"/>
  </r>
  <r>
    <n v="3"/>
    <s v="No"/>
    <n v="9"/>
    <n v="3"/>
    <s v="No"/>
    <n v="8"/>
    <n v="6"/>
    <x v="0"/>
    <n v="0"/>
    <n v="0"/>
    <n v="1"/>
    <s v="Low"/>
    <n v="0"/>
  </r>
  <r>
    <n v="4"/>
    <s v="Yes"/>
    <n v="0"/>
    <n v="1"/>
    <s v="Yes"/>
    <n v="5"/>
    <n v="3.5647266310000001"/>
    <x v="1"/>
    <n v="1"/>
    <n v="1"/>
    <n v="0"/>
    <s v="Medium"/>
    <n v="4.5061608304100043"/>
  </r>
  <r>
    <n v="1"/>
    <s v="No"/>
    <n v="5"/>
    <n v="6"/>
    <s v="No"/>
    <n v="11"/>
    <n v="3"/>
    <x v="0"/>
    <n v="0"/>
    <n v="0"/>
    <n v="1"/>
    <s v="Low"/>
    <n v="0"/>
  </r>
  <r>
    <n v="0"/>
    <s v="No"/>
    <n v="7"/>
    <n v="4"/>
    <s v="No"/>
    <n v="8"/>
    <n v="4"/>
    <x v="0"/>
    <n v="0"/>
    <n v="0"/>
    <n v="1"/>
    <s v="Low"/>
    <n v="0"/>
  </r>
  <r>
    <n v="8"/>
    <s v="Yes"/>
    <n v="1"/>
    <n v="0"/>
    <s v="Yes"/>
    <n v="2"/>
    <n v="0"/>
    <x v="1"/>
    <n v="1"/>
    <n v="1"/>
    <n v="0"/>
    <s v="High"/>
    <n v="4.5061608304100043"/>
  </r>
  <r>
    <n v="1"/>
    <s v="No"/>
    <n v="4"/>
    <n v="3"/>
    <s v="No"/>
    <n v="6"/>
    <n v="5"/>
    <x v="0"/>
    <n v="0"/>
    <n v="0"/>
    <n v="1"/>
    <s v="Low"/>
    <n v="0"/>
  </r>
  <r>
    <n v="0"/>
    <s v="No"/>
    <n v="4"/>
    <n v="3"/>
    <s v="No"/>
    <n v="15"/>
    <n v="5"/>
    <x v="0"/>
    <n v="0"/>
    <n v="0"/>
    <n v="1"/>
    <s v="Low"/>
    <n v="0"/>
  </r>
  <r>
    <n v="3"/>
    <s v="No"/>
    <n v="9"/>
    <n v="5"/>
    <s v="No"/>
    <n v="14"/>
    <n v="6"/>
    <x v="0"/>
    <n v="0"/>
    <n v="0"/>
    <n v="1"/>
    <s v="Low"/>
    <n v="0"/>
  </r>
  <r>
    <n v="1"/>
    <s v="No"/>
    <n v="9"/>
    <n v="5"/>
    <s v="No"/>
    <n v="10"/>
    <n v="5"/>
    <x v="0"/>
    <n v="0"/>
    <n v="0"/>
    <n v="1"/>
    <s v="Low"/>
    <n v="0"/>
  </r>
  <r>
    <n v="2"/>
    <s v="No"/>
    <n v="9"/>
    <n v="6"/>
    <s v="No"/>
    <n v="9"/>
    <n v="6"/>
    <x v="0"/>
    <n v="0"/>
    <n v="0"/>
    <n v="1"/>
    <s v="Low"/>
    <n v="0"/>
  </r>
  <r>
    <n v="1"/>
    <s v="No"/>
    <n v="7"/>
    <n v="5"/>
    <s v="No"/>
    <n v="6.2688629120000003"/>
    <n v="4"/>
    <x v="0"/>
    <n v="0"/>
    <n v="0"/>
    <n v="1"/>
    <s v="Low"/>
    <n v="0"/>
  </r>
  <r>
    <n v="9"/>
    <s v="Yes"/>
    <n v="3.963354475"/>
    <n v="0"/>
    <s v="Yes"/>
    <n v="3"/>
    <n v="1"/>
    <x v="1"/>
    <n v="1"/>
    <n v="1"/>
    <n v="0"/>
    <s v="High"/>
    <n v="4.5061608304100043"/>
  </r>
  <r>
    <n v="11"/>
    <s v="Yes"/>
    <n v="1"/>
    <n v="1"/>
    <s v="Yes"/>
    <n v="3"/>
    <n v="2"/>
    <x v="1"/>
    <n v="1"/>
    <n v="1"/>
    <n v="0"/>
    <s v="High"/>
    <n v="4.5061608304100043"/>
  </r>
  <r>
    <n v="7"/>
    <s v="No"/>
    <n v="1"/>
    <n v="0"/>
    <s v="Yes"/>
    <n v="5"/>
    <n v="2"/>
    <x v="1"/>
    <n v="0"/>
    <n v="1"/>
    <n v="0"/>
    <s v="Medium"/>
    <n v="4.5061608304100043"/>
  </r>
  <r>
    <n v="5"/>
    <s v="Yes"/>
    <n v="2"/>
    <n v="1"/>
    <s v="Yes"/>
    <n v="3"/>
    <n v="1"/>
    <x v="1"/>
    <n v="1"/>
    <n v="1"/>
    <n v="0"/>
    <s v="Medium"/>
    <n v="4.5061608304100043"/>
  </r>
  <r>
    <n v="9"/>
    <s v="Yes"/>
    <n v="3"/>
    <n v="1"/>
    <s v="Yes"/>
    <n v="2"/>
    <n v="0"/>
    <x v="1"/>
    <n v="1"/>
    <n v="1"/>
    <n v="0"/>
    <s v="High"/>
    <n v="4.5061608304100043"/>
  </r>
  <r>
    <n v="5"/>
    <s v="Yes"/>
    <n v="0"/>
    <n v="0"/>
    <s v="No"/>
    <n v="1"/>
    <n v="2"/>
    <x v="1"/>
    <n v="1"/>
    <n v="0"/>
    <n v="0"/>
    <s v="Medium"/>
    <n v="4.5061608304100043"/>
  </r>
  <r>
    <n v="1"/>
    <s v="No"/>
    <n v="4"/>
    <n v="4"/>
    <s v="No"/>
    <n v="10"/>
    <n v="3.5647266310000001"/>
    <x v="0"/>
    <n v="0"/>
    <n v="0"/>
    <n v="1"/>
    <s v="Low"/>
    <n v="0"/>
  </r>
  <r>
    <n v="8"/>
    <s v="Yes"/>
    <n v="3"/>
    <n v="2"/>
    <s v="Yes"/>
    <n v="3"/>
    <n v="0"/>
    <x v="1"/>
    <n v="1"/>
    <n v="1"/>
    <n v="0"/>
    <s v="High"/>
    <n v="4.5061608304100043"/>
  </r>
  <r>
    <n v="9"/>
    <s v="Yes"/>
    <n v="0"/>
    <n v="3"/>
    <s v="Yes"/>
    <n v="5"/>
    <n v="1"/>
    <x v="1"/>
    <n v="1"/>
    <n v="1"/>
    <n v="0"/>
    <s v="High"/>
    <n v="4.5061608304100043"/>
  </r>
  <r>
    <n v="3"/>
    <s v="No"/>
    <n v="8"/>
    <n v="4"/>
    <s v="No"/>
    <n v="8"/>
    <n v="3"/>
    <x v="0"/>
    <n v="0"/>
    <n v="0"/>
    <n v="1"/>
    <s v="Low"/>
    <n v="0"/>
  </r>
  <r>
    <n v="10"/>
    <s v="Yes"/>
    <n v="3"/>
    <n v="3"/>
    <s v="Yes"/>
    <n v="4"/>
    <n v="0"/>
    <x v="1"/>
    <n v="1"/>
    <n v="1"/>
    <n v="0"/>
    <s v="High"/>
    <n v="4.5061608304100043"/>
  </r>
  <r>
    <n v="2"/>
    <s v="No"/>
    <n v="9"/>
    <n v="6"/>
    <s v="No"/>
    <n v="6"/>
    <n v="7"/>
    <x v="0"/>
    <n v="0"/>
    <n v="0"/>
    <n v="1"/>
    <s v="Low"/>
    <n v="0"/>
  </r>
  <r>
    <n v="7"/>
    <s v="Yes"/>
    <n v="2"/>
    <n v="1"/>
    <s v="Yes"/>
    <n v="5"/>
    <n v="2"/>
    <x v="1"/>
    <n v="1"/>
    <n v="1"/>
    <n v="0"/>
    <s v="Medium"/>
    <n v="4.5061608304100043"/>
  </r>
  <r>
    <n v="1"/>
    <s v="No"/>
    <n v="5"/>
    <n v="6"/>
    <s v="No"/>
    <n v="11"/>
    <n v="5"/>
    <x v="0"/>
    <n v="0"/>
    <n v="0"/>
    <n v="1"/>
    <s v="Low"/>
    <n v="0"/>
  </r>
  <r>
    <n v="2"/>
    <s v="No"/>
    <n v="6"/>
    <n v="3"/>
    <s v="No"/>
    <n v="7"/>
    <n v="4"/>
    <x v="0"/>
    <n v="0"/>
    <n v="0"/>
    <n v="1"/>
    <s v="Low"/>
    <n v="0"/>
  </r>
  <r>
    <n v="5"/>
    <s v="Yes"/>
    <n v="0"/>
    <n v="1"/>
    <s v="Yes"/>
    <n v="3"/>
    <n v="1"/>
    <x v="1"/>
    <n v="1"/>
    <n v="1"/>
    <n v="0"/>
    <s v="Medium"/>
    <n v="4.5061608304100043"/>
  </r>
  <r>
    <n v="8"/>
    <s v="Yes"/>
    <n v="2"/>
    <n v="2"/>
    <s v="Yes"/>
    <n v="1"/>
    <n v="2"/>
    <x v="1"/>
    <n v="1"/>
    <n v="1"/>
    <n v="0"/>
    <s v="High"/>
    <n v="4.5061608304100043"/>
  </r>
  <r>
    <n v="2"/>
    <s v="No"/>
    <n v="4"/>
    <n v="5"/>
    <s v="No"/>
    <n v="9"/>
    <n v="3"/>
    <x v="0"/>
    <n v="0"/>
    <n v="0"/>
    <n v="1"/>
    <s v="Low"/>
    <n v="0"/>
  </r>
  <r>
    <n v="3"/>
    <s v="No"/>
    <n v="9"/>
    <n v="4"/>
    <s v="No"/>
    <n v="7"/>
    <n v="3.5647266310000001"/>
    <x v="0"/>
    <n v="0"/>
    <n v="0"/>
    <n v="1"/>
    <s v="Low"/>
    <n v="0"/>
  </r>
  <r>
    <n v="3"/>
    <s v="No"/>
    <n v="7"/>
    <n v="3"/>
    <s v="No"/>
    <n v="8"/>
    <n v="6"/>
    <x v="0"/>
    <n v="0"/>
    <n v="0"/>
    <n v="1"/>
    <s v="Low"/>
    <n v="0"/>
  </r>
  <r>
    <n v="2"/>
    <s v="No"/>
    <n v="4"/>
    <n v="3"/>
    <s v="No"/>
    <n v="11"/>
    <n v="6"/>
    <x v="0"/>
    <n v="0"/>
    <n v="0"/>
    <n v="1"/>
    <s v="Low"/>
    <n v="0"/>
  </r>
  <r>
    <n v="7"/>
    <s v="Yes"/>
    <n v="0"/>
    <n v="1"/>
    <s v="Yes"/>
    <n v="2"/>
    <n v="2"/>
    <x v="1"/>
    <n v="1"/>
    <n v="1"/>
    <n v="0"/>
    <s v="Medium"/>
    <n v="4.5061608304100043"/>
  </r>
  <r>
    <n v="4.5058160029999996"/>
    <s v="Yes"/>
    <n v="3"/>
    <n v="2"/>
    <s v="Yes"/>
    <n v="5"/>
    <n v="2"/>
    <x v="1"/>
    <n v="1"/>
    <n v="1"/>
    <n v="0"/>
    <s v="Medium"/>
    <n v="4.5061608304100043"/>
  </r>
  <r>
    <n v="10"/>
    <s v="Yes"/>
    <n v="2"/>
    <n v="1"/>
    <s v="Yes"/>
    <n v="5"/>
    <n v="0"/>
    <x v="1"/>
    <n v="1"/>
    <n v="1"/>
    <n v="0"/>
    <s v="High"/>
    <n v="4.5061608304100043"/>
  </r>
  <r>
    <n v="1"/>
    <s v="No"/>
    <n v="8"/>
    <n v="4"/>
    <s v="No"/>
    <n v="11"/>
    <n v="4"/>
    <x v="0"/>
    <n v="0"/>
    <n v="0"/>
    <n v="1"/>
    <s v="Low"/>
    <n v="0"/>
  </r>
  <r>
    <n v="1"/>
    <s v="No"/>
    <n v="6"/>
    <n v="3"/>
    <s v="No"/>
    <n v="10"/>
    <n v="8"/>
    <x v="0"/>
    <n v="0"/>
    <n v="0"/>
    <n v="1"/>
    <s v="Low"/>
    <n v="0"/>
  </r>
  <r>
    <n v="10"/>
    <s v="Yes"/>
    <n v="0"/>
    <n v="1"/>
    <s v="Yes"/>
    <n v="2"/>
    <n v="2"/>
    <x v="1"/>
    <n v="1"/>
    <n v="1"/>
    <n v="0"/>
    <s v="High"/>
    <n v="4.5061608304100043"/>
  </r>
  <r>
    <n v="8"/>
    <s v="Yes"/>
    <n v="0"/>
    <n v="0"/>
    <s v="Yes"/>
    <n v="5"/>
    <n v="3.5647266310000001"/>
    <x v="1"/>
    <n v="1"/>
    <n v="1"/>
    <n v="0"/>
    <s v="High"/>
    <n v="4.5061608304100043"/>
  </r>
  <r>
    <n v="5"/>
    <s v="Yes"/>
    <n v="0"/>
    <n v="0"/>
    <s v="No"/>
    <n v="5"/>
    <n v="1"/>
    <x v="1"/>
    <n v="1"/>
    <n v="0"/>
    <n v="0"/>
    <s v="Medium"/>
    <n v="4.5061608304100043"/>
  </r>
  <r>
    <n v="8"/>
    <s v="Yes"/>
    <n v="3.963354475"/>
    <n v="0"/>
    <s v="Yes"/>
    <n v="3"/>
    <n v="0"/>
    <x v="1"/>
    <n v="1"/>
    <n v="1"/>
    <n v="0"/>
    <s v="High"/>
    <n v="4.5061608304100043"/>
  </r>
  <r>
    <n v="3"/>
    <s v="No"/>
    <n v="6"/>
    <n v="5"/>
    <s v="No"/>
    <n v="9"/>
    <n v="6"/>
    <x v="0"/>
    <n v="0"/>
    <n v="0"/>
    <n v="1"/>
    <s v="Low"/>
    <n v="0"/>
  </r>
  <r>
    <n v="3"/>
    <s v="No"/>
    <n v="8"/>
    <n v="4"/>
    <s v="No"/>
    <n v="8"/>
    <n v="4"/>
    <x v="0"/>
    <n v="0"/>
    <n v="0"/>
    <n v="1"/>
    <s v="Low"/>
    <n v="0"/>
  </r>
  <r>
    <n v="3"/>
    <s v="No"/>
    <n v="7"/>
    <n v="4"/>
    <s v="No"/>
    <n v="12"/>
    <n v="5"/>
    <x v="0"/>
    <n v="0"/>
    <n v="0"/>
    <n v="1"/>
    <s v="Low"/>
    <n v="0"/>
  </r>
  <r>
    <n v="0"/>
    <s v="No"/>
    <n v="8"/>
    <n v="6"/>
    <s v="No"/>
    <n v="10"/>
    <n v="4"/>
    <x v="0"/>
    <n v="0"/>
    <n v="0"/>
    <n v="1"/>
    <s v="Low"/>
    <n v="0"/>
  </r>
  <r>
    <n v="8"/>
    <s v="Yes"/>
    <n v="1"/>
    <n v="0"/>
    <s v="Yes"/>
    <n v="1"/>
    <n v="0"/>
    <x v="1"/>
    <n v="1"/>
    <n v="1"/>
    <n v="0"/>
    <s v="High"/>
    <n v="4.5061608304100043"/>
  </r>
  <r>
    <n v="3"/>
    <s v="No"/>
    <n v="4"/>
    <n v="6"/>
    <s v="No"/>
    <n v="13"/>
    <n v="3"/>
    <x v="0"/>
    <n v="0"/>
    <n v="0"/>
    <n v="1"/>
    <s v="Low"/>
    <n v="0"/>
  </r>
  <r>
    <n v="0"/>
    <s v="No"/>
    <n v="5"/>
    <n v="6"/>
    <s v="No"/>
    <n v="5"/>
    <n v="4"/>
    <x v="0"/>
    <n v="0"/>
    <n v="0"/>
    <n v="1"/>
    <s v="Low"/>
    <n v="0"/>
  </r>
  <r>
    <n v="1"/>
    <s v="No"/>
    <n v="5"/>
    <n v="6"/>
    <s v="No"/>
    <n v="12"/>
    <n v="7"/>
    <x v="0"/>
    <n v="0"/>
    <n v="0"/>
    <n v="1"/>
    <s v="Low"/>
    <n v="0"/>
  </r>
  <r>
    <n v="3"/>
    <s v="No"/>
    <n v="6"/>
    <n v="5"/>
    <s v="No"/>
    <n v="6"/>
    <n v="5"/>
    <x v="0"/>
    <n v="0"/>
    <n v="0"/>
    <n v="1"/>
    <s v="Low"/>
    <n v="0"/>
  </r>
  <r>
    <n v="1"/>
    <s v="No"/>
    <n v="4"/>
    <n v="5"/>
    <s v="No"/>
    <n v="6.2688629120000003"/>
    <n v="6"/>
    <x v="0"/>
    <n v="0"/>
    <n v="0"/>
    <n v="1"/>
    <s v="Low"/>
    <n v="0"/>
  </r>
  <r>
    <n v="2"/>
    <s v="No"/>
    <n v="8"/>
    <n v="5"/>
    <s v="No"/>
    <n v="9"/>
    <n v="6"/>
    <x v="0"/>
    <n v="0"/>
    <n v="0"/>
    <n v="1"/>
    <s v="Low"/>
    <n v="0"/>
  </r>
  <r>
    <n v="2"/>
    <s v="No"/>
    <n v="9"/>
    <n v="5"/>
    <s v="No"/>
    <n v="10"/>
    <n v="9"/>
    <x v="1"/>
    <n v="0"/>
    <n v="0"/>
    <n v="0"/>
    <s v="Low"/>
    <n v="4.5061608304100043"/>
  </r>
  <r>
    <n v="10"/>
    <s v="Yes"/>
    <n v="2"/>
    <n v="0"/>
    <s v="Yes"/>
    <n v="5"/>
    <n v="2"/>
    <x v="1"/>
    <n v="1"/>
    <n v="1"/>
    <n v="0"/>
    <s v="High"/>
    <n v="4.5061608304100043"/>
  </r>
  <r>
    <n v="11"/>
    <s v="Yes"/>
    <n v="2"/>
    <n v="0"/>
    <s v="Yes"/>
    <n v="6.2688629120000003"/>
    <n v="0"/>
    <x v="1"/>
    <n v="1"/>
    <n v="1"/>
    <n v="0"/>
    <s v="High"/>
    <n v="4.5061608304100043"/>
  </r>
  <r>
    <n v="11"/>
    <s v="Yes"/>
    <n v="1"/>
    <n v="2"/>
    <s v="No"/>
    <n v="4"/>
    <n v="2"/>
    <x v="1"/>
    <n v="1"/>
    <n v="0"/>
    <n v="0"/>
    <s v="High"/>
    <n v="4.5061608304100043"/>
  </r>
  <r>
    <n v="3"/>
    <s v="No"/>
    <n v="6"/>
    <n v="5"/>
    <s v="No"/>
    <n v="7"/>
    <n v="6"/>
    <x v="0"/>
    <n v="0"/>
    <n v="0"/>
    <n v="1"/>
    <s v="Low"/>
    <n v="0"/>
  </r>
  <r>
    <n v="4.5058160029999996"/>
    <s v="Yes"/>
    <n v="2"/>
    <n v="1"/>
    <s v="Yes"/>
    <n v="5"/>
    <n v="0"/>
    <x v="1"/>
    <n v="1"/>
    <n v="1"/>
    <n v="0"/>
    <s v="Medium"/>
    <n v="4.5061608304100043"/>
  </r>
  <r>
    <n v="1"/>
    <s v="No"/>
    <n v="9"/>
    <n v="6"/>
    <s v="No"/>
    <n v="12"/>
    <n v="4"/>
    <x v="0"/>
    <n v="0"/>
    <n v="0"/>
    <n v="1"/>
    <s v="Low"/>
    <n v="0"/>
  </r>
  <r>
    <n v="1"/>
    <s v="No"/>
    <n v="7"/>
    <n v="3"/>
    <s v="No"/>
    <n v="12"/>
    <n v="3"/>
    <x v="0"/>
    <n v="0"/>
    <n v="0"/>
    <n v="1"/>
    <s v="Low"/>
    <n v="0"/>
  </r>
  <r>
    <n v="4"/>
    <s v="Yes"/>
    <n v="1"/>
    <n v="2"/>
    <s v="Yes"/>
    <n v="2"/>
    <n v="2"/>
    <x v="1"/>
    <n v="1"/>
    <n v="1"/>
    <n v="0"/>
    <s v="Medium"/>
    <n v="4.5061608304100043"/>
  </r>
  <r>
    <n v="4"/>
    <s v="Yes"/>
    <n v="3"/>
    <n v="1"/>
    <s v="Yes"/>
    <n v="4"/>
    <n v="1"/>
    <x v="1"/>
    <n v="1"/>
    <n v="1"/>
    <n v="0"/>
    <s v="Medium"/>
    <n v="4.5061608304100043"/>
  </r>
  <r>
    <n v="0"/>
    <s v="No"/>
    <n v="4"/>
    <n v="3"/>
    <s v="No"/>
    <n v="14"/>
    <n v="9"/>
    <x v="0"/>
    <n v="0"/>
    <n v="0"/>
    <n v="1"/>
    <s v="Low"/>
    <n v="0"/>
  </r>
  <r>
    <n v="9"/>
    <s v="Yes"/>
    <n v="2"/>
    <n v="1"/>
    <s v="Yes"/>
    <n v="2"/>
    <n v="0"/>
    <x v="1"/>
    <n v="1"/>
    <n v="1"/>
    <n v="0"/>
    <s v="High"/>
    <n v="4.5061608304100043"/>
  </r>
  <r>
    <n v="7"/>
    <s v="Yes"/>
    <n v="3"/>
    <n v="2"/>
    <s v="Yes"/>
    <n v="2"/>
    <n v="1"/>
    <x v="1"/>
    <n v="1"/>
    <n v="1"/>
    <n v="0"/>
    <s v="Medium"/>
    <n v="4.5061608304100043"/>
  </r>
  <r>
    <n v="8"/>
    <s v="Yes"/>
    <n v="0"/>
    <n v="2"/>
    <s v="Yes"/>
    <n v="4"/>
    <n v="1"/>
    <x v="1"/>
    <n v="1"/>
    <n v="1"/>
    <n v="0"/>
    <s v="High"/>
    <n v="4.5061608304100043"/>
  </r>
  <r>
    <n v="6"/>
    <s v="Yes"/>
    <n v="1"/>
    <n v="2"/>
    <s v="Yes"/>
    <n v="1"/>
    <n v="1"/>
    <x v="1"/>
    <n v="1"/>
    <n v="1"/>
    <n v="0"/>
    <s v="Medium"/>
    <n v="4.5061608304100043"/>
  </r>
  <r>
    <n v="2"/>
    <s v="No"/>
    <n v="4"/>
    <n v="3"/>
    <s v="No"/>
    <n v="6.2688629120000003"/>
    <n v="5"/>
    <x v="0"/>
    <n v="0"/>
    <n v="0"/>
    <n v="1"/>
    <s v="Low"/>
    <n v="0"/>
  </r>
  <r>
    <n v="1"/>
    <s v="No"/>
    <n v="7"/>
    <n v="4"/>
    <s v="No"/>
    <n v="13"/>
    <n v="4"/>
    <x v="0"/>
    <n v="0"/>
    <n v="0"/>
    <n v="1"/>
    <s v="Low"/>
    <n v="0"/>
  </r>
  <r>
    <n v="4.5058160029999996"/>
    <s v="No"/>
    <n v="7"/>
    <n v="4"/>
    <s v="No"/>
    <n v="8"/>
    <n v="7"/>
    <x v="0"/>
    <n v="0"/>
    <n v="0"/>
    <n v="1"/>
    <s v="Medium"/>
    <n v="0"/>
  </r>
  <r>
    <n v="3"/>
    <s v="No"/>
    <n v="6"/>
    <n v="4"/>
    <s v="No"/>
    <n v="5"/>
    <n v="7"/>
    <x v="0"/>
    <n v="0"/>
    <n v="0"/>
    <n v="1"/>
    <s v="Low"/>
    <n v="0"/>
  </r>
  <r>
    <n v="2"/>
    <s v="No"/>
    <n v="5"/>
    <n v="6"/>
    <s v="No"/>
    <n v="11"/>
    <n v="9"/>
    <x v="0"/>
    <n v="0"/>
    <n v="0"/>
    <n v="1"/>
    <s v="Low"/>
    <n v="0"/>
  </r>
  <r>
    <n v="4"/>
    <s v="No"/>
    <n v="3"/>
    <n v="0"/>
    <s v="No"/>
    <n v="2"/>
    <n v="0"/>
    <x v="1"/>
    <n v="0"/>
    <n v="0"/>
    <n v="0"/>
    <s v="Medium"/>
    <n v="4.5061608304100043"/>
  </r>
  <r>
    <n v="0"/>
    <s v="No"/>
    <n v="9"/>
    <n v="3"/>
    <s v="No"/>
    <n v="12"/>
    <n v="8"/>
    <x v="0"/>
    <n v="0"/>
    <n v="0"/>
    <n v="1"/>
    <s v="Low"/>
    <n v="0"/>
  </r>
  <r>
    <n v="3"/>
    <s v="No"/>
    <n v="9"/>
    <n v="5"/>
    <s v="No"/>
    <n v="11"/>
    <n v="6"/>
    <x v="0"/>
    <n v="0"/>
    <n v="0"/>
    <n v="1"/>
    <s v="Low"/>
    <n v="0"/>
  </r>
  <r>
    <n v="3"/>
    <s v="No"/>
    <n v="6"/>
    <n v="6"/>
    <s v="No"/>
    <n v="10"/>
    <n v="8"/>
    <x v="0"/>
    <n v="0"/>
    <n v="0"/>
    <n v="1"/>
    <s v="Low"/>
    <n v="0"/>
  </r>
  <r>
    <n v="2"/>
    <s v="No"/>
    <n v="4"/>
    <n v="4"/>
    <s v="No"/>
    <n v="6"/>
    <n v="4"/>
    <x v="0"/>
    <n v="0"/>
    <n v="0"/>
    <n v="1"/>
    <s v="Low"/>
    <n v="0"/>
  </r>
  <r>
    <n v="8"/>
    <s v="Yes"/>
    <n v="0"/>
    <n v="2"/>
    <s v="No"/>
    <n v="4"/>
    <n v="2"/>
    <x v="1"/>
    <n v="1"/>
    <n v="0"/>
    <n v="0"/>
    <s v="High"/>
    <n v="4.5061608304100043"/>
  </r>
  <r>
    <n v="5"/>
    <s v="Yes"/>
    <n v="2"/>
    <n v="2"/>
    <s v="Yes"/>
    <n v="3"/>
    <n v="2"/>
    <x v="1"/>
    <n v="1"/>
    <n v="1"/>
    <n v="0"/>
    <s v="Medium"/>
    <n v="4.5061608304100043"/>
  </r>
  <r>
    <n v="11"/>
    <s v="Yes"/>
    <n v="3"/>
    <n v="0"/>
    <s v="Yes"/>
    <n v="3"/>
    <n v="0"/>
    <x v="1"/>
    <n v="1"/>
    <n v="1"/>
    <n v="0"/>
    <s v="High"/>
    <n v="4.5061608304100043"/>
  </r>
  <r>
    <n v="8"/>
    <s v="Yes"/>
    <n v="0"/>
    <n v="2"/>
    <s v="Yes"/>
    <n v="3"/>
    <n v="2"/>
    <x v="1"/>
    <n v="1"/>
    <n v="1"/>
    <n v="0"/>
    <s v="High"/>
    <n v="4.5061608304100043"/>
  </r>
  <r>
    <n v="9"/>
    <s v="Yes"/>
    <n v="0"/>
    <n v="0"/>
    <s v="Yes"/>
    <n v="2"/>
    <n v="1"/>
    <x v="0"/>
    <n v="1"/>
    <n v="1"/>
    <n v="1"/>
    <s v="High"/>
    <n v="0"/>
  </r>
  <r>
    <n v="2"/>
    <s v="No"/>
    <n v="5"/>
    <n v="3"/>
    <s v="No"/>
    <n v="12"/>
    <n v="3"/>
    <x v="0"/>
    <n v="0"/>
    <n v="0"/>
    <n v="1"/>
    <s v="Low"/>
    <n v="0"/>
  </r>
  <r>
    <n v="7"/>
    <s v="Yes"/>
    <n v="0"/>
    <n v="2"/>
    <s v="Yes"/>
    <n v="1"/>
    <n v="2"/>
    <x v="1"/>
    <n v="1"/>
    <n v="1"/>
    <n v="0"/>
    <s v="Medium"/>
    <n v="4.5061608304100043"/>
  </r>
  <r>
    <n v="7"/>
    <s v="Yes"/>
    <n v="1"/>
    <n v="1"/>
    <s v="Yes"/>
    <n v="2"/>
    <n v="1"/>
    <x v="0"/>
    <n v="1"/>
    <n v="1"/>
    <n v="1"/>
    <s v="Medium"/>
    <n v="0"/>
  </r>
  <r>
    <n v="5"/>
    <s v="Yes"/>
    <n v="0"/>
    <n v="1"/>
    <s v="Yes"/>
    <n v="3"/>
    <n v="2"/>
    <x v="1"/>
    <n v="1"/>
    <n v="1"/>
    <n v="0"/>
    <s v="Medium"/>
    <n v="4.5061608304100043"/>
  </r>
  <r>
    <n v="5"/>
    <s v="Yes"/>
    <n v="0"/>
    <n v="0"/>
    <s v="Yes"/>
    <n v="1"/>
    <n v="1"/>
    <x v="1"/>
    <n v="1"/>
    <n v="1"/>
    <n v="0"/>
    <s v="Medium"/>
    <n v="4.5061608304100043"/>
  </r>
  <r>
    <n v="5"/>
    <s v="Yes"/>
    <n v="1"/>
    <n v="1"/>
    <s v="Yes"/>
    <n v="4"/>
    <n v="3.5647266310000001"/>
    <x v="1"/>
    <n v="1"/>
    <n v="1"/>
    <n v="0"/>
    <s v="Medium"/>
    <n v="4.5061608304100043"/>
  </r>
  <r>
    <n v="9"/>
    <s v="Yes"/>
    <n v="1"/>
    <n v="0"/>
    <s v="Yes"/>
    <n v="2"/>
    <n v="0"/>
    <x v="1"/>
    <n v="1"/>
    <n v="1"/>
    <n v="0"/>
    <s v="High"/>
    <n v="4.5061608304100043"/>
  </r>
  <r>
    <n v="0"/>
    <s v="No"/>
    <n v="7"/>
    <n v="5"/>
    <s v="No"/>
    <n v="7"/>
    <n v="9"/>
    <x v="0"/>
    <n v="0"/>
    <n v="0"/>
    <n v="1"/>
    <s v="Low"/>
    <n v="0"/>
  </r>
  <r>
    <n v="10"/>
    <s v="Yes"/>
    <n v="1"/>
    <n v="2"/>
    <s v="Yes"/>
    <n v="5"/>
    <n v="1"/>
    <x v="1"/>
    <n v="1"/>
    <n v="1"/>
    <n v="0"/>
    <s v="High"/>
    <n v="4.5061608304100043"/>
  </r>
  <r>
    <n v="3"/>
    <s v="No"/>
    <n v="8"/>
    <n v="3"/>
    <s v="No"/>
    <n v="8"/>
    <n v="3.5647266310000001"/>
    <x v="0"/>
    <n v="0"/>
    <n v="0"/>
    <n v="1"/>
    <s v="Low"/>
    <n v="0"/>
  </r>
  <r>
    <n v="3"/>
    <s v="No"/>
    <n v="9"/>
    <n v="5"/>
    <s v="No"/>
    <n v="14"/>
    <n v="7"/>
    <x v="0"/>
    <n v="0"/>
    <n v="0"/>
    <n v="1"/>
    <s v="Low"/>
    <n v="0"/>
  </r>
  <r>
    <n v="9"/>
    <s v="Yes"/>
    <n v="0"/>
    <n v="1"/>
    <s v="Yes"/>
    <n v="5"/>
    <n v="1"/>
    <x v="1"/>
    <n v="1"/>
    <n v="1"/>
    <n v="0"/>
    <s v="High"/>
    <n v="4.5061608304100043"/>
  </r>
  <r>
    <n v="1"/>
    <s v="No"/>
    <n v="9"/>
    <n v="6"/>
    <s v="No"/>
    <n v="13"/>
    <n v="7"/>
    <x v="0"/>
    <n v="0"/>
    <n v="0"/>
    <n v="1"/>
    <s v="Low"/>
    <n v="0"/>
  </r>
  <r>
    <n v="3"/>
    <s v="No"/>
    <n v="4"/>
    <n v="5"/>
    <s v="No"/>
    <n v="11"/>
    <n v="3.5647266310000001"/>
    <x v="0"/>
    <n v="0"/>
    <n v="0"/>
    <n v="1"/>
    <s v="Low"/>
    <n v="0"/>
  </r>
  <r>
    <n v="8"/>
    <s v="Yes"/>
    <n v="1"/>
    <n v="2"/>
    <s v="Yes"/>
    <n v="5"/>
    <n v="1"/>
    <x v="1"/>
    <n v="1"/>
    <n v="1"/>
    <n v="0"/>
    <s v="High"/>
    <n v="4.5061608304100043"/>
  </r>
  <r>
    <n v="2"/>
    <s v="No"/>
    <n v="7"/>
    <n v="6"/>
    <s v="No"/>
    <n v="12"/>
    <n v="8"/>
    <x v="0"/>
    <n v="0"/>
    <n v="0"/>
    <n v="1"/>
    <s v="Low"/>
    <n v="0"/>
  </r>
  <r>
    <n v="11"/>
    <s v="Yes"/>
    <n v="1"/>
    <n v="1"/>
    <s v="Yes"/>
    <n v="2"/>
    <n v="2"/>
    <x v="1"/>
    <n v="1"/>
    <n v="1"/>
    <n v="0"/>
    <s v="High"/>
    <n v="4.5061608304100043"/>
  </r>
  <r>
    <n v="10"/>
    <s v="Yes"/>
    <n v="3"/>
    <n v="2"/>
    <s v="Yes"/>
    <n v="1"/>
    <n v="2"/>
    <x v="1"/>
    <n v="1"/>
    <n v="1"/>
    <n v="0"/>
    <s v="High"/>
    <n v="4.5061608304100043"/>
  </r>
  <r>
    <n v="9"/>
    <s v="Yes"/>
    <n v="2"/>
    <n v="1"/>
    <s v="Yes"/>
    <n v="5"/>
    <n v="1"/>
    <x v="1"/>
    <n v="1"/>
    <n v="1"/>
    <n v="0"/>
    <s v="High"/>
    <n v="4.5061608304100043"/>
  </r>
  <r>
    <n v="1"/>
    <s v="No"/>
    <n v="9"/>
    <n v="3"/>
    <s v="No"/>
    <n v="8"/>
    <n v="5"/>
    <x v="0"/>
    <n v="0"/>
    <n v="0"/>
    <n v="1"/>
    <s v="Low"/>
    <n v="0"/>
  </r>
  <r>
    <n v="3"/>
    <s v="No"/>
    <n v="8"/>
    <n v="6"/>
    <s v="No"/>
    <n v="11"/>
    <n v="3"/>
    <x v="0"/>
    <n v="0"/>
    <n v="0"/>
    <n v="1"/>
    <s v="Low"/>
    <n v="0"/>
  </r>
  <r>
    <n v="10"/>
    <s v="Yes"/>
    <n v="0"/>
    <n v="1"/>
    <s v="Yes"/>
    <n v="4"/>
    <n v="0"/>
    <x v="1"/>
    <n v="1"/>
    <n v="1"/>
    <n v="0"/>
    <s v="High"/>
    <n v="4.5061608304100043"/>
  </r>
  <r>
    <n v="6"/>
    <s v="Yes"/>
    <n v="3"/>
    <n v="2"/>
    <s v="Yes"/>
    <n v="3"/>
    <n v="0"/>
    <x v="1"/>
    <n v="1"/>
    <n v="1"/>
    <n v="0"/>
    <s v="Medium"/>
    <n v="4.5061608304100043"/>
  </r>
  <r>
    <n v="3"/>
    <s v="No"/>
    <n v="9"/>
    <n v="3"/>
    <s v="No"/>
    <n v="5"/>
    <n v="3"/>
    <x v="0"/>
    <n v="0"/>
    <n v="0"/>
    <n v="1"/>
    <s v="Low"/>
    <n v="0"/>
  </r>
  <r>
    <n v="9"/>
    <s v="Yes"/>
    <n v="3"/>
    <n v="2"/>
    <s v="Yes"/>
    <n v="3"/>
    <n v="2"/>
    <x v="1"/>
    <n v="1"/>
    <n v="1"/>
    <n v="0"/>
    <s v="High"/>
    <n v="4.5061608304100043"/>
  </r>
  <r>
    <n v="1"/>
    <s v="No"/>
    <n v="8"/>
    <n v="7"/>
    <s v="No"/>
    <n v="14"/>
    <n v="6"/>
    <x v="1"/>
    <n v="0"/>
    <n v="0"/>
    <n v="0"/>
    <s v="Low"/>
    <n v="4.5061608304100043"/>
  </r>
  <r>
    <n v="2"/>
    <s v="No"/>
    <n v="4"/>
    <n v="4"/>
    <s v="No"/>
    <n v="9"/>
    <n v="3"/>
    <x v="0"/>
    <n v="0"/>
    <n v="0"/>
    <n v="1"/>
    <s v="Low"/>
    <n v="0"/>
  </r>
  <r>
    <n v="4.5058160029999996"/>
    <s v="No"/>
    <n v="8"/>
    <n v="4"/>
    <s v="No"/>
    <n v="6"/>
    <n v="5"/>
    <x v="0"/>
    <n v="0"/>
    <n v="0"/>
    <n v="1"/>
    <s v="Medium"/>
    <n v="0"/>
  </r>
  <r>
    <n v="8"/>
    <s v="Yes"/>
    <n v="2"/>
    <n v="0"/>
    <s v="Yes"/>
    <n v="5"/>
    <n v="1"/>
    <x v="1"/>
    <n v="1"/>
    <n v="1"/>
    <n v="0"/>
    <s v="High"/>
    <n v="4.5061608304100043"/>
  </r>
  <r>
    <n v="0"/>
    <s v="No"/>
    <n v="6"/>
    <n v="3"/>
    <s v="No"/>
    <n v="7"/>
    <n v="7"/>
    <x v="0"/>
    <n v="0"/>
    <n v="0"/>
    <n v="1"/>
    <s v="Low"/>
    <n v="0"/>
  </r>
  <r>
    <n v="4.5058160029999996"/>
    <s v="No"/>
    <n v="3.963354475"/>
    <n v="5"/>
    <s v="No"/>
    <n v="14"/>
    <n v="5"/>
    <x v="0"/>
    <n v="0"/>
    <n v="0"/>
    <n v="1"/>
    <s v="Medium"/>
    <n v="0"/>
  </r>
  <r>
    <n v="8"/>
    <s v="Yes"/>
    <n v="0"/>
    <n v="0"/>
    <s v="Yes"/>
    <n v="4"/>
    <n v="0"/>
    <x v="1"/>
    <n v="1"/>
    <n v="1"/>
    <n v="0"/>
    <s v="High"/>
    <n v="4.5061608304100043"/>
  </r>
  <r>
    <n v="0"/>
    <s v="No"/>
    <n v="5"/>
    <n v="6"/>
    <s v="No"/>
    <n v="9"/>
    <n v="6"/>
    <x v="0"/>
    <n v="0"/>
    <n v="0"/>
    <n v="1"/>
    <s v="Low"/>
    <n v="0"/>
  </r>
  <r>
    <n v="9"/>
    <s v="Yes"/>
    <n v="1"/>
    <n v="1"/>
    <s v="Yes"/>
    <n v="2"/>
    <n v="2"/>
    <x v="1"/>
    <n v="1"/>
    <n v="1"/>
    <n v="0"/>
    <s v="High"/>
    <n v="4.5061608304100043"/>
  </r>
  <r>
    <n v="8"/>
    <s v="Yes"/>
    <n v="1"/>
    <n v="2"/>
    <s v="Yes"/>
    <n v="1"/>
    <n v="0"/>
    <x v="0"/>
    <n v="1"/>
    <n v="1"/>
    <n v="1"/>
    <s v="High"/>
    <n v="0"/>
  </r>
  <r>
    <n v="1"/>
    <s v="No"/>
    <n v="9"/>
    <n v="6"/>
    <s v="No"/>
    <n v="13"/>
    <n v="9"/>
    <x v="0"/>
    <n v="0"/>
    <n v="0"/>
    <n v="1"/>
    <s v="Low"/>
    <n v="0"/>
  </r>
  <r>
    <n v="3"/>
    <s v="No"/>
    <n v="4"/>
    <n v="6"/>
    <s v="No"/>
    <n v="9"/>
    <n v="8"/>
    <x v="0"/>
    <n v="0"/>
    <n v="0"/>
    <n v="1"/>
    <s v="Low"/>
    <n v="0"/>
  </r>
  <r>
    <n v="11"/>
    <s v="Yes"/>
    <n v="3"/>
    <n v="1"/>
    <s v="Yes"/>
    <n v="4"/>
    <n v="2"/>
    <x v="1"/>
    <n v="1"/>
    <n v="1"/>
    <n v="0"/>
    <s v="High"/>
    <n v="4.5061608304100043"/>
  </r>
  <r>
    <n v="2"/>
    <s v="No"/>
    <n v="7"/>
    <n v="4"/>
    <s v="No"/>
    <n v="12"/>
    <n v="4"/>
    <x v="0"/>
    <n v="0"/>
    <n v="0"/>
    <n v="1"/>
    <s v="Low"/>
    <n v="0"/>
  </r>
  <r>
    <n v="11"/>
    <s v="Yes"/>
    <n v="3"/>
    <n v="1"/>
    <s v="Yes"/>
    <n v="2"/>
    <n v="0"/>
    <x v="1"/>
    <n v="1"/>
    <n v="1"/>
    <n v="0"/>
    <s v="High"/>
    <n v="4.5061608304100043"/>
  </r>
  <r>
    <n v="8"/>
    <s v="Yes"/>
    <n v="1"/>
    <n v="0"/>
    <s v="Yes"/>
    <n v="5"/>
    <n v="2"/>
    <x v="1"/>
    <n v="1"/>
    <n v="1"/>
    <n v="0"/>
    <s v="High"/>
    <n v="4.5061608304100043"/>
  </r>
  <r>
    <n v="7"/>
    <s v="Yes"/>
    <n v="1"/>
    <n v="1"/>
    <s v="Yes"/>
    <n v="3"/>
    <n v="0"/>
    <x v="1"/>
    <n v="1"/>
    <n v="1"/>
    <n v="0"/>
    <s v="Medium"/>
    <n v="4.5061608304100043"/>
  </r>
  <r>
    <n v="0"/>
    <s v="No"/>
    <n v="7"/>
    <n v="4"/>
    <s v="No"/>
    <n v="5"/>
    <n v="5"/>
    <x v="0"/>
    <n v="0"/>
    <n v="0"/>
    <n v="1"/>
    <s v="Low"/>
    <n v="0"/>
  </r>
  <r>
    <n v="2"/>
    <s v="No"/>
    <n v="9"/>
    <n v="5"/>
    <s v="No"/>
    <n v="6"/>
    <n v="5"/>
    <x v="0"/>
    <n v="0"/>
    <n v="0"/>
    <n v="1"/>
    <s v="Low"/>
    <n v="0"/>
  </r>
  <r>
    <n v="7"/>
    <s v="Yes"/>
    <n v="3"/>
    <n v="2"/>
    <s v="Yes"/>
    <n v="5"/>
    <n v="1"/>
    <x v="1"/>
    <n v="1"/>
    <n v="1"/>
    <n v="0"/>
    <s v="Medium"/>
    <n v="4.5061608304100043"/>
  </r>
  <r>
    <n v="1"/>
    <s v="No"/>
    <n v="7"/>
    <n v="6"/>
    <s v="No"/>
    <n v="13"/>
    <n v="7"/>
    <x v="0"/>
    <n v="0"/>
    <n v="0"/>
    <n v="1"/>
    <s v="Low"/>
    <n v="0"/>
  </r>
  <r>
    <n v="5"/>
    <s v="Yes"/>
    <n v="0"/>
    <n v="1"/>
    <s v="Yes"/>
    <n v="5"/>
    <n v="2"/>
    <x v="1"/>
    <n v="1"/>
    <n v="1"/>
    <n v="0"/>
    <s v="Medium"/>
    <n v="4.5061608304100043"/>
  </r>
  <r>
    <n v="2"/>
    <s v="No"/>
    <n v="5"/>
    <n v="3"/>
    <s v="No"/>
    <n v="12"/>
    <n v="3"/>
    <x v="0"/>
    <n v="0"/>
    <n v="0"/>
    <n v="1"/>
    <s v="Low"/>
    <n v="0"/>
  </r>
  <r>
    <n v="6"/>
    <s v="Yes"/>
    <n v="2"/>
    <n v="0"/>
    <s v="Yes"/>
    <n v="5"/>
    <n v="0"/>
    <x v="1"/>
    <n v="1"/>
    <n v="1"/>
    <n v="0"/>
    <s v="Medium"/>
    <n v="4.5061608304100043"/>
  </r>
  <r>
    <n v="4.5058160029999996"/>
    <s v="No"/>
    <n v="4"/>
    <n v="3"/>
    <s v="No"/>
    <n v="6"/>
    <n v="7"/>
    <x v="0"/>
    <n v="0"/>
    <n v="0"/>
    <n v="1"/>
    <s v="Medium"/>
    <n v="0"/>
  </r>
  <r>
    <n v="7"/>
    <s v="Yes"/>
    <n v="2"/>
    <n v="1"/>
    <s v="Yes"/>
    <n v="1"/>
    <n v="2"/>
    <x v="1"/>
    <n v="1"/>
    <n v="1"/>
    <n v="0"/>
    <s v="Medium"/>
    <n v="4.5061608304100043"/>
  </r>
  <r>
    <n v="1"/>
    <s v="No"/>
    <n v="4"/>
    <n v="3"/>
    <s v="No"/>
    <n v="12"/>
    <n v="7"/>
    <x v="0"/>
    <n v="0"/>
    <n v="0"/>
    <n v="1"/>
    <s v="Low"/>
    <n v="0"/>
  </r>
  <r>
    <n v="8"/>
    <s v="Yes"/>
    <n v="1"/>
    <n v="1"/>
    <s v="Yes"/>
    <n v="3"/>
    <n v="0"/>
    <x v="1"/>
    <n v="1"/>
    <n v="1"/>
    <n v="0"/>
    <s v="High"/>
    <n v="4.5061608304100043"/>
  </r>
  <r>
    <n v="10"/>
    <s v="Yes"/>
    <n v="3.963354475"/>
    <n v="0"/>
    <s v="Yes"/>
    <n v="1"/>
    <n v="1"/>
    <x v="1"/>
    <n v="1"/>
    <n v="1"/>
    <n v="0"/>
    <s v="High"/>
    <n v="4.5061608304100043"/>
  </r>
  <r>
    <n v="2"/>
    <s v="No"/>
    <n v="8"/>
    <n v="6"/>
    <s v="No"/>
    <n v="14"/>
    <n v="9"/>
    <x v="1"/>
    <n v="0"/>
    <n v="0"/>
    <n v="0"/>
    <s v="Low"/>
    <n v="4.5061608304100043"/>
  </r>
  <r>
    <n v="1"/>
    <s v="No"/>
    <n v="8"/>
    <n v="3"/>
    <s v="No"/>
    <n v="6"/>
    <n v="8"/>
    <x v="0"/>
    <n v="0"/>
    <n v="0"/>
    <n v="1"/>
    <s v="Low"/>
    <n v="0"/>
  </r>
  <r>
    <n v="3"/>
    <s v="No"/>
    <n v="4"/>
    <n v="4"/>
    <s v="No"/>
    <n v="14"/>
    <n v="4"/>
    <x v="0"/>
    <n v="0"/>
    <n v="0"/>
    <n v="1"/>
    <s v="Low"/>
    <n v="0"/>
  </r>
  <r>
    <n v="11"/>
    <s v="Yes"/>
    <n v="3"/>
    <n v="2"/>
    <s v="Yes"/>
    <n v="5"/>
    <n v="2"/>
    <x v="1"/>
    <n v="1"/>
    <n v="1"/>
    <n v="0"/>
    <s v="High"/>
    <n v="4.5061608304100043"/>
  </r>
  <r>
    <n v="1"/>
    <s v="No"/>
    <n v="7"/>
    <n v="6"/>
    <s v="No"/>
    <n v="6.2688629120000003"/>
    <n v="8"/>
    <x v="0"/>
    <n v="0"/>
    <n v="0"/>
    <n v="1"/>
    <s v="Low"/>
    <n v="0"/>
  </r>
  <r>
    <n v="3"/>
    <s v="No"/>
    <n v="6"/>
    <n v="4"/>
    <s v="No"/>
    <n v="7"/>
    <n v="5"/>
    <x v="0"/>
    <n v="0"/>
    <n v="0"/>
    <n v="1"/>
    <s v="Low"/>
    <n v="0"/>
  </r>
  <r>
    <n v="2"/>
    <s v="No"/>
    <n v="4"/>
    <n v="6"/>
    <s v="No"/>
    <n v="11"/>
    <n v="7"/>
    <x v="0"/>
    <n v="0"/>
    <n v="0"/>
    <n v="1"/>
    <s v="Low"/>
    <n v="0"/>
  </r>
  <r>
    <n v="3"/>
    <s v="No"/>
    <n v="5"/>
    <n v="5"/>
    <s v="No"/>
    <n v="8"/>
    <n v="8"/>
    <x v="0"/>
    <n v="0"/>
    <n v="0"/>
    <n v="1"/>
    <s v="Low"/>
    <n v="0"/>
  </r>
  <r>
    <n v="7"/>
    <s v="Yes"/>
    <n v="1"/>
    <n v="2"/>
    <s v="Yes"/>
    <n v="5"/>
    <n v="2"/>
    <x v="1"/>
    <n v="1"/>
    <n v="1"/>
    <n v="0"/>
    <s v="Medium"/>
    <n v="4.5061608304100043"/>
  </r>
  <r>
    <n v="9"/>
    <s v="Yes"/>
    <n v="3"/>
    <n v="1"/>
    <s v="Yes"/>
    <n v="3"/>
    <n v="0"/>
    <x v="1"/>
    <n v="1"/>
    <n v="1"/>
    <n v="0"/>
    <s v="High"/>
    <n v="4.5061608304100043"/>
  </r>
  <r>
    <n v="0"/>
    <s v="No"/>
    <n v="5"/>
    <n v="6"/>
    <s v="No"/>
    <n v="14"/>
    <n v="3"/>
    <x v="0"/>
    <n v="0"/>
    <n v="0"/>
    <n v="1"/>
    <s v="Low"/>
    <n v="0"/>
  </r>
  <r>
    <n v="2"/>
    <s v="No"/>
    <n v="5"/>
    <n v="3"/>
    <s v="No"/>
    <n v="12"/>
    <n v="8"/>
    <x v="0"/>
    <n v="0"/>
    <n v="0"/>
    <n v="1"/>
    <s v="Low"/>
    <n v="0"/>
  </r>
  <r>
    <n v="2"/>
    <s v="No"/>
    <n v="7"/>
    <n v="3"/>
    <s v="No"/>
    <n v="14"/>
    <n v="6"/>
    <x v="0"/>
    <n v="0"/>
    <n v="0"/>
    <n v="1"/>
    <s v="Low"/>
    <n v="0"/>
  </r>
  <r>
    <n v="6"/>
    <s v="Yes"/>
    <n v="1"/>
    <n v="2"/>
    <s v="Yes"/>
    <n v="4"/>
    <n v="2"/>
    <x v="1"/>
    <n v="1"/>
    <n v="1"/>
    <n v="0"/>
    <s v="Medium"/>
    <n v="4.5061608304100043"/>
  </r>
  <r>
    <n v="4"/>
    <s v="Yes"/>
    <n v="2"/>
    <n v="1"/>
    <s v="Yes"/>
    <n v="3"/>
    <n v="2"/>
    <x v="1"/>
    <n v="1"/>
    <n v="1"/>
    <n v="0"/>
    <s v="Medium"/>
    <n v="4.5061608304100043"/>
  </r>
  <r>
    <n v="11"/>
    <s v="Yes"/>
    <n v="0"/>
    <n v="2"/>
    <s v="Yes"/>
    <n v="3"/>
    <n v="0"/>
    <x v="0"/>
    <n v="1"/>
    <n v="1"/>
    <n v="1"/>
    <s v="High"/>
    <n v="0"/>
  </r>
  <r>
    <n v="1"/>
    <s v="No"/>
    <n v="7"/>
    <n v="6"/>
    <s v="No"/>
    <n v="13"/>
    <n v="6"/>
    <x v="0"/>
    <n v="0"/>
    <n v="0"/>
    <n v="1"/>
    <s v="Low"/>
    <n v="0"/>
  </r>
  <r>
    <n v="0"/>
    <s v="No"/>
    <n v="8"/>
    <n v="6"/>
    <s v="No"/>
    <n v="11"/>
    <n v="3"/>
    <x v="0"/>
    <n v="0"/>
    <n v="0"/>
    <n v="1"/>
    <s v="Low"/>
    <n v="0"/>
  </r>
  <r>
    <n v="9"/>
    <s v="Yes"/>
    <n v="1"/>
    <n v="0"/>
    <s v="Yes"/>
    <n v="2"/>
    <n v="0"/>
    <x v="0"/>
    <n v="1"/>
    <n v="1"/>
    <n v="1"/>
    <s v="High"/>
    <n v="0"/>
  </r>
  <r>
    <n v="3"/>
    <s v="No"/>
    <n v="7"/>
    <n v="4"/>
    <s v="No"/>
    <n v="6"/>
    <n v="9"/>
    <x v="0"/>
    <n v="0"/>
    <n v="0"/>
    <n v="1"/>
    <s v="Low"/>
    <n v="0"/>
  </r>
  <r>
    <n v="11"/>
    <s v="Yes"/>
    <n v="2"/>
    <n v="0"/>
    <s v="Yes"/>
    <n v="3"/>
    <n v="2"/>
    <x v="1"/>
    <n v="1"/>
    <n v="1"/>
    <n v="0"/>
    <s v="High"/>
    <n v="4.5061608304100043"/>
  </r>
  <r>
    <n v="5"/>
    <s v="Yes"/>
    <n v="2"/>
    <n v="1"/>
    <s v="Yes"/>
    <n v="1"/>
    <n v="0"/>
    <x v="1"/>
    <n v="1"/>
    <n v="1"/>
    <n v="0"/>
    <s v="Medium"/>
    <n v="4.5061608304100043"/>
  </r>
  <r>
    <n v="2"/>
    <s v="No"/>
    <n v="8"/>
    <n v="6"/>
    <s v="No"/>
    <n v="15"/>
    <n v="7"/>
    <x v="0"/>
    <n v="0"/>
    <n v="0"/>
    <n v="1"/>
    <s v="Low"/>
    <n v="0"/>
  </r>
  <r>
    <n v="3"/>
    <s v="No"/>
    <n v="9"/>
    <n v="4"/>
    <s v="No"/>
    <n v="10"/>
    <n v="5"/>
    <x v="0"/>
    <n v="0"/>
    <n v="0"/>
    <n v="1"/>
    <s v="Low"/>
    <n v="0"/>
  </r>
  <r>
    <n v="11"/>
    <s v="Yes"/>
    <n v="0"/>
    <n v="2"/>
    <s v="Yes"/>
    <n v="1"/>
    <n v="2"/>
    <x v="1"/>
    <n v="1"/>
    <n v="1"/>
    <n v="0"/>
    <s v="High"/>
    <n v="4.5061608304100043"/>
  </r>
  <r>
    <n v="8"/>
    <s v="Yes"/>
    <n v="2"/>
    <n v="0"/>
    <s v="Yes"/>
    <n v="5"/>
    <n v="1"/>
    <x v="1"/>
    <n v="1"/>
    <n v="1"/>
    <n v="0"/>
    <s v="High"/>
    <n v="4.5061608304100043"/>
  </r>
  <r>
    <n v="0"/>
    <s v="No"/>
    <n v="5"/>
    <n v="6"/>
    <s v="No"/>
    <n v="10"/>
    <n v="4"/>
    <x v="0"/>
    <n v="0"/>
    <n v="0"/>
    <n v="1"/>
    <s v="Low"/>
    <n v="0"/>
  </r>
  <r>
    <n v="10"/>
    <s v="Yes"/>
    <n v="2"/>
    <n v="2"/>
    <s v="Yes"/>
    <n v="3"/>
    <n v="0"/>
    <x v="1"/>
    <n v="1"/>
    <n v="1"/>
    <n v="0"/>
    <s v="High"/>
    <n v="4.5061608304100043"/>
  </r>
  <r>
    <n v="4.5058160029999996"/>
    <s v="Yes"/>
    <n v="2"/>
    <n v="0"/>
    <s v="Yes"/>
    <n v="4"/>
    <n v="0"/>
    <x v="1"/>
    <n v="1"/>
    <n v="1"/>
    <n v="0"/>
    <s v="Medium"/>
    <n v="4.5061608304100043"/>
  </r>
  <r>
    <n v="3"/>
    <s v="No"/>
    <n v="5"/>
    <n v="4"/>
    <s v="No"/>
    <n v="9"/>
    <n v="5"/>
    <x v="0"/>
    <n v="0"/>
    <n v="0"/>
    <n v="1"/>
    <s v="Low"/>
    <n v="0"/>
  </r>
  <r>
    <n v="0"/>
    <s v="No"/>
    <n v="7"/>
    <n v="3"/>
    <s v="No"/>
    <n v="13"/>
    <n v="6"/>
    <x v="0"/>
    <n v="0"/>
    <n v="0"/>
    <n v="1"/>
    <s v="Low"/>
    <n v="0"/>
  </r>
  <r>
    <n v="1"/>
    <s v="No"/>
    <n v="5"/>
    <n v="4"/>
    <s v="No"/>
    <n v="7"/>
    <n v="6"/>
    <x v="0"/>
    <n v="0"/>
    <n v="0"/>
    <n v="1"/>
    <s v="Low"/>
    <n v="0"/>
  </r>
  <r>
    <n v="4.5058160029999996"/>
    <s v="No"/>
    <n v="0"/>
    <n v="2"/>
    <s v="Yes"/>
    <n v="6.2688629120000003"/>
    <n v="2"/>
    <x v="1"/>
    <n v="0"/>
    <n v="1"/>
    <n v="0"/>
    <s v="Medium"/>
    <n v="4.5061608304100043"/>
  </r>
  <r>
    <n v="3"/>
    <s v="No"/>
    <n v="7"/>
    <n v="3"/>
    <s v="No"/>
    <n v="9"/>
    <n v="4"/>
    <x v="0"/>
    <n v="0"/>
    <n v="0"/>
    <n v="1"/>
    <s v="Low"/>
    <n v="0"/>
  </r>
  <r>
    <n v="9"/>
    <s v="Yes"/>
    <n v="2"/>
    <n v="1"/>
    <s v="Yes"/>
    <n v="2"/>
    <n v="0"/>
    <x v="1"/>
    <n v="1"/>
    <n v="1"/>
    <n v="0"/>
    <s v="High"/>
    <n v="4.5061608304100043"/>
  </r>
  <r>
    <n v="7"/>
    <s v="Yes"/>
    <n v="3"/>
    <n v="1"/>
    <s v="Yes"/>
    <n v="1"/>
    <n v="0"/>
    <x v="1"/>
    <n v="1"/>
    <n v="1"/>
    <n v="0"/>
    <s v="Medium"/>
    <n v="4.5061608304100043"/>
  </r>
  <r>
    <n v="2"/>
    <s v="No"/>
    <n v="7"/>
    <n v="4"/>
    <s v="No"/>
    <n v="13"/>
    <n v="5"/>
    <x v="0"/>
    <n v="0"/>
    <n v="0"/>
    <n v="1"/>
    <s v="Low"/>
    <n v="0"/>
  </r>
  <r>
    <n v="2"/>
    <s v="No"/>
    <n v="3.963354475"/>
    <n v="4"/>
    <s v="No"/>
    <n v="15"/>
    <n v="3"/>
    <x v="0"/>
    <n v="0"/>
    <n v="0"/>
    <n v="1"/>
    <s v="Low"/>
    <n v="0"/>
  </r>
  <r>
    <n v="10"/>
    <s v="Yes"/>
    <n v="0"/>
    <n v="0"/>
    <s v="Yes"/>
    <n v="2"/>
    <n v="1"/>
    <x v="0"/>
    <n v="1"/>
    <n v="1"/>
    <n v="1"/>
    <s v="High"/>
    <n v="0"/>
  </r>
  <r>
    <n v="2"/>
    <s v="No"/>
    <n v="9"/>
    <n v="5"/>
    <s v="No"/>
    <n v="6.2688629120000003"/>
    <n v="5"/>
    <x v="0"/>
    <n v="0"/>
    <n v="0"/>
    <n v="1"/>
    <s v="Low"/>
    <n v="0"/>
  </r>
  <r>
    <n v="0"/>
    <s v="No"/>
    <n v="7"/>
    <n v="3"/>
    <s v="No"/>
    <n v="6"/>
    <n v="3.5647266310000001"/>
    <x v="0"/>
    <n v="0"/>
    <n v="0"/>
    <n v="1"/>
    <s v="Low"/>
    <n v="0"/>
  </r>
  <r>
    <n v="6"/>
    <s v="Yes"/>
    <n v="3"/>
    <n v="2"/>
    <s v="Yes"/>
    <n v="1"/>
    <n v="3.5647266310000001"/>
    <x v="1"/>
    <n v="1"/>
    <n v="1"/>
    <n v="0"/>
    <s v="Medium"/>
    <n v="4.5061608304100043"/>
  </r>
  <r>
    <n v="11"/>
    <s v="Yes"/>
    <n v="2"/>
    <n v="2"/>
    <s v="Yes"/>
    <n v="3"/>
    <n v="1"/>
    <x v="1"/>
    <n v="1"/>
    <n v="1"/>
    <n v="0"/>
    <s v="High"/>
    <n v="4.5061608304100043"/>
  </r>
  <r>
    <n v="4"/>
    <s v="Yes"/>
    <n v="2"/>
    <n v="1"/>
    <s v="Yes"/>
    <n v="5"/>
    <n v="2"/>
    <x v="1"/>
    <n v="1"/>
    <n v="1"/>
    <n v="0"/>
    <s v="Medium"/>
    <n v="4.5061608304100043"/>
  </r>
  <r>
    <n v="4"/>
    <s v="Yes"/>
    <n v="0"/>
    <n v="0"/>
    <s v="Yes"/>
    <n v="6.2688629120000003"/>
    <n v="3.5647266310000001"/>
    <x v="1"/>
    <n v="1"/>
    <n v="1"/>
    <n v="0"/>
    <s v="Medium"/>
    <n v="4.5061608304100043"/>
  </r>
  <r>
    <n v="3"/>
    <s v="No"/>
    <n v="7"/>
    <n v="3"/>
    <s v="No"/>
    <n v="11"/>
    <n v="3"/>
    <x v="0"/>
    <n v="0"/>
    <n v="0"/>
    <n v="1"/>
    <s v="Low"/>
    <n v="0"/>
  </r>
  <r>
    <n v="4.5058160029999996"/>
    <s v="Yes"/>
    <n v="3"/>
    <n v="0"/>
    <s v="Yes"/>
    <n v="2"/>
    <n v="3.5647266310000001"/>
    <x v="1"/>
    <n v="1"/>
    <n v="1"/>
    <n v="0"/>
    <s v="Medium"/>
    <n v="4.5061608304100043"/>
  </r>
  <r>
    <n v="0"/>
    <s v="No"/>
    <n v="9"/>
    <n v="5"/>
    <s v="No"/>
    <n v="15"/>
    <n v="9"/>
    <x v="0"/>
    <n v="0"/>
    <n v="0"/>
    <n v="1"/>
    <s v="Low"/>
    <n v="0"/>
  </r>
  <r>
    <n v="2"/>
    <s v="No"/>
    <n v="6"/>
    <n v="4"/>
    <s v="No"/>
    <n v="6.2688629120000003"/>
    <n v="8"/>
    <x v="0"/>
    <n v="0"/>
    <n v="0"/>
    <n v="1"/>
    <s v="Low"/>
    <n v="0"/>
  </r>
  <r>
    <n v="1"/>
    <s v="No"/>
    <n v="9"/>
    <n v="6"/>
    <s v="No"/>
    <n v="9"/>
    <n v="8"/>
    <x v="0"/>
    <n v="0"/>
    <n v="0"/>
    <n v="1"/>
    <s v="Low"/>
    <n v="0"/>
  </r>
  <r>
    <n v="4.5058160029999996"/>
    <s v="No"/>
    <n v="6"/>
    <n v="3"/>
    <s v="No"/>
    <n v="15"/>
    <n v="6"/>
    <x v="0"/>
    <n v="0"/>
    <n v="0"/>
    <n v="1"/>
    <s v="Medium"/>
    <n v="0"/>
  </r>
  <r>
    <n v="0"/>
    <s v="No"/>
    <n v="3.963354475"/>
    <n v="6"/>
    <s v="No"/>
    <n v="12"/>
    <n v="8"/>
    <x v="0"/>
    <n v="0"/>
    <n v="0"/>
    <n v="1"/>
    <s v="Low"/>
    <n v="0"/>
  </r>
  <r>
    <n v="4.5058160029999996"/>
    <s v="No"/>
    <n v="9"/>
    <n v="5"/>
    <s v="No"/>
    <n v="10"/>
    <n v="3"/>
    <x v="0"/>
    <n v="0"/>
    <n v="0"/>
    <n v="1"/>
    <s v="Medium"/>
    <n v="0"/>
  </r>
  <r>
    <n v="6"/>
    <s v="Yes"/>
    <n v="3.963354475"/>
    <n v="3"/>
    <s v="Yes"/>
    <n v="3"/>
    <n v="1"/>
    <x v="1"/>
    <n v="1"/>
    <n v="1"/>
    <n v="0"/>
    <s v="Medium"/>
    <n v="4.5061608304100043"/>
  </r>
  <r>
    <n v="2"/>
    <s v="No"/>
    <n v="4"/>
    <n v="6"/>
    <s v="No"/>
    <n v="8"/>
    <n v="7"/>
    <x v="0"/>
    <n v="0"/>
    <n v="0"/>
    <n v="1"/>
    <s v="Low"/>
    <n v="0"/>
  </r>
  <r>
    <n v="10"/>
    <s v="Yes"/>
    <n v="1"/>
    <n v="2"/>
    <s v="Yes"/>
    <n v="1"/>
    <n v="2"/>
    <x v="1"/>
    <n v="1"/>
    <n v="1"/>
    <n v="0"/>
    <s v="High"/>
    <n v="4.5061608304100043"/>
  </r>
  <r>
    <n v="7"/>
    <s v="Yes"/>
    <n v="2"/>
    <n v="0"/>
    <s v="Yes"/>
    <n v="4"/>
    <n v="2"/>
    <x v="1"/>
    <n v="1"/>
    <n v="1"/>
    <n v="0"/>
    <s v="Medium"/>
    <n v="4.5061608304100043"/>
  </r>
  <r>
    <n v="2"/>
    <s v="No"/>
    <n v="7"/>
    <n v="4"/>
    <s v="No"/>
    <n v="12"/>
    <n v="8"/>
    <x v="0"/>
    <n v="0"/>
    <n v="0"/>
    <n v="1"/>
    <s v="Low"/>
    <n v="0"/>
  </r>
  <r>
    <n v="8"/>
    <s v="No"/>
    <n v="0"/>
    <n v="0"/>
    <s v="Yes"/>
    <n v="1"/>
    <n v="0"/>
    <x v="1"/>
    <n v="0"/>
    <n v="1"/>
    <n v="0"/>
    <s v="High"/>
    <n v="4.5061608304100043"/>
  </r>
  <r>
    <n v="8"/>
    <s v="Yes"/>
    <n v="0"/>
    <n v="0"/>
    <s v="Yes"/>
    <n v="2"/>
    <n v="1"/>
    <x v="0"/>
    <n v="1"/>
    <n v="1"/>
    <n v="1"/>
    <s v="High"/>
    <n v="0"/>
  </r>
  <r>
    <n v="2"/>
    <s v="No"/>
    <n v="4"/>
    <n v="5"/>
    <s v="No"/>
    <n v="13"/>
    <n v="6"/>
    <x v="0"/>
    <n v="0"/>
    <n v="0"/>
    <n v="1"/>
    <s v="Low"/>
    <n v="0"/>
  </r>
  <r>
    <n v="2"/>
    <s v="No"/>
    <n v="7"/>
    <n v="6"/>
    <s v="No"/>
    <n v="12"/>
    <n v="4"/>
    <x v="0"/>
    <n v="0"/>
    <n v="0"/>
    <n v="1"/>
    <s v="Low"/>
    <n v="0"/>
  </r>
  <r>
    <n v="4"/>
    <s v="Yes"/>
    <n v="0"/>
    <n v="3"/>
    <s v="Yes"/>
    <n v="1"/>
    <n v="2"/>
    <x v="1"/>
    <n v="1"/>
    <n v="1"/>
    <n v="0"/>
    <s v="Medium"/>
    <n v="4.5061608304100043"/>
  </r>
  <r>
    <n v="10"/>
    <s v="Yes"/>
    <n v="2"/>
    <n v="0"/>
    <s v="Yes"/>
    <n v="1"/>
    <n v="1"/>
    <x v="1"/>
    <n v="1"/>
    <n v="1"/>
    <n v="0"/>
    <s v="High"/>
    <n v="4.5061608304100043"/>
  </r>
  <r>
    <n v="3"/>
    <s v="No"/>
    <n v="6"/>
    <n v="5"/>
    <s v="No"/>
    <n v="6"/>
    <n v="7"/>
    <x v="0"/>
    <n v="0"/>
    <n v="0"/>
    <n v="1"/>
    <s v="Low"/>
    <n v="0"/>
  </r>
  <r>
    <n v="10"/>
    <s v="Yes"/>
    <n v="0"/>
    <n v="0"/>
    <s v="Yes"/>
    <n v="4"/>
    <n v="0"/>
    <x v="1"/>
    <n v="1"/>
    <n v="1"/>
    <n v="0"/>
    <s v="High"/>
    <n v="4.5061608304100043"/>
  </r>
  <r>
    <n v="2"/>
    <s v="No"/>
    <n v="7"/>
    <n v="3"/>
    <s v="No"/>
    <n v="9"/>
    <n v="7"/>
    <x v="0"/>
    <n v="0"/>
    <n v="0"/>
    <n v="1"/>
    <s v="Low"/>
    <n v="0"/>
  </r>
  <r>
    <n v="0"/>
    <s v="No"/>
    <n v="8"/>
    <n v="3"/>
    <s v="No"/>
    <n v="8"/>
    <n v="5"/>
    <x v="0"/>
    <n v="0"/>
    <n v="0"/>
    <n v="1"/>
    <s v="Low"/>
    <n v="0"/>
  </r>
  <r>
    <n v="7"/>
    <s v="Yes"/>
    <n v="2"/>
    <n v="1"/>
    <s v="Yes"/>
    <n v="1"/>
    <n v="2"/>
    <x v="0"/>
    <n v="1"/>
    <n v="1"/>
    <n v="1"/>
    <s v="Medium"/>
    <n v="0"/>
  </r>
  <r>
    <n v="10"/>
    <s v="Yes"/>
    <n v="2"/>
    <n v="1"/>
    <s v="Yes"/>
    <n v="4"/>
    <n v="1"/>
    <x v="1"/>
    <n v="1"/>
    <n v="1"/>
    <n v="0"/>
    <s v="High"/>
    <n v="4.5061608304100043"/>
  </r>
  <r>
    <n v="10"/>
    <s v="Yes"/>
    <n v="2"/>
    <n v="0"/>
    <s v="Yes"/>
    <n v="3"/>
    <n v="1"/>
    <x v="1"/>
    <n v="1"/>
    <n v="1"/>
    <n v="0"/>
    <s v="High"/>
    <n v="4.5061608304100043"/>
  </r>
  <r>
    <n v="3"/>
    <s v="No"/>
    <n v="8"/>
    <n v="4"/>
    <s v="No"/>
    <n v="12"/>
    <n v="7"/>
    <x v="0"/>
    <n v="0"/>
    <n v="0"/>
    <n v="1"/>
    <s v="Low"/>
    <n v="0"/>
  </r>
  <r>
    <n v="6"/>
    <s v="Yes"/>
    <n v="1"/>
    <n v="0"/>
    <s v="No"/>
    <n v="5"/>
    <n v="2"/>
    <x v="1"/>
    <n v="1"/>
    <n v="0"/>
    <n v="0"/>
    <s v="Medium"/>
    <n v="4.5061608304100043"/>
  </r>
  <r>
    <n v="7"/>
    <s v="Yes"/>
    <n v="2"/>
    <n v="2"/>
    <s v="Yes"/>
    <n v="4"/>
    <n v="1"/>
    <x v="1"/>
    <n v="1"/>
    <n v="1"/>
    <n v="0"/>
    <s v="Medium"/>
    <n v="4.5061608304100043"/>
  </r>
  <r>
    <n v="7"/>
    <s v="Yes"/>
    <n v="2"/>
    <n v="0"/>
    <s v="Yes"/>
    <n v="2"/>
    <n v="1"/>
    <x v="0"/>
    <n v="1"/>
    <n v="1"/>
    <n v="1"/>
    <s v="Medium"/>
    <n v="0"/>
  </r>
  <r>
    <n v="1"/>
    <s v="No"/>
    <n v="5"/>
    <n v="5"/>
    <s v="No"/>
    <n v="11"/>
    <n v="3"/>
    <x v="0"/>
    <n v="0"/>
    <n v="0"/>
    <n v="1"/>
    <s v="Low"/>
    <n v="0"/>
  </r>
  <r>
    <n v="0"/>
    <s v="No"/>
    <n v="9"/>
    <n v="4"/>
    <s v="No"/>
    <n v="10"/>
    <n v="3"/>
    <x v="0"/>
    <n v="0"/>
    <n v="0"/>
    <n v="1"/>
    <s v="Low"/>
    <n v="0"/>
  </r>
  <r>
    <n v="1"/>
    <s v="No"/>
    <n v="4"/>
    <n v="3"/>
    <s v="No"/>
    <n v="10"/>
    <n v="4"/>
    <x v="0"/>
    <n v="0"/>
    <n v="0"/>
    <n v="1"/>
    <s v="Low"/>
    <n v="0"/>
  </r>
  <r>
    <n v="6"/>
    <s v="Yes"/>
    <n v="3"/>
    <n v="2"/>
    <s v="Yes"/>
    <n v="4"/>
    <n v="1"/>
    <x v="1"/>
    <n v="1"/>
    <n v="1"/>
    <n v="0"/>
    <s v="Medium"/>
    <n v="4.5061608304100043"/>
  </r>
  <r>
    <n v="4.5058160029999996"/>
    <s v="No"/>
    <n v="4"/>
    <n v="3"/>
    <s v="No"/>
    <n v="5"/>
    <n v="5"/>
    <x v="0"/>
    <n v="0"/>
    <n v="0"/>
    <n v="1"/>
    <s v="Medium"/>
    <n v="0"/>
  </r>
  <r>
    <n v="10"/>
    <s v="Yes"/>
    <n v="0"/>
    <n v="1"/>
    <s v="Yes"/>
    <n v="3"/>
    <n v="2"/>
    <x v="0"/>
    <n v="1"/>
    <n v="1"/>
    <n v="1"/>
    <s v="High"/>
    <n v="0"/>
  </r>
  <r>
    <n v="8"/>
    <s v="Yes"/>
    <n v="0"/>
    <n v="1"/>
    <s v="Yes"/>
    <n v="1"/>
    <n v="1"/>
    <x v="1"/>
    <n v="1"/>
    <n v="1"/>
    <n v="0"/>
    <s v="High"/>
    <n v="4.5061608304100043"/>
  </r>
  <r>
    <n v="0"/>
    <s v="No"/>
    <n v="9"/>
    <n v="6"/>
    <s v="No"/>
    <n v="15"/>
    <n v="6"/>
    <x v="0"/>
    <n v="0"/>
    <n v="0"/>
    <n v="1"/>
    <s v="Low"/>
    <n v="0"/>
  </r>
  <r>
    <n v="3"/>
    <s v="No"/>
    <n v="4"/>
    <n v="4"/>
    <s v="No"/>
    <n v="11"/>
    <n v="7"/>
    <x v="0"/>
    <n v="0"/>
    <n v="0"/>
    <n v="1"/>
    <s v="Low"/>
    <n v="0"/>
  </r>
  <r>
    <n v="0"/>
    <s v="No"/>
    <n v="4"/>
    <n v="6"/>
    <s v="No"/>
    <n v="14"/>
    <n v="5"/>
    <x v="0"/>
    <n v="0"/>
    <n v="0"/>
    <n v="1"/>
    <s v="Low"/>
    <n v="0"/>
  </r>
  <r>
    <n v="1"/>
    <s v="No"/>
    <n v="9"/>
    <n v="3"/>
    <s v="No"/>
    <n v="6.2688629120000003"/>
    <n v="7"/>
    <x v="0"/>
    <n v="0"/>
    <n v="0"/>
    <n v="1"/>
    <s v="Low"/>
    <n v="0"/>
  </r>
  <r>
    <n v="0"/>
    <s v="No"/>
    <n v="4"/>
    <n v="3"/>
    <s v="No"/>
    <n v="12"/>
    <n v="7"/>
    <x v="0"/>
    <n v="0"/>
    <n v="0"/>
    <n v="1"/>
    <s v="Low"/>
    <n v="0"/>
  </r>
  <r>
    <n v="6"/>
    <s v="Yes"/>
    <n v="2"/>
    <n v="2"/>
    <s v="Yes"/>
    <n v="1"/>
    <n v="2"/>
    <x v="1"/>
    <n v="1"/>
    <n v="1"/>
    <n v="0"/>
    <s v="Medium"/>
    <n v="4.5061608304100043"/>
  </r>
  <r>
    <n v="8"/>
    <s v="Yes"/>
    <n v="3"/>
    <n v="2"/>
    <s v="Yes"/>
    <n v="3"/>
    <n v="2"/>
    <x v="1"/>
    <n v="1"/>
    <n v="1"/>
    <n v="0"/>
    <s v="High"/>
    <n v="4.5061608304100043"/>
  </r>
  <r>
    <n v="0"/>
    <s v="No"/>
    <n v="9"/>
    <n v="3"/>
    <s v="No"/>
    <n v="5"/>
    <n v="6"/>
    <x v="0"/>
    <n v="0"/>
    <n v="0"/>
    <n v="1"/>
    <s v="Low"/>
    <n v="0"/>
  </r>
  <r>
    <n v="2"/>
    <s v="No"/>
    <n v="7"/>
    <n v="6"/>
    <s v="No"/>
    <n v="12"/>
    <n v="7"/>
    <x v="0"/>
    <n v="0"/>
    <n v="0"/>
    <n v="1"/>
    <s v="Low"/>
    <n v="0"/>
  </r>
  <r>
    <n v="4.5058160029999996"/>
    <s v="No"/>
    <n v="8"/>
    <n v="6"/>
    <s v="No"/>
    <n v="5"/>
    <n v="7"/>
    <x v="0"/>
    <n v="0"/>
    <n v="0"/>
    <n v="1"/>
    <s v="Medium"/>
    <n v="0"/>
  </r>
  <r>
    <n v="1"/>
    <s v="No"/>
    <n v="7"/>
    <n v="3"/>
    <s v="No"/>
    <n v="9"/>
    <n v="3"/>
    <x v="0"/>
    <n v="0"/>
    <n v="0"/>
    <n v="1"/>
    <s v="Low"/>
    <n v="0"/>
  </r>
  <r>
    <n v="2"/>
    <s v="No"/>
    <n v="9"/>
    <n v="5"/>
    <s v="No"/>
    <n v="11"/>
    <n v="3"/>
    <x v="0"/>
    <n v="0"/>
    <n v="0"/>
    <n v="1"/>
    <s v="Low"/>
    <n v="0"/>
  </r>
  <r>
    <n v="2"/>
    <s v="No"/>
    <n v="7"/>
    <n v="4"/>
    <s v="No"/>
    <n v="6"/>
    <n v="4"/>
    <x v="0"/>
    <n v="0"/>
    <n v="0"/>
    <n v="1"/>
    <s v="Low"/>
    <n v="0"/>
  </r>
  <r>
    <n v="3"/>
    <s v="No"/>
    <n v="9"/>
    <n v="3"/>
    <s v="No"/>
    <n v="8"/>
    <n v="4"/>
    <x v="0"/>
    <n v="0"/>
    <n v="0"/>
    <n v="1"/>
    <s v="Low"/>
    <n v="0"/>
  </r>
  <r>
    <n v="0"/>
    <s v="No"/>
    <n v="6"/>
    <n v="5"/>
    <s v="No"/>
    <n v="12"/>
    <n v="6"/>
    <x v="0"/>
    <n v="0"/>
    <n v="0"/>
    <n v="1"/>
    <s v="Low"/>
    <n v="0"/>
  </r>
  <r>
    <n v="0"/>
    <s v="No"/>
    <n v="4"/>
    <n v="6"/>
    <s v="No"/>
    <n v="14"/>
    <n v="5"/>
    <x v="0"/>
    <n v="0"/>
    <n v="0"/>
    <n v="1"/>
    <s v="Low"/>
    <n v="0"/>
  </r>
  <r>
    <n v="2"/>
    <s v="No"/>
    <n v="4"/>
    <n v="5"/>
    <s v="No"/>
    <n v="6.2688629120000003"/>
    <n v="9"/>
    <x v="0"/>
    <n v="0"/>
    <n v="0"/>
    <n v="1"/>
    <s v="Low"/>
    <n v="0"/>
  </r>
  <r>
    <n v="0"/>
    <s v="No"/>
    <n v="4"/>
    <n v="4"/>
    <s v="No"/>
    <n v="6"/>
    <n v="5"/>
    <x v="0"/>
    <n v="0"/>
    <n v="0"/>
    <n v="1"/>
    <s v="Low"/>
    <n v="0"/>
  </r>
  <r>
    <n v="6"/>
    <s v="Yes"/>
    <n v="0"/>
    <n v="1"/>
    <s v="Yes"/>
    <n v="2"/>
    <n v="2"/>
    <x v="1"/>
    <n v="1"/>
    <n v="1"/>
    <n v="0"/>
    <s v="Medium"/>
    <n v="4.5061608304100043"/>
  </r>
  <r>
    <n v="9"/>
    <s v="Yes"/>
    <n v="0"/>
    <n v="0"/>
    <s v="Yes"/>
    <n v="4"/>
    <n v="2"/>
    <x v="1"/>
    <n v="1"/>
    <n v="1"/>
    <n v="0"/>
    <s v="High"/>
    <n v="4.5061608304100043"/>
  </r>
  <r>
    <n v="7"/>
    <s v="Yes"/>
    <n v="1"/>
    <n v="3"/>
    <s v="No"/>
    <n v="5"/>
    <n v="1"/>
    <x v="1"/>
    <n v="1"/>
    <n v="0"/>
    <n v="0"/>
    <s v="Medium"/>
    <n v="4.5061608304100043"/>
  </r>
  <r>
    <n v="0"/>
    <s v="No"/>
    <n v="9"/>
    <n v="5"/>
    <s v="No"/>
    <n v="12"/>
    <n v="4"/>
    <x v="0"/>
    <n v="0"/>
    <n v="0"/>
    <n v="1"/>
    <s v="Low"/>
    <n v="0"/>
  </r>
  <r>
    <n v="4"/>
    <s v="Yes"/>
    <n v="0"/>
    <n v="1"/>
    <s v="Yes"/>
    <n v="4"/>
    <n v="3.5647266310000001"/>
    <x v="1"/>
    <n v="1"/>
    <n v="1"/>
    <n v="0"/>
    <s v="Medium"/>
    <n v="4.5061608304100043"/>
  </r>
  <r>
    <n v="6"/>
    <s v="Yes"/>
    <n v="0"/>
    <n v="2"/>
    <s v="Yes"/>
    <n v="5"/>
    <n v="2"/>
    <x v="1"/>
    <n v="1"/>
    <n v="1"/>
    <n v="0"/>
    <s v="Medium"/>
    <n v="4.5061608304100043"/>
  </r>
  <r>
    <n v="1"/>
    <s v="No"/>
    <n v="8"/>
    <n v="3"/>
    <s v="No"/>
    <n v="5"/>
    <n v="9"/>
    <x v="0"/>
    <n v="0"/>
    <n v="0"/>
    <n v="1"/>
    <s v="Low"/>
    <n v="0"/>
  </r>
  <r>
    <n v="10"/>
    <s v="Yes"/>
    <n v="0"/>
    <n v="2"/>
    <s v="Yes"/>
    <n v="6.2688629120000003"/>
    <n v="1"/>
    <x v="1"/>
    <n v="1"/>
    <n v="1"/>
    <n v="0"/>
    <s v="High"/>
    <n v="4.5061608304100043"/>
  </r>
  <r>
    <n v="3"/>
    <s v="No"/>
    <n v="8"/>
    <n v="4"/>
    <s v="No"/>
    <n v="15"/>
    <n v="4"/>
    <x v="0"/>
    <n v="0"/>
    <n v="0"/>
    <n v="1"/>
    <s v="Low"/>
    <n v="0"/>
  </r>
  <r>
    <n v="7"/>
    <s v="Yes"/>
    <n v="2"/>
    <n v="0"/>
    <s v="Yes"/>
    <n v="1"/>
    <n v="0"/>
    <x v="1"/>
    <n v="1"/>
    <n v="1"/>
    <n v="0"/>
    <s v="Medium"/>
    <n v="4.5061608304100043"/>
  </r>
  <r>
    <n v="9"/>
    <s v="Yes"/>
    <n v="1"/>
    <n v="1"/>
    <s v="Yes"/>
    <n v="4"/>
    <n v="1"/>
    <x v="1"/>
    <n v="1"/>
    <n v="1"/>
    <n v="0"/>
    <s v="High"/>
    <n v="4.5061608304100043"/>
  </r>
  <r>
    <n v="3"/>
    <s v="No"/>
    <n v="6"/>
    <n v="5"/>
    <s v="No"/>
    <n v="13"/>
    <n v="9"/>
    <x v="0"/>
    <n v="0"/>
    <n v="0"/>
    <n v="1"/>
    <s v="Low"/>
    <n v="0"/>
  </r>
  <r>
    <n v="10"/>
    <s v="Yes"/>
    <n v="3"/>
    <n v="2"/>
    <s v="Yes"/>
    <n v="2"/>
    <n v="2"/>
    <x v="1"/>
    <n v="1"/>
    <n v="1"/>
    <n v="0"/>
    <s v="High"/>
    <n v="4.5061608304100043"/>
  </r>
  <r>
    <n v="4"/>
    <s v="Yes"/>
    <n v="1"/>
    <n v="0"/>
    <s v="Yes"/>
    <n v="2"/>
    <n v="0"/>
    <x v="1"/>
    <n v="1"/>
    <n v="1"/>
    <n v="0"/>
    <s v="Medium"/>
    <n v="4.5061608304100043"/>
  </r>
  <r>
    <n v="2"/>
    <s v="No"/>
    <n v="7"/>
    <n v="3"/>
    <s v="No"/>
    <n v="12"/>
    <n v="3"/>
    <x v="0"/>
    <n v="0"/>
    <n v="0"/>
    <n v="1"/>
    <s v="Low"/>
    <n v="0"/>
  </r>
  <r>
    <n v="0"/>
    <s v="No"/>
    <n v="7"/>
    <n v="5"/>
    <s v="No"/>
    <n v="14"/>
    <n v="6"/>
    <x v="0"/>
    <n v="0"/>
    <n v="0"/>
    <n v="1"/>
    <s v="Low"/>
    <n v="0"/>
  </r>
  <r>
    <n v="5"/>
    <s v="No"/>
    <n v="3"/>
    <n v="2"/>
    <s v="Yes"/>
    <n v="3"/>
    <n v="2"/>
    <x v="1"/>
    <n v="0"/>
    <n v="1"/>
    <n v="0"/>
    <s v="Medium"/>
    <n v="4.5061608304100043"/>
  </r>
  <r>
    <n v="2"/>
    <s v="No"/>
    <n v="6"/>
    <n v="4"/>
    <s v="No"/>
    <n v="15"/>
    <n v="3"/>
    <x v="0"/>
    <n v="0"/>
    <n v="0"/>
    <n v="1"/>
    <s v="Low"/>
    <n v="0"/>
  </r>
  <r>
    <n v="4"/>
    <s v="Yes"/>
    <n v="1"/>
    <n v="0"/>
    <s v="Yes"/>
    <n v="2"/>
    <n v="1"/>
    <x v="1"/>
    <n v="1"/>
    <n v="1"/>
    <n v="0"/>
    <s v="Medium"/>
    <n v="4.5061608304100043"/>
  </r>
  <r>
    <n v="4"/>
    <s v="Yes"/>
    <n v="2"/>
    <n v="0"/>
    <s v="Yes"/>
    <n v="5"/>
    <n v="1"/>
    <x v="1"/>
    <n v="1"/>
    <n v="1"/>
    <n v="0"/>
    <s v="Medium"/>
    <n v="4.5061608304100043"/>
  </r>
  <r>
    <n v="0"/>
    <s v="No"/>
    <n v="9"/>
    <n v="6"/>
    <s v="No"/>
    <n v="12"/>
    <n v="5"/>
    <x v="0"/>
    <n v="0"/>
    <n v="0"/>
    <n v="1"/>
    <s v="Low"/>
    <n v="0"/>
  </r>
  <r>
    <n v="2"/>
    <s v="No"/>
    <n v="6"/>
    <n v="3"/>
    <s v="No"/>
    <n v="6.2688629120000003"/>
    <n v="4"/>
    <x v="0"/>
    <n v="0"/>
    <n v="0"/>
    <n v="1"/>
    <s v="Low"/>
    <n v="0"/>
  </r>
  <r>
    <n v="2"/>
    <s v="No"/>
    <n v="9"/>
    <n v="4"/>
    <s v="No"/>
    <n v="15"/>
    <n v="5"/>
    <x v="0"/>
    <n v="0"/>
    <n v="0"/>
    <n v="1"/>
    <s v="Low"/>
    <n v="0"/>
  </r>
  <r>
    <n v="10"/>
    <s v="Yes"/>
    <n v="0"/>
    <n v="2"/>
    <s v="Yes"/>
    <n v="4"/>
    <n v="1"/>
    <x v="0"/>
    <n v="1"/>
    <n v="1"/>
    <n v="1"/>
    <s v="High"/>
    <n v="0"/>
  </r>
  <r>
    <n v="0"/>
    <s v="No"/>
    <n v="8"/>
    <n v="4"/>
    <s v="No"/>
    <n v="14"/>
    <n v="7"/>
    <x v="0"/>
    <n v="0"/>
    <n v="0"/>
    <n v="1"/>
    <s v="Low"/>
    <n v="0"/>
  </r>
  <r>
    <n v="1"/>
    <s v="No"/>
    <n v="8"/>
    <n v="3"/>
    <s v="No"/>
    <n v="14"/>
    <n v="6"/>
    <x v="0"/>
    <n v="0"/>
    <n v="0"/>
    <n v="1"/>
    <s v="Low"/>
    <n v="0"/>
  </r>
  <r>
    <n v="8"/>
    <s v="Yes"/>
    <n v="2"/>
    <n v="2"/>
    <s v="Yes"/>
    <n v="6.2688629120000003"/>
    <n v="1"/>
    <x v="1"/>
    <n v="1"/>
    <n v="1"/>
    <n v="0"/>
    <s v="High"/>
    <n v="4.5061608304100043"/>
  </r>
  <r>
    <n v="3"/>
    <s v="No"/>
    <n v="4"/>
    <n v="3"/>
    <s v="No"/>
    <n v="15"/>
    <n v="9"/>
    <x v="0"/>
    <n v="0"/>
    <n v="0"/>
    <n v="1"/>
    <s v="Low"/>
    <n v="0"/>
  </r>
  <r>
    <n v="9"/>
    <s v="Yes"/>
    <n v="3"/>
    <n v="0"/>
    <s v="Yes"/>
    <n v="5"/>
    <n v="1"/>
    <x v="1"/>
    <n v="1"/>
    <n v="1"/>
    <n v="0"/>
    <s v="High"/>
    <n v="4.5061608304100043"/>
  </r>
  <r>
    <n v="7"/>
    <s v="Yes"/>
    <n v="0"/>
    <n v="0"/>
    <s v="Yes"/>
    <n v="1"/>
    <n v="0"/>
    <x v="1"/>
    <n v="1"/>
    <n v="1"/>
    <n v="0"/>
    <s v="Medium"/>
    <n v="4.5061608304100043"/>
  </r>
  <r>
    <n v="8"/>
    <s v="Yes"/>
    <n v="1"/>
    <n v="0"/>
    <s v="Yes"/>
    <n v="5"/>
    <n v="2"/>
    <x v="1"/>
    <n v="1"/>
    <n v="1"/>
    <n v="0"/>
    <s v="High"/>
    <n v="4.5061608304100043"/>
  </r>
  <r>
    <n v="10"/>
    <s v="Yes"/>
    <n v="2"/>
    <n v="2"/>
    <s v="Yes"/>
    <n v="2"/>
    <n v="1"/>
    <x v="1"/>
    <n v="1"/>
    <n v="1"/>
    <n v="0"/>
    <s v="High"/>
    <n v="4.5061608304100043"/>
  </r>
  <r>
    <n v="3"/>
    <s v="No"/>
    <n v="8"/>
    <n v="5"/>
    <s v="No"/>
    <n v="14"/>
    <n v="3"/>
    <x v="0"/>
    <n v="0"/>
    <n v="0"/>
    <n v="1"/>
    <s v="Low"/>
    <n v="0"/>
  </r>
  <r>
    <n v="4.5058160029999996"/>
    <s v="No"/>
    <n v="9"/>
    <n v="5"/>
    <s v="No"/>
    <n v="9"/>
    <n v="6"/>
    <x v="0"/>
    <n v="0"/>
    <n v="0"/>
    <n v="1"/>
    <s v="Medium"/>
    <n v="0"/>
  </r>
  <r>
    <n v="2"/>
    <s v="No"/>
    <n v="7"/>
    <n v="5"/>
    <s v="No"/>
    <n v="5"/>
    <n v="6"/>
    <x v="0"/>
    <n v="0"/>
    <n v="0"/>
    <n v="1"/>
    <s v="Low"/>
    <n v="0"/>
  </r>
  <r>
    <n v="10"/>
    <s v="Yes"/>
    <n v="3"/>
    <n v="0"/>
    <s v="Yes"/>
    <n v="3"/>
    <n v="0"/>
    <x v="1"/>
    <n v="1"/>
    <n v="1"/>
    <n v="0"/>
    <s v="High"/>
    <n v="4.5061608304100043"/>
  </r>
  <r>
    <n v="0"/>
    <s v="No"/>
    <n v="6"/>
    <n v="7"/>
    <s v="No"/>
    <n v="13"/>
    <n v="9"/>
    <x v="1"/>
    <n v="0"/>
    <n v="0"/>
    <n v="0"/>
    <s v="Low"/>
    <n v="4.5061608304100043"/>
  </r>
  <r>
    <n v="8"/>
    <s v="Yes"/>
    <n v="0"/>
    <n v="2"/>
    <s v="Yes"/>
    <n v="4"/>
    <n v="1"/>
    <x v="1"/>
    <n v="1"/>
    <n v="1"/>
    <n v="0"/>
    <s v="High"/>
    <n v="4.5061608304100043"/>
  </r>
  <r>
    <n v="11"/>
    <s v="Yes"/>
    <n v="1"/>
    <n v="0"/>
    <s v="Yes"/>
    <n v="2"/>
    <n v="2"/>
    <x v="1"/>
    <n v="1"/>
    <n v="1"/>
    <n v="0"/>
    <s v="High"/>
    <n v="4.5061608304100043"/>
  </r>
  <r>
    <n v="0"/>
    <s v="No"/>
    <n v="8"/>
    <n v="6"/>
    <s v="No"/>
    <n v="9"/>
    <n v="3"/>
    <x v="0"/>
    <n v="0"/>
    <n v="0"/>
    <n v="1"/>
    <s v="Low"/>
    <n v="0"/>
  </r>
  <r>
    <n v="11"/>
    <s v="Yes"/>
    <n v="0"/>
    <n v="0"/>
    <s v="Yes"/>
    <n v="2"/>
    <n v="2"/>
    <x v="0"/>
    <n v="1"/>
    <n v="1"/>
    <n v="1"/>
    <s v="High"/>
    <n v="0"/>
  </r>
  <r>
    <n v="3"/>
    <s v="No"/>
    <n v="6"/>
    <n v="3"/>
    <s v="No"/>
    <n v="6"/>
    <n v="5"/>
    <x v="0"/>
    <n v="0"/>
    <n v="0"/>
    <n v="1"/>
    <s v="Low"/>
    <n v="0"/>
  </r>
  <r>
    <n v="9"/>
    <s v="Yes"/>
    <n v="3.963354475"/>
    <n v="2"/>
    <s v="Yes"/>
    <n v="4"/>
    <n v="1"/>
    <x v="1"/>
    <n v="1"/>
    <n v="1"/>
    <n v="0"/>
    <s v="High"/>
    <n v="4.5061608304100043"/>
  </r>
  <r>
    <n v="0"/>
    <s v="No"/>
    <n v="9"/>
    <n v="5"/>
    <s v="No"/>
    <n v="11"/>
    <n v="6"/>
    <x v="0"/>
    <n v="0"/>
    <n v="0"/>
    <n v="1"/>
    <s v="Low"/>
    <n v="0"/>
  </r>
  <r>
    <n v="0"/>
    <s v="No"/>
    <n v="4"/>
    <n v="6"/>
    <s v="No"/>
    <n v="8"/>
    <n v="3"/>
    <x v="0"/>
    <n v="0"/>
    <n v="0"/>
    <n v="1"/>
    <s v="Low"/>
    <n v="0"/>
  </r>
  <r>
    <n v="1"/>
    <s v="No"/>
    <n v="5"/>
    <n v="6"/>
    <s v="No"/>
    <n v="10"/>
    <n v="3"/>
    <x v="0"/>
    <n v="0"/>
    <n v="0"/>
    <n v="1"/>
    <s v="Low"/>
    <n v="0"/>
  </r>
  <r>
    <n v="2"/>
    <s v="No"/>
    <n v="6"/>
    <n v="4"/>
    <s v="No"/>
    <n v="8"/>
    <n v="8"/>
    <x v="0"/>
    <n v="0"/>
    <n v="0"/>
    <n v="1"/>
    <s v="Low"/>
    <n v="0"/>
  </r>
  <r>
    <n v="10"/>
    <s v="Yes"/>
    <n v="2"/>
    <n v="1"/>
    <s v="Yes"/>
    <n v="4"/>
    <n v="1"/>
    <x v="1"/>
    <n v="1"/>
    <n v="1"/>
    <n v="0"/>
    <s v="High"/>
    <n v="4.5061608304100043"/>
  </r>
  <r>
    <n v="6"/>
    <s v="Yes"/>
    <n v="0"/>
    <n v="1"/>
    <s v="Yes"/>
    <n v="3"/>
    <n v="2"/>
    <x v="1"/>
    <n v="1"/>
    <n v="1"/>
    <n v="0"/>
    <s v="Medium"/>
    <n v="4.5061608304100043"/>
  </r>
  <r>
    <n v="11"/>
    <s v="Yes"/>
    <n v="0"/>
    <n v="2"/>
    <s v="Yes"/>
    <n v="2"/>
    <n v="0"/>
    <x v="1"/>
    <n v="1"/>
    <n v="1"/>
    <n v="0"/>
    <s v="High"/>
    <n v="4.5061608304100043"/>
  </r>
  <r>
    <n v="2"/>
    <s v="No"/>
    <n v="8"/>
    <n v="4"/>
    <s v="No"/>
    <n v="15"/>
    <n v="4"/>
    <x v="0"/>
    <n v="0"/>
    <n v="0"/>
    <n v="1"/>
    <s v="Low"/>
    <n v="0"/>
  </r>
  <r>
    <n v="7"/>
    <s v="Yes"/>
    <n v="2"/>
    <n v="2"/>
    <s v="Yes"/>
    <n v="4"/>
    <n v="2"/>
    <x v="1"/>
    <n v="1"/>
    <n v="1"/>
    <n v="0"/>
    <s v="Medium"/>
    <n v="4.5061608304100043"/>
  </r>
  <r>
    <n v="8"/>
    <s v="Yes"/>
    <n v="2"/>
    <n v="2"/>
    <s v="Yes"/>
    <n v="1"/>
    <n v="0"/>
    <x v="1"/>
    <n v="1"/>
    <n v="1"/>
    <n v="0"/>
    <s v="High"/>
    <n v="4.5061608304100043"/>
  </r>
  <r>
    <n v="4"/>
    <s v="Yes"/>
    <n v="3.963354475"/>
    <n v="0"/>
    <s v="Yes"/>
    <n v="1"/>
    <n v="2"/>
    <x v="1"/>
    <n v="1"/>
    <n v="1"/>
    <n v="0"/>
    <s v="Medium"/>
    <n v="4.5061608304100043"/>
  </r>
  <r>
    <n v="10"/>
    <s v="Yes"/>
    <n v="1"/>
    <n v="2"/>
    <s v="Yes"/>
    <n v="3"/>
    <n v="0"/>
    <x v="1"/>
    <n v="1"/>
    <n v="1"/>
    <n v="0"/>
    <s v="High"/>
    <n v="4.5061608304100043"/>
  </r>
  <r>
    <n v="0"/>
    <s v="No"/>
    <n v="9"/>
    <n v="3"/>
    <s v="No"/>
    <n v="11"/>
    <n v="4"/>
    <x v="0"/>
    <n v="0"/>
    <n v="0"/>
    <n v="1"/>
    <s v="Low"/>
    <n v="0"/>
  </r>
  <r>
    <n v="3"/>
    <s v="No"/>
    <n v="9"/>
    <n v="3"/>
    <s v="No"/>
    <n v="6.2688629120000003"/>
    <n v="5"/>
    <x v="0"/>
    <n v="0"/>
    <n v="0"/>
    <n v="1"/>
    <s v="Low"/>
    <n v="0"/>
  </r>
  <r>
    <n v="2"/>
    <s v="No"/>
    <n v="9"/>
    <n v="4"/>
    <s v="No"/>
    <n v="6.2688629120000003"/>
    <n v="8"/>
    <x v="0"/>
    <n v="0"/>
    <n v="0"/>
    <n v="1"/>
    <s v="Low"/>
    <n v="0"/>
  </r>
  <r>
    <n v="8"/>
    <s v="Yes"/>
    <n v="3"/>
    <n v="1"/>
    <s v="Yes"/>
    <n v="1"/>
    <n v="2"/>
    <x v="1"/>
    <n v="1"/>
    <n v="1"/>
    <n v="0"/>
    <s v="High"/>
    <n v="4.5061608304100043"/>
  </r>
  <r>
    <n v="3"/>
    <s v="No"/>
    <n v="9"/>
    <n v="3"/>
    <s v="No"/>
    <n v="7"/>
    <n v="5"/>
    <x v="0"/>
    <n v="0"/>
    <n v="0"/>
    <n v="1"/>
    <s v="Low"/>
    <n v="0"/>
  </r>
  <r>
    <n v="1"/>
    <s v="No"/>
    <n v="5"/>
    <n v="3"/>
    <s v="No"/>
    <n v="12"/>
    <n v="9"/>
    <x v="0"/>
    <n v="0"/>
    <n v="0"/>
    <n v="1"/>
    <s v="Low"/>
    <n v="0"/>
  </r>
  <r>
    <n v="9"/>
    <s v="Yes"/>
    <n v="2"/>
    <n v="2"/>
    <s v="Yes"/>
    <n v="1"/>
    <n v="0"/>
    <x v="1"/>
    <n v="1"/>
    <n v="1"/>
    <n v="0"/>
    <s v="High"/>
    <n v="4.5061608304100043"/>
  </r>
  <r>
    <n v="8"/>
    <s v="Yes"/>
    <n v="0"/>
    <n v="2"/>
    <s v="No"/>
    <n v="5"/>
    <n v="0"/>
    <x v="1"/>
    <n v="1"/>
    <n v="0"/>
    <n v="0"/>
    <s v="High"/>
    <n v="4.5061608304100043"/>
  </r>
  <r>
    <n v="11"/>
    <s v="Yes"/>
    <n v="3"/>
    <n v="0"/>
    <s v="Yes"/>
    <n v="4"/>
    <n v="0"/>
    <x v="1"/>
    <n v="1"/>
    <n v="1"/>
    <n v="0"/>
    <s v="High"/>
    <n v="4.5061608304100043"/>
  </r>
  <r>
    <n v="2"/>
    <s v="No"/>
    <n v="4"/>
    <n v="6"/>
    <s v="No"/>
    <n v="7"/>
    <n v="4"/>
    <x v="0"/>
    <n v="0"/>
    <n v="0"/>
    <n v="1"/>
    <s v="Low"/>
    <n v="0"/>
  </r>
  <r>
    <n v="2"/>
    <s v="No"/>
    <n v="4"/>
    <n v="4"/>
    <s v="No"/>
    <n v="8"/>
    <n v="8"/>
    <x v="0"/>
    <n v="0"/>
    <n v="0"/>
    <n v="1"/>
    <s v="Low"/>
    <n v="0"/>
  </r>
  <r>
    <n v="1"/>
    <s v="No"/>
    <n v="8"/>
    <n v="6"/>
    <s v="No"/>
    <n v="12"/>
    <n v="8"/>
    <x v="1"/>
    <n v="0"/>
    <n v="0"/>
    <n v="0"/>
    <s v="Low"/>
    <n v="4.5061608304100043"/>
  </r>
  <r>
    <n v="9"/>
    <s v="Yes"/>
    <n v="3"/>
    <n v="0"/>
    <s v="Yes"/>
    <n v="5"/>
    <n v="1"/>
    <x v="1"/>
    <n v="1"/>
    <n v="1"/>
    <n v="0"/>
    <s v="High"/>
    <n v="4.5061608304100043"/>
  </r>
  <r>
    <n v="0"/>
    <s v="No"/>
    <n v="8"/>
    <n v="5"/>
    <s v="No"/>
    <n v="15"/>
    <n v="8"/>
    <x v="0"/>
    <n v="0"/>
    <n v="0"/>
    <n v="1"/>
    <s v="Low"/>
    <n v="0"/>
  </r>
  <r>
    <n v="3"/>
    <s v="No"/>
    <n v="5"/>
    <n v="6"/>
    <s v="No"/>
    <n v="5"/>
    <n v="9"/>
    <x v="0"/>
    <n v="0"/>
    <n v="0"/>
    <n v="1"/>
    <s v="Low"/>
    <n v="0"/>
  </r>
  <r>
    <n v="1"/>
    <s v="No"/>
    <n v="5"/>
    <n v="6"/>
    <s v="No"/>
    <n v="10"/>
    <n v="6"/>
    <x v="0"/>
    <n v="0"/>
    <n v="0"/>
    <n v="1"/>
    <s v="Low"/>
    <n v="0"/>
  </r>
  <r>
    <n v="1"/>
    <s v="No"/>
    <n v="5"/>
    <n v="4"/>
    <s v="No"/>
    <n v="12"/>
    <n v="9"/>
    <x v="0"/>
    <n v="0"/>
    <n v="0"/>
    <n v="1"/>
    <s v="Low"/>
    <n v="0"/>
  </r>
  <r>
    <n v="10"/>
    <s v="Yes"/>
    <n v="3"/>
    <n v="1"/>
    <s v="Yes"/>
    <n v="3"/>
    <n v="2"/>
    <x v="1"/>
    <n v="1"/>
    <n v="1"/>
    <n v="0"/>
    <s v="High"/>
    <n v="4.5061608304100043"/>
  </r>
  <r>
    <n v="9"/>
    <s v="Yes"/>
    <n v="3"/>
    <n v="1"/>
    <s v="Yes"/>
    <n v="3"/>
    <n v="1"/>
    <x v="1"/>
    <n v="1"/>
    <n v="1"/>
    <n v="0"/>
    <s v="High"/>
    <n v="4.5061608304100043"/>
  </r>
  <r>
    <n v="0"/>
    <s v="No"/>
    <n v="8"/>
    <n v="5"/>
    <s v="No"/>
    <n v="5"/>
    <n v="3"/>
    <x v="0"/>
    <n v="0"/>
    <n v="0"/>
    <n v="1"/>
    <s v="Low"/>
    <n v="0"/>
  </r>
  <r>
    <n v="4"/>
    <s v="Yes"/>
    <n v="1"/>
    <n v="0"/>
    <s v="Yes"/>
    <n v="5"/>
    <n v="0"/>
    <x v="1"/>
    <n v="1"/>
    <n v="1"/>
    <n v="0"/>
    <s v="Medium"/>
    <n v="4.5061608304100043"/>
  </r>
  <r>
    <n v="8"/>
    <s v="Yes"/>
    <n v="2"/>
    <n v="2"/>
    <s v="Yes"/>
    <n v="2"/>
    <n v="2"/>
    <x v="0"/>
    <n v="1"/>
    <n v="1"/>
    <n v="1"/>
    <s v="High"/>
    <n v="0"/>
  </r>
  <r>
    <n v="1"/>
    <s v="No"/>
    <n v="4"/>
    <n v="5"/>
    <s v="No"/>
    <n v="11"/>
    <n v="8"/>
    <x v="0"/>
    <n v="0"/>
    <n v="0"/>
    <n v="1"/>
    <s v="Low"/>
    <n v="0"/>
  </r>
  <r>
    <n v="10"/>
    <s v="Yes"/>
    <n v="0"/>
    <n v="0"/>
    <s v="Yes"/>
    <n v="1"/>
    <n v="2"/>
    <x v="0"/>
    <n v="1"/>
    <n v="1"/>
    <n v="1"/>
    <s v="High"/>
    <n v="0"/>
  </r>
  <r>
    <n v="7"/>
    <s v="Yes"/>
    <n v="3"/>
    <n v="1"/>
    <s v="Yes"/>
    <n v="2"/>
    <n v="1"/>
    <x v="1"/>
    <n v="1"/>
    <n v="1"/>
    <n v="0"/>
    <s v="Medium"/>
    <n v="4.5061608304100043"/>
  </r>
  <r>
    <n v="3"/>
    <s v="No"/>
    <n v="8"/>
    <n v="6"/>
    <s v="No"/>
    <n v="10"/>
    <n v="8"/>
    <x v="0"/>
    <n v="0"/>
    <n v="0"/>
    <n v="1"/>
    <s v="Low"/>
    <n v="0"/>
  </r>
  <r>
    <n v="10"/>
    <s v="Yes"/>
    <n v="3"/>
    <n v="0"/>
    <s v="Yes"/>
    <n v="6.2688629120000003"/>
    <n v="2"/>
    <x v="1"/>
    <n v="1"/>
    <n v="1"/>
    <n v="0"/>
    <s v="High"/>
    <n v="4.5061608304100043"/>
  </r>
  <r>
    <n v="3"/>
    <s v="No"/>
    <n v="5"/>
    <n v="6"/>
    <s v="No"/>
    <n v="11"/>
    <n v="9"/>
    <x v="0"/>
    <n v="0"/>
    <n v="0"/>
    <n v="1"/>
    <s v="Low"/>
    <n v="0"/>
  </r>
  <r>
    <n v="1"/>
    <s v="No"/>
    <n v="5"/>
    <n v="4"/>
    <s v="No"/>
    <n v="12"/>
    <n v="4"/>
    <x v="0"/>
    <n v="0"/>
    <n v="0"/>
    <n v="1"/>
    <s v="Low"/>
    <n v="0"/>
  </r>
  <r>
    <n v="10"/>
    <s v="Yes"/>
    <n v="2"/>
    <n v="0"/>
    <s v="Yes"/>
    <n v="4"/>
    <n v="0"/>
    <x v="1"/>
    <n v="1"/>
    <n v="1"/>
    <n v="0"/>
    <s v="High"/>
    <n v="4.5061608304100043"/>
  </r>
  <r>
    <n v="2"/>
    <s v="No"/>
    <n v="4"/>
    <n v="5"/>
    <s v="No"/>
    <n v="5"/>
    <n v="4"/>
    <x v="0"/>
    <n v="0"/>
    <n v="0"/>
    <n v="1"/>
    <s v="Low"/>
    <n v="0"/>
  </r>
  <r>
    <n v="0"/>
    <s v="No"/>
    <n v="5"/>
    <n v="4"/>
    <s v="No"/>
    <n v="10"/>
    <n v="8"/>
    <x v="0"/>
    <n v="0"/>
    <n v="0"/>
    <n v="1"/>
    <s v="Low"/>
    <n v="0"/>
  </r>
  <r>
    <n v="0"/>
    <s v="No"/>
    <n v="8"/>
    <n v="7"/>
    <s v="No"/>
    <n v="11"/>
    <n v="7"/>
    <x v="1"/>
    <n v="0"/>
    <n v="0"/>
    <n v="0"/>
    <s v="Low"/>
    <n v="4.5061608304100043"/>
  </r>
  <r>
    <n v="8"/>
    <s v="Yes"/>
    <n v="3"/>
    <n v="0"/>
    <s v="Yes"/>
    <n v="5"/>
    <n v="2"/>
    <x v="1"/>
    <n v="1"/>
    <n v="1"/>
    <n v="0"/>
    <s v="High"/>
    <n v="4.5061608304100043"/>
  </r>
  <r>
    <n v="4"/>
    <s v="Yes"/>
    <n v="3.963354475"/>
    <n v="2"/>
    <s v="Yes"/>
    <n v="3"/>
    <n v="0"/>
    <x v="1"/>
    <n v="1"/>
    <n v="1"/>
    <n v="0"/>
    <s v="Medium"/>
    <n v="4.5061608304100043"/>
  </r>
  <r>
    <n v="6"/>
    <s v="Yes"/>
    <n v="1"/>
    <n v="3"/>
    <s v="Yes"/>
    <n v="3"/>
    <n v="0"/>
    <x v="1"/>
    <n v="1"/>
    <n v="1"/>
    <n v="0"/>
    <s v="Medium"/>
    <n v="4.5061608304100043"/>
  </r>
  <r>
    <n v="6"/>
    <s v="Yes"/>
    <n v="0"/>
    <n v="1"/>
    <s v="Yes"/>
    <n v="4"/>
    <n v="2"/>
    <x v="1"/>
    <n v="1"/>
    <n v="1"/>
    <n v="0"/>
    <s v="Medium"/>
    <n v="4.5061608304100043"/>
  </r>
  <r>
    <n v="0"/>
    <s v="No"/>
    <n v="4"/>
    <n v="4"/>
    <s v="No"/>
    <n v="11"/>
    <n v="4"/>
    <x v="0"/>
    <n v="0"/>
    <n v="0"/>
    <n v="1"/>
    <s v="Low"/>
    <n v="0"/>
  </r>
  <r>
    <n v="8"/>
    <s v="Yes"/>
    <n v="0"/>
    <n v="2"/>
    <s v="Yes"/>
    <n v="1"/>
    <n v="2"/>
    <x v="1"/>
    <n v="1"/>
    <n v="1"/>
    <n v="0"/>
    <s v="High"/>
    <n v="4.5061608304100043"/>
  </r>
  <r>
    <n v="5"/>
    <s v="Yes"/>
    <n v="2"/>
    <n v="2"/>
    <s v="Yes"/>
    <n v="6.2688629120000003"/>
    <n v="0"/>
    <x v="1"/>
    <n v="1"/>
    <n v="1"/>
    <n v="0"/>
    <s v="Medium"/>
    <n v="4.5061608304100043"/>
  </r>
  <r>
    <n v="2"/>
    <s v="No"/>
    <n v="8"/>
    <n v="3"/>
    <s v="No"/>
    <n v="5"/>
    <n v="6"/>
    <x v="0"/>
    <n v="0"/>
    <n v="0"/>
    <n v="1"/>
    <s v="Low"/>
    <n v="0"/>
  </r>
  <r>
    <n v="6"/>
    <s v="Yes"/>
    <n v="0"/>
    <n v="2"/>
    <s v="Yes"/>
    <n v="1"/>
    <n v="1"/>
    <x v="1"/>
    <n v="1"/>
    <n v="1"/>
    <n v="0"/>
    <s v="Medium"/>
    <n v="4.5061608304100043"/>
  </r>
  <r>
    <n v="10"/>
    <s v="Yes"/>
    <n v="2"/>
    <n v="1"/>
    <s v="Yes"/>
    <n v="3"/>
    <n v="1"/>
    <x v="0"/>
    <n v="1"/>
    <n v="1"/>
    <n v="1"/>
    <s v="High"/>
    <n v="0"/>
  </r>
  <r>
    <n v="7"/>
    <s v="Yes"/>
    <n v="0"/>
    <n v="1"/>
    <s v="Yes"/>
    <n v="1"/>
    <n v="0"/>
    <x v="1"/>
    <n v="1"/>
    <n v="1"/>
    <n v="0"/>
    <s v="Medium"/>
    <n v="4.5061608304100043"/>
  </r>
  <r>
    <n v="9"/>
    <s v="Yes"/>
    <n v="3"/>
    <n v="2"/>
    <s v="Yes"/>
    <n v="4"/>
    <n v="0"/>
    <x v="1"/>
    <n v="1"/>
    <n v="1"/>
    <n v="0"/>
    <s v="High"/>
    <n v="4.5061608304100043"/>
  </r>
  <r>
    <n v="2"/>
    <s v="No"/>
    <n v="5"/>
    <n v="6"/>
    <s v="No"/>
    <n v="7"/>
    <n v="6"/>
    <x v="0"/>
    <n v="0"/>
    <n v="0"/>
    <n v="1"/>
    <s v="Low"/>
    <n v="0"/>
  </r>
  <r>
    <n v="0"/>
    <s v="No"/>
    <n v="7"/>
    <n v="5"/>
    <s v="No"/>
    <n v="13"/>
    <n v="7"/>
    <x v="0"/>
    <n v="0"/>
    <n v="0"/>
    <n v="1"/>
    <s v="Low"/>
    <n v="0"/>
  </r>
  <r>
    <n v="1"/>
    <s v="No"/>
    <n v="8"/>
    <n v="3"/>
    <s v="No"/>
    <n v="8"/>
    <n v="9"/>
    <x v="0"/>
    <n v="0"/>
    <n v="0"/>
    <n v="1"/>
    <s v="Low"/>
    <n v="0"/>
  </r>
  <r>
    <n v="1"/>
    <s v="No"/>
    <n v="4"/>
    <n v="3"/>
    <s v="No"/>
    <n v="10"/>
    <n v="5"/>
    <x v="0"/>
    <n v="0"/>
    <n v="0"/>
    <n v="1"/>
    <s v="Low"/>
    <n v="0"/>
  </r>
  <r>
    <n v="1"/>
    <s v="No"/>
    <n v="9"/>
    <n v="3"/>
    <s v="No"/>
    <n v="8"/>
    <n v="7"/>
    <x v="0"/>
    <n v="0"/>
    <n v="0"/>
    <n v="1"/>
    <s v="Low"/>
    <n v="0"/>
  </r>
  <r>
    <n v="10"/>
    <s v="Yes"/>
    <n v="0"/>
    <n v="0"/>
    <s v="Yes"/>
    <n v="2"/>
    <n v="0"/>
    <x v="1"/>
    <n v="1"/>
    <n v="1"/>
    <n v="0"/>
    <s v="High"/>
    <n v="4.5061608304100043"/>
  </r>
  <r>
    <n v="11"/>
    <s v="Yes"/>
    <n v="3"/>
    <n v="2"/>
    <s v="Yes"/>
    <n v="4"/>
    <n v="1"/>
    <x v="1"/>
    <n v="1"/>
    <n v="1"/>
    <n v="0"/>
    <s v="High"/>
    <n v="4.5061608304100043"/>
  </r>
  <r>
    <n v="2"/>
    <s v="No"/>
    <n v="7"/>
    <n v="4"/>
    <s v="No"/>
    <n v="9"/>
    <n v="6"/>
    <x v="0"/>
    <n v="0"/>
    <n v="0"/>
    <n v="1"/>
    <s v="Low"/>
    <n v="0"/>
  </r>
  <r>
    <n v="3"/>
    <s v="No"/>
    <n v="9"/>
    <n v="4"/>
    <s v="No"/>
    <n v="5"/>
    <n v="6"/>
    <x v="0"/>
    <n v="0"/>
    <n v="0"/>
    <n v="1"/>
    <s v="Low"/>
    <n v="0"/>
  </r>
  <r>
    <n v="11"/>
    <s v="Yes"/>
    <n v="1"/>
    <n v="2"/>
    <s v="Yes"/>
    <n v="2"/>
    <n v="2"/>
    <x v="0"/>
    <n v="1"/>
    <n v="1"/>
    <n v="1"/>
    <s v="High"/>
    <n v="0"/>
  </r>
  <r>
    <n v="4.5058160029999996"/>
    <s v="Yes"/>
    <n v="0"/>
    <n v="1"/>
    <s v="Yes"/>
    <n v="2"/>
    <n v="0"/>
    <x v="1"/>
    <n v="1"/>
    <n v="1"/>
    <n v="0"/>
    <s v="Medium"/>
    <n v="4.5061608304100043"/>
  </r>
  <r>
    <n v="7"/>
    <s v="Yes"/>
    <n v="2"/>
    <n v="0"/>
    <s v="Yes"/>
    <n v="2"/>
    <n v="1"/>
    <x v="1"/>
    <n v="1"/>
    <n v="1"/>
    <n v="0"/>
    <s v="Medium"/>
    <n v="4.5061608304100043"/>
  </r>
  <r>
    <n v="4.5058160029999996"/>
    <s v="No"/>
    <n v="8"/>
    <n v="4"/>
    <s v="No"/>
    <n v="12"/>
    <n v="4"/>
    <x v="0"/>
    <n v="0"/>
    <n v="0"/>
    <n v="1"/>
    <s v="Medium"/>
    <n v="0"/>
  </r>
  <r>
    <n v="9"/>
    <s v="Yes"/>
    <n v="0"/>
    <n v="1"/>
    <s v="Yes"/>
    <n v="2"/>
    <n v="3.5647266310000001"/>
    <x v="1"/>
    <n v="1"/>
    <n v="1"/>
    <n v="0"/>
    <s v="High"/>
    <n v="4.5061608304100043"/>
  </r>
  <r>
    <n v="0"/>
    <s v="No"/>
    <n v="6"/>
    <n v="5"/>
    <s v="No"/>
    <n v="10"/>
    <n v="3.5647266310000001"/>
    <x v="0"/>
    <n v="0"/>
    <n v="0"/>
    <n v="1"/>
    <s v="Low"/>
    <n v="0"/>
  </r>
  <r>
    <n v="3"/>
    <s v="No"/>
    <n v="9"/>
    <n v="6"/>
    <s v="No"/>
    <n v="12"/>
    <n v="7"/>
    <x v="0"/>
    <n v="0"/>
    <n v="0"/>
    <n v="1"/>
    <s v="Low"/>
    <n v="0"/>
  </r>
  <r>
    <n v="6"/>
    <s v="Yes"/>
    <n v="0"/>
    <n v="1"/>
    <s v="Yes"/>
    <n v="4"/>
    <n v="1"/>
    <x v="1"/>
    <n v="1"/>
    <n v="1"/>
    <n v="0"/>
    <s v="Medium"/>
    <n v="4.5061608304100043"/>
  </r>
  <r>
    <n v="1"/>
    <s v="No"/>
    <n v="4"/>
    <n v="6"/>
    <s v="No"/>
    <n v="11"/>
    <n v="6"/>
    <x v="0"/>
    <n v="0"/>
    <n v="0"/>
    <n v="1"/>
    <s v="Low"/>
    <n v="0"/>
  </r>
  <r>
    <n v="3"/>
    <s v="No"/>
    <n v="4"/>
    <n v="6"/>
    <s v="No"/>
    <n v="14"/>
    <n v="6"/>
    <x v="0"/>
    <n v="0"/>
    <n v="0"/>
    <n v="1"/>
    <s v="Low"/>
    <n v="0"/>
  </r>
  <r>
    <n v="6"/>
    <s v="Yes"/>
    <n v="1"/>
    <n v="0"/>
    <s v="Yes"/>
    <n v="2"/>
    <n v="3.5647266310000001"/>
    <x v="1"/>
    <n v="1"/>
    <n v="1"/>
    <n v="0"/>
    <s v="Medium"/>
    <n v="4.5061608304100043"/>
  </r>
  <r>
    <n v="2"/>
    <s v="No"/>
    <n v="9"/>
    <n v="3"/>
    <s v="No"/>
    <n v="6"/>
    <n v="7"/>
    <x v="0"/>
    <n v="0"/>
    <n v="0"/>
    <n v="1"/>
    <s v="Low"/>
    <n v="0"/>
  </r>
  <r>
    <n v="1"/>
    <s v="No"/>
    <n v="8"/>
    <n v="3"/>
    <s v="No"/>
    <n v="5"/>
    <n v="9"/>
    <x v="0"/>
    <n v="0"/>
    <n v="0"/>
    <n v="1"/>
    <s v="Low"/>
    <n v="0"/>
  </r>
  <r>
    <n v="4.5058160029999996"/>
    <s v="No"/>
    <n v="7"/>
    <n v="3"/>
    <s v="No"/>
    <n v="15"/>
    <n v="7"/>
    <x v="0"/>
    <n v="0"/>
    <n v="0"/>
    <n v="1"/>
    <s v="Medium"/>
    <n v="0"/>
  </r>
  <r>
    <n v="7"/>
    <s v="Yes"/>
    <n v="0"/>
    <n v="2"/>
    <s v="Yes"/>
    <n v="4"/>
    <n v="2"/>
    <x v="1"/>
    <n v="1"/>
    <n v="1"/>
    <n v="0"/>
    <s v="Medium"/>
    <n v="4.5061608304100043"/>
  </r>
  <r>
    <n v="10"/>
    <s v="Yes"/>
    <n v="2"/>
    <n v="2"/>
    <s v="Yes"/>
    <n v="2"/>
    <n v="1"/>
    <x v="0"/>
    <n v="1"/>
    <n v="1"/>
    <n v="1"/>
    <s v="High"/>
    <n v="0"/>
  </r>
  <r>
    <n v="10"/>
    <s v="Yes"/>
    <n v="0"/>
    <n v="0"/>
    <s v="No"/>
    <n v="3"/>
    <n v="2"/>
    <x v="1"/>
    <n v="1"/>
    <n v="0"/>
    <n v="0"/>
    <s v="High"/>
    <n v="4.5061608304100043"/>
  </r>
  <r>
    <n v="8"/>
    <s v="Yes"/>
    <n v="0"/>
    <n v="0"/>
    <s v="Yes"/>
    <n v="2"/>
    <n v="1"/>
    <x v="1"/>
    <n v="1"/>
    <n v="1"/>
    <n v="0"/>
    <s v="High"/>
    <n v="4.5061608304100043"/>
  </r>
  <r>
    <n v="3"/>
    <s v="No"/>
    <n v="8"/>
    <n v="5"/>
    <s v="No"/>
    <n v="11"/>
    <n v="6"/>
    <x v="0"/>
    <n v="0"/>
    <n v="0"/>
    <n v="1"/>
    <s v="Low"/>
    <n v="0"/>
  </r>
  <r>
    <n v="5"/>
    <s v="Yes"/>
    <n v="3"/>
    <n v="1"/>
    <s v="Yes"/>
    <n v="1"/>
    <n v="2"/>
    <x v="1"/>
    <n v="1"/>
    <n v="1"/>
    <n v="0"/>
    <s v="Medium"/>
    <n v="4.5061608304100043"/>
  </r>
  <r>
    <n v="8"/>
    <s v="Yes"/>
    <n v="3"/>
    <n v="1"/>
    <s v="Yes"/>
    <n v="3"/>
    <n v="2"/>
    <x v="1"/>
    <n v="1"/>
    <n v="1"/>
    <n v="0"/>
    <s v="High"/>
    <n v="4.5061608304100043"/>
  </r>
  <r>
    <n v="3"/>
    <s v="No"/>
    <n v="7"/>
    <n v="4"/>
    <s v="No"/>
    <n v="13"/>
    <n v="3"/>
    <x v="0"/>
    <n v="0"/>
    <n v="0"/>
    <n v="1"/>
    <s v="Low"/>
    <n v="0"/>
  </r>
  <r>
    <n v="2"/>
    <s v="No"/>
    <n v="5"/>
    <n v="6"/>
    <s v="No"/>
    <n v="11"/>
    <n v="4"/>
    <x v="0"/>
    <n v="0"/>
    <n v="0"/>
    <n v="1"/>
    <s v="Low"/>
    <n v="0"/>
  </r>
  <r>
    <n v="0"/>
    <s v="No"/>
    <n v="5"/>
    <n v="3"/>
    <s v="No"/>
    <n v="14"/>
    <n v="5"/>
    <x v="0"/>
    <n v="0"/>
    <n v="0"/>
    <n v="1"/>
    <s v="Low"/>
    <n v="0"/>
  </r>
  <r>
    <n v="0"/>
    <s v="No"/>
    <n v="3.963354475"/>
    <n v="5"/>
    <s v="No"/>
    <n v="9"/>
    <n v="6"/>
    <x v="0"/>
    <n v="0"/>
    <n v="0"/>
    <n v="1"/>
    <s v="Low"/>
    <n v="0"/>
  </r>
  <r>
    <n v="10"/>
    <s v="Yes"/>
    <n v="2"/>
    <n v="2"/>
    <s v="Yes"/>
    <n v="3"/>
    <n v="0"/>
    <x v="1"/>
    <n v="1"/>
    <n v="1"/>
    <n v="0"/>
    <s v="High"/>
    <n v="4.5061608304100043"/>
  </r>
  <r>
    <n v="4"/>
    <s v="Yes"/>
    <n v="2"/>
    <n v="1"/>
    <s v="Yes"/>
    <n v="4"/>
    <n v="0"/>
    <x v="1"/>
    <n v="1"/>
    <n v="1"/>
    <n v="0"/>
    <s v="Medium"/>
    <n v="4.5061608304100043"/>
  </r>
  <r>
    <n v="10"/>
    <s v="Yes"/>
    <n v="2"/>
    <n v="0"/>
    <s v="Yes"/>
    <n v="2"/>
    <n v="1"/>
    <x v="1"/>
    <n v="1"/>
    <n v="1"/>
    <n v="0"/>
    <s v="High"/>
    <n v="4.5061608304100043"/>
  </r>
  <r>
    <n v="0"/>
    <s v="No"/>
    <n v="5"/>
    <n v="3"/>
    <s v="No"/>
    <n v="8"/>
    <n v="6"/>
    <x v="0"/>
    <n v="0"/>
    <n v="0"/>
    <n v="1"/>
    <s v="Low"/>
    <n v="0"/>
  </r>
  <r>
    <n v="0"/>
    <s v="No"/>
    <n v="6"/>
    <n v="6"/>
    <s v="No"/>
    <n v="10"/>
    <n v="3"/>
    <x v="0"/>
    <n v="0"/>
    <n v="0"/>
    <n v="1"/>
    <s v="Low"/>
    <n v="0"/>
  </r>
  <r>
    <n v="1"/>
    <s v="No"/>
    <n v="3.963354475"/>
    <n v="5"/>
    <s v="No"/>
    <n v="6"/>
    <n v="9"/>
    <x v="0"/>
    <n v="0"/>
    <n v="0"/>
    <n v="1"/>
    <s v="Low"/>
    <n v="0"/>
  </r>
  <r>
    <n v="3"/>
    <s v="No"/>
    <n v="8"/>
    <n v="4"/>
    <s v="No"/>
    <n v="9"/>
    <n v="8"/>
    <x v="0"/>
    <n v="0"/>
    <n v="0"/>
    <n v="1"/>
    <s v="Low"/>
    <n v="0"/>
  </r>
  <r>
    <n v="8"/>
    <s v="Yes"/>
    <n v="1"/>
    <n v="1"/>
    <s v="Yes"/>
    <n v="2"/>
    <n v="1"/>
    <x v="1"/>
    <n v="1"/>
    <n v="1"/>
    <n v="0"/>
    <s v="High"/>
    <n v="4.5061608304100043"/>
  </r>
  <r>
    <n v="1"/>
    <s v="No"/>
    <n v="9"/>
    <n v="3"/>
    <s v="No"/>
    <n v="7"/>
    <n v="8"/>
    <x v="0"/>
    <n v="0"/>
    <n v="0"/>
    <n v="1"/>
    <s v="Low"/>
    <n v="0"/>
  </r>
  <r>
    <n v="9"/>
    <s v="Yes"/>
    <n v="0"/>
    <n v="0"/>
    <s v="Yes"/>
    <n v="3"/>
    <n v="0"/>
    <x v="1"/>
    <n v="1"/>
    <n v="1"/>
    <n v="0"/>
    <s v="High"/>
    <n v="4.5061608304100043"/>
  </r>
  <r>
    <n v="0"/>
    <s v="No"/>
    <n v="6"/>
    <n v="3"/>
    <s v="No"/>
    <n v="6"/>
    <n v="5"/>
    <x v="0"/>
    <n v="0"/>
    <n v="0"/>
    <n v="1"/>
    <s v="Low"/>
    <n v="0"/>
  </r>
  <r>
    <n v="10"/>
    <s v="Yes"/>
    <n v="3"/>
    <n v="1"/>
    <s v="Yes"/>
    <n v="1"/>
    <n v="2"/>
    <x v="1"/>
    <n v="1"/>
    <n v="1"/>
    <n v="0"/>
    <s v="High"/>
    <n v="4.5061608304100043"/>
  </r>
  <r>
    <n v="3"/>
    <s v="No"/>
    <n v="6"/>
    <n v="4"/>
    <s v="No"/>
    <n v="6.2688629120000003"/>
    <n v="6"/>
    <x v="0"/>
    <n v="0"/>
    <n v="0"/>
    <n v="1"/>
    <s v="Low"/>
    <n v="0"/>
  </r>
  <r>
    <n v="6"/>
    <s v="Yes"/>
    <n v="0"/>
    <n v="0"/>
    <s v="Yes"/>
    <n v="2"/>
    <n v="2"/>
    <x v="1"/>
    <n v="1"/>
    <n v="1"/>
    <n v="0"/>
    <s v="Medium"/>
    <n v="4.5061608304100043"/>
  </r>
  <r>
    <n v="10"/>
    <s v="Yes"/>
    <n v="2"/>
    <n v="1"/>
    <s v="Yes"/>
    <n v="2"/>
    <n v="1"/>
    <x v="1"/>
    <n v="1"/>
    <n v="1"/>
    <n v="0"/>
    <s v="High"/>
    <n v="4.5061608304100043"/>
  </r>
  <r>
    <n v="9"/>
    <s v="Yes"/>
    <n v="3"/>
    <n v="2"/>
    <s v="Yes"/>
    <n v="5"/>
    <n v="2"/>
    <x v="1"/>
    <n v="1"/>
    <n v="1"/>
    <n v="0"/>
    <s v="High"/>
    <n v="4.5061608304100043"/>
  </r>
  <r>
    <n v="0"/>
    <s v="No"/>
    <n v="5"/>
    <n v="3"/>
    <s v="No"/>
    <n v="15"/>
    <n v="5"/>
    <x v="0"/>
    <n v="0"/>
    <n v="0"/>
    <n v="1"/>
    <s v="Low"/>
    <n v="0"/>
  </r>
  <r>
    <n v="0"/>
    <s v="No"/>
    <n v="5"/>
    <n v="4"/>
    <s v="No"/>
    <n v="11"/>
    <n v="3.5647266310000001"/>
    <x v="0"/>
    <n v="0"/>
    <n v="0"/>
    <n v="1"/>
    <s v="Low"/>
    <n v="0"/>
  </r>
  <r>
    <n v="5"/>
    <s v="Yes"/>
    <n v="3"/>
    <n v="1"/>
    <s v="Yes"/>
    <n v="4"/>
    <n v="2"/>
    <x v="1"/>
    <n v="1"/>
    <n v="1"/>
    <n v="0"/>
    <s v="Medium"/>
    <n v="4.5061608304100043"/>
  </r>
  <r>
    <n v="9"/>
    <s v="Yes"/>
    <n v="0"/>
    <n v="2"/>
    <s v="Yes"/>
    <n v="1"/>
    <n v="2"/>
    <x v="1"/>
    <n v="1"/>
    <n v="1"/>
    <n v="0"/>
    <s v="High"/>
    <n v="4.5061608304100043"/>
  </r>
  <r>
    <n v="3"/>
    <s v="No"/>
    <n v="5"/>
    <n v="4"/>
    <s v="No"/>
    <n v="10"/>
    <n v="6"/>
    <x v="0"/>
    <n v="0"/>
    <n v="0"/>
    <n v="1"/>
    <s v="Low"/>
    <n v="0"/>
  </r>
  <r>
    <n v="4"/>
    <s v="Yes"/>
    <n v="0"/>
    <n v="1"/>
    <s v="No"/>
    <n v="6.2688629120000003"/>
    <n v="0"/>
    <x v="1"/>
    <n v="1"/>
    <n v="0"/>
    <n v="0"/>
    <s v="Medium"/>
    <n v="4.5061608304100043"/>
  </r>
  <r>
    <n v="3"/>
    <s v="No"/>
    <n v="7"/>
    <n v="4"/>
    <s v="No"/>
    <n v="15"/>
    <n v="7"/>
    <x v="0"/>
    <n v="0"/>
    <n v="0"/>
    <n v="1"/>
    <s v="Low"/>
    <n v="0"/>
  </r>
  <r>
    <n v="3"/>
    <s v="No"/>
    <n v="5"/>
    <n v="6"/>
    <s v="No"/>
    <n v="12"/>
    <n v="3.5647266310000001"/>
    <x v="0"/>
    <n v="0"/>
    <n v="0"/>
    <n v="1"/>
    <s v="Low"/>
    <n v="0"/>
  </r>
  <r>
    <n v="2"/>
    <s v="No"/>
    <n v="8"/>
    <n v="6"/>
    <s v="No"/>
    <n v="10"/>
    <n v="9"/>
    <x v="1"/>
    <n v="0"/>
    <n v="0"/>
    <n v="0"/>
    <s v="Low"/>
    <n v="4.5061608304100043"/>
  </r>
  <r>
    <n v="4"/>
    <s v="Yes"/>
    <n v="0"/>
    <n v="2"/>
    <s v="Yes"/>
    <n v="4"/>
    <n v="0"/>
    <x v="1"/>
    <n v="1"/>
    <n v="1"/>
    <n v="0"/>
    <s v="Medium"/>
    <n v="4.5061608304100043"/>
  </r>
  <r>
    <n v="0"/>
    <s v="No"/>
    <n v="5"/>
    <n v="6"/>
    <s v="No"/>
    <n v="13"/>
    <n v="8"/>
    <x v="0"/>
    <n v="0"/>
    <n v="0"/>
    <n v="1"/>
    <s v="Low"/>
    <n v="0"/>
  </r>
  <r>
    <n v="11"/>
    <s v="Yes"/>
    <n v="2"/>
    <n v="2"/>
    <s v="Yes"/>
    <n v="2"/>
    <n v="2"/>
    <x v="1"/>
    <n v="1"/>
    <n v="1"/>
    <n v="0"/>
    <s v="High"/>
    <n v="4.5061608304100043"/>
  </r>
  <r>
    <n v="4.5058160029999996"/>
    <s v="Yes"/>
    <n v="3"/>
    <n v="0"/>
    <s v="Yes"/>
    <n v="5"/>
    <n v="2"/>
    <x v="1"/>
    <n v="1"/>
    <n v="1"/>
    <n v="0"/>
    <s v="Medium"/>
    <n v="4.5061608304100043"/>
  </r>
  <r>
    <n v="0"/>
    <s v="No"/>
    <n v="6"/>
    <n v="6"/>
    <s v="No"/>
    <n v="8"/>
    <n v="7"/>
    <x v="0"/>
    <n v="0"/>
    <n v="0"/>
    <n v="1"/>
    <s v="Low"/>
    <n v="0"/>
  </r>
  <r>
    <n v="1"/>
    <s v="No"/>
    <n v="6"/>
    <n v="5"/>
    <s v="No"/>
    <n v="6.2688629120000003"/>
    <n v="9"/>
    <x v="0"/>
    <n v="0"/>
    <n v="0"/>
    <n v="1"/>
    <s v="Low"/>
    <n v="0"/>
  </r>
  <r>
    <n v="2"/>
    <s v="No"/>
    <n v="5"/>
    <n v="4"/>
    <s v="No"/>
    <n v="5"/>
    <n v="4"/>
    <x v="0"/>
    <n v="0"/>
    <n v="0"/>
    <n v="1"/>
    <s v="Low"/>
    <n v="0"/>
  </r>
  <r>
    <n v="0"/>
    <s v="No"/>
    <n v="7"/>
    <n v="3"/>
    <s v="No"/>
    <n v="8"/>
    <n v="7"/>
    <x v="0"/>
    <n v="0"/>
    <n v="0"/>
    <n v="1"/>
    <s v="Low"/>
    <n v="0"/>
  </r>
  <r>
    <n v="6"/>
    <s v="Yes"/>
    <n v="1"/>
    <n v="0"/>
    <s v="Yes"/>
    <n v="2"/>
    <n v="0"/>
    <x v="1"/>
    <n v="1"/>
    <n v="1"/>
    <n v="0"/>
    <s v="Medium"/>
    <n v="4.5061608304100043"/>
  </r>
  <r>
    <n v="5"/>
    <s v="Yes"/>
    <n v="1"/>
    <n v="0"/>
    <s v="Yes"/>
    <n v="4"/>
    <n v="2"/>
    <x v="1"/>
    <n v="1"/>
    <n v="1"/>
    <n v="0"/>
    <s v="Medium"/>
    <n v="4.5061608304100043"/>
  </r>
  <r>
    <n v="1"/>
    <s v="No"/>
    <n v="6"/>
    <n v="5"/>
    <s v="No"/>
    <n v="13"/>
    <n v="3"/>
    <x v="0"/>
    <n v="0"/>
    <n v="0"/>
    <n v="1"/>
    <s v="Low"/>
    <n v="0"/>
  </r>
  <r>
    <n v="0"/>
    <s v="No"/>
    <n v="5"/>
    <n v="3"/>
    <s v="No"/>
    <n v="5"/>
    <n v="8"/>
    <x v="0"/>
    <n v="0"/>
    <n v="0"/>
    <n v="1"/>
    <s v="Low"/>
    <n v="0"/>
  </r>
  <r>
    <n v="5"/>
    <s v="Yes"/>
    <n v="3"/>
    <n v="3"/>
    <s v="Yes"/>
    <n v="1"/>
    <n v="0"/>
    <x v="1"/>
    <n v="1"/>
    <n v="1"/>
    <n v="0"/>
    <s v="Medium"/>
    <n v="4.5061608304100043"/>
  </r>
  <r>
    <n v="3"/>
    <s v="No"/>
    <n v="8"/>
    <n v="6"/>
    <s v="No"/>
    <n v="15"/>
    <n v="5"/>
    <x v="0"/>
    <n v="0"/>
    <n v="0"/>
    <n v="1"/>
    <s v="Low"/>
    <n v="0"/>
  </r>
  <r>
    <n v="8"/>
    <s v="Yes"/>
    <n v="2"/>
    <n v="1"/>
    <s v="Yes"/>
    <n v="6.2688629120000003"/>
    <n v="2"/>
    <x v="1"/>
    <n v="1"/>
    <n v="1"/>
    <n v="0"/>
    <s v="High"/>
    <n v="4.5061608304100043"/>
  </r>
  <r>
    <n v="0"/>
    <s v="No"/>
    <n v="7"/>
    <n v="5"/>
    <s v="No"/>
    <n v="11"/>
    <n v="9"/>
    <x v="0"/>
    <n v="0"/>
    <n v="0"/>
    <n v="1"/>
    <s v="Low"/>
    <n v="0"/>
  </r>
  <r>
    <n v="5"/>
    <s v="Yes"/>
    <n v="3"/>
    <n v="0"/>
    <s v="Yes"/>
    <n v="5"/>
    <n v="1"/>
    <x v="1"/>
    <n v="1"/>
    <n v="1"/>
    <n v="0"/>
    <s v="Medium"/>
    <n v="4.5061608304100043"/>
  </r>
  <r>
    <n v="7"/>
    <s v="Yes"/>
    <n v="2"/>
    <n v="1"/>
    <s v="Yes"/>
    <n v="4"/>
    <n v="2"/>
    <x v="1"/>
    <n v="1"/>
    <n v="1"/>
    <n v="0"/>
    <s v="Medium"/>
    <n v="4.5061608304100043"/>
  </r>
  <r>
    <n v="5"/>
    <s v="Yes"/>
    <n v="3"/>
    <n v="0"/>
    <s v="Yes"/>
    <n v="5"/>
    <n v="0"/>
    <x v="1"/>
    <n v="1"/>
    <n v="1"/>
    <n v="0"/>
    <s v="Medium"/>
    <n v="4.5061608304100043"/>
  </r>
  <r>
    <n v="0"/>
    <s v="No"/>
    <n v="7"/>
    <n v="7"/>
    <s v="No"/>
    <n v="14"/>
    <n v="8"/>
    <x v="1"/>
    <n v="0"/>
    <n v="0"/>
    <n v="0"/>
    <s v="Low"/>
    <n v="4.5061608304100043"/>
  </r>
  <r>
    <n v="2"/>
    <s v="No"/>
    <n v="9"/>
    <n v="5"/>
    <s v="No"/>
    <n v="14"/>
    <n v="7"/>
    <x v="1"/>
    <n v="0"/>
    <n v="0"/>
    <n v="0"/>
    <s v="Low"/>
    <n v="4.5061608304100043"/>
  </r>
  <r>
    <n v="0"/>
    <s v="No"/>
    <n v="6"/>
    <n v="5"/>
    <s v="No"/>
    <n v="12"/>
    <n v="5"/>
    <x v="0"/>
    <n v="0"/>
    <n v="0"/>
    <n v="1"/>
    <s v="Low"/>
    <n v="0"/>
  </r>
  <r>
    <n v="3"/>
    <s v="No"/>
    <n v="8"/>
    <n v="6"/>
    <s v="No"/>
    <n v="6"/>
    <n v="7"/>
    <x v="0"/>
    <n v="0"/>
    <n v="0"/>
    <n v="1"/>
    <s v="Low"/>
    <n v="0"/>
  </r>
  <r>
    <n v="3"/>
    <s v="No"/>
    <n v="5"/>
    <n v="6"/>
    <s v="No"/>
    <n v="7"/>
    <n v="4"/>
    <x v="0"/>
    <n v="0"/>
    <n v="0"/>
    <n v="1"/>
    <s v="Low"/>
    <n v="0"/>
  </r>
  <r>
    <n v="0"/>
    <s v="No"/>
    <n v="4"/>
    <n v="5"/>
    <s v="No"/>
    <n v="9"/>
    <n v="6"/>
    <x v="0"/>
    <n v="0"/>
    <n v="0"/>
    <n v="1"/>
    <s v="Low"/>
    <n v="0"/>
  </r>
  <r>
    <n v="10"/>
    <s v="Yes"/>
    <n v="0"/>
    <n v="0"/>
    <s v="Yes"/>
    <n v="5"/>
    <n v="3.5647266310000001"/>
    <x v="1"/>
    <n v="1"/>
    <n v="1"/>
    <n v="0"/>
    <s v="High"/>
    <n v="4.5061608304100043"/>
  </r>
  <r>
    <n v="4"/>
    <s v="Yes"/>
    <n v="0"/>
    <n v="0"/>
    <s v="Yes"/>
    <n v="1"/>
    <n v="1"/>
    <x v="1"/>
    <n v="1"/>
    <n v="1"/>
    <n v="0"/>
    <s v="Medium"/>
    <n v="4.5061608304100043"/>
  </r>
  <r>
    <n v="1"/>
    <s v="No"/>
    <n v="8"/>
    <n v="3"/>
    <s v="No"/>
    <n v="14"/>
    <n v="9"/>
    <x v="0"/>
    <n v="0"/>
    <n v="0"/>
    <n v="1"/>
    <s v="Low"/>
    <n v="0"/>
  </r>
  <r>
    <n v="10"/>
    <s v="Yes"/>
    <n v="1"/>
    <n v="0"/>
    <s v="Yes"/>
    <n v="5"/>
    <n v="2"/>
    <x v="1"/>
    <n v="1"/>
    <n v="1"/>
    <n v="0"/>
    <s v="High"/>
    <n v="4.5061608304100043"/>
  </r>
  <r>
    <n v="3"/>
    <s v="No"/>
    <n v="6"/>
    <n v="4"/>
    <s v="No"/>
    <n v="8"/>
    <n v="6"/>
    <x v="0"/>
    <n v="0"/>
    <n v="0"/>
    <n v="1"/>
    <s v="Low"/>
    <n v="0"/>
  </r>
  <r>
    <n v="7"/>
    <s v="Yes"/>
    <n v="1"/>
    <n v="2"/>
    <s v="Yes"/>
    <n v="4"/>
    <n v="2"/>
    <x v="1"/>
    <n v="1"/>
    <n v="1"/>
    <n v="0"/>
    <s v="Medium"/>
    <n v="4.5061608304100043"/>
  </r>
  <r>
    <n v="0"/>
    <s v="No"/>
    <n v="8"/>
    <n v="3"/>
    <s v="No"/>
    <n v="11"/>
    <n v="4"/>
    <x v="0"/>
    <n v="0"/>
    <n v="0"/>
    <n v="1"/>
    <s v="Low"/>
    <n v="0"/>
  </r>
  <r>
    <n v="5"/>
    <s v="Yes"/>
    <n v="1"/>
    <n v="1"/>
    <s v="Yes"/>
    <n v="5"/>
    <n v="0"/>
    <x v="1"/>
    <n v="1"/>
    <n v="1"/>
    <n v="0"/>
    <s v="Medium"/>
    <n v="4.5061608304100043"/>
  </r>
  <r>
    <n v="3"/>
    <s v="No"/>
    <n v="6"/>
    <n v="5"/>
    <s v="No"/>
    <n v="13"/>
    <n v="8"/>
    <x v="0"/>
    <n v="0"/>
    <n v="0"/>
    <n v="1"/>
    <s v="Low"/>
    <n v="0"/>
  </r>
  <r>
    <n v="3"/>
    <s v="No"/>
    <n v="6"/>
    <n v="5"/>
    <s v="No"/>
    <n v="10"/>
    <n v="6"/>
    <x v="0"/>
    <n v="0"/>
    <n v="0"/>
    <n v="1"/>
    <s v="Low"/>
    <n v="0"/>
  </r>
  <r>
    <n v="2"/>
    <s v="No"/>
    <n v="9"/>
    <n v="3"/>
    <s v="No"/>
    <n v="10"/>
    <n v="3.5647266310000001"/>
    <x v="0"/>
    <n v="0"/>
    <n v="0"/>
    <n v="1"/>
    <s v="Low"/>
    <n v="0"/>
  </r>
  <r>
    <n v="11"/>
    <s v="Yes"/>
    <n v="0"/>
    <n v="2"/>
    <s v="Yes"/>
    <n v="2"/>
    <n v="1"/>
    <x v="1"/>
    <n v="1"/>
    <n v="1"/>
    <n v="0"/>
    <s v="High"/>
    <n v="4.5061608304100043"/>
  </r>
  <r>
    <n v="3"/>
    <s v="No"/>
    <n v="6"/>
    <n v="4"/>
    <s v="No"/>
    <n v="13"/>
    <n v="3"/>
    <x v="0"/>
    <n v="0"/>
    <n v="0"/>
    <n v="1"/>
    <s v="Low"/>
    <n v="0"/>
  </r>
  <r>
    <n v="2"/>
    <s v="No"/>
    <n v="5"/>
    <n v="4"/>
    <s v="No"/>
    <n v="13"/>
    <n v="3"/>
    <x v="0"/>
    <n v="0"/>
    <n v="0"/>
    <n v="1"/>
    <s v="Low"/>
    <n v="0"/>
  </r>
  <r>
    <n v="3"/>
    <s v="No"/>
    <n v="7"/>
    <n v="5"/>
    <s v="No"/>
    <n v="13"/>
    <n v="5"/>
    <x v="0"/>
    <n v="0"/>
    <n v="0"/>
    <n v="1"/>
    <s v="Low"/>
    <n v="0"/>
  </r>
  <r>
    <n v="0"/>
    <s v="No"/>
    <n v="8"/>
    <n v="4"/>
    <s v="No"/>
    <n v="5"/>
    <n v="3"/>
    <x v="0"/>
    <n v="0"/>
    <n v="0"/>
    <n v="1"/>
    <s v="Low"/>
    <n v="0"/>
  </r>
  <r>
    <n v="2"/>
    <s v="No"/>
    <n v="4"/>
    <n v="5"/>
    <s v="No"/>
    <n v="8"/>
    <n v="3"/>
    <x v="0"/>
    <n v="0"/>
    <n v="0"/>
    <n v="1"/>
    <s v="Low"/>
    <n v="0"/>
  </r>
  <r>
    <n v="4"/>
    <s v="Yes"/>
    <n v="2"/>
    <n v="1"/>
    <s v="Yes"/>
    <n v="3"/>
    <n v="1"/>
    <x v="1"/>
    <n v="1"/>
    <n v="1"/>
    <n v="0"/>
    <s v="Medium"/>
    <n v="4.5061608304100043"/>
  </r>
  <r>
    <n v="7"/>
    <s v="Yes"/>
    <n v="1"/>
    <n v="1"/>
    <s v="Yes"/>
    <n v="3"/>
    <n v="0"/>
    <x v="0"/>
    <n v="1"/>
    <n v="1"/>
    <n v="1"/>
    <s v="Medium"/>
    <n v="0"/>
  </r>
  <r>
    <n v="9"/>
    <s v="Yes"/>
    <n v="0"/>
    <n v="1"/>
    <s v="Yes"/>
    <n v="4"/>
    <n v="0"/>
    <x v="0"/>
    <n v="1"/>
    <n v="1"/>
    <n v="1"/>
    <s v="High"/>
    <n v="0"/>
  </r>
  <r>
    <n v="7"/>
    <s v="Yes"/>
    <n v="2"/>
    <n v="2"/>
    <s v="Yes"/>
    <n v="3"/>
    <n v="1"/>
    <x v="0"/>
    <n v="1"/>
    <n v="1"/>
    <n v="1"/>
    <s v="Medium"/>
    <n v="0"/>
  </r>
  <r>
    <n v="6"/>
    <s v="Yes"/>
    <n v="0"/>
    <n v="2"/>
    <s v="Yes"/>
    <n v="1"/>
    <n v="2"/>
    <x v="1"/>
    <n v="1"/>
    <n v="1"/>
    <n v="0"/>
    <s v="Medium"/>
    <n v="4.5061608304100043"/>
  </r>
  <r>
    <n v="8"/>
    <s v="Yes"/>
    <n v="2"/>
    <n v="0"/>
    <s v="Yes"/>
    <n v="1"/>
    <n v="2"/>
    <x v="1"/>
    <n v="1"/>
    <n v="1"/>
    <n v="0"/>
    <s v="High"/>
    <n v="4.5061608304100043"/>
  </r>
  <r>
    <n v="1"/>
    <s v="No"/>
    <n v="7"/>
    <n v="6"/>
    <s v="No"/>
    <n v="6.2688629120000003"/>
    <n v="4"/>
    <x v="0"/>
    <n v="0"/>
    <n v="0"/>
    <n v="1"/>
    <s v="Low"/>
    <n v="0"/>
  </r>
  <r>
    <n v="11"/>
    <s v="Yes"/>
    <n v="0"/>
    <n v="2"/>
    <s v="Yes"/>
    <n v="3"/>
    <n v="1"/>
    <x v="0"/>
    <n v="1"/>
    <n v="1"/>
    <n v="1"/>
    <s v="High"/>
    <n v="0"/>
  </r>
  <r>
    <n v="11"/>
    <s v="Yes"/>
    <n v="1"/>
    <n v="1"/>
    <s v="Yes"/>
    <n v="1"/>
    <n v="1"/>
    <x v="1"/>
    <n v="1"/>
    <n v="1"/>
    <n v="0"/>
    <s v="High"/>
    <n v="4.5061608304100043"/>
  </r>
  <r>
    <n v="1"/>
    <s v="No"/>
    <n v="8"/>
    <n v="5"/>
    <s v="No"/>
    <n v="8"/>
    <n v="5"/>
    <x v="0"/>
    <n v="0"/>
    <n v="0"/>
    <n v="1"/>
    <s v="Low"/>
    <n v="0"/>
  </r>
  <r>
    <n v="2"/>
    <s v="No"/>
    <n v="6"/>
    <n v="7"/>
    <s v="No"/>
    <n v="9"/>
    <n v="5"/>
    <x v="1"/>
    <n v="0"/>
    <n v="0"/>
    <n v="0"/>
    <s v="Low"/>
    <n v="4.5061608304100043"/>
  </r>
  <r>
    <n v="4"/>
    <s v="Yes"/>
    <n v="3"/>
    <n v="2"/>
    <s v="Yes"/>
    <n v="5"/>
    <n v="0"/>
    <x v="1"/>
    <n v="1"/>
    <n v="1"/>
    <n v="0"/>
    <s v="Medium"/>
    <n v="4.5061608304100043"/>
  </r>
  <r>
    <n v="8"/>
    <s v="Yes"/>
    <n v="2"/>
    <n v="1"/>
    <s v="Yes"/>
    <n v="5"/>
    <n v="1"/>
    <x v="1"/>
    <n v="1"/>
    <n v="1"/>
    <n v="0"/>
    <s v="High"/>
    <n v="4.5061608304100043"/>
  </r>
  <r>
    <n v="6"/>
    <s v="Yes"/>
    <n v="2"/>
    <n v="2"/>
    <s v="No"/>
    <n v="3"/>
    <n v="1"/>
    <x v="1"/>
    <n v="1"/>
    <n v="0"/>
    <n v="0"/>
    <s v="Medium"/>
    <n v="4.5061608304100043"/>
  </r>
  <r>
    <n v="0"/>
    <s v="No"/>
    <n v="7"/>
    <n v="5"/>
    <s v="No"/>
    <n v="8"/>
    <n v="6"/>
    <x v="0"/>
    <n v="0"/>
    <n v="0"/>
    <n v="1"/>
    <s v="Low"/>
    <n v="0"/>
  </r>
  <r>
    <n v="0"/>
    <s v="No"/>
    <n v="9"/>
    <n v="6"/>
    <s v="No"/>
    <n v="9"/>
    <n v="9"/>
    <x v="1"/>
    <n v="0"/>
    <n v="0"/>
    <n v="0"/>
    <s v="Low"/>
    <n v="4.5061608304100043"/>
  </r>
  <r>
    <n v="0"/>
    <s v="No"/>
    <n v="9"/>
    <n v="6"/>
    <s v="No"/>
    <n v="11"/>
    <n v="5"/>
    <x v="0"/>
    <n v="0"/>
    <n v="0"/>
    <n v="1"/>
    <s v="Low"/>
    <n v="0"/>
  </r>
  <r>
    <n v="1"/>
    <s v="No"/>
    <n v="6"/>
    <n v="5"/>
    <s v="No"/>
    <n v="6"/>
    <n v="6"/>
    <x v="0"/>
    <n v="0"/>
    <n v="0"/>
    <n v="1"/>
    <s v="Low"/>
    <n v="0"/>
  </r>
  <r>
    <n v="3"/>
    <s v="No"/>
    <n v="7"/>
    <n v="3"/>
    <s v="No"/>
    <n v="5"/>
    <n v="6"/>
    <x v="0"/>
    <n v="0"/>
    <n v="0"/>
    <n v="1"/>
    <s v="Low"/>
    <n v="0"/>
  </r>
  <r>
    <n v="1"/>
    <s v="No"/>
    <n v="3.963354475"/>
    <n v="5"/>
    <s v="No"/>
    <n v="9"/>
    <n v="5"/>
    <x v="0"/>
    <n v="0"/>
    <n v="0"/>
    <n v="1"/>
    <s v="Low"/>
    <n v="0"/>
  </r>
  <r>
    <n v="4.5058160029999996"/>
    <s v="Yes"/>
    <n v="0"/>
    <n v="1"/>
    <s v="Yes"/>
    <n v="1"/>
    <n v="0"/>
    <x v="1"/>
    <n v="1"/>
    <n v="1"/>
    <n v="0"/>
    <s v="Medium"/>
    <n v="4.5061608304100043"/>
  </r>
  <r>
    <n v="0"/>
    <s v="No"/>
    <n v="7"/>
    <n v="4"/>
    <s v="No"/>
    <n v="9"/>
    <n v="8"/>
    <x v="0"/>
    <n v="0"/>
    <n v="0"/>
    <n v="1"/>
    <s v="Low"/>
    <n v="0"/>
  </r>
  <r>
    <n v="3"/>
    <s v="No"/>
    <n v="6"/>
    <n v="3"/>
    <s v="No"/>
    <n v="6"/>
    <n v="3"/>
    <x v="0"/>
    <n v="0"/>
    <n v="0"/>
    <n v="1"/>
    <s v="Low"/>
    <n v="0"/>
  </r>
  <r>
    <n v="6"/>
    <s v="Yes"/>
    <n v="1"/>
    <n v="0"/>
    <s v="Yes"/>
    <n v="6.2688629120000003"/>
    <n v="1"/>
    <x v="1"/>
    <n v="1"/>
    <n v="1"/>
    <n v="0"/>
    <s v="Medium"/>
    <n v="4.5061608304100043"/>
  </r>
  <r>
    <n v="1"/>
    <s v="No"/>
    <n v="7"/>
    <n v="3"/>
    <s v="No"/>
    <n v="8"/>
    <n v="8"/>
    <x v="0"/>
    <n v="0"/>
    <n v="0"/>
    <n v="1"/>
    <s v="Low"/>
    <n v="0"/>
  </r>
  <r>
    <n v="2"/>
    <s v="No"/>
    <n v="9"/>
    <n v="5"/>
    <s v="No"/>
    <n v="7"/>
    <n v="8"/>
    <x v="0"/>
    <n v="0"/>
    <n v="0"/>
    <n v="1"/>
    <s v="Low"/>
    <n v="0"/>
  </r>
  <r>
    <n v="0"/>
    <s v="No"/>
    <n v="7"/>
    <n v="3"/>
    <s v="No"/>
    <n v="12"/>
    <n v="4"/>
    <x v="0"/>
    <n v="0"/>
    <n v="0"/>
    <n v="1"/>
    <s v="Low"/>
    <n v="0"/>
  </r>
  <r>
    <n v="2"/>
    <s v="No"/>
    <n v="5"/>
    <n v="3"/>
    <s v="No"/>
    <n v="13"/>
    <n v="4"/>
    <x v="0"/>
    <n v="0"/>
    <n v="0"/>
    <n v="1"/>
    <s v="Low"/>
    <n v="0"/>
  </r>
  <r>
    <n v="1"/>
    <s v="No"/>
    <n v="8"/>
    <n v="4"/>
    <s v="No"/>
    <n v="5"/>
    <n v="4"/>
    <x v="0"/>
    <n v="0"/>
    <n v="0"/>
    <n v="1"/>
    <s v="Low"/>
    <n v="0"/>
  </r>
  <r>
    <n v="9"/>
    <s v="Yes"/>
    <n v="1"/>
    <n v="0"/>
    <s v="Yes"/>
    <n v="4"/>
    <n v="1"/>
    <x v="1"/>
    <n v="1"/>
    <n v="1"/>
    <n v="0"/>
    <s v="High"/>
    <n v="4.5061608304100043"/>
  </r>
  <r>
    <n v="0"/>
    <s v="No"/>
    <n v="8"/>
    <n v="4"/>
    <s v="No"/>
    <n v="14"/>
    <n v="6"/>
    <x v="0"/>
    <n v="0"/>
    <n v="0"/>
    <n v="1"/>
    <s v="Low"/>
    <n v="0"/>
  </r>
  <r>
    <n v="0"/>
    <s v="No"/>
    <n v="4"/>
    <n v="5"/>
    <s v="No"/>
    <n v="5"/>
    <n v="6"/>
    <x v="0"/>
    <n v="0"/>
    <n v="0"/>
    <n v="1"/>
    <s v="Low"/>
    <n v="0"/>
  </r>
  <r>
    <n v="10"/>
    <s v="Yes"/>
    <n v="2"/>
    <n v="2"/>
    <s v="Yes"/>
    <n v="2"/>
    <n v="1"/>
    <x v="1"/>
    <n v="1"/>
    <n v="1"/>
    <n v="0"/>
    <s v="High"/>
    <n v="4.5061608304100043"/>
  </r>
  <r>
    <n v="4"/>
    <s v="No"/>
    <n v="2"/>
    <n v="1"/>
    <s v="Yes"/>
    <n v="4"/>
    <n v="1"/>
    <x v="1"/>
    <n v="0"/>
    <n v="1"/>
    <n v="0"/>
    <s v="Medium"/>
    <n v="4.5061608304100043"/>
  </r>
  <r>
    <n v="2"/>
    <s v="No"/>
    <n v="7"/>
    <n v="5"/>
    <s v="No"/>
    <n v="14"/>
    <n v="7"/>
    <x v="1"/>
    <n v="0"/>
    <n v="0"/>
    <n v="0"/>
    <s v="Low"/>
    <n v="4.5061608304100043"/>
  </r>
  <r>
    <n v="8"/>
    <s v="Yes"/>
    <n v="2"/>
    <n v="0"/>
    <s v="Yes"/>
    <n v="1"/>
    <n v="1"/>
    <x v="0"/>
    <n v="1"/>
    <n v="1"/>
    <n v="1"/>
    <s v="High"/>
    <n v="0"/>
  </r>
  <r>
    <n v="2"/>
    <s v="No"/>
    <n v="4"/>
    <n v="4"/>
    <s v="No"/>
    <n v="8"/>
    <n v="6"/>
    <x v="0"/>
    <n v="0"/>
    <n v="0"/>
    <n v="1"/>
    <s v="Low"/>
    <n v="0"/>
  </r>
  <r>
    <n v="6"/>
    <s v="Yes"/>
    <n v="3"/>
    <n v="2"/>
    <s v="Yes"/>
    <n v="2"/>
    <n v="1"/>
    <x v="1"/>
    <n v="1"/>
    <n v="1"/>
    <n v="0"/>
    <s v="Medium"/>
    <n v="4.5061608304100043"/>
  </r>
  <r>
    <n v="0"/>
    <s v="No"/>
    <n v="3.963354475"/>
    <n v="4"/>
    <s v="No"/>
    <n v="7"/>
    <n v="8"/>
    <x v="0"/>
    <n v="0"/>
    <n v="0"/>
    <n v="1"/>
    <s v="Low"/>
    <n v="0"/>
  </r>
  <r>
    <n v="10"/>
    <s v="Yes"/>
    <n v="2"/>
    <n v="1"/>
    <s v="Yes"/>
    <n v="1"/>
    <n v="0"/>
    <x v="1"/>
    <n v="1"/>
    <n v="1"/>
    <n v="0"/>
    <s v="High"/>
    <n v="4.5061608304100043"/>
  </r>
  <r>
    <n v="3"/>
    <s v="No"/>
    <n v="9"/>
    <n v="3"/>
    <s v="No"/>
    <n v="15"/>
    <n v="6"/>
    <x v="0"/>
    <n v="0"/>
    <n v="0"/>
    <n v="1"/>
    <s v="Low"/>
    <n v="0"/>
  </r>
  <r>
    <n v="10"/>
    <s v="Yes"/>
    <n v="0"/>
    <n v="2"/>
    <s v="Yes"/>
    <n v="4"/>
    <n v="1"/>
    <x v="0"/>
    <n v="1"/>
    <n v="1"/>
    <n v="1"/>
    <s v="High"/>
    <n v="0"/>
  </r>
  <r>
    <n v="2"/>
    <s v="No"/>
    <n v="5"/>
    <n v="3"/>
    <s v="No"/>
    <n v="14"/>
    <n v="7"/>
    <x v="0"/>
    <n v="0"/>
    <n v="0"/>
    <n v="1"/>
    <s v="Low"/>
    <n v="0"/>
  </r>
  <r>
    <n v="10"/>
    <s v="Yes"/>
    <n v="2"/>
    <n v="1"/>
    <s v="Yes"/>
    <n v="3"/>
    <n v="0"/>
    <x v="1"/>
    <n v="1"/>
    <n v="1"/>
    <n v="0"/>
    <s v="High"/>
    <n v="4.5061608304100043"/>
  </r>
  <r>
    <n v="6"/>
    <s v="Yes"/>
    <n v="3"/>
    <n v="1"/>
    <s v="Yes"/>
    <n v="4"/>
    <n v="1"/>
    <x v="1"/>
    <n v="1"/>
    <n v="1"/>
    <n v="0"/>
    <s v="Medium"/>
    <n v="4.5061608304100043"/>
  </r>
  <r>
    <n v="4.5058160029999996"/>
    <s v="Yes"/>
    <n v="0"/>
    <n v="0"/>
    <s v="Yes"/>
    <n v="4"/>
    <n v="0"/>
    <x v="1"/>
    <n v="1"/>
    <n v="1"/>
    <n v="0"/>
    <s v="Medium"/>
    <n v="4.5061608304100043"/>
  </r>
  <r>
    <n v="4"/>
    <s v="Yes"/>
    <n v="0"/>
    <n v="2"/>
    <s v="Yes"/>
    <n v="1"/>
    <n v="0"/>
    <x v="1"/>
    <n v="1"/>
    <n v="1"/>
    <n v="0"/>
    <s v="Medium"/>
    <n v="4.5061608304100043"/>
  </r>
  <r>
    <n v="3"/>
    <s v="No"/>
    <n v="6"/>
    <n v="3"/>
    <s v="No"/>
    <n v="14"/>
    <n v="6"/>
    <x v="0"/>
    <n v="0"/>
    <n v="0"/>
    <n v="1"/>
    <s v="Low"/>
    <n v="0"/>
  </r>
  <r>
    <n v="0"/>
    <s v="No"/>
    <n v="8"/>
    <n v="4"/>
    <s v="No"/>
    <n v="14"/>
    <n v="8"/>
    <x v="0"/>
    <n v="0"/>
    <n v="0"/>
    <n v="1"/>
    <s v="Low"/>
    <n v="0"/>
  </r>
  <r>
    <n v="3"/>
    <s v="No"/>
    <n v="9"/>
    <n v="3"/>
    <s v="No"/>
    <n v="14"/>
    <n v="4"/>
    <x v="0"/>
    <n v="0"/>
    <n v="0"/>
    <n v="1"/>
    <s v="Low"/>
    <n v="0"/>
  </r>
  <r>
    <n v="2"/>
    <s v="No"/>
    <n v="9"/>
    <n v="4"/>
    <s v="No"/>
    <n v="7"/>
    <n v="6"/>
    <x v="0"/>
    <n v="0"/>
    <n v="0"/>
    <n v="1"/>
    <s v="Low"/>
    <n v="0"/>
  </r>
  <r>
    <n v="2"/>
    <s v="No"/>
    <n v="8"/>
    <n v="5"/>
    <s v="No"/>
    <n v="13"/>
    <n v="6"/>
    <x v="0"/>
    <n v="0"/>
    <n v="0"/>
    <n v="1"/>
    <s v="Low"/>
    <n v="0"/>
  </r>
  <r>
    <n v="2"/>
    <s v="No"/>
    <n v="7"/>
    <n v="3"/>
    <s v="No"/>
    <n v="15"/>
    <n v="3"/>
    <x v="0"/>
    <n v="0"/>
    <n v="0"/>
    <n v="1"/>
    <s v="Low"/>
    <n v="0"/>
  </r>
  <r>
    <n v="2"/>
    <s v="No"/>
    <n v="5"/>
    <n v="5"/>
    <s v="No"/>
    <n v="12"/>
    <n v="6"/>
    <x v="0"/>
    <n v="0"/>
    <n v="0"/>
    <n v="1"/>
    <s v="Low"/>
    <n v="0"/>
  </r>
  <r>
    <n v="0"/>
    <s v="No"/>
    <n v="6"/>
    <n v="3"/>
    <s v="No"/>
    <n v="13"/>
    <n v="4"/>
    <x v="0"/>
    <n v="0"/>
    <n v="0"/>
    <n v="1"/>
    <s v="Low"/>
    <n v="0"/>
  </r>
  <r>
    <n v="5"/>
    <s v="Yes"/>
    <n v="3"/>
    <n v="0"/>
    <s v="Yes"/>
    <n v="1"/>
    <n v="0"/>
    <x v="1"/>
    <n v="1"/>
    <n v="1"/>
    <n v="0"/>
    <s v="Medium"/>
    <n v="4.5061608304100043"/>
  </r>
  <r>
    <n v="10"/>
    <s v="Yes"/>
    <n v="2"/>
    <n v="2"/>
    <s v="Yes"/>
    <n v="1"/>
    <n v="0"/>
    <x v="1"/>
    <n v="1"/>
    <n v="1"/>
    <n v="0"/>
    <s v="High"/>
    <n v="4.5061608304100043"/>
  </r>
  <r>
    <n v="9"/>
    <s v="Yes"/>
    <n v="0"/>
    <n v="2"/>
    <s v="Yes"/>
    <n v="2"/>
    <n v="2"/>
    <x v="1"/>
    <n v="1"/>
    <n v="1"/>
    <n v="0"/>
    <s v="High"/>
    <n v="4.5061608304100043"/>
  </r>
  <r>
    <n v="8"/>
    <s v="Yes"/>
    <n v="0"/>
    <n v="0"/>
    <s v="Yes"/>
    <n v="4"/>
    <n v="0"/>
    <x v="0"/>
    <n v="1"/>
    <n v="1"/>
    <n v="1"/>
    <s v="High"/>
    <n v="0"/>
  </r>
  <r>
    <n v="2"/>
    <s v="No"/>
    <n v="5"/>
    <n v="4"/>
    <s v="No"/>
    <n v="11"/>
    <n v="4"/>
    <x v="0"/>
    <n v="0"/>
    <n v="0"/>
    <n v="1"/>
    <s v="Low"/>
    <n v="0"/>
  </r>
  <r>
    <n v="5"/>
    <s v="Yes"/>
    <n v="1"/>
    <n v="2"/>
    <s v="Yes"/>
    <n v="3"/>
    <n v="2"/>
    <x v="1"/>
    <n v="1"/>
    <n v="1"/>
    <n v="0"/>
    <s v="Medium"/>
    <n v="4.5061608304100043"/>
  </r>
  <r>
    <n v="2"/>
    <s v="No"/>
    <n v="8"/>
    <n v="6"/>
    <s v="No"/>
    <n v="7"/>
    <n v="4"/>
    <x v="0"/>
    <n v="0"/>
    <n v="0"/>
    <n v="1"/>
    <s v="Low"/>
    <n v="0"/>
  </r>
  <r>
    <n v="1"/>
    <s v="No"/>
    <n v="4"/>
    <n v="5"/>
    <s v="No"/>
    <n v="12"/>
    <n v="5"/>
    <x v="0"/>
    <n v="0"/>
    <n v="0"/>
    <n v="1"/>
    <s v="Low"/>
    <n v="0"/>
  </r>
  <r>
    <n v="9"/>
    <s v="Yes"/>
    <n v="3"/>
    <n v="3"/>
    <s v="Yes"/>
    <n v="2"/>
    <n v="0"/>
    <x v="1"/>
    <n v="1"/>
    <n v="1"/>
    <n v="0"/>
    <s v="High"/>
    <n v="4.5061608304100043"/>
  </r>
  <r>
    <n v="4"/>
    <s v="Yes"/>
    <n v="0"/>
    <n v="1"/>
    <s v="Yes"/>
    <n v="3"/>
    <n v="0"/>
    <x v="1"/>
    <n v="1"/>
    <n v="1"/>
    <n v="0"/>
    <s v="Medium"/>
    <n v="4.5061608304100043"/>
  </r>
  <r>
    <n v="2"/>
    <s v="No"/>
    <n v="4"/>
    <n v="6"/>
    <s v="No"/>
    <n v="5"/>
    <n v="8"/>
    <x v="0"/>
    <n v="0"/>
    <n v="0"/>
    <n v="1"/>
    <s v="Low"/>
    <n v="0"/>
  </r>
  <r>
    <n v="0"/>
    <s v="No"/>
    <n v="4"/>
    <n v="4"/>
    <s v="No"/>
    <n v="12"/>
    <n v="5"/>
    <x v="0"/>
    <n v="0"/>
    <n v="0"/>
    <n v="1"/>
    <s v="Low"/>
    <n v="0"/>
  </r>
  <r>
    <n v="0"/>
    <s v="No"/>
    <n v="5"/>
    <n v="3"/>
    <s v="No"/>
    <n v="14"/>
    <n v="5"/>
    <x v="0"/>
    <n v="0"/>
    <n v="0"/>
    <n v="1"/>
    <s v="Low"/>
    <n v="0"/>
  </r>
  <r>
    <n v="2"/>
    <s v="No"/>
    <n v="7"/>
    <n v="4"/>
    <s v="No"/>
    <n v="14"/>
    <n v="6"/>
    <x v="0"/>
    <n v="0"/>
    <n v="0"/>
    <n v="1"/>
    <s v="Low"/>
    <n v="0"/>
  </r>
  <r>
    <n v="7"/>
    <s v="Yes"/>
    <n v="2"/>
    <n v="0"/>
    <s v="Yes"/>
    <n v="3"/>
    <n v="2"/>
    <x v="0"/>
    <n v="1"/>
    <n v="1"/>
    <n v="1"/>
    <s v="Medium"/>
    <n v="0"/>
  </r>
  <r>
    <n v="3"/>
    <s v="No"/>
    <n v="5"/>
    <n v="4"/>
    <s v="No"/>
    <n v="10"/>
    <n v="5"/>
    <x v="0"/>
    <n v="0"/>
    <n v="0"/>
    <n v="1"/>
    <s v="Low"/>
    <n v="0"/>
  </r>
  <r>
    <n v="1"/>
    <s v="No"/>
    <n v="4"/>
    <n v="3"/>
    <s v="No"/>
    <n v="8"/>
    <n v="8"/>
    <x v="0"/>
    <n v="0"/>
    <n v="0"/>
    <n v="1"/>
    <s v="Low"/>
    <n v="0"/>
  </r>
  <r>
    <n v="3"/>
    <s v="No"/>
    <n v="8"/>
    <n v="5"/>
    <s v="No"/>
    <n v="10"/>
    <n v="3.5647266310000001"/>
    <x v="0"/>
    <n v="0"/>
    <n v="0"/>
    <n v="1"/>
    <s v="Low"/>
    <n v="0"/>
  </r>
  <r>
    <n v="7"/>
    <s v="Yes"/>
    <n v="2"/>
    <n v="0"/>
    <s v="Yes"/>
    <n v="3"/>
    <n v="1"/>
    <x v="1"/>
    <n v="1"/>
    <n v="1"/>
    <n v="0"/>
    <s v="Medium"/>
    <n v="4.5061608304100043"/>
  </r>
  <r>
    <n v="9"/>
    <s v="Yes"/>
    <n v="1"/>
    <n v="0"/>
    <s v="Yes"/>
    <n v="1"/>
    <n v="1"/>
    <x v="1"/>
    <n v="1"/>
    <n v="1"/>
    <n v="0"/>
    <s v="High"/>
    <n v="4.5061608304100043"/>
  </r>
  <r>
    <n v="9"/>
    <s v="Yes"/>
    <n v="0"/>
    <n v="0"/>
    <s v="Yes"/>
    <n v="5"/>
    <n v="0"/>
    <x v="1"/>
    <n v="1"/>
    <n v="1"/>
    <n v="0"/>
    <s v="High"/>
    <n v="4.5061608304100043"/>
  </r>
  <r>
    <n v="1"/>
    <s v="No"/>
    <n v="7"/>
    <n v="3"/>
    <s v="No"/>
    <n v="6"/>
    <n v="9"/>
    <x v="0"/>
    <n v="0"/>
    <n v="0"/>
    <n v="1"/>
    <s v="Low"/>
    <n v="0"/>
  </r>
  <r>
    <n v="2"/>
    <s v="No"/>
    <n v="8"/>
    <n v="5"/>
    <s v="No"/>
    <n v="8"/>
    <n v="5"/>
    <x v="0"/>
    <n v="0"/>
    <n v="0"/>
    <n v="1"/>
    <s v="Low"/>
    <n v="0"/>
  </r>
  <r>
    <n v="2"/>
    <s v="No"/>
    <n v="7"/>
    <n v="3"/>
    <s v="No"/>
    <n v="6.2688629120000003"/>
    <n v="6"/>
    <x v="0"/>
    <n v="0"/>
    <n v="0"/>
    <n v="1"/>
    <s v="Low"/>
    <n v="0"/>
  </r>
  <r>
    <n v="7"/>
    <s v="Yes"/>
    <n v="3"/>
    <n v="2"/>
    <s v="Yes"/>
    <n v="2"/>
    <n v="2"/>
    <x v="1"/>
    <n v="1"/>
    <n v="1"/>
    <n v="0"/>
    <s v="Medium"/>
    <n v="4.5061608304100043"/>
  </r>
  <r>
    <n v="4"/>
    <s v="Yes"/>
    <n v="0"/>
    <n v="0"/>
    <s v="Yes"/>
    <n v="2"/>
    <n v="0"/>
    <x v="1"/>
    <n v="1"/>
    <n v="1"/>
    <n v="0"/>
    <s v="Medium"/>
    <n v="4.5061608304100043"/>
  </r>
  <r>
    <n v="8"/>
    <s v="Yes"/>
    <n v="2"/>
    <n v="1"/>
    <s v="Yes"/>
    <n v="5"/>
    <n v="1"/>
    <x v="1"/>
    <n v="1"/>
    <n v="1"/>
    <n v="0"/>
    <s v="High"/>
    <n v="4.5061608304100043"/>
  </r>
  <r>
    <n v="5"/>
    <s v="Yes"/>
    <n v="0"/>
    <n v="1"/>
    <s v="Yes"/>
    <n v="2"/>
    <n v="2"/>
    <x v="1"/>
    <n v="1"/>
    <n v="1"/>
    <n v="0"/>
    <s v="Medium"/>
    <n v="4.5061608304100043"/>
  </r>
  <r>
    <n v="3"/>
    <s v="No"/>
    <n v="4"/>
    <n v="3"/>
    <s v="No"/>
    <n v="9"/>
    <n v="7"/>
    <x v="0"/>
    <n v="0"/>
    <n v="0"/>
    <n v="1"/>
    <s v="Low"/>
    <n v="0"/>
  </r>
  <r>
    <n v="0"/>
    <s v="No"/>
    <n v="7"/>
    <n v="7"/>
    <s v="No"/>
    <n v="12"/>
    <n v="5"/>
    <x v="1"/>
    <n v="0"/>
    <n v="0"/>
    <n v="0"/>
    <s v="Low"/>
    <n v="4.5061608304100043"/>
  </r>
  <r>
    <n v="10"/>
    <s v="Yes"/>
    <n v="1"/>
    <n v="0"/>
    <s v="Yes"/>
    <n v="5"/>
    <n v="1"/>
    <x v="1"/>
    <n v="1"/>
    <n v="1"/>
    <n v="0"/>
    <s v="High"/>
    <n v="4.5061608304100043"/>
  </r>
  <r>
    <n v="2"/>
    <s v="No"/>
    <n v="4"/>
    <n v="6"/>
    <s v="No"/>
    <n v="11"/>
    <n v="5"/>
    <x v="0"/>
    <n v="0"/>
    <n v="0"/>
    <n v="1"/>
    <s v="Low"/>
    <n v="0"/>
  </r>
  <r>
    <n v="9"/>
    <s v="Yes"/>
    <n v="0"/>
    <n v="2"/>
    <s v="Yes"/>
    <n v="1"/>
    <n v="0"/>
    <x v="1"/>
    <n v="1"/>
    <n v="1"/>
    <n v="0"/>
    <s v="High"/>
    <n v="4.5061608304100043"/>
  </r>
  <r>
    <n v="2"/>
    <s v="No"/>
    <n v="8"/>
    <n v="5"/>
    <s v="No"/>
    <n v="8"/>
    <n v="9"/>
    <x v="0"/>
    <n v="0"/>
    <n v="0"/>
    <n v="1"/>
    <s v="Low"/>
    <n v="0"/>
  </r>
  <r>
    <n v="3"/>
    <s v="No"/>
    <n v="8"/>
    <n v="3"/>
    <s v="No"/>
    <n v="11"/>
    <n v="7"/>
    <x v="0"/>
    <n v="0"/>
    <n v="0"/>
    <n v="1"/>
    <s v="Low"/>
    <n v="0"/>
  </r>
  <r>
    <n v="5"/>
    <s v="Yes"/>
    <n v="0"/>
    <n v="1"/>
    <s v="Yes"/>
    <n v="4"/>
    <n v="1"/>
    <x v="1"/>
    <n v="1"/>
    <n v="1"/>
    <n v="0"/>
    <s v="Medium"/>
    <n v="4.5061608304100043"/>
  </r>
  <r>
    <n v="1"/>
    <s v="No"/>
    <n v="9"/>
    <n v="4"/>
    <s v="No"/>
    <n v="5"/>
    <n v="8"/>
    <x v="0"/>
    <n v="0"/>
    <n v="0"/>
    <n v="1"/>
    <s v="Low"/>
    <n v="0"/>
  </r>
  <r>
    <n v="0"/>
    <s v="No"/>
    <n v="9"/>
    <n v="5"/>
    <s v="No"/>
    <n v="14"/>
    <n v="5"/>
    <x v="0"/>
    <n v="0"/>
    <n v="0"/>
    <n v="1"/>
    <s v="Low"/>
    <n v="0"/>
  </r>
  <r>
    <n v="7"/>
    <s v="Yes"/>
    <n v="2"/>
    <n v="2"/>
    <s v="Yes"/>
    <n v="4"/>
    <n v="1"/>
    <x v="0"/>
    <n v="1"/>
    <n v="1"/>
    <n v="1"/>
    <s v="Medium"/>
    <n v="0"/>
  </r>
  <r>
    <n v="5"/>
    <s v="Yes"/>
    <n v="0"/>
    <n v="1"/>
    <s v="Yes"/>
    <n v="4"/>
    <n v="2"/>
    <x v="1"/>
    <n v="1"/>
    <n v="1"/>
    <n v="0"/>
    <s v="Medium"/>
    <n v="4.5061608304100043"/>
  </r>
  <r>
    <n v="1"/>
    <s v="No"/>
    <n v="9"/>
    <n v="5"/>
    <s v="No"/>
    <n v="7"/>
    <n v="8"/>
    <x v="0"/>
    <n v="0"/>
    <n v="0"/>
    <n v="1"/>
    <s v="Low"/>
    <n v="0"/>
  </r>
  <r>
    <n v="2"/>
    <s v="No"/>
    <n v="9"/>
    <n v="6"/>
    <s v="No"/>
    <n v="12"/>
    <n v="5"/>
    <x v="0"/>
    <n v="0"/>
    <n v="0"/>
    <n v="1"/>
    <s v="Low"/>
    <n v="0"/>
  </r>
  <r>
    <n v="8"/>
    <s v="Yes"/>
    <n v="0"/>
    <n v="2"/>
    <s v="Yes"/>
    <n v="1"/>
    <n v="1"/>
    <x v="1"/>
    <n v="1"/>
    <n v="1"/>
    <n v="0"/>
    <s v="High"/>
    <n v="4.5061608304100043"/>
  </r>
  <r>
    <n v="4"/>
    <s v="Yes"/>
    <n v="2"/>
    <n v="2"/>
    <s v="Yes"/>
    <n v="2"/>
    <n v="2"/>
    <x v="1"/>
    <n v="1"/>
    <n v="1"/>
    <n v="0"/>
    <s v="Medium"/>
    <n v="4.5061608304100043"/>
  </r>
  <r>
    <n v="1"/>
    <s v="No"/>
    <n v="4"/>
    <n v="3"/>
    <s v="No"/>
    <n v="6"/>
    <n v="4"/>
    <x v="0"/>
    <n v="0"/>
    <n v="0"/>
    <n v="1"/>
    <s v="Low"/>
    <n v="0"/>
  </r>
  <r>
    <n v="2"/>
    <s v="No"/>
    <n v="8"/>
    <n v="4"/>
    <s v="No"/>
    <n v="5"/>
    <n v="4"/>
    <x v="0"/>
    <n v="0"/>
    <n v="0"/>
    <n v="1"/>
    <s v="Low"/>
    <n v="0"/>
  </r>
  <r>
    <n v="8"/>
    <s v="Yes"/>
    <n v="3"/>
    <n v="2"/>
    <s v="Yes"/>
    <n v="5"/>
    <n v="0"/>
    <x v="1"/>
    <n v="1"/>
    <n v="1"/>
    <n v="0"/>
    <s v="High"/>
    <n v="4.5061608304100043"/>
  </r>
  <r>
    <n v="0"/>
    <s v="No"/>
    <n v="8"/>
    <n v="3"/>
    <s v="No"/>
    <n v="11"/>
    <n v="4"/>
    <x v="0"/>
    <n v="0"/>
    <n v="0"/>
    <n v="1"/>
    <s v="Low"/>
    <n v="0"/>
  </r>
  <r>
    <n v="4"/>
    <s v="Yes"/>
    <n v="2"/>
    <n v="0"/>
    <s v="Yes"/>
    <n v="5"/>
    <n v="1"/>
    <x v="1"/>
    <n v="1"/>
    <n v="1"/>
    <n v="0"/>
    <s v="Medium"/>
    <n v="4.5061608304100043"/>
  </r>
  <r>
    <n v="4"/>
    <s v="Yes"/>
    <n v="2"/>
    <n v="2"/>
    <s v="Yes"/>
    <n v="2"/>
    <n v="0"/>
    <x v="1"/>
    <n v="1"/>
    <n v="1"/>
    <n v="0"/>
    <s v="Medium"/>
    <n v="4.5061608304100043"/>
  </r>
  <r>
    <n v="10"/>
    <s v="Yes"/>
    <n v="0"/>
    <n v="0"/>
    <s v="Yes"/>
    <n v="1"/>
    <n v="1"/>
    <x v="1"/>
    <n v="1"/>
    <n v="1"/>
    <n v="0"/>
    <s v="High"/>
    <n v="4.5061608304100043"/>
  </r>
  <r>
    <n v="4"/>
    <s v="Yes"/>
    <n v="2"/>
    <n v="0"/>
    <s v="Yes"/>
    <n v="3"/>
    <n v="0"/>
    <x v="1"/>
    <n v="1"/>
    <n v="1"/>
    <n v="0"/>
    <s v="Medium"/>
    <n v="4.5061608304100043"/>
  </r>
  <r>
    <n v="6"/>
    <s v="Yes"/>
    <n v="2"/>
    <n v="0"/>
    <s v="Yes"/>
    <n v="5"/>
    <n v="2"/>
    <x v="1"/>
    <n v="1"/>
    <n v="1"/>
    <n v="0"/>
    <s v="Medium"/>
    <n v="4.5061608304100043"/>
  </r>
  <r>
    <n v="11"/>
    <s v="Yes"/>
    <n v="1"/>
    <n v="0"/>
    <s v="Yes"/>
    <n v="4"/>
    <n v="0"/>
    <x v="1"/>
    <n v="1"/>
    <n v="1"/>
    <n v="0"/>
    <s v="High"/>
    <n v="4.5061608304100043"/>
  </r>
  <r>
    <n v="3"/>
    <s v="No"/>
    <n v="4"/>
    <n v="3"/>
    <s v="No"/>
    <n v="13"/>
    <n v="3.5647266310000001"/>
    <x v="0"/>
    <n v="0"/>
    <n v="0"/>
    <n v="1"/>
    <s v="Low"/>
    <n v="0"/>
  </r>
  <r>
    <n v="11"/>
    <s v="Yes"/>
    <n v="0"/>
    <n v="2"/>
    <s v="Yes"/>
    <n v="4"/>
    <n v="2"/>
    <x v="1"/>
    <n v="1"/>
    <n v="1"/>
    <n v="0"/>
    <s v="High"/>
    <n v="4.5061608304100043"/>
  </r>
  <r>
    <n v="9"/>
    <s v="Yes"/>
    <n v="0"/>
    <n v="2"/>
    <s v="Yes"/>
    <n v="5"/>
    <n v="2"/>
    <x v="1"/>
    <n v="1"/>
    <n v="1"/>
    <n v="0"/>
    <s v="High"/>
    <n v="4.5061608304100043"/>
  </r>
  <r>
    <n v="2"/>
    <s v="No"/>
    <n v="5"/>
    <n v="3"/>
    <s v="No"/>
    <n v="7"/>
    <n v="5"/>
    <x v="0"/>
    <n v="0"/>
    <n v="0"/>
    <n v="1"/>
    <s v="Low"/>
    <n v="0"/>
  </r>
  <r>
    <n v="0"/>
    <s v="No"/>
    <n v="9"/>
    <n v="4"/>
    <s v="No"/>
    <n v="13"/>
    <n v="4"/>
    <x v="0"/>
    <n v="0"/>
    <n v="0"/>
    <n v="1"/>
    <s v="Low"/>
    <n v="0"/>
  </r>
  <r>
    <n v="2"/>
    <s v="No"/>
    <n v="5"/>
    <n v="6"/>
    <s v="No"/>
    <n v="12"/>
    <n v="8"/>
    <x v="0"/>
    <n v="0"/>
    <n v="0"/>
    <n v="1"/>
    <s v="Low"/>
    <n v="0"/>
  </r>
  <r>
    <n v="9"/>
    <s v="Yes"/>
    <n v="3"/>
    <n v="2"/>
    <s v="Yes"/>
    <n v="6.2688629120000003"/>
    <n v="2"/>
    <x v="1"/>
    <n v="1"/>
    <n v="1"/>
    <n v="0"/>
    <s v="High"/>
    <n v="4.5061608304100043"/>
  </r>
  <r>
    <n v="7"/>
    <s v="Yes"/>
    <n v="3.963354475"/>
    <n v="0"/>
    <s v="Yes"/>
    <n v="1"/>
    <n v="0"/>
    <x v="1"/>
    <n v="1"/>
    <n v="1"/>
    <n v="0"/>
    <s v="Medium"/>
    <n v="4.5061608304100043"/>
  </r>
  <r>
    <n v="5"/>
    <s v="Yes"/>
    <n v="1"/>
    <n v="0"/>
    <s v="Yes"/>
    <n v="5"/>
    <n v="1"/>
    <x v="1"/>
    <n v="1"/>
    <n v="1"/>
    <n v="0"/>
    <s v="Medium"/>
    <n v="4.5061608304100043"/>
  </r>
  <r>
    <n v="10"/>
    <s v="Yes"/>
    <n v="3"/>
    <n v="0"/>
    <s v="Yes"/>
    <n v="3"/>
    <n v="1"/>
    <x v="1"/>
    <n v="1"/>
    <n v="1"/>
    <n v="0"/>
    <s v="High"/>
    <n v="4.5061608304100043"/>
  </r>
  <r>
    <n v="8"/>
    <s v="Yes"/>
    <n v="2"/>
    <n v="2"/>
    <s v="Yes"/>
    <n v="3"/>
    <n v="1"/>
    <x v="1"/>
    <n v="1"/>
    <n v="1"/>
    <n v="0"/>
    <s v="High"/>
    <n v="4.5061608304100043"/>
  </r>
  <r>
    <n v="9"/>
    <s v="Yes"/>
    <n v="3"/>
    <n v="2"/>
    <s v="Yes"/>
    <n v="4"/>
    <n v="2"/>
    <x v="1"/>
    <n v="1"/>
    <n v="1"/>
    <n v="0"/>
    <s v="High"/>
    <n v="4.5061608304100043"/>
  </r>
  <r>
    <n v="7"/>
    <s v="Yes"/>
    <n v="3"/>
    <n v="2"/>
    <s v="Yes"/>
    <n v="6.2688629120000003"/>
    <n v="2"/>
    <x v="1"/>
    <n v="1"/>
    <n v="1"/>
    <n v="0"/>
    <s v="Medium"/>
    <n v="4.5061608304100043"/>
  </r>
  <r>
    <n v="6"/>
    <s v="No"/>
    <n v="3"/>
    <n v="3"/>
    <s v="Yes"/>
    <n v="3"/>
    <n v="1"/>
    <x v="1"/>
    <n v="0"/>
    <n v="1"/>
    <n v="0"/>
    <s v="Medium"/>
    <n v="4.5061608304100043"/>
  </r>
  <r>
    <n v="9"/>
    <s v="Yes"/>
    <n v="3"/>
    <n v="0"/>
    <s v="Yes"/>
    <n v="1"/>
    <n v="2"/>
    <x v="1"/>
    <n v="1"/>
    <n v="1"/>
    <n v="0"/>
    <s v="High"/>
    <n v="4.5061608304100043"/>
  </r>
  <r>
    <n v="7"/>
    <s v="Yes"/>
    <n v="1"/>
    <n v="0"/>
    <s v="Yes"/>
    <n v="1"/>
    <n v="0"/>
    <x v="1"/>
    <n v="1"/>
    <n v="1"/>
    <n v="0"/>
    <s v="Medium"/>
    <n v="4.5061608304100043"/>
  </r>
  <r>
    <n v="5"/>
    <s v="Yes"/>
    <n v="1"/>
    <n v="0"/>
    <s v="Yes"/>
    <n v="5"/>
    <n v="1"/>
    <x v="1"/>
    <n v="1"/>
    <n v="1"/>
    <n v="0"/>
    <s v="Medium"/>
    <n v="4.5061608304100043"/>
  </r>
  <r>
    <n v="7"/>
    <s v="Yes"/>
    <n v="0"/>
    <n v="0"/>
    <s v="Yes"/>
    <n v="1"/>
    <n v="2"/>
    <x v="0"/>
    <n v="1"/>
    <n v="1"/>
    <n v="1"/>
    <s v="Medium"/>
    <n v="0"/>
  </r>
  <r>
    <n v="0"/>
    <s v="No"/>
    <n v="6"/>
    <n v="6"/>
    <s v="No"/>
    <n v="15"/>
    <n v="9"/>
    <x v="0"/>
    <n v="0"/>
    <n v="0"/>
    <n v="1"/>
    <s v="Low"/>
    <n v="0"/>
  </r>
  <r>
    <n v="0"/>
    <s v="No"/>
    <n v="7"/>
    <n v="7"/>
    <s v="No"/>
    <n v="11"/>
    <n v="6"/>
    <x v="1"/>
    <n v="0"/>
    <n v="0"/>
    <n v="0"/>
    <s v="Low"/>
    <n v="4.5061608304100043"/>
  </r>
  <r>
    <n v="0"/>
    <s v="No"/>
    <n v="5"/>
    <n v="3"/>
    <s v="No"/>
    <n v="11"/>
    <n v="9"/>
    <x v="0"/>
    <n v="0"/>
    <n v="0"/>
    <n v="1"/>
    <s v="Low"/>
    <n v="0"/>
  </r>
  <r>
    <n v="2"/>
    <s v="No"/>
    <n v="8"/>
    <n v="6"/>
    <s v="No"/>
    <n v="14"/>
    <n v="6"/>
    <x v="0"/>
    <n v="0"/>
    <n v="0"/>
    <n v="1"/>
    <s v="Low"/>
    <n v="0"/>
  </r>
  <r>
    <n v="5"/>
    <s v="Yes"/>
    <n v="0"/>
    <n v="0"/>
    <s v="Yes"/>
    <n v="2"/>
    <n v="1"/>
    <x v="1"/>
    <n v="1"/>
    <n v="1"/>
    <n v="0"/>
    <s v="Medium"/>
    <n v="4.5061608304100043"/>
  </r>
  <r>
    <n v="0"/>
    <s v="No"/>
    <n v="8"/>
    <n v="5"/>
    <s v="No"/>
    <n v="10"/>
    <n v="5"/>
    <x v="0"/>
    <n v="0"/>
    <n v="0"/>
    <n v="1"/>
    <s v="Low"/>
    <n v="0"/>
  </r>
  <r>
    <n v="10"/>
    <s v="Yes"/>
    <n v="0"/>
    <n v="0"/>
    <s v="Yes"/>
    <n v="3"/>
    <n v="0"/>
    <x v="0"/>
    <n v="1"/>
    <n v="1"/>
    <n v="1"/>
    <s v="High"/>
    <n v="0"/>
  </r>
  <r>
    <n v="9"/>
    <s v="Yes"/>
    <n v="3"/>
    <n v="3"/>
    <s v="Yes"/>
    <n v="4"/>
    <n v="2"/>
    <x v="1"/>
    <n v="1"/>
    <n v="1"/>
    <n v="0"/>
    <s v="High"/>
    <n v="4.5061608304100043"/>
  </r>
  <r>
    <n v="4.5058160029999996"/>
    <s v="Yes"/>
    <n v="3"/>
    <n v="0"/>
    <s v="Yes"/>
    <n v="2"/>
    <n v="1"/>
    <x v="1"/>
    <n v="1"/>
    <n v="1"/>
    <n v="0"/>
    <s v="Medium"/>
    <n v="4.5061608304100043"/>
  </r>
  <r>
    <n v="1"/>
    <s v="No"/>
    <n v="7"/>
    <n v="5"/>
    <s v="No"/>
    <n v="14"/>
    <n v="9"/>
    <x v="0"/>
    <n v="0"/>
    <n v="0"/>
    <n v="1"/>
    <s v="Low"/>
    <n v="0"/>
  </r>
  <r>
    <n v="8"/>
    <s v="Yes"/>
    <n v="2"/>
    <n v="1"/>
    <s v="Yes"/>
    <n v="1"/>
    <n v="1"/>
    <x v="0"/>
    <n v="1"/>
    <n v="1"/>
    <n v="1"/>
    <s v="High"/>
    <n v="0"/>
  </r>
  <r>
    <n v="9"/>
    <s v="Yes"/>
    <n v="0"/>
    <n v="2"/>
    <s v="Yes"/>
    <n v="3"/>
    <n v="1"/>
    <x v="1"/>
    <n v="1"/>
    <n v="1"/>
    <n v="0"/>
    <s v="High"/>
    <n v="4.5061608304100043"/>
  </r>
  <r>
    <n v="6"/>
    <s v="Yes"/>
    <n v="1"/>
    <n v="0"/>
    <s v="Yes"/>
    <n v="1"/>
    <n v="1"/>
    <x v="1"/>
    <n v="1"/>
    <n v="1"/>
    <n v="0"/>
    <s v="Medium"/>
    <n v="4.5061608304100043"/>
  </r>
  <r>
    <n v="8"/>
    <s v="Yes"/>
    <n v="3"/>
    <n v="0"/>
    <s v="Yes"/>
    <n v="6.2688629120000003"/>
    <n v="1"/>
    <x v="1"/>
    <n v="1"/>
    <n v="1"/>
    <n v="0"/>
    <s v="High"/>
    <n v="4.5061608304100043"/>
  </r>
  <r>
    <n v="0"/>
    <s v="No"/>
    <n v="6"/>
    <n v="6"/>
    <s v="No"/>
    <n v="11"/>
    <n v="8"/>
    <x v="0"/>
    <n v="0"/>
    <n v="0"/>
    <n v="1"/>
    <s v="Low"/>
    <n v="0"/>
  </r>
  <r>
    <n v="1"/>
    <s v="No"/>
    <n v="8"/>
    <n v="5"/>
    <s v="No"/>
    <n v="8"/>
    <n v="9"/>
    <x v="0"/>
    <n v="0"/>
    <n v="0"/>
    <n v="1"/>
    <s v="Low"/>
    <n v="0"/>
  </r>
  <r>
    <n v="10"/>
    <s v="Yes"/>
    <n v="1"/>
    <n v="1"/>
    <s v="Yes"/>
    <n v="5"/>
    <n v="0"/>
    <x v="1"/>
    <n v="1"/>
    <n v="1"/>
    <n v="0"/>
    <s v="High"/>
    <n v="4.5061608304100043"/>
  </r>
  <r>
    <n v="7"/>
    <s v="Yes"/>
    <n v="3"/>
    <n v="0"/>
    <s v="Yes"/>
    <n v="5"/>
    <n v="2"/>
    <x v="1"/>
    <n v="1"/>
    <n v="1"/>
    <n v="0"/>
    <s v="Medium"/>
    <n v="4.5061608304100043"/>
  </r>
  <r>
    <n v="1"/>
    <s v="No"/>
    <n v="9"/>
    <n v="3"/>
    <s v="No"/>
    <n v="9"/>
    <n v="5"/>
    <x v="0"/>
    <n v="0"/>
    <n v="0"/>
    <n v="1"/>
    <s v="Low"/>
    <n v="0"/>
  </r>
  <r>
    <n v="10"/>
    <s v="Yes"/>
    <n v="0"/>
    <n v="1"/>
    <s v="Yes"/>
    <n v="2"/>
    <n v="1"/>
    <x v="1"/>
    <n v="1"/>
    <n v="1"/>
    <n v="0"/>
    <s v="High"/>
    <n v="4.5061608304100043"/>
  </r>
  <r>
    <n v="4"/>
    <s v="Yes"/>
    <n v="3"/>
    <n v="3"/>
    <s v="Yes"/>
    <n v="3"/>
    <n v="2"/>
    <x v="1"/>
    <n v="1"/>
    <n v="1"/>
    <n v="0"/>
    <s v="Medium"/>
    <n v="4.5061608304100043"/>
  </r>
  <r>
    <n v="0"/>
    <s v="No"/>
    <n v="8"/>
    <n v="4"/>
    <s v="No"/>
    <n v="6"/>
    <n v="4"/>
    <x v="0"/>
    <n v="0"/>
    <n v="0"/>
    <n v="1"/>
    <s v="Low"/>
    <n v="0"/>
  </r>
  <r>
    <n v="3"/>
    <s v="No"/>
    <n v="6"/>
    <n v="3"/>
    <s v="No"/>
    <n v="10"/>
    <n v="7"/>
    <x v="0"/>
    <n v="0"/>
    <n v="0"/>
    <n v="1"/>
    <s v="Low"/>
    <n v="0"/>
  </r>
  <r>
    <n v="3"/>
    <s v="No"/>
    <n v="9"/>
    <n v="6"/>
    <s v="No"/>
    <n v="15"/>
    <n v="6"/>
    <x v="0"/>
    <n v="0"/>
    <n v="0"/>
    <n v="1"/>
    <s v="Low"/>
    <n v="0"/>
  </r>
  <r>
    <n v="3"/>
    <s v="No"/>
    <n v="6"/>
    <n v="3"/>
    <s v="No"/>
    <n v="15"/>
    <n v="3.5647266310000001"/>
    <x v="0"/>
    <n v="0"/>
    <n v="0"/>
    <n v="1"/>
    <s v="Low"/>
    <n v="0"/>
  </r>
  <r>
    <n v="0"/>
    <s v="No"/>
    <n v="8"/>
    <n v="6"/>
    <s v="No"/>
    <n v="11"/>
    <n v="5"/>
    <x v="1"/>
    <n v="0"/>
    <n v="0"/>
    <n v="0"/>
    <s v="Low"/>
    <n v="4.5061608304100043"/>
  </r>
  <r>
    <n v="10"/>
    <s v="Yes"/>
    <n v="2"/>
    <n v="0"/>
    <s v="Yes"/>
    <n v="5"/>
    <n v="0"/>
    <x v="1"/>
    <n v="1"/>
    <n v="1"/>
    <n v="0"/>
    <s v="High"/>
    <n v="4.5061608304100043"/>
  </r>
  <r>
    <n v="2"/>
    <s v="No"/>
    <n v="7"/>
    <n v="5"/>
    <s v="No"/>
    <n v="15"/>
    <n v="7"/>
    <x v="0"/>
    <n v="0"/>
    <n v="0"/>
    <n v="1"/>
    <s v="Low"/>
    <n v="0"/>
  </r>
  <r>
    <n v="6"/>
    <s v="Yes"/>
    <n v="1"/>
    <n v="2"/>
    <s v="Yes"/>
    <n v="4"/>
    <n v="0"/>
    <x v="1"/>
    <n v="1"/>
    <n v="1"/>
    <n v="0"/>
    <s v="Medium"/>
    <n v="4.5061608304100043"/>
  </r>
  <r>
    <n v="6"/>
    <s v="Yes"/>
    <n v="1"/>
    <n v="1"/>
    <s v="Yes"/>
    <n v="2"/>
    <n v="0"/>
    <x v="1"/>
    <n v="1"/>
    <n v="1"/>
    <n v="0"/>
    <s v="Medium"/>
    <n v="4.5061608304100043"/>
  </r>
  <r>
    <n v="11"/>
    <s v="Yes"/>
    <n v="3"/>
    <n v="2"/>
    <s v="Yes"/>
    <n v="3"/>
    <n v="1"/>
    <x v="1"/>
    <n v="1"/>
    <n v="1"/>
    <n v="0"/>
    <s v="High"/>
    <n v="4.5061608304100043"/>
  </r>
  <r>
    <n v="6"/>
    <s v="Yes"/>
    <n v="2"/>
    <n v="0"/>
    <s v="Yes"/>
    <n v="5"/>
    <n v="0"/>
    <x v="1"/>
    <n v="1"/>
    <n v="1"/>
    <n v="0"/>
    <s v="Medium"/>
    <n v="4.5061608304100043"/>
  </r>
  <r>
    <n v="5"/>
    <s v="Yes"/>
    <n v="2"/>
    <n v="0"/>
    <s v="Yes"/>
    <n v="4"/>
    <n v="0"/>
    <x v="1"/>
    <n v="1"/>
    <n v="1"/>
    <n v="0"/>
    <s v="Medium"/>
    <n v="4.5061608304100043"/>
  </r>
  <r>
    <n v="8"/>
    <s v="Yes"/>
    <n v="2"/>
    <n v="2"/>
    <s v="Yes"/>
    <n v="3"/>
    <n v="1"/>
    <x v="1"/>
    <n v="1"/>
    <n v="1"/>
    <n v="0"/>
    <s v="High"/>
    <n v="4.5061608304100043"/>
  </r>
  <r>
    <n v="5"/>
    <s v="Yes"/>
    <n v="0"/>
    <n v="2"/>
    <s v="Yes"/>
    <n v="1"/>
    <n v="2"/>
    <x v="1"/>
    <n v="1"/>
    <n v="1"/>
    <n v="0"/>
    <s v="Medium"/>
    <n v="4.5061608304100043"/>
  </r>
  <r>
    <n v="2"/>
    <s v="No"/>
    <n v="8"/>
    <n v="5"/>
    <s v="No"/>
    <n v="13"/>
    <n v="7"/>
    <x v="1"/>
    <n v="0"/>
    <n v="0"/>
    <n v="0"/>
    <s v="Low"/>
    <n v="4.5061608304100043"/>
  </r>
  <r>
    <n v="3"/>
    <s v="No"/>
    <n v="8"/>
    <n v="5"/>
    <s v="No"/>
    <n v="15"/>
    <n v="7"/>
    <x v="0"/>
    <n v="0"/>
    <n v="0"/>
    <n v="1"/>
    <s v="Low"/>
    <n v="0"/>
  </r>
  <r>
    <n v="11"/>
    <s v="Yes"/>
    <n v="2"/>
    <n v="2"/>
    <s v="Yes"/>
    <n v="1"/>
    <n v="2"/>
    <x v="0"/>
    <n v="1"/>
    <n v="1"/>
    <n v="1"/>
    <s v="High"/>
    <n v="0"/>
  </r>
  <r>
    <n v="1"/>
    <s v="No"/>
    <n v="4"/>
    <n v="4"/>
    <s v="No"/>
    <n v="8"/>
    <n v="8"/>
    <x v="0"/>
    <n v="0"/>
    <n v="0"/>
    <n v="1"/>
    <s v="Low"/>
    <n v="0"/>
  </r>
  <r>
    <n v="0"/>
    <s v="No"/>
    <n v="9"/>
    <n v="5"/>
    <s v="No"/>
    <n v="15"/>
    <n v="7"/>
    <x v="0"/>
    <n v="0"/>
    <n v="0"/>
    <n v="1"/>
    <s v="Low"/>
    <n v="0"/>
  </r>
  <r>
    <n v="1"/>
    <s v="No"/>
    <n v="6"/>
    <n v="5"/>
    <s v="No"/>
    <n v="10"/>
    <n v="4"/>
    <x v="0"/>
    <n v="0"/>
    <n v="0"/>
    <n v="1"/>
    <s v="Low"/>
    <n v="0"/>
  </r>
  <r>
    <n v="11"/>
    <s v="Yes"/>
    <n v="2"/>
    <n v="2"/>
    <s v="Yes"/>
    <n v="5"/>
    <n v="0"/>
    <x v="1"/>
    <n v="1"/>
    <n v="1"/>
    <n v="0"/>
    <s v="High"/>
    <n v="4.5061608304100043"/>
  </r>
  <r>
    <n v="2"/>
    <s v="No"/>
    <n v="4"/>
    <n v="5"/>
    <s v="No"/>
    <n v="13"/>
    <n v="3"/>
    <x v="0"/>
    <n v="0"/>
    <n v="0"/>
    <n v="1"/>
    <s v="Low"/>
    <n v="0"/>
  </r>
  <r>
    <n v="1"/>
    <s v="No"/>
    <n v="5"/>
    <n v="4"/>
    <s v="No"/>
    <n v="7"/>
    <n v="3"/>
    <x v="0"/>
    <n v="0"/>
    <n v="0"/>
    <n v="1"/>
    <s v="Low"/>
    <n v="0"/>
  </r>
  <r>
    <n v="3"/>
    <s v="No"/>
    <n v="7"/>
    <n v="3"/>
    <s v="No"/>
    <n v="12"/>
    <n v="6"/>
    <x v="0"/>
    <n v="0"/>
    <n v="0"/>
    <n v="1"/>
    <s v="Low"/>
    <n v="0"/>
  </r>
  <r>
    <n v="9"/>
    <s v="Yes"/>
    <n v="1"/>
    <n v="1"/>
    <s v="Yes"/>
    <n v="1"/>
    <n v="0"/>
    <x v="1"/>
    <n v="1"/>
    <n v="1"/>
    <n v="0"/>
    <s v="High"/>
    <n v="4.5061608304100043"/>
  </r>
  <r>
    <n v="9"/>
    <s v="Yes"/>
    <n v="1"/>
    <n v="1"/>
    <s v="Yes"/>
    <n v="4"/>
    <n v="1"/>
    <x v="1"/>
    <n v="1"/>
    <n v="1"/>
    <n v="0"/>
    <s v="High"/>
    <n v="4.5061608304100043"/>
  </r>
  <r>
    <n v="11"/>
    <s v="No"/>
    <n v="0"/>
    <n v="2"/>
    <s v="Yes"/>
    <n v="3"/>
    <n v="2"/>
    <x v="1"/>
    <n v="0"/>
    <n v="1"/>
    <n v="0"/>
    <s v="High"/>
    <n v="4.5061608304100043"/>
  </r>
  <r>
    <n v="10"/>
    <s v="Yes"/>
    <n v="3"/>
    <n v="1"/>
    <s v="Yes"/>
    <n v="4"/>
    <n v="1"/>
    <x v="1"/>
    <n v="1"/>
    <n v="1"/>
    <n v="0"/>
    <s v="High"/>
    <n v="4.5061608304100043"/>
  </r>
  <r>
    <n v="1"/>
    <s v="No"/>
    <n v="6"/>
    <n v="6"/>
    <s v="No"/>
    <n v="12"/>
    <n v="4"/>
    <x v="0"/>
    <n v="0"/>
    <n v="0"/>
    <n v="1"/>
    <s v="Low"/>
    <n v="0"/>
  </r>
  <r>
    <n v="1"/>
    <s v="No"/>
    <n v="8"/>
    <n v="3"/>
    <s v="No"/>
    <n v="6"/>
    <n v="7"/>
    <x v="0"/>
    <n v="0"/>
    <n v="0"/>
    <n v="1"/>
    <s v="Low"/>
    <n v="0"/>
  </r>
  <r>
    <n v="4"/>
    <s v="Yes"/>
    <n v="1"/>
    <n v="1"/>
    <s v="Yes"/>
    <n v="4"/>
    <n v="1"/>
    <x v="1"/>
    <n v="1"/>
    <n v="1"/>
    <n v="0"/>
    <s v="Medium"/>
    <n v="4.5061608304100043"/>
  </r>
  <r>
    <n v="1"/>
    <s v="No"/>
    <n v="6"/>
    <n v="6"/>
    <s v="No"/>
    <n v="12"/>
    <n v="5"/>
    <x v="0"/>
    <n v="0"/>
    <n v="0"/>
    <n v="1"/>
    <s v="Low"/>
    <n v="0"/>
  </r>
  <r>
    <n v="1"/>
    <s v="No"/>
    <n v="7"/>
    <n v="6"/>
    <s v="No"/>
    <n v="12"/>
    <n v="4"/>
    <x v="0"/>
    <n v="0"/>
    <n v="0"/>
    <n v="1"/>
    <s v="Low"/>
    <n v="0"/>
  </r>
  <r>
    <n v="9"/>
    <s v="Yes"/>
    <n v="0"/>
    <n v="3"/>
    <s v="Yes"/>
    <n v="3"/>
    <n v="2"/>
    <x v="1"/>
    <n v="1"/>
    <n v="1"/>
    <n v="0"/>
    <s v="High"/>
    <n v="4.5061608304100043"/>
  </r>
  <r>
    <n v="11"/>
    <s v="Yes"/>
    <n v="0"/>
    <n v="2"/>
    <s v="Yes"/>
    <n v="3"/>
    <n v="0"/>
    <x v="1"/>
    <n v="1"/>
    <n v="1"/>
    <n v="0"/>
    <s v="High"/>
    <n v="4.5061608304100043"/>
  </r>
  <r>
    <n v="10"/>
    <s v="Yes"/>
    <n v="3"/>
    <n v="2"/>
    <s v="Yes"/>
    <n v="1"/>
    <n v="2"/>
    <x v="1"/>
    <n v="1"/>
    <n v="1"/>
    <n v="0"/>
    <s v="High"/>
    <n v="4.5061608304100043"/>
  </r>
  <r>
    <n v="6"/>
    <s v="Yes"/>
    <n v="3"/>
    <n v="0"/>
    <s v="Yes"/>
    <n v="2"/>
    <n v="0"/>
    <x v="1"/>
    <n v="1"/>
    <n v="1"/>
    <n v="0"/>
    <s v="Medium"/>
    <n v="4.5061608304100043"/>
  </r>
  <r>
    <n v="10"/>
    <s v="Yes"/>
    <n v="3.963354475"/>
    <n v="2"/>
    <s v="No"/>
    <n v="1"/>
    <n v="2"/>
    <x v="1"/>
    <n v="1"/>
    <n v="0"/>
    <n v="0"/>
    <s v="High"/>
    <n v="4.5061608304100043"/>
  </r>
  <r>
    <n v="10"/>
    <s v="Yes"/>
    <n v="0"/>
    <n v="1"/>
    <s v="Yes"/>
    <n v="4"/>
    <n v="2"/>
    <x v="1"/>
    <n v="1"/>
    <n v="1"/>
    <n v="0"/>
    <s v="High"/>
    <n v="4.5061608304100043"/>
  </r>
  <r>
    <n v="8"/>
    <s v="Yes"/>
    <n v="2"/>
    <n v="0"/>
    <s v="Yes"/>
    <n v="1"/>
    <n v="1"/>
    <x v="1"/>
    <n v="1"/>
    <n v="1"/>
    <n v="0"/>
    <s v="High"/>
    <n v="4.5061608304100043"/>
  </r>
  <r>
    <n v="9"/>
    <s v="Yes"/>
    <n v="0"/>
    <n v="2"/>
    <s v="Yes"/>
    <n v="3"/>
    <n v="1"/>
    <x v="1"/>
    <n v="1"/>
    <n v="1"/>
    <n v="0"/>
    <s v="High"/>
    <n v="4.5061608304100043"/>
  </r>
  <r>
    <n v="1"/>
    <s v="No"/>
    <n v="7"/>
    <n v="4"/>
    <s v="No"/>
    <n v="6"/>
    <n v="5"/>
    <x v="0"/>
    <n v="0"/>
    <n v="0"/>
    <n v="1"/>
    <s v="Low"/>
    <n v="0"/>
  </r>
  <r>
    <n v="7"/>
    <s v="Yes"/>
    <n v="1"/>
    <n v="1"/>
    <s v="Yes"/>
    <n v="2"/>
    <n v="2"/>
    <x v="1"/>
    <n v="1"/>
    <n v="1"/>
    <n v="0"/>
    <s v="Medium"/>
    <n v="4.5061608304100043"/>
  </r>
  <r>
    <n v="9"/>
    <s v="Yes"/>
    <n v="1"/>
    <n v="1"/>
    <s v="Yes"/>
    <n v="1"/>
    <n v="2"/>
    <x v="0"/>
    <n v="1"/>
    <n v="1"/>
    <n v="1"/>
    <s v="High"/>
    <n v="0"/>
  </r>
  <r>
    <n v="4"/>
    <s v="Yes"/>
    <n v="3"/>
    <n v="3"/>
    <s v="Yes"/>
    <n v="3"/>
    <n v="1"/>
    <x v="1"/>
    <n v="1"/>
    <n v="1"/>
    <n v="0"/>
    <s v="Medium"/>
    <n v="4.5061608304100043"/>
  </r>
  <r>
    <n v="3"/>
    <s v="No"/>
    <n v="8"/>
    <n v="4"/>
    <s v="No"/>
    <n v="12"/>
    <n v="6"/>
    <x v="0"/>
    <n v="0"/>
    <n v="0"/>
    <n v="1"/>
    <s v="Low"/>
    <n v="0"/>
  </r>
  <r>
    <n v="5"/>
    <s v="Yes"/>
    <n v="2"/>
    <n v="0"/>
    <s v="Yes"/>
    <n v="4"/>
    <n v="3.5647266310000001"/>
    <x v="1"/>
    <n v="1"/>
    <n v="1"/>
    <n v="0"/>
    <s v="Medium"/>
    <n v="4.5061608304100043"/>
  </r>
  <r>
    <n v="8"/>
    <s v="Yes"/>
    <n v="3"/>
    <n v="0"/>
    <s v="Yes"/>
    <n v="2"/>
    <n v="1"/>
    <x v="1"/>
    <n v="1"/>
    <n v="1"/>
    <n v="0"/>
    <s v="High"/>
    <n v="4.5061608304100043"/>
  </r>
  <r>
    <n v="3"/>
    <s v="No"/>
    <n v="5"/>
    <n v="6"/>
    <s v="No"/>
    <n v="10"/>
    <n v="9"/>
    <x v="0"/>
    <n v="0"/>
    <n v="0"/>
    <n v="1"/>
    <s v="Low"/>
    <n v="0"/>
  </r>
  <r>
    <n v="3"/>
    <s v="No"/>
    <n v="9"/>
    <n v="4"/>
    <s v="No"/>
    <n v="11"/>
    <n v="5"/>
    <x v="0"/>
    <n v="0"/>
    <n v="0"/>
    <n v="1"/>
    <s v="Low"/>
    <n v="0"/>
  </r>
  <r>
    <n v="3"/>
    <s v="No"/>
    <n v="9"/>
    <n v="6"/>
    <s v="No"/>
    <n v="9"/>
    <n v="8"/>
    <x v="0"/>
    <n v="0"/>
    <n v="0"/>
    <n v="1"/>
    <s v="Low"/>
    <n v="0"/>
  </r>
  <r>
    <n v="5"/>
    <s v="Yes"/>
    <n v="3"/>
    <n v="1"/>
    <s v="Yes"/>
    <n v="3"/>
    <n v="1"/>
    <x v="1"/>
    <n v="1"/>
    <n v="1"/>
    <n v="0"/>
    <s v="Medium"/>
    <n v="4.5061608304100043"/>
  </r>
  <r>
    <n v="10"/>
    <s v="Yes"/>
    <n v="0"/>
    <n v="0"/>
    <s v="Yes"/>
    <n v="2"/>
    <n v="0"/>
    <x v="1"/>
    <n v="1"/>
    <n v="1"/>
    <n v="0"/>
    <s v="High"/>
    <n v="4.5061608304100043"/>
  </r>
  <r>
    <n v="2"/>
    <s v="No"/>
    <n v="5"/>
    <n v="3"/>
    <s v="No"/>
    <n v="12"/>
    <n v="4"/>
    <x v="0"/>
    <n v="0"/>
    <n v="0"/>
    <n v="1"/>
    <s v="Low"/>
    <n v="0"/>
  </r>
  <r>
    <n v="0"/>
    <s v="No"/>
    <n v="9"/>
    <n v="3"/>
    <s v="No"/>
    <n v="13"/>
    <n v="4"/>
    <x v="0"/>
    <n v="0"/>
    <n v="0"/>
    <n v="1"/>
    <s v="Low"/>
    <n v="0"/>
  </r>
  <r>
    <n v="11"/>
    <s v="Yes"/>
    <n v="2"/>
    <n v="2"/>
    <s v="Yes"/>
    <n v="4"/>
    <n v="0"/>
    <x v="0"/>
    <n v="1"/>
    <n v="1"/>
    <n v="1"/>
    <s v="High"/>
    <n v="0"/>
  </r>
  <r>
    <n v="1"/>
    <s v="No"/>
    <n v="8"/>
    <n v="3"/>
    <s v="No"/>
    <n v="13"/>
    <n v="6"/>
    <x v="0"/>
    <n v="0"/>
    <n v="0"/>
    <n v="1"/>
    <s v="Low"/>
    <n v="0"/>
  </r>
  <r>
    <n v="5"/>
    <s v="Yes"/>
    <n v="2"/>
    <n v="3"/>
    <s v="Yes"/>
    <n v="2"/>
    <n v="0"/>
    <x v="1"/>
    <n v="1"/>
    <n v="1"/>
    <n v="0"/>
    <s v="Medium"/>
    <n v="4.5061608304100043"/>
  </r>
  <r>
    <n v="3"/>
    <s v="No"/>
    <n v="4"/>
    <n v="5"/>
    <s v="No"/>
    <n v="10"/>
    <n v="5"/>
    <x v="0"/>
    <n v="0"/>
    <n v="0"/>
    <n v="1"/>
    <s v="Low"/>
    <n v="0"/>
  </r>
  <r>
    <n v="7"/>
    <s v="Yes"/>
    <n v="2"/>
    <n v="0"/>
    <s v="Yes"/>
    <n v="3"/>
    <n v="1"/>
    <x v="1"/>
    <n v="1"/>
    <n v="1"/>
    <n v="0"/>
    <s v="Medium"/>
    <n v="4.5061608304100043"/>
  </r>
  <r>
    <n v="0"/>
    <s v="No"/>
    <n v="7"/>
    <n v="6"/>
    <s v="No"/>
    <n v="8"/>
    <n v="5"/>
    <x v="1"/>
    <n v="0"/>
    <n v="0"/>
    <n v="0"/>
    <s v="Low"/>
    <n v="4.5061608304100043"/>
  </r>
  <r>
    <n v="4"/>
    <s v="Yes"/>
    <n v="3"/>
    <n v="1"/>
    <s v="Yes"/>
    <n v="5"/>
    <n v="0"/>
    <x v="1"/>
    <n v="1"/>
    <n v="1"/>
    <n v="0"/>
    <s v="Medium"/>
    <n v="4.5061608304100043"/>
  </r>
  <r>
    <n v="0"/>
    <s v="No"/>
    <n v="4"/>
    <n v="3"/>
    <s v="No"/>
    <n v="10"/>
    <n v="5"/>
    <x v="0"/>
    <n v="0"/>
    <n v="0"/>
    <n v="1"/>
    <s v="Low"/>
    <n v="0"/>
  </r>
  <r>
    <n v="8"/>
    <s v="Yes"/>
    <n v="0"/>
    <n v="1"/>
    <s v="Yes"/>
    <n v="4"/>
    <n v="2"/>
    <x v="1"/>
    <n v="1"/>
    <n v="1"/>
    <n v="0"/>
    <s v="High"/>
    <n v="4.5061608304100043"/>
  </r>
  <r>
    <n v="0"/>
    <s v="No"/>
    <n v="6"/>
    <n v="5"/>
    <s v="No"/>
    <n v="11"/>
    <n v="5"/>
    <x v="1"/>
    <n v="0"/>
    <n v="0"/>
    <n v="0"/>
    <s v="Low"/>
    <n v="4.5061608304100043"/>
  </r>
  <r>
    <n v="2"/>
    <s v="No"/>
    <n v="9"/>
    <n v="6"/>
    <s v="No"/>
    <n v="9"/>
    <n v="8"/>
    <x v="0"/>
    <n v="0"/>
    <n v="0"/>
    <n v="1"/>
    <s v="Low"/>
    <n v="0"/>
  </r>
  <r>
    <n v="6"/>
    <s v="Yes"/>
    <n v="3"/>
    <n v="2"/>
    <s v="Yes"/>
    <n v="5"/>
    <n v="1"/>
    <x v="1"/>
    <n v="1"/>
    <n v="1"/>
    <n v="0"/>
    <s v="Medium"/>
    <n v="4.5061608304100043"/>
  </r>
  <r>
    <n v="1"/>
    <s v="No"/>
    <n v="9"/>
    <n v="6"/>
    <s v="No"/>
    <n v="10"/>
    <n v="9"/>
    <x v="0"/>
    <n v="0"/>
    <n v="0"/>
    <n v="1"/>
    <s v="Low"/>
    <n v="0"/>
  </r>
  <r>
    <n v="11"/>
    <s v="Yes"/>
    <n v="1"/>
    <n v="0"/>
    <s v="Yes"/>
    <n v="3"/>
    <n v="1"/>
    <x v="1"/>
    <n v="1"/>
    <n v="1"/>
    <n v="0"/>
    <s v="High"/>
    <n v="4.5061608304100043"/>
  </r>
  <r>
    <n v="2"/>
    <s v="No"/>
    <n v="6"/>
    <n v="6"/>
    <s v="No"/>
    <n v="5"/>
    <n v="5"/>
    <x v="0"/>
    <n v="0"/>
    <n v="0"/>
    <n v="1"/>
    <s v="Low"/>
    <n v="0"/>
  </r>
  <r>
    <n v="2"/>
    <s v="No"/>
    <n v="3.963354475"/>
    <n v="5"/>
    <s v="No"/>
    <n v="9"/>
    <n v="8"/>
    <x v="0"/>
    <n v="0"/>
    <n v="0"/>
    <n v="1"/>
    <s v="Low"/>
    <n v="0"/>
  </r>
  <r>
    <n v="7"/>
    <s v="Yes"/>
    <n v="0"/>
    <n v="2"/>
    <s v="Yes"/>
    <n v="1"/>
    <n v="2"/>
    <x v="1"/>
    <n v="1"/>
    <n v="1"/>
    <n v="0"/>
    <s v="Medium"/>
    <n v="4.5061608304100043"/>
  </r>
  <r>
    <n v="9"/>
    <s v="Yes"/>
    <n v="0"/>
    <n v="1"/>
    <s v="Yes"/>
    <n v="4"/>
    <n v="2"/>
    <x v="1"/>
    <n v="1"/>
    <n v="1"/>
    <n v="0"/>
    <s v="High"/>
    <n v="4.5061608304100043"/>
  </r>
  <r>
    <n v="10"/>
    <s v="Yes"/>
    <n v="1"/>
    <n v="0"/>
    <s v="Yes"/>
    <n v="5"/>
    <n v="2"/>
    <x v="1"/>
    <n v="1"/>
    <n v="1"/>
    <n v="0"/>
    <s v="High"/>
    <n v="4.5061608304100043"/>
  </r>
  <r>
    <n v="5"/>
    <s v="Yes"/>
    <n v="1"/>
    <n v="0"/>
    <s v="Yes"/>
    <n v="4"/>
    <n v="0"/>
    <x v="1"/>
    <n v="1"/>
    <n v="1"/>
    <n v="0"/>
    <s v="Medium"/>
    <n v="4.5061608304100043"/>
  </r>
  <r>
    <n v="0"/>
    <s v="No"/>
    <n v="9"/>
    <n v="6"/>
    <s v="No"/>
    <n v="5"/>
    <n v="3"/>
    <x v="0"/>
    <n v="0"/>
    <n v="0"/>
    <n v="1"/>
    <s v="Low"/>
    <n v="0"/>
  </r>
  <r>
    <n v="0"/>
    <s v="No"/>
    <n v="7"/>
    <n v="6"/>
    <s v="No"/>
    <n v="14"/>
    <n v="7"/>
    <x v="1"/>
    <n v="0"/>
    <n v="0"/>
    <n v="0"/>
    <s v="Low"/>
    <n v="4.5061608304100043"/>
  </r>
  <r>
    <n v="2"/>
    <s v="No"/>
    <n v="8"/>
    <n v="3"/>
    <s v="No"/>
    <n v="12"/>
    <n v="5"/>
    <x v="0"/>
    <n v="0"/>
    <n v="0"/>
    <n v="1"/>
    <s v="Low"/>
    <n v="0"/>
  </r>
  <r>
    <n v="4.5058160029999996"/>
    <s v="Yes"/>
    <n v="2"/>
    <n v="2"/>
    <s v="Yes"/>
    <n v="5"/>
    <n v="2"/>
    <x v="1"/>
    <n v="1"/>
    <n v="1"/>
    <n v="0"/>
    <s v="Medium"/>
    <n v="4.5061608304100043"/>
  </r>
  <r>
    <n v="0"/>
    <s v="No"/>
    <n v="4"/>
    <n v="6"/>
    <s v="No"/>
    <n v="13"/>
    <n v="7"/>
    <x v="0"/>
    <n v="0"/>
    <n v="0"/>
    <n v="1"/>
    <s v="Low"/>
    <n v="0"/>
  </r>
  <r>
    <n v="8"/>
    <s v="Yes"/>
    <n v="1"/>
    <n v="2"/>
    <s v="Yes"/>
    <n v="3"/>
    <n v="0"/>
    <x v="0"/>
    <n v="1"/>
    <n v="1"/>
    <n v="1"/>
    <s v="High"/>
    <n v="0"/>
  </r>
  <r>
    <n v="0"/>
    <s v="No"/>
    <n v="9"/>
    <n v="5"/>
    <s v="No"/>
    <n v="6"/>
    <n v="7"/>
    <x v="0"/>
    <n v="0"/>
    <n v="0"/>
    <n v="1"/>
    <s v="Low"/>
    <n v="0"/>
  </r>
  <r>
    <n v="1"/>
    <s v="No"/>
    <n v="9"/>
    <n v="4"/>
    <s v="No"/>
    <n v="15"/>
    <n v="3.5647266310000001"/>
    <x v="0"/>
    <n v="0"/>
    <n v="0"/>
    <n v="1"/>
    <s v="Low"/>
    <n v="0"/>
  </r>
  <r>
    <n v="9"/>
    <s v="Yes"/>
    <n v="0"/>
    <n v="2"/>
    <s v="Yes"/>
    <n v="1"/>
    <n v="2"/>
    <x v="1"/>
    <n v="1"/>
    <n v="1"/>
    <n v="0"/>
    <s v="High"/>
    <n v="4.5061608304100043"/>
  </r>
  <r>
    <n v="7"/>
    <s v="Yes"/>
    <n v="2"/>
    <n v="0"/>
    <s v="Yes"/>
    <n v="4"/>
    <n v="1"/>
    <x v="1"/>
    <n v="1"/>
    <n v="1"/>
    <n v="0"/>
    <s v="Medium"/>
    <n v="4.5061608304100043"/>
  </r>
  <r>
    <n v="3"/>
    <s v="No"/>
    <n v="8"/>
    <n v="5"/>
    <s v="No"/>
    <n v="6.2688629120000003"/>
    <n v="8"/>
    <x v="0"/>
    <n v="0"/>
    <n v="0"/>
    <n v="1"/>
    <s v="Low"/>
    <n v="0"/>
  </r>
  <r>
    <n v="0"/>
    <s v="No"/>
    <n v="4"/>
    <n v="6"/>
    <s v="No"/>
    <n v="13"/>
    <n v="8"/>
    <x v="0"/>
    <n v="0"/>
    <n v="0"/>
    <n v="1"/>
    <s v="Low"/>
    <n v="0"/>
  </r>
  <r>
    <n v="2"/>
    <s v="No"/>
    <n v="4"/>
    <n v="6"/>
    <s v="No"/>
    <n v="7"/>
    <n v="5"/>
    <x v="0"/>
    <n v="0"/>
    <n v="0"/>
    <n v="1"/>
    <s v="Low"/>
    <n v="0"/>
  </r>
  <r>
    <n v="5"/>
    <s v="Yes"/>
    <n v="3"/>
    <n v="0"/>
    <s v="Yes"/>
    <n v="4"/>
    <n v="0"/>
    <x v="1"/>
    <n v="1"/>
    <n v="1"/>
    <n v="0"/>
    <s v="Medium"/>
    <n v="4.5061608304100043"/>
  </r>
  <r>
    <n v="0"/>
    <s v="No"/>
    <n v="9"/>
    <n v="3"/>
    <s v="No"/>
    <n v="13"/>
    <n v="5"/>
    <x v="0"/>
    <n v="0"/>
    <n v="0"/>
    <n v="1"/>
    <s v="Low"/>
    <n v="0"/>
  </r>
  <r>
    <n v="1"/>
    <s v="No"/>
    <n v="7"/>
    <n v="3"/>
    <s v="No"/>
    <n v="15"/>
    <n v="4"/>
    <x v="0"/>
    <n v="0"/>
    <n v="0"/>
    <n v="1"/>
    <s v="Low"/>
    <n v="0"/>
  </r>
  <r>
    <n v="9"/>
    <s v="Yes"/>
    <n v="2"/>
    <n v="2"/>
    <s v="Yes"/>
    <n v="3"/>
    <n v="2"/>
    <x v="1"/>
    <n v="1"/>
    <n v="1"/>
    <n v="0"/>
    <s v="High"/>
    <n v="4.5061608304100043"/>
  </r>
  <r>
    <n v="4"/>
    <s v="Yes"/>
    <n v="0"/>
    <n v="1"/>
    <s v="Yes"/>
    <n v="5"/>
    <n v="0"/>
    <x v="1"/>
    <n v="1"/>
    <n v="1"/>
    <n v="0"/>
    <s v="Medium"/>
    <n v="4.5061608304100043"/>
  </r>
  <r>
    <n v="7"/>
    <s v="Yes"/>
    <n v="2"/>
    <n v="1"/>
    <s v="Yes"/>
    <n v="3"/>
    <n v="0"/>
    <x v="0"/>
    <n v="1"/>
    <n v="1"/>
    <n v="1"/>
    <s v="Medium"/>
    <n v="0"/>
  </r>
  <r>
    <n v="0"/>
    <s v="No"/>
    <n v="8"/>
    <n v="6"/>
    <s v="No"/>
    <n v="7"/>
    <n v="8"/>
    <x v="0"/>
    <n v="0"/>
    <n v="0"/>
    <n v="1"/>
    <s v="Low"/>
    <n v="0"/>
  </r>
  <r>
    <n v="9"/>
    <s v="Yes"/>
    <n v="2"/>
    <n v="0"/>
    <s v="Yes"/>
    <n v="2"/>
    <n v="1"/>
    <x v="0"/>
    <n v="1"/>
    <n v="1"/>
    <n v="1"/>
    <s v="High"/>
    <n v="0"/>
  </r>
  <r>
    <n v="6"/>
    <s v="Yes"/>
    <n v="3"/>
    <n v="0"/>
    <s v="Yes"/>
    <n v="5"/>
    <n v="2"/>
    <x v="1"/>
    <n v="1"/>
    <n v="1"/>
    <n v="0"/>
    <s v="Medium"/>
    <n v="4.5061608304100043"/>
  </r>
  <r>
    <n v="11"/>
    <s v="Yes"/>
    <n v="0"/>
    <n v="1"/>
    <s v="Yes"/>
    <n v="1"/>
    <n v="1"/>
    <x v="0"/>
    <n v="1"/>
    <n v="1"/>
    <n v="1"/>
    <s v="High"/>
    <n v="0"/>
  </r>
  <r>
    <n v="9"/>
    <s v="Yes"/>
    <n v="2"/>
    <n v="1"/>
    <s v="Yes"/>
    <n v="4"/>
    <n v="1"/>
    <x v="1"/>
    <n v="1"/>
    <n v="1"/>
    <n v="0"/>
    <s v="High"/>
    <n v="4.5061608304100043"/>
  </r>
  <r>
    <n v="9"/>
    <s v="Yes"/>
    <n v="2"/>
    <n v="0"/>
    <s v="Yes"/>
    <n v="3"/>
    <n v="1"/>
    <x v="1"/>
    <n v="1"/>
    <n v="1"/>
    <n v="0"/>
    <s v="High"/>
    <n v="4.5061608304100043"/>
  </r>
  <r>
    <n v="5"/>
    <s v="Yes"/>
    <n v="0"/>
    <n v="2"/>
    <s v="Yes"/>
    <n v="6.2688629120000003"/>
    <n v="1"/>
    <x v="1"/>
    <n v="1"/>
    <n v="1"/>
    <n v="0"/>
    <s v="Medium"/>
    <n v="4.5061608304100043"/>
  </r>
  <r>
    <n v="0"/>
    <s v="No"/>
    <n v="7"/>
    <n v="4"/>
    <s v="No"/>
    <n v="5"/>
    <n v="3"/>
    <x v="0"/>
    <n v="0"/>
    <n v="0"/>
    <n v="1"/>
    <s v="Low"/>
    <n v="0"/>
  </r>
  <r>
    <n v="10"/>
    <s v="Yes"/>
    <n v="1"/>
    <n v="0"/>
    <s v="Yes"/>
    <n v="4"/>
    <n v="1"/>
    <x v="0"/>
    <n v="1"/>
    <n v="1"/>
    <n v="1"/>
    <s v="High"/>
    <n v="0"/>
  </r>
  <r>
    <n v="3"/>
    <s v="No"/>
    <n v="6"/>
    <n v="4"/>
    <s v="No"/>
    <n v="12"/>
    <n v="5"/>
    <x v="0"/>
    <n v="0"/>
    <n v="0"/>
    <n v="1"/>
    <s v="Low"/>
    <n v="0"/>
  </r>
  <r>
    <n v="7"/>
    <s v="Yes"/>
    <n v="0"/>
    <n v="1"/>
    <s v="Yes"/>
    <n v="2"/>
    <n v="0"/>
    <x v="1"/>
    <n v="1"/>
    <n v="1"/>
    <n v="0"/>
    <s v="Medium"/>
    <n v="4.5061608304100043"/>
  </r>
  <r>
    <n v="2"/>
    <s v="No"/>
    <n v="7"/>
    <n v="6"/>
    <s v="No"/>
    <n v="12"/>
    <n v="4"/>
    <x v="0"/>
    <n v="0"/>
    <n v="0"/>
    <n v="1"/>
    <s v="Low"/>
    <n v="0"/>
  </r>
  <r>
    <n v="7"/>
    <s v="Yes"/>
    <n v="1"/>
    <n v="2"/>
    <s v="Yes"/>
    <n v="1"/>
    <n v="2"/>
    <x v="1"/>
    <n v="1"/>
    <n v="1"/>
    <n v="0"/>
    <s v="Medium"/>
    <n v="4.5061608304100043"/>
  </r>
  <r>
    <n v="3"/>
    <s v="No"/>
    <n v="7"/>
    <n v="3"/>
    <s v="No"/>
    <n v="12"/>
    <n v="9"/>
    <x v="0"/>
    <n v="0"/>
    <n v="0"/>
    <n v="1"/>
    <s v="Low"/>
    <n v="0"/>
  </r>
  <r>
    <n v="9"/>
    <s v="Yes"/>
    <n v="0"/>
    <n v="0"/>
    <s v="Yes"/>
    <n v="2"/>
    <n v="2"/>
    <x v="1"/>
    <n v="1"/>
    <n v="1"/>
    <n v="0"/>
    <s v="High"/>
    <n v="4.5061608304100043"/>
  </r>
  <r>
    <n v="5"/>
    <s v="Yes"/>
    <n v="3"/>
    <n v="1"/>
    <s v="Yes"/>
    <n v="2"/>
    <n v="0"/>
    <x v="1"/>
    <n v="1"/>
    <n v="1"/>
    <n v="0"/>
    <s v="Medium"/>
    <n v="4.5061608304100043"/>
  </r>
  <r>
    <n v="5"/>
    <s v="Yes"/>
    <n v="3"/>
    <n v="1"/>
    <s v="Yes"/>
    <n v="3"/>
    <n v="2"/>
    <x v="1"/>
    <n v="1"/>
    <n v="1"/>
    <n v="0"/>
    <s v="Medium"/>
    <n v="4.5061608304100043"/>
  </r>
  <r>
    <n v="11"/>
    <s v="Yes"/>
    <n v="0"/>
    <n v="2"/>
    <s v="Yes"/>
    <n v="2"/>
    <n v="2"/>
    <x v="1"/>
    <n v="1"/>
    <n v="1"/>
    <n v="0"/>
    <s v="High"/>
    <n v="4.5061608304100043"/>
  </r>
  <r>
    <n v="3"/>
    <s v="No"/>
    <n v="4"/>
    <n v="5"/>
    <s v="No"/>
    <n v="7"/>
    <n v="6"/>
    <x v="0"/>
    <n v="0"/>
    <n v="0"/>
    <n v="1"/>
    <s v="Low"/>
    <n v="0"/>
  </r>
  <r>
    <n v="0"/>
    <s v="No"/>
    <n v="8"/>
    <n v="6"/>
    <s v="No"/>
    <n v="14"/>
    <n v="9"/>
    <x v="0"/>
    <n v="0"/>
    <n v="0"/>
    <n v="1"/>
    <s v="Low"/>
    <n v="0"/>
  </r>
  <r>
    <n v="5"/>
    <s v="Yes"/>
    <n v="2"/>
    <n v="2"/>
    <s v="Yes"/>
    <n v="2"/>
    <n v="2"/>
    <x v="1"/>
    <n v="1"/>
    <n v="1"/>
    <n v="0"/>
    <s v="Medium"/>
    <n v="4.5061608304100043"/>
  </r>
  <r>
    <n v="3"/>
    <s v="No"/>
    <n v="4"/>
    <n v="4"/>
    <s v="No"/>
    <n v="13"/>
    <n v="4"/>
    <x v="0"/>
    <n v="0"/>
    <n v="0"/>
    <n v="1"/>
    <s v="Low"/>
    <n v="0"/>
  </r>
  <r>
    <n v="9"/>
    <s v="Yes"/>
    <n v="2"/>
    <n v="1"/>
    <s v="Yes"/>
    <n v="5"/>
    <n v="0"/>
    <x v="1"/>
    <n v="1"/>
    <n v="1"/>
    <n v="0"/>
    <s v="High"/>
    <n v="4.5061608304100043"/>
  </r>
  <r>
    <n v="3"/>
    <s v="No"/>
    <n v="4"/>
    <n v="6"/>
    <s v="No"/>
    <n v="10"/>
    <n v="7"/>
    <x v="0"/>
    <n v="0"/>
    <n v="0"/>
    <n v="1"/>
    <s v="Low"/>
    <n v="0"/>
  </r>
  <r>
    <n v="1"/>
    <s v="No"/>
    <n v="8"/>
    <n v="3"/>
    <s v="No"/>
    <n v="8"/>
    <n v="8"/>
    <x v="0"/>
    <n v="0"/>
    <n v="0"/>
    <n v="1"/>
    <s v="Low"/>
    <n v="0"/>
  </r>
  <r>
    <n v="8"/>
    <s v="Yes"/>
    <n v="0"/>
    <n v="2"/>
    <s v="Yes"/>
    <n v="2"/>
    <n v="0"/>
    <x v="0"/>
    <n v="1"/>
    <n v="1"/>
    <n v="1"/>
    <s v="High"/>
    <n v="0"/>
  </r>
  <r>
    <n v="9"/>
    <s v="Yes"/>
    <n v="0"/>
    <n v="0"/>
    <s v="Yes"/>
    <n v="1"/>
    <n v="1"/>
    <x v="1"/>
    <n v="1"/>
    <n v="1"/>
    <n v="0"/>
    <s v="High"/>
    <n v="4.5061608304100043"/>
  </r>
  <r>
    <n v="0"/>
    <s v="No"/>
    <n v="9"/>
    <n v="3"/>
    <s v="No"/>
    <n v="15"/>
    <n v="3.5647266310000001"/>
    <x v="0"/>
    <n v="0"/>
    <n v="0"/>
    <n v="1"/>
    <s v="Low"/>
    <n v="0"/>
  </r>
  <r>
    <n v="4.5058160029999996"/>
    <s v="No"/>
    <n v="7"/>
    <n v="5"/>
    <s v="No"/>
    <n v="6"/>
    <n v="7"/>
    <x v="0"/>
    <n v="0"/>
    <n v="0"/>
    <n v="1"/>
    <s v="Medium"/>
    <n v="0"/>
  </r>
  <r>
    <n v="7"/>
    <s v="Yes"/>
    <n v="2"/>
    <n v="1"/>
    <s v="Yes"/>
    <n v="6.2688629120000003"/>
    <n v="1"/>
    <x v="1"/>
    <n v="1"/>
    <n v="1"/>
    <n v="0"/>
    <s v="Medium"/>
    <n v="4.5061608304100043"/>
  </r>
  <r>
    <n v="5"/>
    <s v="Yes"/>
    <n v="0"/>
    <n v="0"/>
    <s v="Yes"/>
    <n v="3"/>
    <n v="0"/>
    <x v="1"/>
    <n v="1"/>
    <n v="1"/>
    <n v="0"/>
    <s v="Medium"/>
    <n v="4.5061608304100043"/>
  </r>
  <r>
    <n v="3"/>
    <s v="No"/>
    <n v="8"/>
    <n v="4"/>
    <s v="No"/>
    <n v="6.2688629120000003"/>
    <n v="9"/>
    <x v="0"/>
    <n v="0"/>
    <n v="0"/>
    <n v="1"/>
    <s v="Low"/>
    <n v="0"/>
  </r>
  <r>
    <n v="0"/>
    <s v="No"/>
    <n v="6"/>
    <n v="3"/>
    <s v="No"/>
    <n v="6.2688629120000003"/>
    <n v="7"/>
    <x v="0"/>
    <n v="0"/>
    <n v="0"/>
    <n v="1"/>
    <s v="Low"/>
    <n v="0"/>
  </r>
  <r>
    <n v="0"/>
    <s v="No"/>
    <n v="4"/>
    <n v="5"/>
    <s v="No"/>
    <n v="6"/>
    <n v="3"/>
    <x v="0"/>
    <n v="0"/>
    <n v="0"/>
    <n v="1"/>
    <s v="Low"/>
    <n v="0"/>
  </r>
  <r>
    <n v="3"/>
    <s v="No"/>
    <n v="7"/>
    <n v="5"/>
    <s v="No"/>
    <n v="15"/>
    <n v="6"/>
    <x v="0"/>
    <n v="0"/>
    <n v="0"/>
    <n v="1"/>
    <s v="Low"/>
    <n v="0"/>
  </r>
  <r>
    <n v="3"/>
    <s v="No"/>
    <n v="7"/>
    <n v="5"/>
    <s v="No"/>
    <n v="14"/>
    <n v="7"/>
    <x v="0"/>
    <n v="0"/>
    <n v="0"/>
    <n v="1"/>
    <s v="Low"/>
    <n v="0"/>
  </r>
  <r>
    <n v="6"/>
    <s v="Yes"/>
    <n v="3"/>
    <n v="2"/>
    <s v="Yes"/>
    <n v="5"/>
    <n v="0"/>
    <x v="1"/>
    <n v="1"/>
    <n v="1"/>
    <n v="0"/>
    <s v="Medium"/>
    <n v="4.5061608304100043"/>
  </r>
  <r>
    <n v="9"/>
    <s v="Yes"/>
    <n v="3"/>
    <n v="1"/>
    <s v="Yes"/>
    <n v="1"/>
    <n v="2"/>
    <x v="1"/>
    <n v="1"/>
    <n v="1"/>
    <n v="0"/>
    <s v="High"/>
    <n v="4.5061608304100043"/>
  </r>
  <r>
    <n v="10"/>
    <s v="Yes"/>
    <n v="1"/>
    <n v="3"/>
    <s v="Yes"/>
    <n v="2"/>
    <n v="2"/>
    <x v="1"/>
    <n v="1"/>
    <n v="1"/>
    <n v="0"/>
    <s v="High"/>
    <n v="4.5061608304100043"/>
  </r>
  <r>
    <n v="2"/>
    <s v="No"/>
    <n v="7"/>
    <n v="3"/>
    <s v="No"/>
    <n v="6.2688629120000003"/>
    <n v="9"/>
    <x v="0"/>
    <n v="0"/>
    <n v="0"/>
    <n v="1"/>
    <s v="Low"/>
    <n v="0"/>
  </r>
  <r>
    <n v="9"/>
    <s v="Yes"/>
    <n v="3"/>
    <n v="0"/>
    <s v="Yes"/>
    <n v="1"/>
    <n v="0"/>
    <x v="1"/>
    <n v="1"/>
    <n v="1"/>
    <n v="0"/>
    <s v="High"/>
    <n v="4.5061608304100043"/>
  </r>
  <r>
    <n v="0"/>
    <s v="No"/>
    <n v="5"/>
    <n v="4"/>
    <s v="No"/>
    <n v="14"/>
    <n v="7"/>
    <x v="0"/>
    <n v="0"/>
    <n v="0"/>
    <n v="1"/>
    <s v="Low"/>
    <n v="0"/>
  </r>
  <r>
    <n v="2"/>
    <s v="No"/>
    <n v="4"/>
    <n v="4"/>
    <s v="No"/>
    <n v="10"/>
    <n v="5"/>
    <x v="0"/>
    <n v="0"/>
    <n v="0"/>
    <n v="1"/>
    <s v="Low"/>
    <n v="0"/>
  </r>
  <r>
    <n v="0"/>
    <s v="No"/>
    <n v="9"/>
    <n v="5"/>
    <s v="No"/>
    <n v="5"/>
    <n v="3"/>
    <x v="0"/>
    <n v="0"/>
    <n v="0"/>
    <n v="1"/>
    <s v="Low"/>
    <n v="0"/>
  </r>
  <r>
    <n v="9"/>
    <s v="Yes"/>
    <n v="1"/>
    <n v="0"/>
    <s v="No"/>
    <n v="1"/>
    <n v="1"/>
    <x v="1"/>
    <n v="1"/>
    <n v="0"/>
    <n v="0"/>
    <s v="High"/>
    <n v="4.5061608304100043"/>
  </r>
  <r>
    <n v="0"/>
    <s v="No"/>
    <n v="9"/>
    <n v="3"/>
    <s v="No"/>
    <n v="10"/>
    <n v="3.5647266310000001"/>
    <x v="0"/>
    <n v="0"/>
    <n v="0"/>
    <n v="1"/>
    <s v="Low"/>
    <n v="0"/>
  </r>
  <r>
    <n v="9"/>
    <s v="Yes"/>
    <n v="1"/>
    <n v="2"/>
    <s v="Yes"/>
    <n v="5"/>
    <n v="2"/>
    <x v="1"/>
    <n v="1"/>
    <n v="1"/>
    <n v="0"/>
    <s v="High"/>
    <n v="4.5061608304100043"/>
  </r>
  <r>
    <n v="1"/>
    <s v="No"/>
    <n v="8"/>
    <n v="5"/>
    <s v="No"/>
    <n v="5"/>
    <n v="9"/>
    <x v="0"/>
    <n v="0"/>
    <n v="0"/>
    <n v="1"/>
    <s v="Low"/>
    <n v="0"/>
  </r>
  <r>
    <n v="2"/>
    <s v="No"/>
    <n v="8"/>
    <n v="5"/>
    <s v="No"/>
    <n v="8"/>
    <n v="6"/>
    <x v="1"/>
    <n v="0"/>
    <n v="0"/>
    <n v="0"/>
    <s v="Low"/>
    <n v="4.5061608304100043"/>
  </r>
  <r>
    <n v="8"/>
    <s v="Yes"/>
    <n v="1"/>
    <n v="1"/>
    <s v="Yes"/>
    <n v="1"/>
    <n v="2"/>
    <x v="1"/>
    <n v="1"/>
    <n v="1"/>
    <n v="0"/>
    <s v="High"/>
    <n v="4.5061608304100043"/>
  </r>
  <r>
    <n v="0"/>
    <s v="No"/>
    <n v="5"/>
    <n v="4"/>
    <s v="No"/>
    <n v="9"/>
    <n v="4"/>
    <x v="0"/>
    <n v="0"/>
    <n v="0"/>
    <n v="1"/>
    <s v="Low"/>
    <n v="0"/>
  </r>
  <r>
    <n v="7"/>
    <s v="Yes"/>
    <n v="1"/>
    <n v="1"/>
    <s v="Yes"/>
    <n v="3"/>
    <n v="1"/>
    <x v="1"/>
    <n v="1"/>
    <n v="1"/>
    <n v="0"/>
    <s v="Medium"/>
    <n v="4.5061608304100043"/>
  </r>
  <r>
    <n v="5"/>
    <s v="Yes"/>
    <n v="3"/>
    <n v="0"/>
    <s v="Yes"/>
    <n v="1"/>
    <n v="1"/>
    <x v="1"/>
    <n v="1"/>
    <n v="1"/>
    <n v="0"/>
    <s v="Medium"/>
    <n v="4.5061608304100043"/>
  </r>
  <r>
    <n v="1"/>
    <s v="No"/>
    <n v="8"/>
    <n v="5"/>
    <s v="No"/>
    <n v="6.2688629120000003"/>
    <n v="9"/>
    <x v="0"/>
    <n v="0"/>
    <n v="0"/>
    <n v="1"/>
    <s v="Low"/>
    <n v="0"/>
  </r>
  <r>
    <n v="2"/>
    <s v="No"/>
    <n v="6"/>
    <n v="5"/>
    <s v="No"/>
    <n v="7"/>
    <n v="3"/>
    <x v="0"/>
    <n v="0"/>
    <n v="0"/>
    <n v="1"/>
    <s v="Low"/>
    <n v="0"/>
  </r>
  <r>
    <n v="2"/>
    <s v="No"/>
    <n v="6"/>
    <n v="6"/>
    <s v="No"/>
    <n v="8"/>
    <n v="5"/>
    <x v="0"/>
    <n v="0"/>
    <n v="0"/>
    <n v="1"/>
    <s v="Low"/>
    <n v="0"/>
  </r>
  <r>
    <n v="3"/>
    <s v="No"/>
    <n v="5"/>
    <n v="6"/>
    <s v="No"/>
    <n v="12"/>
    <n v="7"/>
    <x v="0"/>
    <n v="0"/>
    <n v="0"/>
    <n v="1"/>
    <s v="Low"/>
    <n v="0"/>
  </r>
  <r>
    <n v="0"/>
    <s v="No"/>
    <n v="4"/>
    <n v="5"/>
    <s v="No"/>
    <n v="15"/>
    <n v="4"/>
    <x v="0"/>
    <n v="0"/>
    <n v="0"/>
    <n v="1"/>
    <s v="Low"/>
    <n v="0"/>
  </r>
  <r>
    <n v="4"/>
    <s v="Yes"/>
    <n v="2"/>
    <n v="0"/>
    <s v="Yes"/>
    <n v="2"/>
    <n v="1"/>
    <x v="1"/>
    <n v="1"/>
    <n v="1"/>
    <n v="0"/>
    <s v="Medium"/>
    <n v="4.5061608304100043"/>
  </r>
  <r>
    <n v="8"/>
    <s v="No"/>
    <n v="3"/>
    <n v="2"/>
    <s v="Yes"/>
    <n v="4"/>
    <n v="2"/>
    <x v="1"/>
    <n v="0"/>
    <n v="1"/>
    <n v="0"/>
    <s v="High"/>
    <n v="4.5061608304100043"/>
  </r>
  <r>
    <n v="11"/>
    <s v="Yes"/>
    <n v="3"/>
    <n v="1"/>
    <s v="Yes"/>
    <n v="4"/>
    <n v="0"/>
    <x v="1"/>
    <n v="1"/>
    <n v="1"/>
    <n v="0"/>
    <s v="High"/>
    <n v="4.5061608304100043"/>
  </r>
  <r>
    <n v="10"/>
    <s v="Yes"/>
    <n v="2"/>
    <n v="2"/>
    <s v="Yes"/>
    <n v="1"/>
    <n v="2"/>
    <x v="0"/>
    <n v="1"/>
    <n v="1"/>
    <n v="1"/>
    <s v="High"/>
    <n v="0"/>
  </r>
  <r>
    <n v="2"/>
    <s v="No"/>
    <n v="9"/>
    <n v="6"/>
    <s v="No"/>
    <n v="12"/>
    <n v="9"/>
    <x v="0"/>
    <n v="0"/>
    <n v="0"/>
    <n v="1"/>
    <s v="Low"/>
    <n v="0"/>
  </r>
  <r>
    <n v="6"/>
    <s v="Yes"/>
    <n v="3.963354475"/>
    <n v="0"/>
    <s v="Yes"/>
    <n v="5"/>
    <n v="1"/>
    <x v="1"/>
    <n v="1"/>
    <n v="1"/>
    <n v="0"/>
    <s v="Medium"/>
    <n v="4.5061608304100043"/>
  </r>
  <r>
    <n v="11"/>
    <s v="Yes"/>
    <n v="2"/>
    <n v="2"/>
    <s v="Yes"/>
    <n v="2"/>
    <n v="0"/>
    <x v="1"/>
    <n v="1"/>
    <n v="1"/>
    <n v="0"/>
    <s v="High"/>
    <n v="4.5061608304100043"/>
  </r>
  <r>
    <n v="0"/>
    <s v="No"/>
    <n v="6"/>
    <n v="4"/>
    <s v="No"/>
    <n v="14"/>
    <n v="8"/>
    <x v="0"/>
    <n v="0"/>
    <n v="0"/>
    <n v="1"/>
    <s v="Low"/>
    <n v="0"/>
  </r>
  <r>
    <n v="5"/>
    <s v="Yes"/>
    <n v="1"/>
    <n v="0"/>
    <s v="Yes"/>
    <n v="5"/>
    <n v="0"/>
    <x v="1"/>
    <n v="1"/>
    <n v="1"/>
    <n v="0"/>
    <s v="Medium"/>
    <n v="4.5061608304100043"/>
  </r>
  <r>
    <n v="2"/>
    <s v="No"/>
    <n v="7"/>
    <n v="4"/>
    <s v="No"/>
    <n v="15"/>
    <n v="8"/>
    <x v="0"/>
    <n v="0"/>
    <n v="0"/>
    <n v="1"/>
    <s v="Low"/>
    <n v="0"/>
  </r>
  <r>
    <n v="0"/>
    <s v="No"/>
    <n v="3.963354475"/>
    <n v="4"/>
    <s v="No"/>
    <n v="10"/>
    <n v="4"/>
    <x v="0"/>
    <n v="0"/>
    <n v="0"/>
    <n v="1"/>
    <s v="Low"/>
    <n v="0"/>
  </r>
  <r>
    <n v="0"/>
    <s v="No"/>
    <n v="9"/>
    <n v="6"/>
    <s v="No"/>
    <n v="8"/>
    <n v="7"/>
    <x v="0"/>
    <n v="0"/>
    <n v="0"/>
    <n v="1"/>
    <s v="Low"/>
    <n v="0"/>
  </r>
  <r>
    <n v="10"/>
    <s v="Yes"/>
    <n v="1"/>
    <n v="1"/>
    <s v="Yes"/>
    <n v="2"/>
    <n v="2"/>
    <x v="1"/>
    <n v="1"/>
    <n v="1"/>
    <n v="0"/>
    <s v="High"/>
    <n v="4.5061608304100043"/>
  </r>
  <r>
    <n v="3"/>
    <s v="No"/>
    <n v="5"/>
    <n v="6"/>
    <s v="No"/>
    <n v="13"/>
    <n v="7"/>
    <x v="0"/>
    <n v="0"/>
    <n v="0"/>
    <n v="1"/>
    <s v="Low"/>
    <n v="0"/>
  </r>
  <r>
    <n v="1"/>
    <s v="No"/>
    <n v="7"/>
    <n v="4"/>
    <s v="No"/>
    <n v="12"/>
    <n v="5"/>
    <x v="0"/>
    <n v="0"/>
    <n v="0"/>
    <n v="1"/>
    <s v="Low"/>
    <n v="0"/>
  </r>
  <r>
    <n v="2"/>
    <s v="No"/>
    <n v="6"/>
    <n v="3"/>
    <s v="No"/>
    <n v="15"/>
    <n v="5"/>
    <x v="0"/>
    <n v="0"/>
    <n v="0"/>
    <n v="1"/>
    <s v="Low"/>
    <n v="0"/>
  </r>
  <r>
    <n v="0"/>
    <s v="No"/>
    <n v="7"/>
    <n v="5"/>
    <s v="No"/>
    <n v="8"/>
    <n v="3"/>
    <x v="0"/>
    <n v="0"/>
    <n v="0"/>
    <n v="1"/>
    <s v="Low"/>
    <n v="0"/>
  </r>
  <r>
    <n v="0"/>
    <s v="No"/>
    <n v="6"/>
    <n v="3"/>
    <s v="No"/>
    <n v="10"/>
    <n v="8"/>
    <x v="0"/>
    <n v="0"/>
    <n v="0"/>
    <n v="1"/>
    <s v="Low"/>
    <n v="0"/>
  </r>
  <r>
    <n v="2"/>
    <s v="No"/>
    <n v="9"/>
    <n v="3"/>
    <s v="No"/>
    <n v="8"/>
    <n v="3.5647266310000001"/>
    <x v="0"/>
    <n v="0"/>
    <n v="0"/>
    <n v="1"/>
    <s v="Low"/>
    <n v="0"/>
  </r>
  <r>
    <n v="11"/>
    <s v="Yes"/>
    <n v="2"/>
    <n v="2"/>
    <s v="Yes"/>
    <n v="5"/>
    <n v="2"/>
    <x v="1"/>
    <n v="1"/>
    <n v="1"/>
    <n v="0"/>
    <s v="High"/>
    <n v="4.5061608304100043"/>
  </r>
  <r>
    <n v="1"/>
    <s v="No"/>
    <n v="6"/>
    <n v="3"/>
    <s v="No"/>
    <n v="11"/>
    <n v="8"/>
    <x v="0"/>
    <n v="0"/>
    <n v="0"/>
    <n v="1"/>
    <s v="Low"/>
    <n v="0"/>
  </r>
  <r>
    <n v="4.5058160029999996"/>
    <s v="No"/>
    <n v="5"/>
    <n v="3"/>
    <s v="No"/>
    <n v="15"/>
    <n v="3"/>
    <x v="0"/>
    <n v="0"/>
    <n v="0"/>
    <n v="1"/>
    <s v="Medium"/>
    <n v="0"/>
  </r>
  <r>
    <n v="4"/>
    <s v="Yes"/>
    <n v="2"/>
    <n v="1"/>
    <s v="Yes"/>
    <n v="3"/>
    <n v="0"/>
    <x v="1"/>
    <n v="1"/>
    <n v="1"/>
    <n v="0"/>
    <s v="Medium"/>
    <n v="4.5061608304100043"/>
  </r>
  <r>
    <n v="2"/>
    <s v="No"/>
    <n v="8"/>
    <n v="5"/>
    <s v="No"/>
    <n v="8"/>
    <n v="9"/>
    <x v="0"/>
    <n v="0"/>
    <n v="0"/>
    <n v="1"/>
    <s v="Low"/>
    <n v="0"/>
  </r>
  <r>
    <n v="1"/>
    <s v="No"/>
    <n v="4"/>
    <n v="6"/>
    <s v="No"/>
    <n v="6"/>
    <n v="7"/>
    <x v="0"/>
    <n v="0"/>
    <n v="0"/>
    <n v="1"/>
    <s v="Low"/>
    <n v="0"/>
  </r>
  <r>
    <n v="3"/>
    <s v="No"/>
    <n v="4"/>
    <n v="4"/>
    <s v="No"/>
    <n v="14"/>
    <n v="3"/>
    <x v="0"/>
    <n v="0"/>
    <n v="0"/>
    <n v="1"/>
    <s v="Low"/>
    <n v="0"/>
  </r>
  <r>
    <n v="1"/>
    <s v="No"/>
    <n v="7"/>
    <n v="5"/>
    <s v="No"/>
    <n v="14"/>
    <n v="8"/>
    <x v="1"/>
    <n v="0"/>
    <n v="0"/>
    <n v="0"/>
    <s v="Low"/>
    <n v="4.5061608304100043"/>
  </r>
  <r>
    <n v="9"/>
    <s v="Yes"/>
    <n v="2"/>
    <n v="1"/>
    <s v="Yes"/>
    <n v="2"/>
    <n v="2"/>
    <x v="1"/>
    <n v="1"/>
    <n v="1"/>
    <n v="0"/>
    <s v="High"/>
    <n v="4.5061608304100043"/>
  </r>
  <r>
    <n v="2"/>
    <s v="No"/>
    <n v="6"/>
    <n v="3"/>
    <s v="No"/>
    <n v="9"/>
    <n v="8"/>
    <x v="0"/>
    <n v="0"/>
    <n v="0"/>
    <n v="1"/>
    <s v="Low"/>
    <n v="0"/>
  </r>
  <r>
    <n v="0"/>
    <s v="No"/>
    <n v="4"/>
    <n v="6"/>
    <s v="No"/>
    <n v="6"/>
    <n v="6"/>
    <x v="0"/>
    <n v="0"/>
    <n v="0"/>
    <n v="1"/>
    <s v="Low"/>
    <n v="0"/>
  </r>
  <r>
    <n v="4"/>
    <s v="Yes"/>
    <n v="1"/>
    <n v="1"/>
    <s v="Yes"/>
    <n v="3"/>
    <n v="2"/>
    <x v="1"/>
    <n v="1"/>
    <n v="1"/>
    <n v="0"/>
    <s v="Medium"/>
    <n v="4.5061608304100043"/>
  </r>
  <r>
    <n v="3"/>
    <s v="No"/>
    <n v="4"/>
    <n v="5"/>
    <s v="No"/>
    <n v="6"/>
    <n v="3.5647266310000001"/>
    <x v="0"/>
    <n v="0"/>
    <n v="0"/>
    <n v="1"/>
    <s v="Low"/>
    <n v="0"/>
  </r>
  <r>
    <n v="0"/>
    <s v="No"/>
    <n v="6"/>
    <n v="4"/>
    <s v="No"/>
    <n v="10"/>
    <n v="3"/>
    <x v="0"/>
    <n v="0"/>
    <n v="0"/>
    <n v="1"/>
    <s v="Low"/>
    <n v="0"/>
  </r>
  <r>
    <n v="3"/>
    <s v="No"/>
    <n v="6"/>
    <n v="5"/>
    <s v="No"/>
    <n v="14"/>
    <n v="6"/>
    <x v="0"/>
    <n v="0"/>
    <n v="0"/>
    <n v="1"/>
    <s v="Low"/>
    <n v="0"/>
  </r>
  <r>
    <n v="3"/>
    <s v="No"/>
    <n v="8"/>
    <n v="6"/>
    <s v="No"/>
    <n v="11"/>
    <n v="8"/>
    <x v="0"/>
    <n v="0"/>
    <n v="0"/>
    <n v="1"/>
    <s v="Low"/>
    <n v="0"/>
  </r>
  <r>
    <n v="5"/>
    <s v="Yes"/>
    <n v="1"/>
    <n v="2"/>
    <s v="Yes"/>
    <n v="3"/>
    <n v="3.5647266310000001"/>
    <x v="1"/>
    <n v="1"/>
    <n v="1"/>
    <n v="0"/>
    <s v="Medium"/>
    <n v="4.5061608304100043"/>
  </r>
  <r>
    <n v="10"/>
    <s v="Yes"/>
    <n v="2"/>
    <n v="2"/>
    <s v="Yes"/>
    <n v="4"/>
    <n v="0"/>
    <x v="1"/>
    <n v="1"/>
    <n v="1"/>
    <n v="0"/>
    <s v="High"/>
    <n v="4.5061608304100043"/>
  </r>
  <r>
    <n v="9"/>
    <s v="Yes"/>
    <n v="2"/>
    <n v="0"/>
    <s v="Yes"/>
    <n v="5"/>
    <n v="0"/>
    <x v="1"/>
    <n v="1"/>
    <n v="1"/>
    <n v="0"/>
    <s v="High"/>
    <n v="4.5061608304100043"/>
  </r>
  <r>
    <n v="3"/>
    <s v="No"/>
    <n v="7"/>
    <n v="3"/>
    <s v="No"/>
    <n v="12"/>
    <n v="7"/>
    <x v="0"/>
    <n v="0"/>
    <n v="0"/>
    <n v="1"/>
    <s v="Low"/>
    <n v="0"/>
  </r>
  <r>
    <n v="5"/>
    <s v="Yes"/>
    <n v="3"/>
    <n v="1"/>
    <s v="Yes"/>
    <n v="5"/>
    <n v="2"/>
    <x v="1"/>
    <n v="1"/>
    <n v="1"/>
    <n v="0"/>
    <s v="Medium"/>
    <n v="4.5061608304100043"/>
  </r>
  <r>
    <n v="7"/>
    <s v="Yes"/>
    <n v="0"/>
    <n v="1"/>
    <s v="Yes"/>
    <n v="2"/>
    <n v="2"/>
    <x v="1"/>
    <n v="1"/>
    <n v="1"/>
    <n v="0"/>
    <s v="Medium"/>
    <n v="4.5061608304100043"/>
  </r>
  <r>
    <n v="8"/>
    <s v="Yes"/>
    <n v="3"/>
    <n v="0"/>
    <s v="Yes"/>
    <n v="5"/>
    <n v="3.5647266310000001"/>
    <x v="1"/>
    <n v="1"/>
    <n v="1"/>
    <n v="0"/>
    <s v="High"/>
    <n v="4.5061608304100043"/>
  </r>
  <r>
    <n v="2"/>
    <s v="No"/>
    <n v="7"/>
    <n v="5"/>
    <s v="No"/>
    <n v="8"/>
    <n v="3.5647266310000001"/>
    <x v="0"/>
    <n v="0"/>
    <n v="0"/>
    <n v="1"/>
    <s v="Low"/>
    <n v="0"/>
  </r>
  <r>
    <n v="0"/>
    <s v="No"/>
    <n v="5"/>
    <n v="3"/>
    <s v="No"/>
    <n v="9"/>
    <n v="5"/>
    <x v="0"/>
    <n v="0"/>
    <n v="0"/>
    <n v="1"/>
    <s v="Low"/>
    <n v="0"/>
  </r>
  <r>
    <n v="10"/>
    <s v="No"/>
    <n v="3"/>
    <n v="0"/>
    <s v="Yes"/>
    <n v="4"/>
    <n v="0"/>
    <x v="1"/>
    <n v="0"/>
    <n v="1"/>
    <n v="0"/>
    <s v="High"/>
    <n v="4.5061608304100043"/>
  </r>
  <r>
    <n v="9"/>
    <s v="Yes"/>
    <n v="2"/>
    <n v="1"/>
    <s v="Yes"/>
    <n v="2"/>
    <n v="0"/>
    <x v="1"/>
    <n v="1"/>
    <n v="1"/>
    <n v="0"/>
    <s v="High"/>
    <n v="4.5061608304100043"/>
  </r>
  <r>
    <n v="1"/>
    <s v="No"/>
    <n v="7"/>
    <n v="4"/>
    <s v="No"/>
    <n v="7"/>
    <n v="9"/>
    <x v="0"/>
    <n v="0"/>
    <n v="0"/>
    <n v="1"/>
    <s v="Low"/>
    <n v="0"/>
  </r>
  <r>
    <n v="5"/>
    <s v="Yes"/>
    <n v="0"/>
    <n v="2"/>
    <s v="Yes"/>
    <n v="5"/>
    <n v="1"/>
    <x v="1"/>
    <n v="1"/>
    <n v="1"/>
    <n v="0"/>
    <s v="Medium"/>
    <n v="4.5061608304100043"/>
  </r>
  <r>
    <n v="7"/>
    <s v="Yes"/>
    <n v="3"/>
    <n v="2"/>
    <s v="No"/>
    <n v="4"/>
    <n v="0"/>
    <x v="1"/>
    <n v="1"/>
    <n v="0"/>
    <n v="0"/>
    <s v="Medium"/>
    <n v="4.5061608304100043"/>
  </r>
  <r>
    <n v="10"/>
    <s v="Yes"/>
    <n v="2"/>
    <n v="2"/>
    <s v="Yes"/>
    <n v="4"/>
    <n v="2"/>
    <x v="1"/>
    <n v="1"/>
    <n v="1"/>
    <n v="0"/>
    <s v="High"/>
    <n v="4.5061608304100043"/>
  </r>
  <r>
    <n v="10"/>
    <s v="Yes"/>
    <n v="0"/>
    <n v="0"/>
    <s v="Yes"/>
    <n v="4"/>
    <n v="1"/>
    <x v="1"/>
    <n v="1"/>
    <n v="1"/>
    <n v="0"/>
    <s v="High"/>
    <n v="4.5061608304100043"/>
  </r>
  <r>
    <n v="5"/>
    <s v="Yes"/>
    <n v="0"/>
    <n v="2"/>
    <s v="Yes"/>
    <n v="3"/>
    <n v="0"/>
    <x v="1"/>
    <n v="1"/>
    <n v="1"/>
    <n v="0"/>
    <s v="Medium"/>
    <n v="4.5061608304100043"/>
  </r>
  <r>
    <n v="1"/>
    <s v="No"/>
    <n v="5"/>
    <n v="3"/>
    <s v="No"/>
    <n v="6"/>
    <n v="7"/>
    <x v="0"/>
    <n v="0"/>
    <n v="0"/>
    <n v="1"/>
    <s v="Low"/>
    <n v="0"/>
  </r>
  <r>
    <n v="5"/>
    <s v="Yes"/>
    <n v="0"/>
    <n v="1"/>
    <s v="Yes"/>
    <n v="4"/>
    <n v="2"/>
    <x v="1"/>
    <n v="1"/>
    <n v="1"/>
    <n v="0"/>
    <s v="Medium"/>
    <n v="4.5061608304100043"/>
  </r>
  <r>
    <n v="1"/>
    <s v="No"/>
    <n v="9"/>
    <n v="5"/>
    <s v="No"/>
    <n v="7"/>
    <n v="3"/>
    <x v="0"/>
    <n v="0"/>
    <n v="0"/>
    <n v="1"/>
    <s v="Low"/>
    <n v="0"/>
  </r>
  <r>
    <n v="8"/>
    <s v="Yes"/>
    <n v="3.963354475"/>
    <n v="2"/>
    <s v="Yes"/>
    <n v="3"/>
    <n v="2"/>
    <x v="1"/>
    <n v="1"/>
    <n v="1"/>
    <n v="0"/>
    <s v="High"/>
    <n v="4.5061608304100043"/>
  </r>
  <r>
    <n v="0"/>
    <s v="No"/>
    <n v="5"/>
    <n v="5"/>
    <s v="No"/>
    <n v="6.2688629120000003"/>
    <n v="4"/>
    <x v="0"/>
    <n v="0"/>
    <n v="0"/>
    <n v="1"/>
    <s v="Low"/>
    <n v="0"/>
  </r>
  <r>
    <n v="1"/>
    <s v="No"/>
    <n v="5"/>
    <n v="6"/>
    <s v="No"/>
    <n v="12"/>
    <n v="3"/>
    <x v="0"/>
    <n v="0"/>
    <n v="0"/>
    <n v="1"/>
    <s v="Low"/>
    <n v="0"/>
  </r>
  <r>
    <n v="11"/>
    <s v="Yes"/>
    <n v="3"/>
    <n v="1"/>
    <s v="Yes"/>
    <n v="5"/>
    <n v="2"/>
    <x v="1"/>
    <n v="1"/>
    <n v="1"/>
    <n v="0"/>
    <s v="High"/>
    <n v="4.5061608304100043"/>
  </r>
  <r>
    <n v="2"/>
    <s v="No"/>
    <n v="4"/>
    <n v="5"/>
    <s v="No"/>
    <n v="11"/>
    <n v="7"/>
    <x v="0"/>
    <n v="0"/>
    <n v="0"/>
    <n v="1"/>
    <s v="Low"/>
    <n v="0"/>
  </r>
  <r>
    <n v="4.5058160029999996"/>
    <s v="Yes"/>
    <n v="2"/>
    <n v="1"/>
    <s v="Yes"/>
    <n v="2"/>
    <n v="2"/>
    <x v="1"/>
    <n v="1"/>
    <n v="1"/>
    <n v="0"/>
    <s v="Medium"/>
    <n v="4.5061608304100043"/>
  </r>
  <r>
    <n v="11"/>
    <s v="Yes"/>
    <n v="2"/>
    <n v="0"/>
    <s v="Yes"/>
    <n v="4"/>
    <n v="1"/>
    <x v="0"/>
    <n v="1"/>
    <n v="1"/>
    <n v="1"/>
    <s v="High"/>
    <n v="0"/>
  </r>
  <r>
    <n v="7"/>
    <s v="Yes"/>
    <n v="0"/>
    <n v="3"/>
    <s v="Yes"/>
    <n v="2"/>
    <n v="1"/>
    <x v="1"/>
    <n v="1"/>
    <n v="1"/>
    <n v="0"/>
    <s v="Medium"/>
    <n v="4.5061608304100043"/>
  </r>
  <r>
    <n v="4.5058160029999996"/>
    <s v="Yes"/>
    <n v="3"/>
    <n v="2"/>
    <s v="Yes"/>
    <n v="2"/>
    <n v="2"/>
    <x v="1"/>
    <n v="1"/>
    <n v="1"/>
    <n v="0"/>
    <s v="Medium"/>
    <n v="4.5061608304100043"/>
  </r>
  <r>
    <n v="11"/>
    <s v="Yes"/>
    <n v="1"/>
    <n v="2"/>
    <s v="Yes"/>
    <n v="3"/>
    <n v="0"/>
    <x v="1"/>
    <n v="1"/>
    <n v="1"/>
    <n v="0"/>
    <s v="High"/>
    <n v="4.5061608304100043"/>
  </r>
  <r>
    <n v="9"/>
    <s v="Yes"/>
    <n v="2"/>
    <n v="0"/>
    <s v="Yes"/>
    <n v="1"/>
    <n v="0"/>
    <x v="0"/>
    <n v="1"/>
    <n v="1"/>
    <n v="1"/>
    <s v="High"/>
    <n v="0"/>
  </r>
  <r>
    <n v="0"/>
    <s v="No"/>
    <n v="9"/>
    <n v="4"/>
    <s v="No"/>
    <n v="5"/>
    <n v="4"/>
    <x v="0"/>
    <n v="0"/>
    <n v="0"/>
    <n v="1"/>
    <s v="Low"/>
    <n v="0"/>
  </r>
  <r>
    <n v="3"/>
    <s v="No"/>
    <n v="9"/>
    <n v="4"/>
    <s v="No"/>
    <n v="8"/>
    <n v="8"/>
    <x v="0"/>
    <n v="0"/>
    <n v="0"/>
    <n v="1"/>
    <s v="Low"/>
    <n v="0"/>
  </r>
  <r>
    <n v="7"/>
    <s v="Yes"/>
    <n v="0"/>
    <n v="0"/>
    <s v="Yes"/>
    <n v="2"/>
    <n v="1"/>
    <x v="1"/>
    <n v="1"/>
    <n v="1"/>
    <n v="0"/>
    <s v="Medium"/>
    <n v="4.5061608304100043"/>
  </r>
  <r>
    <n v="3"/>
    <s v="No"/>
    <n v="4"/>
    <n v="3"/>
    <s v="No"/>
    <n v="12"/>
    <n v="3"/>
    <x v="0"/>
    <n v="0"/>
    <n v="0"/>
    <n v="1"/>
    <s v="Low"/>
    <n v="0"/>
  </r>
  <r>
    <n v="9"/>
    <s v="Yes"/>
    <n v="1"/>
    <n v="2"/>
    <s v="No"/>
    <n v="5"/>
    <n v="1"/>
    <x v="1"/>
    <n v="1"/>
    <n v="0"/>
    <n v="0"/>
    <s v="High"/>
    <n v="4.5061608304100043"/>
  </r>
  <r>
    <n v="3"/>
    <s v="No"/>
    <n v="8"/>
    <n v="4"/>
    <s v="No"/>
    <n v="13"/>
    <n v="6"/>
    <x v="0"/>
    <n v="0"/>
    <n v="0"/>
    <n v="1"/>
    <s v="Low"/>
    <n v="0"/>
  </r>
  <r>
    <n v="5"/>
    <s v="Yes"/>
    <n v="2"/>
    <n v="2"/>
    <s v="Yes"/>
    <n v="1"/>
    <n v="1"/>
    <x v="1"/>
    <n v="1"/>
    <n v="1"/>
    <n v="0"/>
    <s v="Medium"/>
    <n v="4.5061608304100043"/>
  </r>
  <r>
    <n v="11"/>
    <s v="Yes"/>
    <n v="1"/>
    <n v="0"/>
    <s v="No"/>
    <n v="2"/>
    <n v="0"/>
    <x v="1"/>
    <n v="1"/>
    <n v="0"/>
    <n v="0"/>
    <s v="High"/>
    <n v="4.5061608304100043"/>
  </r>
  <r>
    <n v="7"/>
    <s v="Yes"/>
    <n v="1"/>
    <n v="0"/>
    <s v="Yes"/>
    <n v="2"/>
    <n v="0"/>
    <x v="1"/>
    <n v="1"/>
    <n v="1"/>
    <n v="0"/>
    <s v="Medium"/>
    <n v="4.5061608304100043"/>
  </r>
  <r>
    <n v="1"/>
    <s v="No"/>
    <n v="7"/>
    <n v="5"/>
    <s v="No"/>
    <n v="6"/>
    <n v="3"/>
    <x v="0"/>
    <n v="0"/>
    <n v="0"/>
    <n v="1"/>
    <s v="Low"/>
    <n v="0"/>
  </r>
  <r>
    <n v="4.5058160029999996"/>
    <s v="No"/>
    <n v="7"/>
    <n v="6"/>
    <s v="No"/>
    <n v="12"/>
    <n v="8"/>
    <x v="0"/>
    <n v="0"/>
    <n v="0"/>
    <n v="1"/>
    <s v="Medium"/>
    <n v="0"/>
  </r>
  <r>
    <n v="6"/>
    <s v="Yes"/>
    <n v="3.963354475"/>
    <n v="2"/>
    <s v="Yes"/>
    <n v="1"/>
    <n v="1"/>
    <x v="1"/>
    <n v="1"/>
    <n v="1"/>
    <n v="0"/>
    <s v="Medium"/>
    <n v="4.5061608304100043"/>
  </r>
  <r>
    <n v="1"/>
    <s v="No"/>
    <n v="8"/>
    <n v="5"/>
    <s v="No"/>
    <n v="9"/>
    <n v="6"/>
    <x v="0"/>
    <n v="0"/>
    <n v="0"/>
    <n v="1"/>
    <s v="Low"/>
    <n v="0"/>
  </r>
  <r>
    <n v="7"/>
    <s v="Yes"/>
    <n v="0"/>
    <n v="2"/>
    <s v="Yes"/>
    <n v="5"/>
    <n v="1"/>
    <x v="1"/>
    <n v="1"/>
    <n v="1"/>
    <n v="0"/>
    <s v="Medium"/>
    <n v="4.5061608304100043"/>
  </r>
  <r>
    <n v="1"/>
    <s v="No"/>
    <n v="9"/>
    <n v="3"/>
    <s v="No"/>
    <n v="6"/>
    <n v="8"/>
    <x v="0"/>
    <n v="0"/>
    <n v="0"/>
    <n v="1"/>
    <s v="Low"/>
    <n v="0"/>
  </r>
  <r>
    <n v="5"/>
    <s v="Yes"/>
    <n v="3"/>
    <n v="1"/>
    <s v="Yes"/>
    <n v="4"/>
    <n v="1"/>
    <x v="1"/>
    <n v="1"/>
    <n v="1"/>
    <n v="0"/>
    <s v="Medium"/>
    <n v="4.5061608304100043"/>
  </r>
  <r>
    <n v="11"/>
    <s v="Yes"/>
    <n v="1"/>
    <n v="0"/>
    <s v="Yes"/>
    <n v="4"/>
    <n v="1"/>
    <x v="1"/>
    <n v="1"/>
    <n v="1"/>
    <n v="0"/>
    <s v="High"/>
    <n v="4.5061608304100043"/>
  </r>
  <r>
    <n v="1"/>
    <s v="No"/>
    <n v="8"/>
    <n v="6"/>
    <s v="No"/>
    <n v="12"/>
    <n v="3"/>
    <x v="0"/>
    <n v="0"/>
    <n v="0"/>
    <n v="1"/>
    <s v="Low"/>
    <n v="0"/>
  </r>
  <r>
    <n v="11"/>
    <s v="Yes"/>
    <n v="0"/>
    <n v="0"/>
    <s v="Yes"/>
    <n v="4"/>
    <n v="1"/>
    <x v="1"/>
    <n v="1"/>
    <n v="1"/>
    <n v="0"/>
    <s v="High"/>
    <n v="4.5061608304100043"/>
  </r>
  <r>
    <n v="9"/>
    <s v="Yes"/>
    <n v="2"/>
    <n v="2"/>
    <s v="Yes"/>
    <n v="5"/>
    <n v="2"/>
    <x v="1"/>
    <n v="1"/>
    <n v="1"/>
    <n v="0"/>
    <s v="High"/>
    <n v="4.5061608304100043"/>
  </r>
  <r>
    <n v="3"/>
    <s v="No"/>
    <n v="6"/>
    <n v="3"/>
    <s v="No"/>
    <n v="8"/>
    <n v="7"/>
    <x v="0"/>
    <n v="0"/>
    <n v="0"/>
    <n v="1"/>
    <s v="Low"/>
    <n v="0"/>
  </r>
  <r>
    <n v="3"/>
    <s v="No"/>
    <n v="6"/>
    <n v="4"/>
    <s v="No"/>
    <n v="11"/>
    <n v="9"/>
    <x v="0"/>
    <n v="0"/>
    <n v="0"/>
    <n v="1"/>
    <s v="Low"/>
    <n v="0"/>
  </r>
  <r>
    <n v="9"/>
    <s v="Yes"/>
    <n v="1"/>
    <n v="0"/>
    <s v="Yes"/>
    <n v="5"/>
    <n v="2"/>
    <x v="1"/>
    <n v="1"/>
    <n v="1"/>
    <n v="0"/>
    <s v="High"/>
    <n v="4.5061608304100043"/>
  </r>
  <r>
    <n v="9"/>
    <s v="Yes"/>
    <n v="3.963354475"/>
    <n v="2"/>
    <s v="Yes"/>
    <n v="6.2688629120000003"/>
    <n v="0"/>
    <x v="1"/>
    <n v="1"/>
    <n v="1"/>
    <n v="0"/>
    <s v="High"/>
    <n v="4.5061608304100043"/>
  </r>
  <r>
    <n v="0"/>
    <s v="No"/>
    <n v="9"/>
    <n v="5"/>
    <s v="No"/>
    <n v="6"/>
    <n v="7"/>
    <x v="0"/>
    <n v="0"/>
    <n v="0"/>
    <n v="1"/>
    <s v="Low"/>
    <n v="0"/>
  </r>
  <r>
    <n v="8"/>
    <s v="Yes"/>
    <n v="2"/>
    <n v="2"/>
    <s v="Yes"/>
    <n v="6.2688629120000003"/>
    <n v="1"/>
    <x v="1"/>
    <n v="1"/>
    <n v="1"/>
    <n v="0"/>
    <s v="High"/>
    <n v="4.5061608304100043"/>
  </r>
  <r>
    <n v="10"/>
    <s v="Yes"/>
    <n v="2"/>
    <n v="0"/>
    <s v="Yes"/>
    <n v="5"/>
    <n v="2"/>
    <x v="1"/>
    <n v="1"/>
    <n v="1"/>
    <n v="0"/>
    <s v="High"/>
    <n v="4.5061608304100043"/>
  </r>
  <r>
    <n v="6"/>
    <s v="Yes"/>
    <n v="0"/>
    <n v="3"/>
    <s v="Yes"/>
    <n v="5"/>
    <n v="2"/>
    <x v="1"/>
    <n v="1"/>
    <n v="1"/>
    <n v="0"/>
    <s v="Medium"/>
    <n v="4.5061608304100043"/>
  </r>
  <r>
    <n v="10"/>
    <s v="Yes"/>
    <n v="2"/>
    <n v="0"/>
    <s v="Yes"/>
    <n v="2"/>
    <n v="1"/>
    <x v="0"/>
    <n v="1"/>
    <n v="1"/>
    <n v="1"/>
    <s v="High"/>
    <n v="0"/>
  </r>
  <r>
    <n v="1"/>
    <s v="No"/>
    <n v="4"/>
    <n v="5"/>
    <s v="No"/>
    <n v="10"/>
    <n v="4"/>
    <x v="0"/>
    <n v="0"/>
    <n v="0"/>
    <n v="1"/>
    <s v="Low"/>
    <n v="0"/>
  </r>
  <r>
    <n v="8"/>
    <s v="Yes"/>
    <n v="0"/>
    <n v="2"/>
    <s v="Yes"/>
    <n v="1"/>
    <n v="2"/>
    <x v="1"/>
    <n v="1"/>
    <n v="1"/>
    <n v="0"/>
    <s v="High"/>
    <n v="4.5061608304100043"/>
  </r>
  <r>
    <n v="4"/>
    <s v="Yes"/>
    <n v="3"/>
    <n v="2"/>
    <s v="Yes"/>
    <n v="3"/>
    <n v="2"/>
    <x v="1"/>
    <n v="1"/>
    <n v="1"/>
    <n v="0"/>
    <s v="Medium"/>
    <n v="4.5061608304100043"/>
  </r>
  <r>
    <n v="10"/>
    <s v="Yes"/>
    <n v="3.963354475"/>
    <n v="2"/>
    <s v="Yes"/>
    <n v="5"/>
    <n v="1"/>
    <x v="1"/>
    <n v="1"/>
    <n v="1"/>
    <n v="0"/>
    <s v="High"/>
    <n v="4.5061608304100043"/>
  </r>
  <r>
    <n v="1"/>
    <s v="No"/>
    <n v="6"/>
    <n v="6"/>
    <s v="No"/>
    <n v="7"/>
    <n v="3"/>
    <x v="0"/>
    <n v="0"/>
    <n v="0"/>
    <n v="1"/>
    <s v="Low"/>
    <n v="0"/>
  </r>
  <r>
    <n v="10"/>
    <s v="Yes"/>
    <n v="3.963354475"/>
    <n v="0"/>
    <s v="Yes"/>
    <n v="1"/>
    <n v="0"/>
    <x v="1"/>
    <n v="1"/>
    <n v="1"/>
    <n v="0"/>
    <s v="High"/>
    <n v="4.5061608304100043"/>
  </r>
  <r>
    <n v="5"/>
    <s v="Yes"/>
    <n v="0"/>
    <n v="1"/>
    <s v="Yes"/>
    <n v="5"/>
    <n v="2"/>
    <x v="1"/>
    <n v="1"/>
    <n v="1"/>
    <n v="0"/>
    <s v="Medium"/>
    <n v="4.5061608304100043"/>
  </r>
  <r>
    <n v="0"/>
    <s v="No"/>
    <n v="6"/>
    <n v="6"/>
    <s v="No"/>
    <n v="7"/>
    <n v="7"/>
    <x v="0"/>
    <n v="0"/>
    <n v="0"/>
    <n v="1"/>
    <s v="Low"/>
    <n v="0"/>
  </r>
  <r>
    <n v="6"/>
    <s v="Yes"/>
    <n v="3"/>
    <n v="0"/>
    <s v="Yes"/>
    <n v="4"/>
    <n v="0"/>
    <x v="1"/>
    <n v="1"/>
    <n v="1"/>
    <n v="0"/>
    <s v="Medium"/>
    <n v="4.5061608304100043"/>
  </r>
  <r>
    <n v="2"/>
    <s v="No"/>
    <n v="7"/>
    <n v="5"/>
    <s v="No"/>
    <n v="10"/>
    <n v="5"/>
    <x v="0"/>
    <n v="0"/>
    <n v="0"/>
    <n v="1"/>
    <s v="Low"/>
    <n v="0"/>
  </r>
  <r>
    <n v="9"/>
    <s v="Yes"/>
    <n v="2"/>
    <n v="0"/>
    <s v="Yes"/>
    <n v="3"/>
    <n v="0"/>
    <x v="1"/>
    <n v="1"/>
    <n v="1"/>
    <n v="0"/>
    <s v="High"/>
    <n v="4.5061608304100043"/>
  </r>
  <r>
    <n v="8"/>
    <s v="Yes"/>
    <n v="3"/>
    <n v="0"/>
    <s v="Yes"/>
    <n v="4"/>
    <n v="2"/>
    <x v="1"/>
    <n v="1"/>
    <n v="1"/>
    <n v="0"/>
    <s v="High"/>
    <n v="4.5061608304100043"/>
  </r>
  <r>
    <n v="8"/>
    <s v="Yes"/>
    <n v="0"/>
    <n v="1"/>
    <s v="Yes"/>
    <n v="3"/>
    <n v="2"/>
    <x v="1"/>
    <n v="1"/>
    <n v="1"/>
    <n v="0"/>
    <s v="High"/>
    <n v="4.5061608304100043"/>
  </r>
  <r>
    <n v="10"/>
    <s v="Yes"/>
    <n v="0"/>
    <n v="0"/>
    <s v="Yes"/>
    <n v="3"/>
    <n v="1"/>
    <x v="0"/>
    <n v="1"/>
    <n v="1"/>
    <n v="1"/>
    <s v="High"/>
    <n v="0"/>
  </r>
  <r>
    <n v="3"/>
    <s v="No"/>
    <n v="6"/>
    <n v="4"/>
    <s v="No"/>
    <n v="11"/>
    <n v="5"/>
    <x v="0"/>
    <n v="0"/>
    <n v="0"/>
    <n v="1"/>
    <s v="Low"/>
    <n v="0"/>
  </r>
  <r>
    <n v="0"/>
    <s v="No"/>
    <n v="7"/>
    <n v="3"/>
    <s v="No"/>
    <n v="8"/>
    <n v="5"/>
    <x v="0"/>
    <n v="0"/>
    <n v="0"/>
    <n v="1"/>
    <s v="Low"/>
    <n v="0"/>
  </r>
  <r>
    <n v="1"/>
    <s v="No"/>
    <n v="9"/>
    <n v="5"/>
    <s v="No"/>
    <n v="14"/>
    <n v="9"/>
    <x v="1"/>
    <n v="0"/>
    <n v="0"/>
    <n v="0"/>
    <s v="Low"/>
    <n v="4.5061608304100043"/>
  </r>
  <r>
    <n v="2"/>
    <s v="No"/>
    <n v="9"/>
    <n v="5"/>
    <s v="No"/>
    <n v="14"/>
    <n v="4"/>
    <x v="0"/>
    <n v="0"/>
    <n v="0"/>
    <n v="1"/>
    <s v="Low"/>
    <n v="0"/>
  </r>
  <r>
    <n v="6"/>
    <s v="Yes"/>
    <n v="2"/>
    <n v="1"/>
    <s v="Yes"/>
    <n v="2"/>
    <n v="2"/>
    <x v="1"/>
    <n v="1"/>
    <n v="1"/>
    <n v="0"/>
    <s v="Medium"/>
    <n v="4.5061608304100043"/>
  </r>
  <r>
    <n v="6"/>
    <s v="Yes"/>
    <n v="3"/>
    <n v="1"/>
    <s v="Yes"/>
    <n v="4"/>
    <n v="1"/>
    <x v="1"/>
    <n v="1"/>
    <n v="1"/>
    <n v="0"/>
    <s v="Medium"/>
    <n v="4.5061608304100043"/>
  </r>
  <r>
    <n v="0"/>
    <s v="No"/>
    <n v="5"/>
    <n v="6"/>
    <s v="No"/>
    <n v="5"/>
    <n v="5"/>
    <x v="0"/>
    <n v="0"/>
    <n v="0"/>
    <n v="1"/>
    <s v="Low"/>
    <n v="0"/>
  </r>
  <r>
    <n v="11"/>
    <s v="Yes"/>
    <n v="3"/>
    <n v="2"/>
    <s v="Yes"/>
    <n v="4"/>
    <n v="1"/>
    <x v="1"/>
    <n v="1"/>
    <n v="1"/>
    <n v="0"/>
    <s v="High"/>
    <n v="4.5061608304100043"/>
  </r>
  <r>
    <n v="10"/>
    <s v="Yes"/>
    <n v="3"/>
    <n v="2"/>
    <s v="No"/>
    <n v="3"/>
    <n v="2"/>
    <x v="1"/>
    <n v="1"/>
    <n v="0"/>
    <n v="0"/>
    <s v="High"/>
    <n v="4.5061608304100043"/>
  </r>
  <r>
    <n v="8"/>
    <s v="Yes"/>
    <n v="3"/>
    <n v="0"/>
    <s v="Yes"/>
    <n v="4"/>
    <n v="1"/>
    <x v="1"/>
    <n v="1"/>
    <n v="1"/>
    <n v="0"/>
    <s v="High"/>
    <n v="4.5061608304100043"/>
  </r>
  <r>
    <n v="9"/>
    <s v="Yes"/>
    <n v="1"/>
    <n v="2"/>
    <s v="Yes"/>
    <n v="3"/>
    <n v="0"/>
    <x v="1"/>
    <n v="1"/>
    <n v="1"/>
    <n v="0"/>
    <s v="High"/>
    <n v="4.5061608304100043"/>
  </r>
  <r>
    <n v="1"/>
    <s v="No"/>
    <n v="9"/>
    <n v="5"/>
    <s v="No"/>
    <n v="8"/>
    <n v="7"/>
    <x v="1"/>
    <n v="0"/>
    <n v="0"/>
    <n v="0"/>
    <s v="Low"/>
    <n v="4.5061608304100043"/>
  </r>
  <r>
    <n v="0"/>
    <s v="No"/>
    <n v="8"/>
    <n v="4"/>
    <s v="No"/>
    <n v="10"/>
    <n v="3"/>
    <x v="0"/>
    <n v="0"/>
    <n v="0"/>
    <n v="1"/>
    <s v="Low"/>
    <n v="0"/>
  </r>
  <r>
    <n v="7"/>
    <s v="Yes"/>
    <n v="3.963354475"/>
    <n v="2"/>
    <s v="Yes"/>
    <n v="1"/>
    <n v="2"/>
    <x v="1"/>
    <n v="1"/>
    <n v="1"/>
    <n v="0"/>
    <s v="Medium"/>
    <n v="4.5061608304100043"/>
  </r>
  <r>
    <n v="1"/>
    <s v="No"/>
    <n v="5"/>
    <n v="5"/>
    <s v="No"/>
    <n v="10"/>
    <n v="3"/>
    <x v="0"/>
    <n v="0"/>
    <n v="0"/>
    <n v="1"/>
    <s v="Low"/>
    <n v="0"/>
  </r>
  <r>
    <n v="2"/>
    <s v="No"/>
    <n v="8"/>
    <n v="3"/>
    <s v="No"/>
    <n v="6"/>
    <n v="6"/>
    <x v="0"/>
    <n v="0"/>
    <n v="0"/>
    <n v="1"/>
    <s v="Low"/>
    <n v="0"/>
  </r>
  <r>
    <n v="6"/>
    <s v="Yes"/>
    <n v="2"/>
    <n v="0"/>
    <s v="Yes"/>
    <n v="2"/>
    <n v="0"/>
    <x v="1"/>
    <n v="1"/>
    <n v="1"/>
    <n v="0"/>
    <s v="Medium"/>
    <n v="4.5061608304100043"/>
  </r>
  <r>
    <n v="9"/>
    <s v="Yes"/>
    <n v="0"/>
    <n v="2"/>
    <s v="Yes"/>
    <n v="1"/>
    <n v="1"/>
    <x v="1"/>
    <n v="1"/>
    <n v="1"/>
    <n v="0"/>
    <s v="High"/>
    <n v="4.5061608304100043"/>
  </r>
  <r>
    <n v="9"/>
    <s v="Yes"/>
    <n v="2"/>
    <n v="1"/>
    <s v="Yes"/>
    <n v="4"/>
    <n v="0"/>
    <x v="1"/>
    <n v="1"/>
    <n v="1"/>
    <n v="0"/>
    <s v="High"/>
    <n v="4.5061608304100043"/>
  </r>
  <r>
    <n v="2"/>
    <s v="No"/>
    <n v="9"/>
    <n v="4"/>
    <s v="No"/>
    <n v="8"/>
    <n v="7"/>
    <x v="0"/>
    <n v="0"/>
    <n v="0"/>
    <n v="1"/>
    <s v="Low"/>
    <n v="0"/>
  </r>
  <r>
    <n v="8"/>
    <s v="Yes"/>
    <n v="2"/>
    <n v="1"/>
    <s v="Yes"/>
    <n v="1"/>
    <n v="2"/>
    <x v="1"/>
    <n v="1"/>
    <n v="1"/>
    <n v="0"/>
    <s v="High"/>
    <n v="4.5061608304100043"/>
  </r>
  <r>
    <n v="1"/>
    <s v="No"/>
    <n v="5"/>
    <n v="5"/>
    <s v="No"/>
    <n v="9"/>
    <n v="8"/>
    <x v="0"/>
    <n v="0"/>
    <n v="0"/>
    <n v="1"/>
    <s v="Low"/>
    <n v="0"/>
  </r>
  <r>
    <n v="7"/>
    <s v="Yes"/>
    <n v="1"/>
    <n v="1"/>
    <s v="Yes"/>
    <n v="1"/>
    <n v="1"/>
    <x v="1"/>
    <n v="1"/>
    <n v="1"/>
    <n v="0"/>
    <s v="Medium"/>
    <n v="4.5061608304100043"/>
  </r>
  <r>
    <n v="2"/>
    <s v="No"/>
    <n v="9"/>
    <n v="3"/>
    <s v="No"/>
    <n v="6"/>
    <n v="3"/>
    <x v="0"/>
    <n v="0"/>
    <n v="0"/>
    <n v="1"/>
    <s v="Low"/>
    <n v="0"/>
  </r>
  <r>
    <n v="4"/>
    <s v="Yes"/>
    <n v="1"/>
    <n v="1"/>
    <s v="Yes"/>
    <n v="1"/>
    <n v="2"/>
    <x v="1"/>
    <n v="1"/>
    <n v="1"/>
    <n v="0"/>
    <s v="Medium"/>
    <n v="4.5061608304100043"/>
  </r>
  <r>
    <n v="11"/>
    <s v="Yes"/>
    <n v="0"/>
    <n v="1"/>
    <s v="Yes"/>
    <n v="3"/>
    <n v="0"/>
    <x v="1"/>
    <n v="1"/>
    <n v="1"/>
    <n v="0"/>
    <s v="High"/>
    <n v="4.5061608304100043"/>
  </r>
  <r>
    <n v="0"/>
    <s v="No"/>
    <n v="7"/>
    <n v="3"/>
    <s v="No"/>
    <n v="6"/>
    <n v="6"/>
    <x v="0"/>
    <n v="0"/>
    <n v="0"/>
    <n v="1"/>
    <s v="Low"/>
    <n v="0"/>
  </r>
  <r>
    <n v="0"/>
    <s v="No"/>
    <n v="7"/>
    <n v="5"/>
    <s v="No"/>
    <n v="10"/>
    <n v="4"/>
    <x v="0"/>
    <n v="0"/>
    <n v="0"/>
    <n v="1"/>
    <s v="Low"/>
    <n v="0"/>
  </r>
  <r>
    <n v="7"/>
    <s v="Yes"/>
    <n v="0"/>
    <n v="2"/>
    <s v="Yes"/>
    <n v="2"/>
    <n v="0"/>
    <x v="1"/>
    <n v="1"/>
    <n v="1"/>
    <n v="0"/>
    <s v="Medium"/>
    <n v="4.5061608304100043"/>
  </r>
  <r>
    <n v="4.5058160029999996"/>
    <s v="No"/>
    <n v="6"/>
    <n v="3"/>
    <s v="No"/>
    <n v="12"/>
    <n v="5"/>
    <x v="0"/>
    <n v="0"/>
    <n v="0"/>
    <n v="1"/>
    <s v="Medium"/>
    <n v="0"/>
  </r>
  <r>
    <n v="3"/>
    <s v="No"/>
    <n v="5"/>
    <n v="6"/>
    <s v="No"/>
    <n v="15"/>
    <n v="5"/>
    <x v="0"/>
    <n v="0"/>
    <n v="0"/>
    <n v="1"/>
    <s v="Low"/>
    <n v="0"/>
  </r>
  <r>
    <n v="9"/>
    <s v="Yes"/>
    <n v="2"/>
    <n v="2"/>
    <s v="Yes"/>
    <n v="1"/>
    <n v="2"/>
    <x v="0"/>
    <n v="1"/>
    <n v="1"/>
    <n v="1"/>
    <s v="High"/>
    <n v="0"/>
  </r>
  <r>
    <n v="3"/>
    <s v="No"/>
    <n v="8"/>
    <n v="6"/>
    <s v="No"/>
    <n v="7"/>
    <n v="9"/>
    <x v="0"/>
    <n v="0"/>
    <n v="0"/>
    <n v="1"/>
    <s v="Low"/>
    <n v="0"/>
  </r>
  <r>
    <n v="6"/>
    <s v="Yes"/>
    <n v="2"/>
    <n v="2"/>
    <s v="Yes"/>
    <n v="4"/>
    <n v="0"/>
    <x v="1"/>
    <n v="1"/>
    <n v="1"/>
    <n v="0"/>
    <s v="Medium"/>
    <n v="4.5061608304100043"/>
  </r>
  <r>
    <n v="4"/>
    <s v="Yes"/>
    <n v="2"/>
    <n v="1"/>
    <s v="No"/>
    <n v="2"/>
    <n v="2"/>
    <x v="1"/>
    <n v="1"/>
    <n v="0"/>
    <n v="0"/>
    <s v="Medium"/>
    <n v="4.5061608304100043"/>
  </r>
  <r>
    <n v="4"/>
    <s v="Yes"/>
    <n v="3"/>
    <n v="1"/>
    <s v="Yes"/>
    <n v="3"/>
    <n v="1"/>
    <x v="1"/>
    <n v="1"/>
    <n v="1"/>
    <n v="0"/>
    <s v="Medium"/>
    <n v="4.5061608304100043"/>
  </r>
  <r>
    <n v="3"/>
    <s v="No"/>
    <n v="7"/>
    <n v="4"/>
    <s v="No"/>
    <n v="8"/>
    <n v="4"/>
    <x v="0"/>
    <n v="0"/>
    <n v="0"/>
    <n v="1"/>
    <s v="Low"/>
    <n v="0"/>
  </r>
  <r>
    <n v="1"/>
    <s v="No"/>
    <n v="8"/>
    <n v="5"/>
    <s v="No"/>
    <n v="11"/>
    <n v="7"/>
    <x v="0"/>
    <n v="0"/>
    <n v="0"/>
    <n v="1"/>
    <s v="Low"/>
    <n v="0"/>
  </r>
  <r>
    <n v="4"/>
    <s v="Yes"/>
    <n v="2"/>
    <n v="1"/>
    <s v="Yes"/>
    <n v="2"/>
    <n v="2"/>
    <x v="1"/>
    <n v="1"/>
    <n v="1"/>
    <n v="0"/>
    <s v="Medium"/>
    <n v="4.5061608304100043"/>
  </r>
  <r>
    <n v="5"/>
    <s v="Yes"/>
    <n v="0"/>
    <n v="1"/>
    <s v="Yes"/>
    <n v="4"/>
    <n v="1"/>
    <x v="1"/>
    <n v="1"/>
    <n v="1"/>
    <n v="0"/>
    <s v="Medium"/>
    <n v="4.5061608304100043"/>
  </r>
  <r>
    <n v="2"/>
    <s v="No"/>
    <n v="8"/>
    <n v="4"/>
    <s v="No"/>
    <n v="9"/>
    <n v="8"/>
    <x v="0"/>
    <n v="0"/>
    <n v="0"/>
    <n v="1"/>
    <s v="Low"/>
    <n v="0"/>
  </r>
  <r>
    <n v="0"/>
    <s v="No"/>
    <n v="5"/>
    <n v="3"/>
    <s v="No"/>
    <n v="14"/>
    <n v="7"/>
    <x v="0"/>
    <n v="0"/>
    <n v="0"/>
    <n v="1"/>
    <s v="Low"/>
    <n v="0"/>
  </r>
  <r>
    <n v="10"/>
    <s v="Yes"/>
    <n v="0"/>
    <n v="0"/>
    <s v="Yes"/>
    <n v="1"/>
    <n v="0"/>
    <x v="0"/>
    <n v="1"/>
    <n v="1"/>
    <n v="1"/>
    <s v="High"/>
    <n v="0"/>
  </r>
  <r>
    <n v="4"/>
    <s v="Yes"/>
    <n v="1"/>
    <n v="0"/>
    <s v="Yes"/>
    <n v="6.2688629120000003"/>
    <n v="2"/>
    <x v="1"/>
    <n v="1"/>
    <n v="1"/>
    <n v="0"/>
    <s v="Medium"/>
    <n v="4.5061608304100043"/>
  </r>
  <r>
    <n v="8"/>
    <s v="Yes"/>
    <n v="0"/>
    <n v="3"/>
    <s v="Yes"/>
    <n v="5"/>
    <n v="2"/>
    <x v="1"/>
    <n v="1"/>
    <n v="1"/>
    <n v="0"/>
    <s v="High"/>
    <n v="4.5061608304100043"/>
  </r>
  <r>
    <n v="5"/>
    <s v="Yes"/>
    <n v="3"/>
    <n v="2"/>
    <s v="Yes"/>
    <n v="5"/>
    <n v="1"/>
    <x v="1"/>
    <n v="1"/>
    <n v="1"/>
    <n v="0"/>
    <s v="Medium"/>
    <n v="4.5061608304100043"/>
  </r>
  <r>
    <n v="1"/>
    <s v="No"/>
    <n v="6"/>
    <n v="5"/>
    <s v="No"/>
    <n v="15"/>
    <n v="4"/>
    <x v="0"/>
    <n v="0"/>
    <n v="0"/>
    <n v="1"/>
    <s v="Low"/>
    <n v="0"/>
  </r>
  <r>
    <n v="7"/>
    <s v="Yes"/>
    <n v="1"/>
    <n v="0"/>
    <s v="Yes"/>
    <n v="2"/>
    <n v="0"/>
    <x v="1"/>
    <n v="1"/>
    <n v="1"/>
    <n v="0"/>
    <s v="Medium"/>
    <n v="4.5061608304100043"/>
  </r>
  <r>
    <n v="3"/>
    <s v="No"/>
    <n v="6"/>
    <n v="5"/>
    <s v="No"/>
    <n v="14"/>
    <n v="5"/>
    <x v="0"/>
    <n v="0"/>
    <n v="0"/>
    <n v="1"/>
    <s v="Low"/>
    <n v="0"/>
  </r>
  <r>
    <n v="7"/>
    <s v="Yes"/>
    <n v="2"/>
    <n v="1"/>
    <s v="Yes"/>
    <n v="4"/>
    <n v="0"/>
    <x v="1"/>
    <n v="1"/>
    <n v="1"/>
    <n v="0"/>
    <s v="Medium"/>
    <n v="4.5061608304100043"/>
  </r>
  <r>
    <n v="1"/>
    <s v="No"/>
    <n v="8"/>
    <n v="6"/>
    <s v="No"/>
    <n v="10"/>
    <n v="4"/>
    <x v="0"/>
    <n v="0"/>
    <n v="0"/>
    <n v="1"/>
    <s v="Low"/>
    <n v="0"/>
  </r>
  <r>
    <n v="3"/>
    <s v="No"/>
    <n v="9"/>
    <n v="4"/>
    <s v="No"/>
    <n v="13"/>
    <n v="9"/>
    <x v="0"/>
    <n v="0"/>
    <n v="0"/>
    <n v="1"/>
    <s v="Low"/>
    <n v="0"/>
  </r>
  <r>
    <n v="0"/>
    <s v="No"/>
    <n v="8"/>
    <n v="5"/>
    <s v="No"/>
    <n v="15"/>
    <n v="9"/>
    <x v="0"/>
    <n v="0"/>
    <n v="0"/>
    <n v="1"/>
    <s v="Low"/>
    <n v="0"/>
  </r>
  <r>
    <n v="9"/>
    <s v="Yes"/>
    <n v="2"/>
    <n v="2"/>
    <s v="Yes"/>
    <n v="1"/>
    <n v="0"/>
    <x v="1"/>
    <n v="1"/>
    <n v="1"/>
    <n v="0"/>
    <s v="High"/>
    <n v="4.5061608304100043"/>
  </r>
  <r>
    <n v="5"/>
    <s v="Yes"/>
    <n v="0"/>
    <n v="1"/>
    <s v="Yes"/>
    <n v="5"/>
    <n v="2"/>
    <x v="1"/>
    <n v="1"/>
    <n v="1"/>
    <n v="0"/>
    <s v="Medium"/>
    <n v="4.5061608304100043"/>
  </r>
  <r>
    <n v="8"/>
    <s v="Yes"/>
    <n v="1"/>
    <n v="0"/>
    <s v="Yes"/>
    <n v="3"/>
    <n v="1"/>
    <x v="1"/>
    <n v="1"/>
    <n v="1"/>
    <n v="0"/>
    <s v="High"/>
    <n v="4.5061608304100043"/>
  </r>
  <r>
    <n v="2"/>
    <s v="No"/>
    <n v="5"/>
    <n v="5"/>
    <s v="No"/>
    <n v="11"/>
    <n v="7"/>
    <x v="0"/>
    <n v="0"/>
    <n v="0"/>
    <n v="1"/>
    <s v="Low"/>
    <n v="0"/>
  </r>
  <r>
    <n v="10"/>
    <s v="Yes"/>
    <n v="2"/>
    <n v="0"/>
    <s v="Yes"/>
    <n v="2"/>
    <n v="0"/>
    <x v="0"/>
    <n v="1"/>
    <n v="1"/>
    <n v="1"/>
    <s v="High"/>
    <n v="0"/>
  </r>
  <r>
    <n v="0"/>
    <s v="No"/>
    <n v="6"/>
    <n v="4"/>
    <s v="No"/>
    <n v="10"/>
    <n v="7"/>
    <x v="0"/>
    <n v="0"/>
    <n v="0"/>
    <n v="1"/>
    <s v="Low"/>
    <n v="0"/>
  </r>
  <r>
    <n v="0"/>
    <s v="No"/>
    <n v="6"/>
    <n v="5"/>
    <s v="No"/>
    <n v="12"/>
    <n v="9"/>
    <x v="0"/>
    <n v="0"/>
    <n v="0"/>
    <n v="1"/>
    <s v="Low"/>
    <n v="0"/>
  </r>
  <r>
    <n v="1"/>
    <s v="No"/>
    <n v="7"/>
    <n v="3"/>
    <s v="No"/>
    <n v="8"/>
    <n v="5"/>
    <x v="0"/>
    <n v="0"/>
    <n v="0"/>
    <n v="1"/>
    <s v="Low"/>
    <n v="0"/>
  </r>
  <r>
    <n v="8"/>
    <s v="Yes"/>
    <n v="2"/>
    <n v="0"/>
    <s v="Yes"/>
    <n v="5"/>
    <n v="2"/>
    <x v="1"/>
    <n v="1"/>
    <n v="1"/>
    <n v="0"/>
    <s v="High"/>
    <n v="4.5061608304100043"/>
  </r>
  <r>
    <n v="3"/>
    <s v="No"/>
    <n v="4"/>
    <n v="6"/>
    <s v="No"/>
    <n v="9"/>
    <n v="3"/>
    <x v="0"/>
    <n v="0"/>
    <n v="0"/>
    <n v="1"/>
    <s v="Low"/>
    <n v="0"/>
  </r>
  <r>
    <n v="10"/>
    <s v="Yes"/>
    <n v="2"/>
    <n v="2"/>
    <s v="Yes"/>
    <n v="2"/>
    <n v="0"/>
    <x v="1"/>
    <n v="1"/>
    <n v="1"/>
    <n v="0"/>
    <s v="High"/>
    <n v="4.5061608304100043"/>
  </r>
  <r>
    <n v="9"/>
    <s v="Yes"/>
    <n v="3"/>
    <n v="0"/>
    <s v="Yes"/>
    <n v="5"/>
    <n v="0"/>
    <x v="1"/>
    <n v="1"/>
    <n v="1"/>
    <n v="0"/>
    <s v="High"/>
    <n v="4.5061608304100043"/>
  </r>
  <r>
    <n v="1"/>
    <s v="No"/>
    <n v="6"/>
    <n v="6"/>
    <s v="No"/>
    <n v="12"/>
    <n v="3"/>
    <x v="0"/>
    <n v="0"/>
    <n v="0"/>
    <n v="1"/>
    <s v="Low"/>
    <n v="0"/>
  </r>
  <r>
    <n v="4"/>
    <s v="Yes"/>
    <n v="1"/>
    <n v="0"/>
    <s v="Yes"/>
    <n v="1"/>
    <n v="1"/>
    <x v="1"/>
    <n v="1"/>
    <n v="1"/>
    <n v="0"/>
    <s v="Medium"/>
    <n v="4.5061608304100043"/>
  </r>
  <r>
    <n v="9"/>
    <s v="Yes"/>
    <n v="3"/>
    <n v="1"/>
    <s v="Yes"/>
    <n v="1"/>
    <n v="0"/>
    <x v="1"/>
    <n v="1"/>
    <n v="1"/>
    <n v="0"/>
    <s v="High"/>
    <n v="4.5061608304100043"/>
  </r>
  <r>
    <n v="2"/>
    <s v="No"/>
    <n v="6"/>
    <n v="4"/>
    <s v="No"/>
    <n v="9"/>
    <n v="5"/>
    <x v="0"/>
    <n v="0"/>
    <n v="0"/>
    <n v="1"/>
    <s v="Low"/>
    <n v="0"/>
  </r>
  <r>
    <n v="4"/>
    <s v="Yes"/>
    <n v="1"/>
    <n v="1"/>
    <s v="Yes"/>
    <n v="5"/>
    <n v="2"/>
    <x v="1"/>
    <n v="1"/>
    <n v="1"/>
    <n v="0"/>
    <s v="Medium"/>
    <n v="4.5061608304100043"/>
  </r>
  <r>
    <n v="1"/>
    <s v="No"/>
    <n v="7"/>
    <n v="4"/>
    <s v="No"/>
    <n v="15"/>
    <n v="6"/>
    <x v="0"/>
    <n v="0"/>
    <n v="0"/>
    <n v="1"/>
    <s v="Low"/>
    <n v="0"/>
  </r>
  <r>
    <n v="10"/>
    <s v="Yes"/>
    <n v="0"/>
    <n v="2"/>
    <s v="Yes"/>
    <n v="3"/>
    <n v="2"/>
    <x v="1"/>
    <n v="1"/>
    <n v="1"/>
    <n v="0"/>
    <s v="High"/>
    <n v="4.5061608304100043"/>
  </r>
  <r>
    <n v="4"/>
    <s v="Yes"/>
    <n v="3"/>
    <n v="0"/>
    <s v="Yes"/>
    <n v="4"/>
    <n v="1"/>
    <x v="1"/>
    <n v="1"/>
    <n v="1"/>
    <n v="0"/>
    <s v="Medium"/>
    <n v="4.5061608304100043"/>
  </r>
  <r>
    <n v="4"/>
    <s v="Yes"/>
    <n v="1"/>
    <n v="2"/>
    <s v="Yes"/>
    <n v="2"/>
    <n v="1"/>
    <x v="1"/>
    <n v="1"/>
    <n v="1"/>
    <n v="0"/>
    <s v="Medium"/>
    <n v="4.5061608304100043"/>
  </r>
  <r>
    <n v="11"/>
    <s v="Yes"/>
    <n v="3"/>
    <n v="2"/>
    <s v="Yes"/>
    <n v="5"/>
    <n v="0"/>
    <x v="1"/>
    <n v="1"/>
    <n v="1"/>
    <n v="0"/>
    <s v="High"/>
    <n v="4.5061608304100043"/>
  </r>
  <r>
    <n v="0"/>
    <s v="No"/>
    <n v="4"/>
    <n v="6"/>
    <s v="No"/>
    <n v="10"/>
    <n v="4"/>
    <x v="0"/>
    <n v="0"/>
    <n v="0"/>
    <n v="1"/>
    <s v="Low"/>
    <n v="0"/>
  </r>
  <r>
    <n v="1"/>
    <s v="No"/>
    <n v="8"/>
    <n v="7"/>
    <s v="No"/>
    <n v="9"/>
    <n v="5"/>
    <x v="1"/>
    <n v="0"/>
    <n v="0"/>
    <n v="0"/>
    <s v="Low"/>
    <n v="4.5061608304100043"/>
  </r>
  <r>
    <n v="4.5058160029999996"/>
    <s v="No"/>
    <n v="5"/>
    <n v="5"/>
    <s v="No"/>
    <n v="6"/>
    <n v="9"/>
    <x v="0"/>
    <n v="0"/>
    <n v="0"/>
    <n v="1"/>
    <s v="Medium"/>
    <n v="0"/>
  </r>
  <r>
    <n v="0"/>
    <s v="No"/>
    <n v="6"/>
    <n v="5"/>
    <s v="No"/>
    <n v="7"/>
    <n v="9"/>
    <x v="0"/>
    <n v="0"/>
    <n v="0"/>
    <n v="1"/>
    <s v="Low"/>
    <n v="0"/>
  </r>
  <r>
    <n v="9"/>
    <s v="Yes"/>
    <n v="1"/>
    <n v="2"/>
    <s v="Yes"/>
    <n v="1"/>
    <n v="2"/>
    <x v="0"/>
    <n v="1"/>
    <n v="1"/>
    <n v="1"/>
    <s v="High"/>
    <n v="0"/>
  </r>
  <r>
    <n v="3"/>
    <s v="No"/>
    <n v="4"/>
    <n v="3"/>
    <s v="No"/>
    <n v="7"/>
    <n v="5"/>
    <x v="0"/>
    <n v="0"/>
    <n v="0"/>
    <n v="1"/>
    <s v="Low"/>
    <n v="0"/>
  </r>
  <r>
    <n v="2"/>
    <s v="No"/>
    <n v="9"/>
    <n v="5"/>
    <s v="No"/>
    <n v="12"/>
    <n v="8"/>
    <x v="0"/>
    <n v="0"/>
    <n v="0"/>
    <n v="1"/>
    <s v="Low"/>
    <n v="0"/>
  </r>
  <r>
    <n v="2"/>
    <s v="No"/>
    <n v="6"/>
    <n v="7"/>
    <s v="No"/>
    <n v="11"/>
    <n v="6"/>
    <x v="1"/>
    <n v="0"/>
    <n v="0"/>
    <n v="0"/>
    <s v="Low"/>
    <n v="4.5061608304100043"/>
  </r>
  <r>
    <n v="4"/>
    <s v="Yes"/>
    <n v="3.963354475"/>
    <n v="2"/>
    <s v="Yes"/>
    <n v="6.2688629120000003"/>
    <n v="0"/>
    <x v="1"/>
    <n v="1"/>
    <n v="1"/>
    <n v="0"/>
    <s v="Medium"/>
    <n v="4.5061608304100043"/>
  </r>
  <r>
    <n v="9"/>
    <s v="Yes"/>
    <n v="0"/>
    <n v="0"/>
    <s v="No"/>
    <n v="2"/>
    <n v="2"/>
    <x v="1"/>
    <n v="1"/>
    <n v="0"/>
    <n v="0"/>
    <s v="High"/>
    <n v="4.5061608304100043"/>
  </r>
  <r>
    <n v="1"/>
    <s v="No"/>
    <n v="6"/>
    <n v="6"/>
    <s v="No"/>
    <n v="6.2688629120000003"/>
    <n v="7"/>
    <x v="0"/>
    <n v="0"/>
    <n v="0"/>
    <n v="1"/>
    <s v="Low"/>
    <n v="0"/>
  </r>
  <r>
    <n v="9"/>
    <s v="Yes"/>
    <n v="2"/>
    <n v="1"/>
    <s v="Yes"/>
    <n v="4"/>
    <n v="2"/>
    <x v="1"/>
    <n v="1"/>
    <n v="1"/>
    <n v="0"/>
    <s v="High"/>
    <n v="4.5061608304100043"/>
  </r>
  <r>
    <n v="3"/>
    <s v="No"/>
    <n v="8"/>
    <n v="4"/>
    <s v="No"/>
    <n v="12"/>
    <n v="6"/>
    <x v="0"/>
    <n v="0"/>
    <n v="0"/>
    <n v="1"/>
    <s v="Low"/>
    <n v="0"/>
  </r>
  <r>
    <n v="2"/>
    <s v="No"/>
    <n v="9"/>
    <n v="3"/>
    <s v="No"/>
    <n v="14"/>
    <n v="7"/>
    <x v="0"/>
    <n v="0"/>
    <n v="0"/>
    <n v="1"/>
    <s v="Low"/>
    <n v="0"/>
  </r>
  <r>
    <n v="2"/>
    <s v="No"/>
    <n v="8"/>
    <n v="5"/>
    <s v="No"/>
    <n v="10"/>
    <n v="5"/>
    <x v="1"/>
    <n v="0"/>
    <n v="0"/>
    <n v="0"/>
    <s v="Low"/>
    <n v="4.5061608304100043"/>
  </r>
  <r>
    <n v="2"/>
    <s v="No"/>
    <n v="6"/>
    <n v="5"/>
    <s v="No"/>
    <n v="15"/>
    <n v="4"/>
    <x v="0"/>
    <n v="0"/>
    <n v="0"/>
    <n v="1"/>
    <s v="Low"/>
    <n v="0"/>
  </r>
  <r>
    <n v="10"/>
    <s v="Yes"/>
    <n v="2"/>
    <n v="0"/>
    <s v="Yes"/>
    <n v="5"/>
    <n v="0"/>
    <x v="1"/>
    <n v="1"/>
    <n v="1"/>
    <n v="0"/>
    <s v="High"/>
    <n v="4.5061608304100043"/>
  </r>
  <r>
    <n v="10"/>
    <s v="Yes"/>
    <n v="2"/>
    <n v="2"/>
    <s v="Yes"/>
    <n v="5"/>
    <n v="1"/>
    <x v="1"/>
    <n v="1"/>
    <n v="1"/>
    <n v="0"/>
    <s v="High"/>
    <n v="4.5061608304100043"/>
  </r>
  <r>
    <n v="3"/>
    <s v="No"/>
    <n v="6"/>
    <n v="5"/>
    <s v="No"/>
    <n v="12"/>
    <n v="5"/>
    <x v="0"/>
    <n v="0"/>
    <n v="0"/>
    <n v="1"/>
    <s v="Low"/>
    <n v="0"/>
  </r>
  <r>
    <n v="1"/>
    <s v="No"/>
    <n v="5"/>
    <n v="6"/>
    <s v="No"/>
    <n v="8"/>
    <n v="5"/>
    <x v="0"/>
    <n v="0"/>
    <n v="0"/>
    <n v="1"/>
    <s v="Low"/>
    <n v="0"/>
  </r>
  <r>
    <n v="1"/>
    <s v="No"/>
    <n v="6"/>
    <n v="3"/>
    <s v="No"/>
    <n v="9"/>
    <n v="7"/>
    <x v="0"/>
    <n v="0"/>
    <n v="0"/>
    <n v="1"/>
    <s v="Low"/>
    <n v="0"/>
  </r>
  <r>
    <n v="4"/>
    <s v="Yes"/>
    <n v="2"/>
    <n v="0"/>
    <s v="Yes"/>
    <n v="2"/>
    <n v="0"/>
    <x v="1"/>
    <n v="1"/>
    <n v="1"/>
    <n v="0"/>
    <s v="Medium"/>
    <n v="4.5061608304100043"/>
  </r>
  <r>
    <n v="8"/>
    <s v="Yes"/>
    <n v="0"/>
    <n v="2"/>
    <s v="Yes"/>
    <n v="4"/>
    <n v="0"/>
    <x v="1"/>
    <n v="1"/>
    <n v="1"/>
    <n v="0"/>
    <s v="High"/>
    <n v="4.5061608304100043"/>
  </r>
  <r>
    <n v="9"/>
    <s v="Yes"/>
    <n v="2"/>
    <n v="2"/>
    <s v="Yes"/>
    <n v="3"/>
    <n v="0"/>
    <x v="0"/>
    <n v="1"/>
    <n v="1"/>
    <n v="1"/>
    <s v="High"/>
    <n v="0"/>
  </r>
  <r>
    <n v="0"/>
    <s v="No"/>
    <n v="5"/>
    <n v="3"/>
    <s v="No"/>
    <n v="14"/>
    <n v="4"/>
    <x v="0"/>
    <n v="0"/>
    <n v="0"/>
    <n v="1"/>
    <s v="Low"/>
    <n v="0"/>
  </r>
  <r>
    <n v="0"/>
    <s v="No"/>
    <n v="9"/>
    <n v="5"/>
    <s v="No"/>
    <n v="13"/>
    <n v="7"/>
    <x v="0"/>
    <n v="0"/>
    <n v="0"/>
    <n v="1"/>
    <s v="Low"/>
    <n v="0"/>
  </r>
  <r>
    <n v="1"/>
    <s v="No"/>
    <n v="7"/>
    <n v="7"/>
    <s v="No"/>
    <n v="9"/>
    <n v="5"/>
    <x v="1"/>
    <n v="0"/>
    <n v="0"/>
    <n v="0"/>
    <s v="Low"/>
    <n v="4.5061608304100043"/>
  </r>
  <r>
    <n v="1"/>
    <s v="No"/>
    <n v="6"/>
    <n v="5"/>
    <s v="No"/>
    <n v="9"/>
    <n v="5"/>
    <x v="0"/>
    <n v="0"/>
    <n v="0"/>
    <n v="1"/>
    <s v="Low"/>
    <n v="0"/>
  </r>
  <r>
    <n v="4"/>
    <s v="Yes"/>
    <n v="3"/>
    <n v="2"/>
    <s v="No"/>
    <n v="2"/>
    <n v="0"/>
    <x v="1"/>
    <n v="1"/>
    <n v="0"/>
    <n v="0"/>
    <s v="Medium"/>
    <n v="4.5061608304100043"/>
  </r>
  <r>
    <n v="7"/>
    <s v="Yes"/>
    <n v="0"/>
    <n v="0"/>
    <s v="No"/>
    <n v="3"/>
    <n v="1"/>
    <x v="1"/>
    <n v="1"/>
    <n v="0"/>
    <n v="0"/>
    <s v="Medium"/>
    <n v="4.5061608304100043"/>
  </r>
  <r>
    <n v="0"/>
    <s v="No"/>
    <n v="7"/>
    <n v="3"/>
    <s v="No"/>
    <n v="5"/>
    <n v="6"/>
    <x v="0"/>
    <n v="0"/>
    <n v="0"/>
    <n v="1"/>
    <s v="Low"/>
    <n v="0"/>
  </r>
  <r>
    <n v="9"/>
    <s v="Yes"/>
    <n v="2"/>
    <n v="1"/>
    <s v="Yes"/>
    <n v="1"/>
    <n v="1"/>
    <x v="1"/>
    <n v="1"/>
    <n v="1"/>
    <n v="0"/>
    <s v="High"/>
    <n v="4.5061608304100043"/>
  </r>
  <r>
    <n v="4.5058160029999996"/>
    <s v="No"/>
    <n v="6"/>
    <n v="5"/>
    <s v="No"/>
    <n v="7"/>
    <n v="3"/>
    <x v="0"/>
    <n v="0"/>
    <n v="0"/>
    <n v="1"/>
    <s v="Medium"/>
    <n v="0"/>
  </r>
  <r>
    <n v="11"/>
    <s v="Yes"/>
    <n v="1"/>
    <n v="3"/>
    <s v="Yes"/>
    <n v="1"/>
    <n v="0"/>
    <x v="1"/>
    <n v="1"/>
    <n v="1"/>
    <n v="0"/>
    <s v="High"/>
    <n v="4.5061608304100043"/>
  </r>
  <r>
    <n v="5"/>
    <s v="Yes"/>
    <n v="2"/>
    <n v="0"/>
    <s v="Yes"/>
    <n v="2"/>
    <n v="2"/>
    <x v="1"/>
    <n v="1"/>
    <n v="1"/>
    <n v="0"/>
    <s v="Medium"/>
    <n v="4.5061608304100043"/>
  </r>
  <r>
    <n v="1"/>
    <s v="No"/>
    <n v="5"/>
    <n v="3"/>
    <s v="No"/>
    <n v="10"/>
    <n v="7"/>
    <x v="0"/>
    <n v="0"/>
    <n v="0"/>
    <n v="1"/>
    <s v="Low"/>
    <n v="0"/>
  </r>
  <r>
    <n v="1"/>
    <s v="No"/>
    <n v="9"/>
    <n v="6"/>
    <s v="No"/>
    <n v="13"/>
    <n v="5"/>
    <x v="0"/>
    <n v="0"/>
    <n v="0"/>
    <n v="1"/>
    <s v="Low"/>
    <n v="0"/>
  </r>
  <r>
    <n v="2"/>
    <s v="No"/>
    <n v="5"/>
    <n v="4"/>
    <s v="No"/>
    <n v="13"/>
    <n v="6"/>
    <x v="0"/>
    <n v="0"/>
    <n v="0"/>
    <n v="1"/>
    <s v="Low"/>
    <n v="0"/>
  </r>
  <r>
    <n v="1"/>
    <s v="No"/>
    <n v="7"/>
    <n v="6"/>
    <s v="No"/>
    <n v="8"/>
    <n v="7"/>
    <x v="0"/>
    <n v="0"/>
    <n v="0"/>
    <n v="1"/>
    <s v="Low"/>
    <n v="0"/>
  </r>
  <r>
    <n v="0"/>
    <s v="No"/>
    <n v="7"/>
    <n v="5"/>
    <s v="No"/>
    <n v="12"/>
    <n v="3"/>
    <x v="0"/>
    <n v="0"/>
    <n v="0"/>
    <n v="1"/>
    <s v="Low"/>
    <n v="0"/>
  </r>
  <r>
    <n v="0"/>
    <s v="No"/>
    <n v="4"/>
    <n v="4"/>
    <s v="No"/>
    <n v="8"/>
    <n v="3"/>
    <x v="0"/>
    <n v="0"/>
    <n v="0"/>
    <n v="1"/>
    <s v="Low"/>
    <n v="0"/>
  </r>
  <r>
    <n v="3"/>
    <s v="No"/>
    <n v="6"/>
    <n v="3"/>
    <s v="No"/>
    <n v="8"/>
    <n v="7"/>
    <x v="0"/>
    <n v="0"/>
    <n v="0"/>
    <n v="1"/>
    <s v="Low"/>
    <n v="0"/>
  </r>
  <r>
    <n v="10"/>
    <s v="Yes"/>
    <n v="0"/>
    <n v="2"/>
    <s v="Yes"/>
    <n v="2"/>
    <n v="2"/>
    <x v="1"/>
    <n v="1"/>
    <n v="1"/>
    <n v="0"/>
    <s v="High"/>
    <n v="4.5061608304100043"/>
  </r>
  <r>
    <n v="1"/>
    <s v="No"/>
    <n v="8"/>
    <n v="3"/>
    <s v="No"/>
    <n v="8"/>
    <n v="4"/>
    <x v="0"/>
    <n v="0"/>
    <n v="0"/>
    <n v="1"/>
    <s v="Low"/>
    <n v="0"/>
  </r>
  <r>
    <n v="8"/>
    <s v="Yes"/>
    <n v="1"/>
    <n v="0"/>
    <s v="Yes"/>
    <n v="1"/>
    <n v="2"/>
    <x v="1"/>
    <n v="1"/>
    <n v="1"/>
    <n v="0"/>
    <s v="High"/>
    <n v="4.5061608304100043"/>
  </r>
  <r>
    <n v="3"/>
    <s v="No"/>
    <n v="9"/>
    <n v="6"/>
    <s v="No"/>
    <n v="13"/>
    <n v="8"/>
    <x v="0"/>
    <n v="0"/>
    <n v="0"/>
    <n v="1"/>
    <s v="Low"/>
    <n v="0"/>
  </r>
  <r>
    <n v="0"/>
    <s v="No"/>
    <n v="6"/>
    <n v="5"/>
    <s v="No"/>
    <n v="9"/>
    <n v="7"/>
    <x v="0"/>
    <n v="0"/>
    <n v="0"/>
    <n v="1"/>
    <s v="Low"/>
    <n v="0"/>
  </r>
  <r>
    <n v="2"/>
    <s v="No"/>
    <n v="7"/>
    <n v="5"/>
    <s v="No"/>
    <n v="12"/>
    <n v="6"/>
    <x v="1"/>
    <n v="0"/>
    <n v="0"/>
    <n v="0"/>
    <s v="Low"/>
    <n v="4.5061608304100043"/>
  </r>
  <r>
    <n v="1"/>
    <s v="No"/>
    <n v="7"/>
    <n v="6"/>
    <s v="No"/>
    <n v="13"/>
    <n v="6"/>
    <x v="0"/>
    <n v="0"/>
    <n v="0"/>
    <n v="1"/>
    <s v="Low"/>
    <n v="0"/>
  </r>
  <r>
    <n v="9"/>
    <s v="Yes"/>
    <n v="1"/>
    <n v="2"/>
    <s v="Yes"/>
    <n v="1"/>
    <n v="2"/>
    <x v="0"/>
    <n v="1"/>
    <n v="1"/>
    <n v="1"/>
    <s v="High"/>
    <n v="0"/>
  </r>
  <r>
    <n v="10"/>
    <s v="Yes"/>
    <n v="2"/>
    <n v="2"/>
    <s v="Yes"/>
    <n v="5"/>
    <n v="2"/>
    <x v="1"/>
    <n v="1"/>
    <n v="1"/>
    <n v="0"/>
    <s v="High"/>
    <n v="4.5061608304100043"/>
  </r>
  <r>
    <n v="0"/>
    <s v="No"/>
    <n v="9"/>
    <n v="4"/>
    <s v="No"/>
    <n v="6.2688629120000003"/>
    <n v="7"/>
    <x v="0"/>
    <n v="0"/>
    <n v="0"/>
    <n v="1"/>
    <s v="Low"/>
    <n v="0"/>
  </r>
  <r>
    <n v="2"/>
    <s v="No"/>
    <n v="4"/>
    <n v="5"/>
    <s v="No"/>
    <n v="6.2688629120000003"/>
    <n v="6"/>
    <x v="0"/>
    <n v="0"/>
    <n v="0"/>
    <n v="1"/>
    <s v="Low"/>
    <n v="0"/>
  </r>
  <r>
    <n v="7"/>
    <s v="Yes"/>
    <n v="2"/>
    <n v="0"/>
    <s v="Yes"/>
    <n v="5"/>
    <n v="1"/>
    <x v="1"/>
    <n v="1"/>
    <n v="1"/>
    <n v="0"/>
    <s v="Medium"/>
    <n v="4.5061608304100043"/>
  </r>
  <r>
    <n v="0"/>
    <s v="No"/>
    <n v="8"/>
    <n v="4"/>
    <s v="No"/>
    <n v="11"/>
    <n v="6"/>
    <x v="0"/>
    <n v="0"/>
    <n v="0"/>
    <n v="1"/>
    <s v="Low"/>
    <n v="0"/>
  </r>
  <r>
    <n v="5"/>
    <s v="No"/>
    <n v="2"/>
    <n v="1"/>
    <s v="Yes"/>
    <n v="3"/>
    <n v="1"/>
    <x v="1"/>
    <n v="0"/>
    <n v="1"/>
    <n v="0"/>
    <s v="Medium"/>
    <n v="4.5061608304100043"/>
  </r>
  <r>
    <n v="2"/>
    <s v="No"/>
    <n v="5"/>
    <n v="5"/>
    <s v="No"/>
    <n v="10"/>
    <n v="6"/>
    <x v="0"/>
    <n v="0"/>
    <n v="0"/>
    <n v="1"/>
    <s v="Low"/>
    <n v="0"/>
  </r>
  <r>
    <n v="3"/>
    <s v="No"/>
    <n v="8"/>
    <n v="5"/>
    <s v="No"/>
    <n v="10"/>
    <n v="5"/>
    <x v="0"/>
    <n v="0"/>
    <n v="0"/>
    <n v="1"/>
    <s v="Low"/>
    <n v="0"/>
  </r>
  <r>
    <n v="3"/>
    <s v="No"/>
    <n v="6"/>
    <n v="4"/>
    <s v="No"/>
    <n v="12"/>
    <n v="3"/>
    <x v="0"/>
    <n v="0"/>
    <n v="0"/>
    <n v="1"/>
    <s v="Low"/>
    <n v="0"/>
  </r>
  <r>
    <n v="3"/>
    <s v="No"/>
    <n v="4"/>
    <n v="6"/>
    <s v="No"/>
    <n v="11"/>
    <n v="5"/>
    <x v="0"/>
    <n v="0"/>
    <n v="0"/>
    <n v="1"/>
    <s v="Low"/>
    <n v="0"/>
  </r>
  <r>
    <n v="2"/>
    <s v="No"/>
    <n v="9"/>
    <n v="3"/>
    <s v="No"/>
    <n v="7"/>
    <n v="8"/>
    <x v="0"/>
    <n v="0"/>
    <n v="0"/>
    <n v="1"/>
    <s v="Low"/>
    <n v="0"/>
  </r>
  <r>
    <n v="3"/>
    <s v="No"/>
    <n v="9"/>
    <n v="5"/>
    <s v="No"/>
    <n v="5"/>
    <n v="3"/>
    <x v="0"/>
    <n v="0"/>
    <n v="0"/>
    <n v="1"/>
    <s v="Low"/>
    <n v="0"/>
  </r>
  <r>
    <n v="11"/>
    <s v="Yes"/>
    <n v="2"/>
    <n v="1"/>
    <s v="Yes"/>
    <n v="3"/>
    <n v="1"/>
    <x v="1"/>
    <n v="1"/>
    <n v="1"/>
    <n v="0"/>
    <s v="High"/>
    <n v="4.5061608304100043"/>
  </r>
  <r>
    <n v="3"/>
    <s v="No"/>
    <n v="7"/>
    <n v="5"/>
    <s v="No"/>
    <n v="14"/>
    <n v="3"/>
    <x v="0"/>
    <n v="0"/>
    <n v="0"/>
    <n v="1"/>
    <s v="Low"/>
    <n v="0"/>
  </r>
  <r>
    <n v="10"/>
    <s v="Yes"/>
    <n v="3.963354475"/>
    <n v="0"/>
    <s v="Yes"/>
    <n v="6.2688629120000003"/>
    <n v="3.5647266310000001"/>
    <x v="1"/>
    <n v="1"/>
    <n v="1"/>
    <n v="0"/>
    <s v="High"/>
    <n v="4.5061608304100043"/>
  </r>
  <r>
    <n v="1"/>
    <s v="No"/>
    <n v="7"/>
    <n v="3"/>
    <s v="No"/>
    <n v="10"/>
    <n v="3.5647266310000001"/>
    <x v="0"/>
    <n v="0"/>
    <n v="0"/>
    <n v="1"/>
    <s v="Low"/>
    <n v="0"/>
  </r>
  <r>
    <n v="4.5058160029999996"/>
    <s v="Yes"/>
    <n v="1"/>
    <n v="0"/>
    <s v="Yes"/>
    <n v="1"/>
    <n v="2"/>
    <x v="1"/>
    <n v="1"/>
    <n v="1"/>
    <n v="0"/>
    <s v="Medium"/>
    <n v="4.5061608304100043"/>
  </r>
  <r>
    <n v="4"/>
    <s v="Yes"/>
    <n v="1"/>
    <n v="2"/>
    <s v="Yes"/>
    <n v="2"/>
    <n v="2"/>
    <x v="1"/>
    <n v="1"/>
    <n v="1"/>
    <n v="0"/>
    <s v="Medium"/>
    <n v="4.5061608304100043"/>
  </r>
  <r>
    <n v="6"/>
    <s v="Yes"/>
    <n v="1"/>
    <n v="1"/>
    <s v="Yes"/>
    <n v="6.2688629120000003"/>
    <n v="2"/>
    <x v="1"/>
    <n v="1"/>
    <n v="1"/>
    <n v="0"/>
    <s v="Medium"/>
    <n v="4.5061608304100043"/>
  </r>
  <r>
    <n v="2"/>
    <s v="No"/>
    <n v="9"/>
    <n v="3"/>
    <s v="No"/>
    <n v="7"/>
    <n v="4"/>
    <x v="0"/>
    <n v="0"/>
    <n v="0"/>
    <n v="1"/>
    <s v="Low"/>
    <n v="0"/>
  </r>
  <r>
    <n v="11"/>
    <s v="Yes"/>
    <n v="0"/>
    <n v="1"/>
    <s v="Yes"/>
    <n v="3"/>
    <n v="2"/>
    <x v="1"/>
    <n v="1"/>
    <n v="1"/>
    <n v="0"/>
    <s v="High"/>
    <n v="4.5061608304100043"/>
  </r>
  <r>
    <n v="3"/>
    <s v="No"/>
    <n v="9"/>
    <n v="5"/>
    <s v="No"/>
    <n v="11"/>
    <n v="3"/>
    <x v="0"/>
    <n v="0"/>
    <n v="0"/>
    <n v="1"/>
    <s v="Low"/>
    <n v="0"/>
  </r>
  <r>
    <n v="8"/>
    <s v="Yes"/>
    <n v="0"/>
    <n v="0"/>
    <s v="Yes"/>
    <n v="4"/>
    <n v="2"/>
    <x v="1"/>
    <n v="1"/>
    <n v="1"/>
    <n v="0"/>
    <s v="High"/>
    <n v="4.5061608304100043"/>
  </r>
  <r>
    <n v="6"/>
    <s v="Yes"/>
    <n v="2"/>
    <n v="1"/>
    <s v="Yes"/>
    <n v="5"/>
    <n v="2"/>
    <x v="1"/>
    <n v="1"/>
    <n v="1"/>
    <n v="0"/>
    <s v="Medium"/>
    <n v="4.5061608304100043"/>
  </r>
  <r>
    <n v="2"/>
    <s v="No"/>
    <n v="4"/>
    <n v="5"/>
    <s v="No"/>
    <n v="10"/>
    <n v="9"/>
    <x v="0"/>
    <n v="0"/>
    <n v="0"/>
    <n v="1"/>
    <s v="Low"/>
    <n v="0"/>
  </r>
  <r>
    <n v="3"/>
    <s v="No"/>
    <n v="4"/>
    <n v="5"/>
    <s v="No"/>
    <n v="15"/>
    <n v="4"/>
    <x v="0"/>
    <n v="0"/>
    <n v="0"/>
    <n v="1"/>
    <s v="Low"/>
    <n v="0"/>
  </r>
  <r>
    <n v="8"/>
    <s v="Yes"/>
    <n v="0"/>
    <n v="1"/>
    <s v="Yes"/>
    <n v="4"/>
    <n v="0"/>
    <x v="1"/>
    <n v="1"/>
    <n v="1"/>
    <n v="0"/>
    <s v="High"/>
    <n v="4.5061608304100043"/>
  </r>
  <r>
    <n v="0"/>
    <s v="No"/>
    <n v="6"/>
    <n v="5"/>
    <s v="No"/>
    <n v="5"/>
    <n v="5"/>
    <x v="0"/>
    <n v="0"/>
    <n v="0"/>
    <n v="1"/>
    <s v="Low"/>
    <n v="0"/>
  </r>
  <r>
    <n v="3"/>
    <s v="No"/>
    <n v="8"/>
    <n v="6"/>
    <s v="No"/>
    <n v="7"/>
    <n v="6"/>
    <x v="0"/>
    <n v="0"/>
    <n v="0"/>
    <n v="1"/>
    <s v="Low"/>
    <n v="0"/>
  </r>
  <r>
    <n v="2"/>
    <s v="No"/>
    <n v="3.963354475"/>
    <n v="5"/>
    <s v="No"/>
    <n v="8"/>
    <n v="8"/>
    <x v="0"/>
    <n v="0"/>
    <n v="0"/>
    <n v="1"/>
    <s v="Low"/>
    <n v="0"/>
  </r>
  <r>
    <n v="10"/>
    <s v="Yes"/>
    <n v="3"/>
    <n v="0"/>
    <s v="Yes"/>
    <n v="6.2688629120000003"/>
    <n v="2"/>
    <x v="1"/>
    <n v="1"/>
    <n v="1"/>
    <n v="0"/>
    <s v="High"/>
    <n v="4.5061608304100043"/>
  </r>
  <r>
    <n v="2"/>
    <s v="No"/>
    <n v="9"/>
    <n v="6"/>
    <s v="No"/>
    <n v="10"/>
    <n v="6"/>
    <x v="1"/>
    <n v="0"/>
    <n v="0"/>
    <n v="0"/>
    <s v="Low"/>
    <n v="4.5061608304100043"/>
  </r>
  <r>
    <n v="1"/>
    <s v="No"/>
    <n v="9"/>
    <n v="4"/>
    <s v="No"/>
    <n v="10"/>
    <n v="5"/>
    <x v="0"/>
    <n v="0"/>
    <n v="0"/>
    <n v="1"/>
    <s v="Low"/>
    <n v="0"/>
  </r>
  <r>
    <n v="4.5058160029999996"/>
    <s v="Yes"/>
    <n v="1"/>
    <n v="2"/>
    <s v="Yes"/>
    <n v="3"/>
    <n v="1"/>
    <x v="1"/>
    <n v="1"/>
    <n v="1"/>
    <n v="0"/>
    <s v="Medium"/>
    <n v="4.5061608304100043"/>
  </r>
  <r>
    <n v="2"/>
    <s v="No"/>
    <n v="8"/>
    <n v="3"/>
    <s v="No"/>
    <n v="6"/>
    <n v="7"/>
    <x v="0"/>
    <n v="0"/>
    <n v="0"/>
    <n v="1"/>
    <s v="Low"/>
    <n v="0"/>
  </r>
  <r>
    <n v="3"/>
    <s v="No"/>
    <n v="9"/>
    <n v="6"/>
    <s v="No"/>
    <n v="5"/>
    <n v="7"/>
    <x v="0"/>
    <n v="0"/>
    <n v="0"/>
    <n v="1"/>
    <s v="Low"/>
    <n v="0"/>
  </r>
  <r>
    <n v="0"/>
    <s v="No"/>
    <n v="5"/>
    <n v="4"/>
    <s v="No"/>
    <n v="13"/>
    <n v="7"/>
    <x v="0"/>
    <n v="0"/>
    <n v="0"/>
    <n v="1"/>
    <s v="Low"/>
    <n v="0"/>
  </r>
  <r>
    <n v="1"/>
    <s v="No"/>
    <n v="5"/>
    <n v="4"/>
    <s v="No"/>
    <n v="11"/>
    <n v="7"/>
    <x v="0"/>
    <n v="0"/>
    <n v="0"/>
    <n v="1"/>
    <s v="Low"/>
    <n v="0"/>
  </r>
  <r>
    <n v="2"/>
    <s v="No"/>
    <n v="8"/>
    <n v="3"/>
    <s v="No"/>
    <n v="10"/>
    <n v="8"/>
    <x v="0"/>
    <n v="0"/>
    <n v="0"/>
    <n v="1"/>
    <s v="Low"/>
    <n v="0"/>
  </r>
  <r>
    <n v="0"/>
    <s v="No"/>
    <n v="6"/>
    <n v="6"/>
    <s v="No"/>
    <n v="13"/>
    <n v="6"/>
    <x v="1"/>
    <n v="0"/>
    <n v="0"/>
    <n v="0"/>
    <s v="Low"/>
    <n v="4.5061608304100043"/>
  </r>
  <r>
    <n v="0"/>
    <s v="No"/>
    <n v="9"/>
    <n v="3"/>
    <s v="No"/>
    <n v="12"/>
    <n v="8"/>
    <x v="0"/>
    <n v="0"/>
    <n v="0"/>
    <n v="1"/>
    <s v="Low"/>
    <n v="0"/>
  </r>
  <r>
    <n v="0"/>
    <s v="No"/>
    <n v="9"/>
    <n v="5"/>
    <s v="No"/>
    <n v="14"/>
    <n v="9"/>
    <x v="1"/>
    <n v="0"/>
    <n v="0"/>
    <n v="0"/>
    <s v="Low"/>
    <n v="4.5061608304100043"/>
  </r>
  <r>
    <n v="1"/>
    <s v="No"/>
    <n v="6"/>
    <n v="3"/>
    <s v="No"/>
    <n v="6"/>
    <n v="4"/>
    <x v="0"/>
    <n v="0"/>
    <n v="0"/>
    <n v="1"/>
    <s v="Low"/>
    <n v="0"/>
  </r>
  <r>
    <n v="3"/>
    <s v="No"/>
    <n v="4"/>
    <n v="5"/>
    <s v="No"/>
    <n v="5"/>
    <n v="4"/>
    <x v="0"/>
    <n v="0"/>
    <n v="0"/>
    <n v="1"/>
    <s v="Low"/>
    <n v="0"/>
  </r>
  <r>
    <n v="2"/>
    <s v="No"/>
    <n v="5"/>
    <n v="6"/>
    <s v="No"/>
    <n v="9"/>
    <n v="9"/>
    <x v="0"/>
    <n v="0"/>
    <n v="0"/>
    <n v="1"/>
    <s v="Low"/>
    <n v="0"/>
  </r>
  <r>
    <n v="1"/>
    <s v="No"/>
    <n v="9"/>
    <n v="4"/>
    <s v="No"/>
    <n v="5"/>
    <n v="9"/>
    <x v="0"/>
    <n v="0"/>
    <n v="0"/>
    <n v="1"/>
    <s v="Low"/>
    <n v="0"/>
  </r>
  <r>
    <n v="0"/>
    <s v="No"/>
    <n v="8"/>
    <n v="3"/>
    <s v="No"/>
    <n v="8"/>
    <n v="3.5647266310000001"/>
    <x v="0"/>
    <n v="0"/>
    <n v="0"/>
    <n v="1"/>
    <s v="Low"/>
    <n v="0"/>
  </r>
  <r>
    <n v="4"/>
    <s v="Yes"/>
    <n v="0"/>
    <n v="0"/>
    <s v="Yes"/>
    <n v="5"/>
    <n v="1"/>
    <x v="1"/>
    <n v="1"/>
    <n v="1"/>
    <n v="0"/>
    <s v="Medium"/>
    <n v="4.5061608304100043"/>
  </r>
  <r>
    <n v="4"/>
    <s v="Yes"/>
    <n v="1"/>
    <n v="0"/>
    <s v="Yes"/>
    <n v="3"/>
    <n v="1"/>
    <x v="1"/>
    <n v="1"/>
    <n v="1"/>
    <n v="0"/>
    <s v="Medium"/>
    <n v="4.5061608304100043"/>
  </r>
  <r>
    <n v="3"/>
    <s v="No"/>
    <n v="9"/>
    <n v="4"/>
    <s v="No"/>
    <n v="6"/>
    <n v="9"/>
    <x v="0"/>
    <n v="0"/>
    <n v="0"/>
    <n v="1"/>
    <s v="Low"/>
    <n v="0"/>
  </r>
  <r>
    <n v="8"/>
    <s v="Yes"/>
    <n v="1"/>
    <n v="2"/>
    <s v="Yes"/>
    <n v="1"/>
    <n v="1"/>
    <x v="1"/>
    <n v="1"/>
    <n v="1"/>
    <n v="0"/>
    <s v="High"/>
    <n v="4.5061608304100043"/>
  </r>
  <r>
    <n v="10"/>
    <s v="Yes"/>
    <n v="0"/>
    <n v="2"/>
    <s v="Yes"/>
    <n v="1"/>
    <n v="0"/>
    <x v="1"/>
    <n v="1"/>
    <n v="1"/>
    <n v="0"/>
    <s v="High"/>
    <n v="4.5061608304100043"/>
  </r>
  <r>
    <n v="11"/>
    <s v="Yes"/>
    <n v="3"/>
    <n v="0"/>
    <s v="Yes"/>
    <n v="2"/>
    <n v="2"/>
    <x v="1"/>
    <n v="1"/>
    <n v="1"/>
    <n v="0"/>
    <s v="High"/>
    <n v="4.5061608304100043"/>
  </r>
  <r>
    <n v="6"/>
    <s v="Yes"/>
    <n v="2"/>
    <n v="0"/>
    <s v="Yes"/>
    <n v="6.2688629120000003"/>
    <n v="1"/>
    <x v="1"/>
    <n v="1"/>
    <n v="1"/>
    <n v="0"/>
    <s v="Medium"/>
    <n v="4.5061608304100043"/>
  </r>
  <r>
    <n v="4"/>
    <s v="Yes"/>
    <n v="2"/>
    <n v="1"/>
    <s v="Yes"/>
    <n v="2"/>
    <n v="2"/>
    <x v="1"/>
    <n v="1"/>
    <n v="1"/>
    <n v="0"/>
    <s v="Medium"/>
    <n v="4.5061608304100043"/>
  </r>
  <r>
    <n v="5"/>
    <s v="Yes"/>
    <n v="1"/>
    <n v="0"/>
    <s v="Yes"/>
    <n v="5"/>
    <n v="1"/>
    <x v="1"/>
    <n v="1"/>
    <n v="1"/>
    <n v="0"/>
    <s v="Medium"/>
    <n v="4.5061608304100043"/>
  </r>
  <r>
    <n v="9"/>
    <s v="Yes"/>
    <n v="0"/>
    <n v="0"/>
    <s v="Yes"/>
    <n v="5"/>
    <n v="2"/>
    <x v="1"/>
    <n v="1"/>
    <n v="1"/>
    <n v="0"/>
    <s v="High"/>
    <n v="4.5061608304100043"/>
  </r>
  <r>
    <n v="10"/>
    <s v="Yes"/>
    <n v="0"/>
    <n v="1"/>
    <s v="Yes"/>
    <n v="1"/>
    <n v="2"/>
    <x v="1"/>
    <n v="1"/>
    <n v="1"/>
    <n v="0"/>
    <s v="High"/>
    <n v="4.5061608304100043"/>
  </r>
  <r>
    <n v="1"/>
    <s v="No"/>
    <n v="9"/>
    <n v="5"/>
    <s v="No"/>
    <n v="14"/>
    <n v="4"/>
    <x v="0"/>
    <n v="0"/>
    <n v="0"/>
    <n v="1"/>
    <s v="Low"/>
    <n v="0"/>
  </r>
  <r>
    <n v="5"/>
    <s v="Yes"/>
    <n v="3.963354475"/>
    <n v="2"/>
    <s v="Yes"/>
    <n v="2"/>
    <n v="1"/>
    <x v="1"/>
    <n v="1"/>
    <n v="1"/>
    <n v="0"/>
    <s v="Medium"/>
    <n v="4.5061608304100043"/>
  </r>
  <r>
    <n v="10"/>
    <s v="Yes"/>
    <n v="3"/>
    <n v="1"/>
    <s v="Yes"/>
    <n v="2"/>
    <n v="0"/>
    <x v="1"/>
    <n v="1"/>
    <n v="1"/>
    <n v="0"/>
    <s v="High"/>
    <n v="4.5061608304100043"/>
  </r>
  <r>
    <n v="3"/>
    <s v="No"/>
    <n v="9"/>
    <n v="3"/>
    <s v="No"/>
    <n v="8"/>
    <n v="4"/>
    <x v="0"/>
    <n v="0"/>
    <n v="0"/>
    <n v="1"/>
    <s v="Low"/>
    <n v="0"/>
  </r>
  <r>
    <n v="0"/>
    <s v="No"/>
    <n v="8"/>
    <n v="7"/>
    <s v="No"/>
    <n v="13"/>
    <n v="9"/>
    <x v="1"/>
    <n v="0"/>
    <n v="0"/>
    <n v="0"/>
    <s v="Low"/>
    <n v="4.5061608304100043"/>
  </r>
  <r>
    <n v="0"/>
    <s v="No"/>
    <n v="6"/>
    <n v="5"/>
    <s v="No"/>
    <n v="14"/>
    <n v="5"/>
    <x v="0"/>
    <n v="0"/>
    <n v="0"/>
    <n v="1"/>
    <s v="Low"/>
    <n v="0"/>
  </r>
  <r>
    <n v="3"/>
    <s v="No"/>
    <n v="6"/>
    <n v="4"/>
    <s v="No"/>
    <n v="8"/>
    <n v="5"/>
    <x v="0"/>
    <n v="0"/>
    <n v="0"/>
    <n v="1"/>
    <s v="Low"/>
    <n v="0"/>
  </r>
  <r>
    <n v="9"/>
    <s v="Yes"/>
    <n v="3"/>
    <n v="0"/>
    <s v="Yes"/>
    <n v="1"/>
    <n v="0"/>
    <x v="1"/>
    <n v="1"/>
    <n v="1"/>
    <n v="0"/>
    <s v="High"/>
    <n v="4.5061608304100043"/>
  </r>
  <r>
    <n v="11"/>
    <s v="Yes"/>
    <n v="3"/>
    <n v="2"/>
    <s v="Yes"/>
    <n v="3"/>
    <n v="1"/>
    <x v="1"/>
    <n v="1"/>
    <n v="1"/>
    <n v="0"/>
    <s v="High"/>
    <n v="4.5061608304100043"/>
  </r>
  <r>
    <n v="8"/>
    <s v="Yes"/>
    <n v="1"/>
    <n v="0"/>
    <s v="Yes"/>
    <n v="1"/>
    <n v="0"/>
    <x v="0"/>
    <n v="1"/>
    <n v="1"/>
    <n v="1"/>
    <s v="High"/>
    <n v="0"/>
  </r>
  <r>
    <n v="1"/>
    <s v="No"/>
    <n v="8"/>
    <n v="4"/>
    <s v="No"/>
    <n v="15"/>
    <n v="6"/>
    <x v="0"/>
    <n v="0"/>
    <n v="0"/>
    <n v="1"/>
    <s v="Low"/>
    <n v="0"/>
  </r>
  <r>
    <n v="9"/>
    <s v="Yes"/>
    <n v="0"/>
    <n v="2"/>
    <s v="Yes"/>
    <n v="1"/>
    <n v="1"/>
    <x v="1"/>
    <n v="1"/>
    <n v="1"/>
    <n v="0"/>
    <s v="High"/>
    <n v="4.5061608304100043"/>
  </r>
  <r>
    <n v="11"/>
    <s v="Yes"/>
    <n v="1"/>
    <n v="2"/>
    <s v="Yes"/>
    <n v="3"/>
    <n v="1"/>
    <x v="0"/>
    <n v="1"/>
    <n v="1"/>
    <n v="1"/>
    <s v="High"/>
    <n v="0"/>
  </r>
  <r>
    <n v="5"/>
    <s v="Yes"/>
    <n v="0"/>
    <n v="1"/>
    <s v="Yes"/>
    <n v="1"/>
    <n v="2"/>
    <x v="1"/>
    <n v="1"/>
    <n v="1"/>
    <n v="0"/>
    <s v="Medium"/>
    <n v="4.5061608304100043"/>
  </r>
  <r>
    <n v="1"/>
    <s v="No"/>
    <n v="9"/>
    <n v="5"/>
    <s v="No"/>
    <n v="12"/>
    <n v="9"/>
    <x v="0"/>
    <n v="0"/>
    <n v="0"/>
    <n v="1"/>
    <s v="Low"/>
    <n v="0"/>
  </r>
  <r>
    <n v="4.5058160029999996"/>
    <s v="Yes"/>
    <n v="0"/>
    <n v="1"/>
    <s v="Yes"/>
    <n v="3"/>
    <n v="1"/>
    <x v="1"/>
    <n v="1"/>
    <n v="1"/>
    <n v="0"/>
    <s v="Medium"/>
    <n v="4.5061608304100043"/>
  </r>
  <r>
    <n v="0"/>
    <s v="No"/>
    <n v="4"/>
    <n v="6"/>
    <s v="No"/>
    <n v="9"/>
    <n v="7"/>
    <x v="0"/>
    <n v="0"/>
    <n v="0"/>
    <n v="1"/>
    <s v="Low"/>
    <n v="0"/>
  </r>
  <r>
    <n v="1"/>
    <s v="No"/>
    <n v="8"/>
    <n v="3"/>
    <s v="No"/>
    <n v="7"/>
    <n v="3"/>
    <x v="0"/>
    <n v="0"/>
    <n v="0"/>
    <n v="1"/>
    <s v="Low"/>
    <n v="0"/>
  </r>
  <r>
    <n v="2"/>
    <s v="No"/>
    <n v="8"/>
    <n v="3"/>
    <s v="No"/>
    <n v="15"/>
    <n v="7"/>
    <x v="0"/>
    <n v="0"/>
    <n v="0"/>
    <n v="1"/>
    <s v="Low"/>
    <n v="0"/>
  </r>
  <r>
    <n v="1"/>
    <s v="No"/>
    <n v="5"/>
    <n v="6"/>
    <s v="No"/>
    <n v="5"/>
    <n v="6"/>
    <x v="0"/>
    <n v="0"/>
    <n v="0"/>
    <n v="1"/>
    <s v="Low"/>
    <n v="0"/>
  </r>
  <r>
    <n v="5"/>
    <s v="Yes"/>
    <n v="3"/>
    <n v="2"/>
    <s v="Yes"/>
    <n v="1"/>
    <n v="0"/>
    <x v="1"/>
    <n v="1"/>
    <n v="1"/>
    <n v="0"/>
    <s v="Medium"/>
    <n v="4.5061608304100043"/>
  </r>
  <r>
    <n v="6"/>
    <s v="Yes"/>
    <n v="2"/>
    <n v="2"/>
    <s v="Yes"/>
    <n v="4"/>
    <n v="0"/>
    <x v="1"/>
    <n v="1"/>
    <n v="1"/>
    <n v="0"/>
    <s v="Medium"/>
    <n v="4.5061608304100043"/>
  </r>
  <r>
    <n v="4.5058160029999996"/>
    <s v="Yes"/>
    <n v="3"/>
    <n v="2"/>
    <s v="Yes"/>
    <n v="2"/>
    <n v="1"/>
    <x v="1"/>
    <n v="1"/>
    <n v="1"/>
    <n v="0"/>
    <s v="Medium"/>
    <n v="4.5061608304100043"/>
  </r>
  <r>
    <n v="8"/>
    <s v="Yes"/>
    <n v="3"/>
    <n v="1"/>
    <s v="Yes"/>
    <n v="3"/>
    <n v="3.5647266310000001"/>
    <x v="1"/>
    <n v="1"/>
    <n v="1"/>
    <n v="0"/>
    <s v="High"/>
    <n v="4.5061608304100043"/>
  </r>
  <r>
    <n v="1"/>
    <s v="No"/>
    <n v="5"/>
    <n v="3"/>
    <s v="No"/>
    <n v="5"/>
    <n v="7"/>
    <x v="0"/>
    <n v="0"/>
    <n v="0"/>
    <n v="1"/>
    <s v="Low"/>
    <n v="0"/>
  </r>
  <r>
    <n v="2"/>
    <s v="No"/>
    <n v="9"/>
    <n v="6"/>
    <s v="No"/>
    <n v="8"/>
    <n v="6"/>
    <x v="1"/>
    <n v="0"/>
    <n v="0"/>
    <n v="0"/>
    <s v="Low"/>
    <n v="4.5061608304100043"/>
  </r>
  <r>
    <n v="9"/>
    <s v="Yes"/>
    <n v="2"/>
    <n v="0"/>
    <s v="Yes"/>
    <n v="2"/>
    <n v="1"/>
    <x v="1"/>
    <n v="1"/>
    <n v="1"/>
    <n v="0"/>
    <s v="High"/>
    <n v="4.5061608304100043"/>
  </r>
  <r>
    <n v="2"/>
    <s v="No"/>
    <n v="5"/>
    <n v="4"/>
    <s v="No"/>
    <n v="5"/>
    <n v="9"/>
    <x v="0"/>
    <n v="0"/>
    <n v="0"/>
    <n v="1"/>
    <s v="Low"/>
    <n v="0"/>
  </r>
  <r>
    <n v="4.5058160029999996"/>
    <s v="No"/>
    <n v="5"/>
    <n v="3"/>
    <s v="No"/>
    <n v="11"/>
    <n v="9"/>
    <x v="0"/>
    <n v="0"/>
    <n v="0"/>
    <n v="1"/>
    <s v="Medium"/>
    <n v="0"/>
  </r>
  <r>
    <n v="3"/>
    <s v="No"/>
    <n v="6"/>
    <n v="4"/>
    <s v="No"/>
    <n v="5"/>
    <n v="3.5647266310000001"/>
    <x v="0"/>
    <n v="0"/>
    <n v="0"/>
    <n v="1"/>
    <s v="Low"/>
    <n v="0"/>
  </r>
  <r>
    <n v="3"/>
    <s v="No"/>
    <n v="8"/>
    <n v="5"/>
    <s v="No"/>
    <n v="15"/>
    <n v="3"/>
    <x v="0"/>
    <n v="0"/>
    <n v="0"/>
    <n v="1"/>
    <s v="Low"/>
    <n v="0"/>
  </r>
  <r>
    <n v="8"/>
    <s v="Yes"/>
    <n v="0"/>
    <n v="1"/>
    <s v="Yes"/>
    <n v="2"/>
    <n v="0"/>
    <x v="1"/>
    <n v="1"/>
    <n v="1"/>
    <n v="0"/>
    <s v="High"/>
    <n v="4.5061608304100043"/>
  </r>
  <r>
    <n v="0"/>
    <s v="No"/>
    <n v="9"/>
    <n v="5"/>
    <s v="No"/>
    <n v="11"/>
    <n v="5"/>
    <x v="1"/>
    <n v="0"/>
    <n v="0"/>
    <n v="0"/>
    <s v="Low"/>
    <n v="4.5061608304100043"/>
  </r>
  <r>
    <n v="2"/>
    <s v="No"/>
    <n v="6"/>
    <n v="5"/>
    <s v="No"/>
    <n v="6"/>
    <n v="3"/>
    <x v="0"/>
    <n v="0"/>
    <n v="0"/>
    <n v="1"/>
    <s v="Low"/>
    <n v="0"/>
  </r>
  <r>
    <n v="0"/>
    <s v="No"/>
    <n v="4"/>
    <n v="5"/>
    <s v="No"/>
    <n v="11"/>
    <n v="5"/>
    <x v="0"/>
    <n v="0"/>
    <n v="0"/>
    <n v="1"/>
    <s v="Low"/>
    <n v="0"/>
  </r>
  <r>
    <n v="5"/>
    <s v="Yes"/>
    <n v="3"/>
    <n v="2"/>
    <s v="Yes"/>
    <n v="2"/>
    <n v="2"/>
    <x v="1"/>
    <n v="1"/>
    <n v="1"/>
    <n v="0"/>
    <s v="Medium"/>
    <n v="4.5061608304100043"/>
  </r>
  <r>
    <n v="2"/>
    <s v="No"/>
    <n v="4"/>
    <n v="3"/>
    <s v="No"/>
    <n v="8"/>
    <n v="8"/>
    <x v="0"/>
    <n v="0"/>
    <n v="0"/>
    <n v="1"/>
    <s v="Low"/>
    <n v="0"/>
  </r>
  <r>
    <n v="10"/>
    <s v="Yes"/>
    <n v="1"/>
    <n v="2"/>
    <s v="Yes"/>
    <n v="2"/>
    <n v="1"/>
    <x v="1"/>
    <n v="1"/>
    <n v="1"/>
    <n v="0"/>
    <s v="High"/>
    <n v="4.5061608304100043"/>
  </r>
  <r>
    <n v="9"/>
    <s v="Yes"/>
    <n v="3"/>
    <n v="0"/>
    <s v="Yes"/>
    <n v="4"/>
    <n v="0"/>
    <x v="1"/>
    <n v="1"/>
    <n v="1"/>
    <n v="0"/>
    <s v="High"/>
    <n v="4.5061608304100043"/>
  </r>
  <r>
    <n v="0"/>
    <s v="No"/>
    <n v="5"/>
    <n v="5"/>
    <s v="No"/>
    <n v="14"/>
    <n v="5"/>
    <x v="0"/>
    <n v="0"/>
    <n v="0"/>
    <n v="1"/>
    <s v="Low"/>
    <n v="0"/>
  </r>
  <r>
    <n v="3"/>
    <s v="No"/>
    <n v="7"/>
    <n v="6"/>
    <s v="No"/>
    <n v="13"/>
    <n v="9"/>
    <x v="0"/>
    <n v="0"/>
    <n v="0"/>
    <n v="1"/>
    <s v="Low"/>
    <n v="0"/>
  </r>
  <r>
    <n v="1"/>
    <s v="No"/>
    <n v="6"/>
    <n v="6"/>
    <s v="No"/>
    <n v="5"/>
    <n v="8"/>
    <x v="0"/>
    <n v="0"/>
    <n v="0"/>
    <n v="1"/>
    <s v="Low"/>
    <n v="0"/>
  </r>
  <r>
    <n v="6"/>
    <s v="No"/>
    <n v="3.963354475"/>
    <n v="1"/>
    <s v="Yes"/>
    <n v="2"/>
    <n v="2"/>
    <x v="1"/>
    <n v="0"/>
    <n v="1"/>
    <n v="0"/>
    <s v="Medium"/>
    <n v="4.5061608304100043"/>
  </r>
  <r>
    <n v="3"/>
    <s v="No"/>
    <n v="5"/>
    <n v="5"/>
    <s v="No"/>
    <n v="13"/>
    <n v="9"/>
    <x v="0"/>
    <n v="0"/>
    <n v="0"/>
    <n v="1"/>
    <s v="Low"/>
    <n v="0"/>
  </r>
  <r>
    <n v="7"/>
    <s v="Yes"/>
    <n v="1"/>
    <n v="2"/>
    <s v="Yes"/>
    <n v="2"/>
    <n v="0"/>
    <x v="1"/>
    <n v="1"/>
    <n v="1"/>
    <n v="0"/>
    <s v="Medium"/>
    <n v="4.5061608304100043"/>
  </r>
  <r>
    <n v="6"/>
    <s v="Yes"/>
    <n v="1"/>
    <n v="0"/>
    <s v="Yes"/>
    <n v="5"/>
    <n v="2"/>
    <x v="1"/>
    <n v="1"/>
    <n v="1"/>
    <n v="0"/>
    <s v="Medium"/>
    <n v="4.5061608304100043"/>
  </r>
  <r>
    <n v="0"/>
    <s v="No"/>
    <n v="9"/>
    <n v="3"/>
    <s v="No"/>
    <n v="12"/>
    <n v="8"/>
    <x v="0"/>
    <n v="0"/>
    <n v="0"/>
    <n v="1"/>
    <s v="Low"/>
    <n v="0"/>
  </r>
  <r>
    <n v="3"/>
    <s v="No"/>
    <n v="4"/>
    <n v="3"/>
    <s v="No"/>
    <n v="12"/>
    <n v="7"/>
    <x v="0"/>
    <n v="0"/>
    <n v="0"/>
    <n v="1"/>
    <s v="Low"/>
    <n v="0"/>
  </r>
  <r>
    <n v="9"/>
    <s v="Yes"/>
    <n v="2"/>
    <n v="1"/>
    <s v="Yes"/>
    <n v="4"/>
    <n v="0"/>
    <x v="0"/>
    <n v="1"/>
    <n v="1"/>
    <n v="1"/>
    <s v="High"/>
    <n v="0"/>
  </r>
  <r>
    <n v="1"/>
    <s v="No"/>
    <n v="4"/>
    <n v="6"/>
    <s v="No"/>
    <n v="5"/>
    <n v="3"/>
    <x v="0"/>
    <n v="0"/>
    <n v="0"/>
    <n v="1"/>
    <s v="Low"/>
    <n v="0"/>
  </r>
  <r>
    <n v="0"/>
    <s v="No"/>
    <n v="5"/>
    <n v="6"/>
    <s v="No"/>
    <n v="12"/>
    <n v="4"/>
    <x v="0"/>
    <n v="0"/>
    <n v="0"/>
    <n v="1"/>
    <s v="Low"/>
    <n v="0"/>
  </r>
  <r>
    <n v="7"/>
    <s v="Yes"/>
    <n v="0"/>
    <n v="0"/>
    <s v="Yes"/>
    <n v="1"/>
    <n v="1"/>
    <x v="0"/>
    <n v="1"/>
    <n v="1"/>
    <n v="1"/>
    <s v="Medium"/>
    <n v="0"/>
  </r>
  <r>
    <n v="8"/>
    <s v="No"/>
    <n v="3"/>
    <n v="3"/>
    <s v="Yes"/>
    <n v="5"/>
    <n v="0"/>
    <x v="1"/>
    <n v="0"/>
    <n v="1"/>
    <n v="0"/>
    <s v="High"/>
    <n v="4.5061608304100043"/>
  </r>
  <r>
    <n v="4.5058160029999996"/>
    <s v="Yes"/>
    <n v="1"/>
    <n v="0"/>
    <s v="No"/>
    <n v="5"/>
    <n v="1"/>
    <x v="1"/>
    <n v="1"/>
    <n v="0"/>
    <n v="0"/>
    <s v="Medium"/>
    <n v="4.5061608304100043"/>
  </r>
  <r>
    <n v="4"/>
    <s v="Yes"/>
    <n v="0"/>
    <n v="1"/>
    <s v="Yes"/>
    <n v="1"/>
    <n v="0"/>
    <x v="1"/>
    <n v="1"/>
    <n v="1"/>
    <n v="0"/>
    <s v="Medium"/>
    <n v="4.5061608304100043"/>
  </r>
  <r>
    <n v="10"/>
    <s v="Yes"/>
    <n v="3"/>
    <n v="1"/>
    <s v="Yes"/>
    <n v="3"/>
    <n v="2"/>
    <x v="1"/>
    <n v="1"/>
    <n v="1"/>
    <n v="0"/>
    <s v="High"/>
    <n v="4.5061608304100043"/>
  </r>
  <r>
    <n v="2"/>
    <s v="No"/>
    <n v="7"/>
    <n v="3"/>
    <s v="No"/>
    <n v="15"/>
    <n v="9"/>
    <x v="0"/>
    <n v="0"/>
    <n v="0"/>
    <n v="1"/>
    <s v="Low"/>
    <n v="0"/>
  </r>
  <r>
    <n v="9"/>
    <s v="Yes"/>
    <n v="1"/>
    <n v="1"/>
    <s v="Yes"/>
    <n v="1"/>
    <n v="0"/>
    <x v="0"/>
    <n v="1"/>
    <n v="1"/>
    <n v="1"/>
    <s v="High"/>
    <n v="0"/>
  </r>
  <r>
    <n v="7"/>
    <s v="Yes"/>
    <n v="1"/>
    <n v="0"/>
    <s v="Yes"/>
    <n v="2"/>
    <n v="1"/>
    <x v="1"/>
    <n v="1"/>
    <n v="1"/>
    <n v="0"/>
    <s v="Medium"/>
    <n v="4.5061608304100043"/>
  </r>
  <r>
    <n v="9"/>
    <s v="Yes"/>
    <n v="3"/>
    <n v="0"/>
    <s v="Yes"/>
    <n v="2"/>
    <n v="0"/>
    <x v="1"/>
    <n v="1"/>
    <n v="1"/>
    <n v="0"/>
    <s v="High"/>
    <n v="4.5061608304100043"/>
  </r>
  <r>
    <n v="2"/>
    <s v="No"/>
    <n v="5"/>
    <n v="3"/>
    <s v="No"/>
    <n v="14"/>
    <n v="5"/>
    <x v="0"/>
    <n v="0"/>
    <n v="0"/>
    <n v="1"/>
    <s v="Low"/>
    <n v="0"/>
  </r>
  <r>
    <n v="4"/>
    <s v="Yes"/>
    <n v="3"/>
    <n v="0"/>
    <s v="Yes"/>
    <n v="4"/>
    <n v="0"/>
    <x v="1"/>
    <n v="1"/>
    <n v="1"/>
    <n v="0"/>
    <s v="Medium"/>
    <n v="4.5061608304100043"/>
  </r>
  <r>
    <n v="3"/>
    <s v="No"/>
    <n v="6"/>
    <n v="3"/>
    <s v="No"/>
    <n v="5"/>
    <n v="9"/>
    <x v="0"/>
    <n v="0"/>
    <n v="0"/>
    <n v="1"/>
    <s v="Low"/>
    <n v="0"/>
  </r>
  <r>
    <n v="1"/>
    <s v="No"/>
    <n v="6"/>
    <n v="3"/>
    <s v="No"/>
    <n v="8"/>
    <n v="6"/>
    <x v="0"/>
    <n v="0"/>
    <n v="0"/>
    <n v="1"/>
    <s v="Low"/>
    <n v="0"/>
  </r>
  <r>
    <n v="0"/>
    <s v="No"/>
    <n v="9"/>
    <n v="5"/>
    <s v="No"/>
    <n v="8"/>
    <n v="7"/>
    <x v="0"/>
    <n v="0"/>
    <n v="0"/>
    <n v="1"/>
    <s v="Low"/>
    <n v="0"/>
  </r>
  <r>
    <n v="1"/>
    <s v="No"/>
    <n v="9"/>
    <n v="3"/>
    <s v="No"/>
    <n v="5"/>
    <n v="3"/>
    <x v="0"/>
    <n v="0"/>
    <n v="0"/>
    <n v="1"/>
    <s v="Low"/>
    <n v="0"/>
  </r>
  <r>
    <n v="1"/>
    <s v="No"/>
    <n v="9"/>
    <n v="6"/>
    <s v="No"/>
    <n v="14"/>
    <n v="7"/>
    <x v="0"/>
    <n v="0"/>
    <n v="0"/>
    <n v="1"/>
    <s v="Low"/>
    <n v="0"/>
  </r>
  <r>
    <n v="4.5058160029999996"/>
    <s v="Yes"/>
    <n v="3"/>
    <n v="1"/>
    <s v="Yes"/>
    <n v="4"/>
    <n v="2"/>
    <x v="1"/>
    <n v="1"/>
    <n v="1"/>
    <n v="0"/>
    <s v="Medium"/>
    <n v="4.5061608304100043"/>
  </r>
  <r>
    <n v="0"/>
    <s v="No"/>
    <n v="9"/>
    <n v="5"/>
    <s v="No"/>
    <n v="14"/>
    <n v="4"/>
    <x v="0"/>
    <n v="0"/>
    <n v="0"/>
    <n v="1"/>
    <s v="Low"/>
    <n v="0"/>
  </r>
  <r>
    <n v="1"/>
    <s v="No"/>
    <n v="4"/>
    <n v="4"/>
    <s v="No"/>
    <n v="13"/>
    <n v="7"/>
    <x v="0"/>
    <n v="0"/>
    <n v="0"/>
    <n v="1"/>
    <s v="Low"/>
    <n v="0"/>
  </r>
  <r>
    <n v="7"/>
    <s v="Yes"/>
    <n v="2"/>
    <n v="2"/>
    <s v="Yes"/>
    <n v="4"/>
    <n v="0"/>
    <x v="1"/>
    <n v="1"/>
    <n v="1"/>
    <n v="0"/>
    <s v="Medium"/>
    <n v="4.5061608304100043"/>
  </r>
  <r>
    <n v="1"/>
    <s v="No"/>
    <n v="6"/>
    <n v="4"/>
    <s v="No"/>
    <n v="5"/>
    <n v="6"/>
    <x v="0"/>
    <n v="0"/>
    <n v="0"/>
    <n v="1"/>
    <s v="Low"/>
    <n v="0"/>
  </r>
  <r>
    <n v="1"/>
    <s v="No"/>
    <n v="7"/>
    <n v="3"/>
    <s v="No"/>
    <n v="12"/>
    <n v="8"/>
    <x v="0"/>
    <n v="0"/>
    <n v="0"/>
    <n v="1"/>
    <s v="Low"/>
    <n v="0"/>
  </r>
  <r>
    <n v="1"/>
    <s v="No"/>
    <n v="7"/>
    <n v="4"/>
    <s v="No"/>
    <n v="9"/>
    <n v="6"/>
    <x v="0"/>
    <n v="0"/>
    <n v="0"/>
    <n v="1"/>
    <s v="Low"/>
    <n v="0"/>
  </r>
  <r>
    <n v="3"/>
    <s v="No"/>
    <n v="7"/>
    <n v="6"/>
    <s v="No"/>
    <n v="6"/>
    <n v="4"/>
    <x v="0"/>
    <n v="0"/>
    <n v="0"/>
    <n v="1"/>
    <s v="Low"/>
    <n v="0"/>
  </r>
  <r>
    <n v="0"/>
    <s v="No"/>
    <n v="8"/>
    <n v="5"/>
    <s v="No"/>
    <n v="5"/>
    <n v="8"/>
    <x v="0"/>
    <n v="0"/>
    <n v="0"/>
    <n v="1"/>
    <s v="Low"/>
    <n v="0"/>
  </r>
  <r>
    <n v="3"/>
    <s v="No"/>
    <n v="7"/>
    <n v="4"/>
    <s v="No"/>
    <n v="8"/>
    <n v="6"/>
    <x v="0"/>
    <n v="0"/>
    <n v="0"/>
    <n v="1"/>
    <s v="Low"/>
    <n v="0"/>
  </r>
  <r>
    <n v="2"/>
    <s v="No"/>
    <n v="9"/>
    <n v="5"/>
    <s v="No"/>
    <n v="11"/>
    <n v="6"/>
    <x v="0"/>
    <n v="0"/>
    <n v="0"/>
    <n v="1"/>
    <s v="Low"/>
    <n v="0"/>
  </r>
  <r>
    <n v="3"/>
    <s v="No"/>
    <n v="5"/>
    <n v="6"/>
    <s v="No"/>
    <n v="8"/>
    <n v="8"/>
    <x v="0"/>
    <n v="0"/>
    <n v="0"/>
    <n v="1"/>
    <s v="Low"/>
    <n v="0"/>
  </r>
  <r>
    <n v="3"/>
    <s v="No"/>
    <n v="6"/>
    <n v="4"/>
    <s v="No"/>
    <n v="10"/>
    <n v="7"/>
    <x v="0"/>
    <n v="0"/>
    <n v="0"/>
    <n v="1"/>
    <s v="Low"/>
    <n v="0"/>
  </r>
  <r>
    <n v="7"/>
    <s v="Yes"/>
    <n v="1"/>
    <n v="0"/>
    <s v="Yes"/>
    <n v="2"/>
    <n v="1"/>
    <x v="0"/>
    <n v="1"/>
    <n v="1"/>
    <n v="1"/>
    <s v="Medium"/>
    <n v="0"/>
  </r>
  <r>
    <n v="9"/>
    <s v="Yes"/>
    <n v="2"/>
    <n v="2"/>
    <s v="Yes"/>
    <n v="1"/>
    <n v="0"/>
    <x v="0"/>
    <n v="1"/>
    <n v="1"/>
    <n v="1"/>
    <s v="High"/>
    <n v="0"/>
  </r>
  <r>
    <n v="11"/>
    <s v="Yes"/>
    <n v="2"/>
    <n v="2"/>
    <s v="Yes"/>
    <n v="4"/>
    <n v="2"/>
    <x v="1"/>
    <n v="1"/>
    <n v="1"/>
    <n v="0"/>
    <s v="High"/>
    <n v="4.5061608304100043"/>
  </r>
  <r>
    <n v="0"/>
    <s v="No"/>
    <n v="3.963354475"/>
    <n v="3"/>
    <s v="No"/>
    <n v="11"/>
    <n v="5"/>
    <x v="0"/>
    <n v="0"/>
    <n v="0"/>
    <n v="1"/>
    <s v="Low"/>
    <n v="0"/>
  </r>
  <r>
    <n v="8"/>
    <s v="Yes"/>
    <n v="2"/>
    <n v="2"/>
    <s v="Yes"/>
    <n v="2"/>
    <n v="0"/>
    <x v="0"/>
    <n v="1"/>
    <n v="1"/>
    <n v="1"/>
    <s v="High"/>
    <n v="0"/>
  </r>
  <r>
    <n v="8"/>
    <s v="Yes"/>
    <n v="2"/>
    <n v="0"/>
    <s v="Yes"/>
    <n v="5"/>
    <n v="0"/>
    <x v="1"/>
    <n v="1"/>
    <n v="1"/>
    <n v="0"/>
    <s v="High"/>
    <n v="4.5061608304100043"/>
  </r>
  <r>
    <n v="2"/>
    <s v="No"/>
    <n v="6"/>
    <n v="3"/>
    <s v="No"/>
    <n v="10"/>
    <n v="3"/>
    <x v="0"/>
    <n v="0"/>
    <n v="0"/>
    <n v="1"/>
    <s v="Low"/>
    <n v="0"/>
  </r>
  <r>
    <n v="5"/>
    <s v="Yes"/>
    <n v="0"/>
    <n v="0"/>
    <s v="Yes"/>
    <n v="1"/>
    <n v="2"/>
    <x v="1"/>
    <n v="1"/>
    <n v="1"/>
    <n v="0"/>
    <s v="Medium"/>
    <n v="4.5061608304100043"/>
  </r>
  <r>
    <n v="1"/>
    <s v="No"/>
    <n v="6"/>
    <n v="5"/>
    <s v="No"/>
    <n v="12"/>
    <n v="6"/>
    <x v="1"/>
    <n v="0"/>
    <n v="0"/>
    <n v="0"/>
    <s v="Low"/>
    <n v="4.5061608304100043"/>
  </r>
  <r>
    <n v="2"/>
    <s v="No"/>
    <n v="9"/>
    <n v="5"/>
    <s v="No"/>
    <n v="14"/>
    <n v="6"/>
    <x v="0"/>
    <n v="0"/>
    <n v="0"/>
    <n v="1"/>
    <s v="Low"/>
    <n v="0"/>
  </r>
  <r>
    <n v="9"/>
    <s v="Yes"/>
    <n v="3"/>
    <n v="2"/>
    <s v="No"/>
    <n v="2"/>
    <n v="0"/>
    <x v="1"/>
    <n v="1"/>
    <n v="0"/>
    <n v="0"/>
    <s v="High"/>
    <n v="4.5061608304100043"/>
  </r>
  <r>
    <n v="1"/>
    <s v="No"/>
    <n v="5"/>
    <n v="3"/>
    <s v="No"/>
    <n v="5"/>
    <n v="5"/>
    <x v="0"/>
    <n v="0"/>
    <n v="0"/>
    <n v="1"/>
    <s v="Low"/>
    <n v="0"/>
  </r>
  <r>
    <n v="1"/>
    <s v="No"/>
    <n v="6"/>
    <n v="3"/>
    <s v="No"/>
    <n v="11"/>
    <n v="6"/>
    <x v="0"/>
    <n v="0"/>
    <n v="0"/>
    <n v="1"/>
    <s v="Low"/>
    <n v="0"/>
  </r>
  <r>
    <n v="1"/>
    <s v="No"/>
    <n v="8"/>
    <n v="4"/>
    <s v="No"/>
    <n v="14"/>
    <n v="7"/>
    <x v="0"/>
    <n v="0"/>
    <n v="0"/>
    <n v="1"/>
    <s v="Low"/>
    <n v="0"/>
  </r>
  <r>
    <n v="9"/>
    <s v="Yes"/>
    <n v="0"/>
    <n v="1"/>
    <s v="Yes"/>
    <n v="5"/>
    <n v="2"/>
    <x v="1"/>
    <n v="1"/>
    <n v="1"/>
    <n v="0"/>
    <s v="High"/>
    <n v="4.5061608304100043"/>
  </r>
  <r>
    <n v="5"/>
    <s v="Yes"/>
    <n v="3"/>
    <n v="0"/>
    <s v="Yes"/>
    <n v="2"/>
    <n v="1"/>
    <x v="1"/>
    <n v="1"/>
    <n v="1"/>
    <n v="0"/>
    <s v="Medium"/>
    <n v="4.5061608304100043"/>
  </r>
  <r>
    <n v="11"/>
    <s v="Yes"/>
    <n v="0"/>
    <n v="2"/>
    <s v="Yes"/>
    <n v="3"/>
    <n v="2"/>
    <x v="0"/>
    <n v="1"/>
    <n v="1"/>
    <n v="1"/>
    <s v="High"/>
    <n v="0"/>
  </r>
  <r>
    <n v="0"/>
    <s v="No"/>
    <n v="7"/>
    <n v="3"/>
    <s v="No"/>
    <n v="6"/>
    <n v="4"/>
    <x v="0"/>
    <n v="0"/>
    <n v="0"/>
    <n v="1"/>
    <s v="Low"/>
    <n v="0"/>
  </r>
  <r>
    <n v="2"/>
    <s v="No"/>
    <n v="7"/>
    <n v="3"/>
    <s v="No"/>
    <n v="8"/>
    <n v="4"/>
    <x v="0"/>
    <n v="0"/>
    <n v="0"/>
    <n v="1"/>
    <s v="Low"/>
    <n v="0"/>
  </r>
  <r>
    <n v="8"/>
    <s v="Yes"/>
    <n v="3"/>
    <n v="0"/>
    <s v="Yes"/>
    <n v="2"/>
    <n v="0"/>
    <x v="1"/>
    <n v="1"/>
    <n v="1"/>
    <n v="0"/>
    <s v="High"/>
    <n v="4.5061608304100043"/>
  </r>
  <r>
    <n v="1"/>
    <s v="No"/>
    <n v="9"/>
    <n v="4"/>
    <s v="No"/>
    <n v="9"/>
    <n v="8"/>
    <x v="0"/>
    <n v="0"/>
    <n v="0"/>
    <n v="1"/>
    <s v="Low"/>
    <n v="0"/>
  </r>
  <r>
    <n v="0"/>
    <s v="No"/>
    <n v="7"/>
    <n v="4"/>
    <s v="No"/>
    <n v="11"/>
    <n v="6"/>
    <x v="0"/>
    <n v="0"/>
    <n v="0"/>
    <n v="1"/>
    <s v="Low"/>
    <n v="0"/>
  </r>
  <r>
    <n v="3"/>
    <s v="No"/>
    <n v="4"/>
    <n v="3"/>
    <s v="No"/>
    <n v="14"/>
    <n v="8"/>
    <x v="0"/>
    <n v="0"/>
    <n v="0"/>
    <n v="1"/>
    <s v="Low"/>
    <n v="0"/>
  </r>
  <r>
    <n v="9"/>
    <s v="Yes"/>
    <n v="1"/>
    <n v="0"/>
    <s v="Yes"/>
    <n v="4"/>
    <n v="1"/>
    <x v="1"/>
    <n v="1"/>
    <n v="1"/>
    <n v="0"/>
    <s v="High"/>
    <n v="4.5061608304100043"/>
  </r>
  <r>
    <n v="3"/>
    <s v="No"/>
    <n v="5"/>
    <n v="5"/>
    <s v="No"/>
    <n v="14"/>
    <n v="8"/>
    <x v="0"/>
    <n v="0"/>
    <n v="0"/>
    <n v="1"/>
    <s v="Low"/>
    <n v="0"/>
  </r>
  <r>
    <n v="0"/>
    <s v="No"/>
    <n v="6"/>
    <n v="4"/>
    <s v="No"/>
    <n v="6.2688629120000003"/>
    <n v="5"/>
    <x v="0"/>
    <n v="0"/>
    <n v="0"/>
    <n v="1"/>
    <s v="Low"/>
    <n v="0"/>
  </r>
  <r>
    <n v="1"/>
    <s v="No"/>
    <n v="8"/>
    <n v="6"/>
    <s v="No"/>
    <n v="10"/>
    <n v="7"/>
    <x v="0"/>
    <n v="0"/>
    <n v="0"/>
    <n v="1"/>
    <s v="Low"/>
    <n v="0"/>
  </r>
  <r>
    <n v="4"/>
    <s v="Yes"/>
    <n v="1"/>
    <n v="2"/>
    <s v="Yes"/>
    <n v="1"/>
    <n v="2"/>
    <x v="1"/>
    <n v="1"/>
    <n v="1"/>
    <n v="0"/>
    <s v="Medium"/>
    <n v="4.5061608304100043"/>
  </r>
  <r>
    <n v="1"/>
    <s v="No"/>
    <n v="7"/>
    <n v="3"/>
    <s v="No"/>
    <n v="8"/>
    <n v="6"/>
    <x v="0"/>
    <n v="0"/>
    <n v="0"/>
    <n v="1"/>
    <s v="Low"/>
    <n v="0"/>
  </r>
  <r>
    <n v="3"/>
    <s v="No"/>
    <n v="5"/>
    <n v="5"/>
    <s v="No"/>
    <n v="14"/>
    <n v="8"/>
    <x v="0"/>
    <n v="0"/>
    <n v="0"/>
    <n v="1"/>
    <s v="Low"/>
    <n v="0"/>
  </r>
  <r>
    <n v="4"/>
    <s v="Yes"/>
    <n v="3"/>
    <n v="1"/>
    <s v="Yes"/>
    <n v="2"/>
    <n v="1"/>
    <x v="1"/>
    <n v="1"/>
    <n v="1"/>
    <n v="0"/>
    <s v="Medium"/>
    <n v="4.5061608304100043"/>
  </r>
  <r>
    <n v="0"/>
    <s v="No"/>
    <n v="6"/>
    <n v="5"/>
    <s v="No"/>
    <n v="6"/>
    <n v="3"/>
    <x v="0"/>
    <n v="0"/>
    <n v="0"/>
    <n v="1"/>
    <s v="Low"/>
    <n v="0"/>
  </r>
  <r>
    <n v="3"/>
    <s v="No"/>
    <n v="9"/>
    <n v="5"/>
    <s v="No"/>
    <n v="11"/>
    <n v="3"/>
    <x v="0"/>
    <n v="0"/>
    <n v="0"/>
    <n v="1"/>
    <s v="Low"/>
    <n v="0"/>
  </r>
  <r>
    <n v="8"/>
    <s v="Yes"/>
    <n v="1"/>
    <n v="1"/>
    <s v="Yes"/>
    <n v="1"/>
    <n v="0"/>
    <x v="1"/>
    <n v="1"/>
    <n v="1"/>
    <n v="0"/>
    <s v="High"/>
    <n v="4.5061608304100043"/>
  </r>
  <r>
    <n v="5"/>
    <s v="Yes"/>
    <n v="3"/>
    <n v="2"/>
    <s v="Yes"/>
    <n v="3"/>
    <n v="1"/>
    <x v="1"/>
    <n v="1"/>
    <n v="1"/>
    <n v="0"/>
    <s v="Medium"/>
    <n v="4.5061608304100043"/>
  </r>
  <r>
    <n v="0"/>
    <s v="No"/>
    <n v="9"/>
    <n v="4"/>
    <s v="No"/>
    <n v="12"/>
    <n v="3.5647266310000001"/>
    <x v="0"/>
    <n v="0"/>
    <n v="0"/>
    <n v="1"/>
    <s v="Low"/>
    <n v="0"/>
  </r>
  <r>
    <n v="9"/>
    <s v="Yes"/>
    <n v="3"/>
    <n v="0"/>
    <s v="Yes"/>
    <n v="2"/>
    <n v="2"/>
    <x v="1"/>
    <n v="1"/>
    <n v="1"/>
    <n v="0"/>
    <s v="High"/>
    <n v="4.5061608304100043"/>
  </r>
  <r>
    <n v="3"/>
    <s v="No"/>
    <n v="4"/>
    <n v="5"/>
    <s v="No"/>
    <n v="6"/>
    <n v="4"/>
    <x v="0"/>
    <n v="0"/>
    <n v="0"/>
    <n v="1"/>
    <s v="Low"/>
    <n v="0"/>
  </r>
  <r>
    <n v="2"/>
    <s v="No"/>
    <n v="8"/>
    <n v="5"/>
    <s v="No"/>
    <n v="13"/>
    <n v="7"/>
    <x v="1"/>
    <n v="0"/>
    <n v="0"/>
    <n v="0"/>
    <s v="Low"/>
    <n v="4.5061608304100043"/>
  </r>
  <r>
    <n v="3"/>
    <s v="No"/>
    <n v="5"/>
    <n v="5"/>
    <s v="No"/>
    <n v="6"/>
    <n v="7"/>
    <x v="0"/>
    <n v="0"/>
    <n v="0"/>
    <n v="1"/>
    <s v="Low"/>
    <n v="0"/>
  </r>
  <r>
    <n v="9"/>
    <s v="Yes"/>
    <n v="2"/>
    <n v="1"/>
    <s v="Yes"/>
    <n v="3"/>
    <n v="3.5647266310000001"/>
    <x v="1"/>
    <n v="1"/>
    <n v="1"/>
    <n v="0"/>
    <s v="High"/>
    <n v="4.5061608304100043"/>
  </r>
  <r>
    <n v="3"/>
    <s v="No"/>
    <n v="4"/>
    <n v="6"/>
    <s v="No"/>
    <n v="12"/>
    <n v="4"/>
    <x v="0"/>
    <n v="0"/>
    <n v="0"/>
    <n v="1"/>
    <s v="Low"/>
    <n v="0"/>
  </r>
  <r>
    <n v="0"/>
    <s v="No"/>
    <n v="4"/>
    <n v="6"/>
    <s v="No"/>
    <n v="6"/>
    <n v="3"/>
    <x v="0"/>
    <n v="0"/>
    <n v="0"/>
    <n v="1"/>
    <s v="Low"/>
    <n v="0"/>
  </r>
  <r>
    <n v="3"/>
    <s v="No"/>
    <n v="8"/>
    <n v="4"/>
    <s v="No"/>
    <n v="10"/>
    <n v="7"/>
    <x v="0"/>
    <n v="0"/>
    <n v="0"/>
    <n v="1"/>
    <s v="Low"/>
    <n v="0"/>
  </r>
  <r>
    <n v="2"/>
    <s v="No"/>
    <n v="8"/>
    <n v="5"/>
    <s v="No"/>
    <n v="14"/>
    <n v="5"/>
    <x v="0"/>
    <n v="0"/>
    <n v="0"/>
    <n v="1"/>
    <s v="Low"/>
    <n v="0"/>
  </r>
  <r>
    <n v="1"/>
    <s v="No"/>
    <n v="7"/>
    <n v="5"/>
    <s v="No"/>
    <n v="9"/>
    <n v="7"/>
    <x v="1"/>
    <n v="0"/>
    <n v="0"/>
    <n v="0"/>
    <s v="Low"/>
    <n v="4.5061608304100043"/>
  </r>
  <r>
    <n v="2"/>
    <s v="No"/>
    <n v="7"/>
    <n v="6"/>
    <s v="No"/>
    <n v="6"/>
    <n v="7"/>
    <x v="0"/>
    <n v="0"/>
    <n v="0"/>
    <n v="1"/>
    <s v="Low"/>
    <n v="0"/>
  </r>
  <r>
    <n v="8"/>
    <s v="Yes"/>
    <n v="1"/>
    <n v="1"/>
    <s v="Yes"/>
    <n v="5"/>
    <n v="2"/>
    <x v="1"/>
    <n v="1"/>
    <n v="1"/>
    <n v="0"/>
    <s v="High"/>
    <n v="4.5061608304100043"/>
  </r>
  <r>
    <n v="5"/>
    <s v="Yes"/>
    <n v="1"/>
    <n v="2"/>
    <s v="Yes"/>
    <n v="4"/>
    <n v="0"/>
    <x v="1"/>
    <n v="1"/>
    <n v="1"/>
    <n v="0"/>
    <s v="Medium"/>
    <n v="4.5061608304100043"/>
  </r>
  <r>
    <n v="11"/>
    <s v="Yes"/>
    <n v="2"/>
    <n v="0"/>
    <s v="Yes"/>
    <n v="5"/>
    <n v="0"/>
    <x v="1"/>
    <n v="1"/>
    <n v="1"/>
    <n v="0"/>
    <s v="High"/>
    <n v="4.5061608304100043"/>
  </r>
  <r>
    <n v="2"/>
    <s v="No"/>
    <n v="5"/>
    <n v="6"/>
    <s v="No"/>
    <n v="13"/>
    <n v="7"/>
    <x v="0"/>
    <n v="0"/>
    <n v="0"/>
    <n v="1"/>
    <s v="Low"/>
    <n v="0"/>
  </r>
  <r>
    <n v="1"/>
    <s v="No"/>
    <n v="5"/>
    <n v="5"/>
    <s v="No"/>
    <n v="14"/>
    <n v="9"/>
    <x v="0"/>
    <n v="0"/>
    <n v="0"/>
    <n v="1"/>
    <s v="Low"/>
    <n v="0"/>
  </r>
  <r>
    <n v="2"/>
    <s v="No"/>
    <n v="7"/>
    <n v="6"/>
    <s v="No"/>
    <n v="7"/>
    <n v="9"/>
    <x v="0"/>
    <n v="0"/>
    <n v="0"/>
    <n v="1"/>
    <s v="Low"/>
    <n v="0"/>
  </r>
  <r>
    <n v="10"/>
    <s v="Yes"/>
    <n v="3"/>
    <n v="0"/>
    <s v="Yes"/>
    <n v="1"/>
    <n v="2"/>
    <x v="1"/>
    <n v="1"/>
    <n v="1"/>
    <n v="0"/>
    <s v="High"/>
    <n v="4.5061608304100043"/>
  </r>
  <r>
    <n v="7"/>
    <s v="Yes"/>
    <n v="1"/>
    <n v="0"/>
    <s v="Yes"/>
    <n v="5"/>
    <n v="2"/>
    <x v="1"/>
    <n v="1"/>
    <n v="1"/>
    <n v="0"/>
    <s v="Medium"/>
    <n v="4.5061608304100043"/>
  </r>
  <r>
    <n v="0"/>
    <s v="No"/>
    <n v="8"/>
    <n v="6"/>
    <s v="No"/>
    <n v="5"/>
    <n v="5"/>
    <x v="0"/>
    <n v="0"/>
    <n v="0"/>
    <n v="1"/>
    <s v="Low"/>
    <n v="0"/>
  </r>
  <r>
    <n v="10"/>
    <s v="Yes"/>
    <n v="3"/>
    <n v="0"/>
    <s v="Yes"/>
    <n v="3"/>
    <n v="1"/>
    <x v="1"/>
    <n v="1"/>
    <n v="1"/>
    <n v="0"/>
    <s v="High"/>
    <n v="4.5061608304100043"/>
  </r>
  <r>
    <n v="8"/>
    <s v="Yes"/>
    <n v="2"/>
    <n v="2"/>
    <s v="Yes"/>
    <n v="5"/>
    <n v="1"/>
    <x v="1"/>
    <n v="1"/>
    <n v="1"/>
    <n v="0"/>
    <s v="High"/>
    <n v="4.5061608304100043"/>
  </r>
  <r>
    <n v="4"/>
    <s v="Yes"/>
    <n v="3"/>
    <n v="1"/>
    <s v="Yes"/>
    <n v="5"/>
    <n v="0"/>
    <x v="1"/>
    <n v="1"/>
    <n v="1"/>
    <n v="0"/>
    <s v="Medium"/>
    <n v="4.5061608304100043"/>
  </r>
  <r>
    <n v="3"/>
    <s v="No"/>
    <n v="4"/>
    <n v="6"/>
    <s v="No"/>
    <n v="9"/>
    <n v="3.5647266310000001"/>
    <x v="0"/>
    <n v="0"/>
    <n v="0"/>
    <n v="1"/>
    <s v="Low"/>
    <n v="0"/>
  </r>
  <r>
    <n v="3"/>
    <s v="No"/>
    <n v="9"/>
    <n v="6"/>
    <s v="No"/>
    <n v="12"/>
    <n v="5"/>
    <x v="0"/>
    <n v="0"/>
    <n v="0"/>
    <n v="1"/>
    <s v="Low"/>
    <n v="0"/>
  </r>
  <r>
    <n v="8"/>
    <s v="Yes"/>
    <n v="3.963354475"/>
    <n v="1"/>
    <s v="Yes"/>
    <n v="2"/>
    <n v="0"/>
    <x v="1"/>
    <n v="1"/>
    <n v="1"/>
    <n v="0"/>
    <s v="High"/>
    <n v="4.5061608304100043"/>
  </r>
  <r>
    <n v="10"/>
    <s v="Yes"/>
    <n v="1"/>
    <n v="0"/>
    <s v="Yes"/>
    <n v="2"/>
    <n v="1"/>
    <x v="1"/>
    <n v="1"/>
    <n v="1"/>
    <n v="0"/>
    <s v="High"/>
    <n v="4.5061608304100043"/>
  </r>
  <r>
    <n v="2"/>
    <s v="No"/>
    <n v="5"/>
    <n v="4"/>
    <s v="No"/>
    <n v="8"/>
    <n v="7"/>
    <x v="0"/>
    <n v="0"/>
    <n v="0"/>
    <n v="1"/>
    <s v="Low"/>
    <n v="0"/>
  </r>
  <r>
    <n v="0"/>
    <s v="No"/>
    <n v="4"/>
    <n v="6"/>
    <s v="No"/>
    <n v="9"/>
    <n v="5"/>
    <x v="0"/>
    <n v="0"/>
    <n v="0"/>
    <n v="1"/>
    <s v="Low"/>
    <n v="0"/>
  </r>
  <r>
    <n v="5"/>
    <s v="Yes"/>
    <n v="2"/>
    <n v="0"/>
    <s v="Yes"/>
    <n v="5"/>
    <n v="0"/>
    <x v="1"/>
    <n v="1"/>
    <n v="1"/>
    <n v="0"/>
    <s v="Medium"/>
    <n v="4.5061608304100043"/>
  </r>
  <r>
    <n v="2"/>
    <s v="No"/>
    <n v="9"/>
    <n v="5"/>
    <s v="No"/>
    <n v="14"/>
    <n v="6"/>
    <x v="0"/>
    <n v="0"/>
    <n v="0"/>
    <n v="1"/>
    <s v="Low"/>
    <n v="0"/>
  </r>
  <r>
    <n v="9"/>
    <s v="Yes"/>
    <n v="3"/>
    <n v="2"/>
    <s v="No"/>
    <n v="2"/>
    <n v="0"/>
    <x v="1"/>
    <n v="1"/>
    <n v="0"/>
    <n v="0"/>
    <s v="High"/>
    <n v="4.5061608304100043"/>
  </r>
  <r>
    <n v="10"/>
    <s v="Yes"/>
    <n v="3"/>
    <n v="1"/>
    <s v="Yes"/>
    <n v="4"/>
    <n v="3.5647266310000001"/>
    <x v="1"/>
    <n v="1"/>
    <n v="1"/>
    <n v="0"/>
    <s v="High"/>
    <n v="4.5061608304100043"/>
  </r>
  <r>
    <n v="2"/>
    <s v="No"/>
    <n v="4"/>
    <n v="3"/>
    <s v="No"/>
    <n v="9"/>
    <n v="4"/>
    <x v="0"/>
    <n v="0"/>
    <n v="0"/>
    <n v="1"/>
    <s v="Low"/>
    <n v="0"/>
  </r>
  <r>
    <n v="6"/>
    <s v="Yes"/>
    <n v="2"/>
    <n v="1"/>
    <s v="Yes"/>
    <n v="1"/>
    <n v="2"/>
    <x v="1"/>
    <n v="1"/>
    <n v="1"/>
    <n v="0"/>
    <s v="Medium"/>
    <n v="4.5061608304100043"/>
  </r>
  <r>
    <n v="1"/>
    <s v="No"/>
    <n v="4"/>
    <n v="4"/>
    <s v="No"/>
    <n v="8"/>
    <n v="7"/>
    <x v="0"/>
    <n v="0"/>
    <n v="0"/>
    <n v="1"/>
    <s v="Low"/>
    <n v="0"/>
  </r>
  <r>
    <n v="4"/>
    <s v="Yes"/>
    <n v="2"/>
    <n v="0"/>
    <s v="Yes"/>
    <n v="2"/>
    <n v="2"/>
    <x v="1"/>
    <n v="1"/>
    <n v="1"/>
    <n v="0"/>
    <s v="Medium"/>
    <n v="4.5061608304100043"/>
  </r>
  <r>
    <n v="7"/>
    <s v="Yes"/>
    <n v="1"/>
    <n v="0"/>
    <s v="Yes"/>
    <n v="6.2688629120000003"/>
    <n v="1"/>
    <x v="1"/>
    <n v="1"/>
    <n v="1"/>
    <n v="0"/>
    <s v="Medium"/>
    <n v="4.5061608304100043"/>
  </r>
  <r>
    <n v="0"/>
    <s v="No"/>
    <n v="5"/>
    <n v="3"/>
    <s v="No"/>
    <n v="15"/>
    <n v="5"/>
    <x v="0"/>
    <n v="0"/>
    <n v="0"/>
    <n v="1"/>
    <s v="Low"/>
    <n v="0"/>
  </r>
  <r>
    <n v="11"/>
    <s v="No"/>
    <n v="2"/>
    <n v="1"/>
    <s v="Yes"/>
    <n v="2"/>
    <n v="1"/>
    <x v="1"/>
    <n v="0"/>
    <n v="1"/>
    <n v="0"/>
    <s v="High"/>
    <n v="4.5061608304100043"/>
  </r>
  <r>
    <n v="2"/>
    <s v="No"/>
    <n v="5"/>
    <n v="3"/>
    <s v="No"/>
    <n v="10"/>
    <n v="9"/>
    <x v="0"/>
    <n v="0"/>
    <n v="0"/>
    <n v="1"/>
    <s v="Low"/>
    <n v="0"/>
  </r>
  <r>
    <n v="9"/>
    <s v="Yes"/>
    <n v="3.963354475"/>
    <n v="0"/>
    <s v="Yes"/>
    <n v="3"/>
    <n v="0"/>
    <x v="1"/>
    <n v="1"/>
    <n v="1"/>
    <n v="0"/>
    <s v="High"/>
    <n v="4.5061608304100043"/>
  </r>
  <r>
    <n v="7"/>
    <s v="Yes"/>
    <n v="2"/>
    <n v="2"/>
    <s v="Yes"/>
    <n v="2"/>
    <n v="0"/>
    <x v="1"/>
    <n v="1"/>
    <n v="1"/>
    <n v="0"/>
    <s v="Medium"/>
    <n v="4.5061608304100043"/>
  </r>
  <r>
    <n v="11"/>
    <s v="Yes"/>
    <n v="3"/>
    <n v="2"/>
    <s v="Yes"/>
    <n v="3"/>
    <n v="2"/>
    <x v="1"/>
    <n v="1"/>
    <n v="1"/>
    <n v="0"/>
    <s v="High"/>
    <n v="4.5061608304100043"/>
  </r>
  <r>
    <n v="1"/>
    <s v="No"/>
    <n v="4"/>
    <n v="6"/>
    <s v="No"/>
    <n v="6.2688629120000003"/>
    <n v="3"/>
    <x v="0"/>
    <n v="0"/>
    <n v="0"/>
    <n v="1"/>
    <s v="Low"/>
    <n v="0"/>
  </r>
  <r>
    <n v="10"/>
    <s v="No"/>
    <n v="0"/>
    <n v="2"/>
    <s v="Yes"/>
    <n v="3"/>
    <n v="1"/>
    <x v="1"/>
    <n v="0"/>
    <n v="1"/>
    <n v="0"/>
    <s v="High"/>
    <n v="4.5061608304100043"/>
  </r>
  <r>
    <n v="3"/>
    <s v="No"/>
    <n v="9"/>
    <n v="6"/>
    <s v="No"/>
    <n v="7"/>
    <n v="8"/>
    <x v="0"/>
    <n v="0"/>
    <n v="0"/>
    <n v="1"/>
    <s v="Low"/>
    <n v="0"/>
  </r>
  <r>
    <n v="0"/>
    <s v="No"/>
    <n v="9"/>
    <n v="4"/>
    <s v="No"/>
    <n v="6.2688629120000003"/>
    <n v="4"/>
    <x v="0"/>
    <n v="0"/>
    <n v="0"/>
    <n v="1"/>
    <s v="Low"/>
    <n v="0"/>
  </r>
  <r>
    <n v="2"/>
    <s v="No"/>
    <n v="7"/>
    <n v="3"/>
    <s v="No"/>
    <n v="11"/>
    <n v="7"/>
    <x v="0"/>
    <n v="0"/>
    <n v="0"/>
    <n v="1"/>
    <s v="Low"/>
    <n v="0"/>
  </r>
  <r>
    <n v="1"/>
    <s v="No"/>
    <n v="7"/>
    <n v="7"/>
    <s v="No"/>
    <n v="10"/>
    <n v="9"/>
    <x v="1"/>
    <n v="0"/>
    <n v="0"/>
    <n v="0"/>
    <s v="Low"/>
    <n v="4.5061608304100043"/>
  </r>
  <r>
    <n v="1"/>
    <s v="No"/>
    <n v="9"/>
    <n v="3"/>
    <s v="No"/>
    <n v="8"/>
    <n v="9"/>
    <x v="0"/>
    <n v="0"/>
    <n v="0"/>
    <n v="1"/>
    <s v="Low"/>
    <n v="0"/>
  </r>
  <r>
    <n v="2"/>
    <s v="No"/>
    <n v="7"/>
    <n v="6"/>
    <s v="No"/>
    <n v="9"/>
    <n v="7"/>
    <x v="0"/>
    <n v="0"/>
    <n v="0"/>
    <n v="1"/>
    <s v="Low"/>
    <n v="0"/>
  </r>
  <r>
    <n v="2"/>
    <s v="No"/>
    <n v="4"/>
    <n v="4"/>
    <s v="No"/>
    <n v="9"/>
    <n v="7"/>
    <x v="0"/>
    <n v="0"/>
    <n v="0"/>
    <n v="1"/>
    <s v="Low"/>
    <n v="0"/>
  </r>
  <r>
    <n v="2"/>
    <s v="No"/>
    <n v="9"/>
    <n v="3"/>
    <s v="No"/>
    <n v="6"/>
    <n v="8"/>
    <x v="0"/>
    <n v="0"/>
    <n v="0"/>
    <n v="1"/>
    <s v="Low"/>
    <n v="0"/>
  </r>
  <r>
    <n v="1"/>
    <s v="No"/>
    <n v="3.963354475"/>
    <n v="6"/>
    <s v="No"/>
    <n v="8"/>
    <n v="6"/>
    <x v="0"/>
    <n v="0"/>
    <n v="0"/>
    <n v="1"/>
    <s v="Low"/>
    <n v="0"/>
  </r>
  <r>
    <n v="2"/>
    <s v="No"/>
    <n v="8"/>
    <n v="6"/>
    <s v="No"/>
    <n v="11"/>
    <n v="3"/>
    <x v="0"/>
    <n v="0"/>
    <n v="0"/>
    <n v="1"/>
    <s v="Low"/>
    <n v="0"/>
  </r>
  <r>
    <n v="1"/>
    <s v="No"/>
    <n v="8"/>
    <n v="6"/>
    <s v="No"/>
    <n v="12"/>
    <n v="7"/>
    <x v="1"/>
    <n v="0"/>
    <n v="0"/>
    <n v="0"/>
    <s v="Low"/>
    <n v="4.5061608304100043"/>
  </r>
  <r>
    <n v="8"/>
    <s v="Yes"/>
    <n v="2"/>
    <n v="1"/>
    <s v="Yes"/>
    <n v="2"/>
    <n v="0"/>
    <x v="1"/>
    <n v="1"/>
    <n v="1"/>
    <n v="0"/>
    <s v="High"/>
    <n v="4.5061608304100043"/>
  </r>
  <r>
    <n v="10"/>
    <s v="Yes"/>
    <n v="0"/>
    <n v="1"/>
    <s v="Yes"/>
    <n v="3"/>
    <n v="1"/>
    <x v="0"/>
    <n v="1"/>
    <n v="1"/>
    <n v="1"/>
    <s v="High"/>
    <n v="0"/>
  </r>
  <r>
    <n v="1"/>
    <s v="No"/>
    <n v="6"/>
    <n v="6"/>
    <s v="No"/>
    <n v="7"/>
    <n v="7"/>
    <x v="0"/>
    <n v="0"/>
    <n v="0"/>
    <n v="1"/>
    <s v="Low"/>
    <n v="0"/>
  </r>
  <r>
    <n v="3"/>
    <s v="No"/>
    <n v="4"/>
    <n v="6"/>
    <s v="No"/>
    <n v="5"/>
    <n v="9"/>
    <x v="0"/>
    <n v="0"/>
    <n v="0"/>
    <n v="1"/>
    <s v="Low"/>
    <n v="0"/>
  </r>
  <r>
    <n v="8"/>
    <s v="Yes"/>
    <n v="2"/>
    <n v="0"/>
    <s v="Yes"/>
    <n v="4"/>
    <n v="1"/>
    <x v="0"/>
    <n v="1"/>
    <n v="1"/>
    <n v="1"/>
    <s v="High"/>
    <n v="0"/>
  </r>
  <r>
    <n v="4"/>
    <s v="Yes"/>
    <n v="0"/>
    <n v="0"/>
    <s v="Yes"/>
    <n v="2"/>
    <n v="0"/>
    <x v="1"/>
    <n v="1"/>
    <n v="1"/>
    <n v="0"/>
    <s v="Medium"/>
    <n v="4.5061608304100043"/>
  </r>
  <r>
    <n v="9"/>
    <s v="Yes"/>
    <n v="2"/>
    <n v="0"/>
    <s v="Yes"/>
    <n v="3"/>
    <n v="2"/>
    <x v="1"/>
    <n v="1"/>
    <n v="1"/>
    <n v="0"/>
    <s v="High"/>
    <n v="4.5061608304100043"/>
  </r>
  <r>
    <n v="2"/>
    <s v="No"/>
    <n v="7"/>
    <n v="4"/>
    <s v="No"/>
    <n v="5"/>
    <n v="7"/>
    <x v="0"/>
    <n v="0"/>
    <n v="0"/>
    <n v="1"/>
    <s v="Low"/>
    <n v="0"/>
  </r>
  <r>
    <n v="9"/>
    <s v="Yes"/>
    <n v="3"/>
    <n v="0"/>
    <s v="Yes"/>
    <n v="5"/>
    <n v="2"/>
    <x v="1"/>
    <n v="1"/>
    <n v="1"/>
    <n v="0"/>
    <s v="High"/>
    <n v="4.5061608304100043"/>
  </r>
  <r>
    <n v="4"/>
    <s v="Yes"/>
    <n v="3"/>
    <n v="1"/>
    <s v="Yes"/>
    <n v="4"/>
    <n v="1"/>
    <x v="1"/>
    <n v="1"/>
    <n v="1"/>
    <n v="0"/>
    <s v="Medium"/>
    <n v="4.5061608304100043"/>
  </r>
  <r>
    <n v="2"/>
    <s v="No"/>
    <n v="9"/>
    <n v="3"/>
    <s v="No"/>
    <n v="5"/>
    <n v="9"/>
    <x v="0"/>
    <n v="0"/>
    <n v="0"/>
    <n v="1"/>
    <s v="Low"/>
    <n v="0"/>
  </r>
  <r>
    <n v="5"/>
    <s v="Yes"/>
    <n v="2"/>
    <n v="0"/>
    <s v="Yes"/>
    <n v="4"/>
    <n v="3.5647266310000001"/>
    <x v="1"/>
    <n v="1"/>
    <n v="1"/>
    <n v="0"/>
    <s v="Medium"/>
    <n v="4.5061608304100043"/>
  </r>
  <r>
    <n v="3"/>
    <s v="No"/>
    <n v="9"/>
    <n v="5"/>
    <s v="No"/>
    <n v="8"/>
    <n v="3.5647266310000001"/>
    <x v="0"/>
    <n v="0"/>
    <n v="0"/>
    <n v="1"/>
    <s v="Low"/>
    <n v="0"/>
  </r>
  <r>
    <n v="9"/>
    <s v="No"/>
    <n v="1"/>
    <n v="0"/>
    <s v="Yes"/>
    <n v="4"/>
    <n v="0"/>
    <x v="1"/>
    <n v="0"/>
    <n v="1"/>
    <n v="0"/>
    <s v="High"/>
    <n v="4.5061608304100043"/>
  </r>
  <r>
    <n v="3"/>
    <s v="No"/>
    <n v="8"/>
    <n v="4"/>
    <s v="No"/>
    <n v="10"/>
    <n v="3"/>
    <x v="0"/>
    <n v="0"/>
    <n v="0"/>
    <n v="1"/>
    <s v="Low"/>
    <n v="0"/>
  </r>
  <r>
    <n v="8"/>
    <s v="Yes"/>
    <n v="2"/>
    <n v="0"/>
    <s v="Yes"/>
    <n v="1"/>
    <n v="0"/>
    <x v="1"/>
    <n v="1"/>
    <n v="1"/>
    <n v="0"/>
    <s v="High"/>
    <n v="4.5061608304100043"/>
  </r>
  <r>
    <n v="6"/>
    <s v="Yes"/>
    <n v="1"/>
    <n v="3"/>
    <s v="Yes"/>
    <n v="3"/>
    <n v="0"/>
    <x v="1"/>
    <n v="1"/>
    <n v="1"/>
    <n v="0"/>
    <s v="Medium"/>
    <n v="4.5061608304100043"/>
  </r>
  <r>
    <n v="11"/>
    <s v="Yes"/>
    <n v="2"/>
    <n v="0"/>
    <s v="Yes"/>
    <n v="5"/>
    <n v="1"/>
    <x v="1"/>
    <n v="1"/>
    <n v="1"/>
    <n v="0"/>
    <s v="High"/>
    <n v="4.5061608304100043"/>
  </r>
  <r>
    <n v="8"/>
    <s v="Yes"/>
    <n v="2"/>
    <n v="0"/>
    <s v="Yes"/>
    <n v="2"/>
    <n v="0"/>
    <x v="1"/>
    <n v="1"/>
    <n v="1"/>
    <n v="0"/>
    <s v="High"/>
    <n v="4.5061608304100043"/>
  </r>
  <r>
    <n v="11"/>
    <s v="Yes"/>
    <n v="2"/>
    <n v="2"/>
    <s v="Yes"/>
    <n v="3"/>
    <n v="0"/>
    <x v="1"/>
    <n v="1"/>
    <n v="1"/>
    <n v="0"/>
    <s v="High"/>
    <n v="4.5061608304100043"/>
  </r>
  <r>
    <n v="0"/>
    <s v="No"/>
    <n v="4"/>
    <n v="5"/>
    <s v="No"/>
    <n v="13"/>
    <n v="3"/>
    <x v="0"/>
    <n v="0"/>
    <n v="0"/>
    <n v="1"/>
    <s v="Low"/>
    <n v="0"/>
  </r>
  <r>
    <n v="0"/>
    <s v="No"/>
    <n v="5"/>
    <n v="5"/>
    <s v="No"/>
    <n v="7"/>
    <n v="9"/>
    <x v="0"/>
    <n v="0"/>
    <n v="0"/>
    <n v="1"/>
    <s v="Low"/>
    <n v="0"/>
  </r>
  <r>
    <n v="9"/>
    <s v="Yes"/>
    <n v="2"/>
    <n v="1"/>
    <s v="Yes"/>
    <n v="2"/>
    <n v="2"/>
    <x v="1"/>
    <n v="1"/>
    <n v="1"/>
    <n v="0"/>
    <s v="High"/>
    <n v="4.5061608304100043"/>
  </r>
  <r>
    <n v="3"/>
    <s v="No"/>
    <n v="4"/>
    <n v="3"/>
    <s v="No"/>
    <n v="15"/>
    <n v="9"/>
    <x v="0"/>
    <n v="0"/>
    <n v="0"/>
    <n v="1"/>
    <s v="Low"/>
    <n v="0"/>
  </r>
  <r>
    <n v="1"/>
    <s v="No"/>
    <n v="9"/>
    <n v="6"/>
    <s v="No"/>
    <n v="7"/>
    <n v="3"/>
    <x v="0"/>
    <n v="0"/>
    <n v="0"/>
    <n v="1"/>
    <s v="Low"/>
    <n v="0"/>
  </r>
  <r>
    <n v="0"/>
    <s v="No"/>
    <n v="5"/>
    <n v="3"/>
    <s v="No"/>
    <n v="6.2688629120000003"/>
    <n v="5"/>
    <x v="0"/>
    <n v="0"/>
    <n v="0"/>
    <n v="1"/>
    <s v="Low"/>
    <n v="0"/>
  </r>
  <r>
    <n v="10"/>
    <s v="Yes"/>
    <n v="0"/>
    <n v="2"/>
    <s v="Yes"/>
    <n v="4"/>
    <n v="0"/>
    <x v="1"/>
    <n v="1"/>
    <n v="1"/>
    <n v="0"/>
    <s v="High"/>
    <n v="4.5061608304100043"/>
  </r>
  <r>
    <n v="3"/>
    <s v="No"/>
    <n v="9"/>
    <n v="3"/>
    <s v="No"/>
    <n v="9"/>
    <n v="8"/>
    <x v="0"/>
    <n v="0"/>
    <n v="0"/>
    <n v="1"/>
    <s v="Low"/>
    <n v="0"/>
  </r>
  <r>
    <n v="7"/>
    <s v="Yes"/>
    <n v="3"/>
    <n v="0"/>
    <s v="Yes"/>
    <n v="1"/>
    <n v="2"/>
    <x v="1"/>
    <n v="1"/>
    <n v="1"/>
    <n v="0"/>
    <s v="Medium"/>
    <n v="4.5061608304100043"/>
  </r>
  <r>
    <n v="11"/>
    <s v="Yes"/>
    <n v="1"/>
    <n v="0"/>
    <s v="Yes"/>
    <n v="2"/>
    <n v="1"/>
    <x v="1"/>
    <n v="1"/>
    <n v="1"/>
    <n v="0"/>
    <s v="High"/>
    <n v="4.5061608304100043"/>
  </r>
  <r>
    <n v="8"/>
    <s v="Yes"/>
    <n v="1"/>
    <n v="0"/>
    <s v="Yes"/>
    <n v="3"/>
    <n v="1"/>
    <x v="0"/>
    <n v="1"/>
    <n v="1"/>
    <n v="1"/>
    <s v="High"/>
    <n v="0"/>
  </r>
  <r>
    <n v="2"/>
    <s v="No"/>
    <n v="9"/>
    <n v="7"/>
    <s v="No"/>
    <n v="14"/>
    <n v="5"/>
    <x v="1"/>
    <n v="0"/>
    <n v="0"/>
    <n v="0"/>
    <s v="Low"/>
    <n v="4.5061608304100043"/>
  </r>
  <r>
    <n v="0"/>
    <s v="No"/>
    <n v="4"/>
    <n v="5"/>
    <s v="No"/>
    <n v="13"/>
    <n v="9"/>
    <x v="0"/>
    <n v="0"/>
    <n v="0"/>
    <n v="1"/>
    <s v="Low"/>
    <n v="0"/>
  </r>
  <r>
    <n v="3"/>
    <s v="No"/>
    <n v="7"/>
    <n v="3"/>
    <s v="No"/>
    <n v="7"/>
    <n v="8"/>
    <x v="0"/>
    <n v="0"/>
    <n v="0"/>
    <n v="1"/>
    <s v="Low"/>
    <n v="0"/>
  </r>
  <r>
    <n v="2"/>
    <s v="No"/>
    <n v="6"/>
    <n v="3"/>
    <s v="No"/>
    <n v="8"/>
    <n v="3"/>
    <x v="0"/>
    <n v="0"/>
    <n v="0"/>
    <n v="1"/>
    <s v="Low"/>
    <n v="0"/>
  </r>
  <r>
    <n v="0"/>
    <s v="No"/>
    <n v="4"/>
    <n v="3"/>
    <s v="No"/>
    <n v="5"/>
    <n v="4"/>
    <x v="0"/>
    <n v="0"/>
    <n v="0"/>
    <n v="1"/>
    <s v="Low"/>
    <n v="0"/>
  </r>
  <r>
    <n v="10"/>
    <s v="Yes"/>
    <n v="2"/>
    <n v="3"/>
    <s v="Yes"/>
    <n v="4"/>
    <n v="1"/>
    <x v="1"/>
    <n v="1"/>
    <n v="1"/>
    <n v="0"/>
    <s v="High"/>
    <n v="4.5061608304100043"/>
  </r>
  <r>
    <n v="5"/>
    <s v="Yes"/>
    <n v="3"/>
    <n v="1"/>
    <s v="Yes"/>
    <n v="3"/>
    <n v="1"/>
    <x v="1"/>
    <n v="1"/>
    <n v="1"/>
    <n v="0"/>
    <s v="Medium"/>
    <n v="4.5061608304100043"/>
  </r>
  <r>
    <n v="2"/>
    <s v="No"/>
    <n v="4"/>
    <n v="3"/>
    <s v="No"/>
    <n v="6"/>
    <n v="6"/>
    <x v="0"/>
    <n v="0"/>
    <n v="0"/>
    <n v="1"/>
    <s v="Low"/>
    <n v="0"/>
  </r>
  <r>
    <n v="11"/>
    <s v="Yes"/>
    <n v="1"/>
    <n v="2"/>
    <s v="Yes"/>
    <n v="2"/>
    <n v="2"/>
    <x v="1"/>
    <n v="1"/>
    <n v="1"/>
    <n v="0"/>
    <s v="High"/>
    <n v="4.5061608304100043"/>
  </r>
  <r>
    <n v="0"/>
    <s v="No"/>
    <n v="6"/>
    <n v="5"/>
    <s v="No"/>
    <n v="13"/>
    <n v="8"/>
    <x v="1"/>
    <n v="0"/>
    <n v="0"/>
    <n v="0"/>
    <s v="Low"/>
    <n v="4.5061608304100043"/>
  </r>
  <r>
    <n v="4"/>
    <s v="Yes"/>
    <n v="2"/>
    <n v="0"/>
    <s v="Yes"/>
    <n v="3"/>
    <n v="2"/>
    <x v="1"/>
    <n v="1"/>
    <n v="1"/>
    <n v="0"/>
    <s v="Medium"/>
    <n v="4.5061608304100043"/>
  </r>
  <r>
    <n v="5"/>
    <s v="Yes"/>
    <n v="0"/>
    <n v="1"/>
    <s v="Yes"/>
    <n v="4"/>
    <n v="1"/>
    <x v="1"/>
    <n v="1"/>
    <n v="1"/>
    <n v="0"/>
    <s v="Medium"/>
    <n v="4.5061608304100043"/>
  </r>
  <r>
    <n v="7"/>
    <s v="Yes"/>
    <n v="2"/>
    <n v="0"/>
    <s v="Yes"/>
    <n v="4"/>
    <n v="1"/>
    <x v="1"/>
    <n v="1"/>
    <n v="1"/>
    <n v="0"/>
    <s v="Medium"/>
    <n v="4.5061608304100043"/>
  </r>
  <r>
    <n v="6"/>
    <s v="Yes"/>
    <n v="1"/>
    <n v="1"/>
    <s v="Yes"/>
    <n v="4"/>
    <n v="0"/>
    <x v="1"/>
    <n v="1"/>
    <n v="1"/>
    <n v="0"/>
    <s v="Medium"/>
    <n v="4.5061608304100043"/>
  </r>
  <r>
    <n v="1"/>
    <s v="No"/>
    <n v="7"/>
    <n v="5"/>
    <s v="No"/>
    <n v="12"/>
    <n v="3"/>
    <x v="0"/>
    <n v="0"/>
    <n v="0"/>
    <n v="1"/>
    <s v="Low"/>
    <n v="0"/>
  </r>
  <r>
    <n v="0"/>
    <s v="No"/>
    <n v="4"/>
    <n v="5"/>
    <s v="No"/>
    <n v="14"/>
    <n v="7"/>
    <x v="0"/>
    <n v="0"/>
    <n v="0"/>
    <n v="1"/>
    <s v="Low"/>
    <n v="0"/>
  </r>
  <r>
    <n v="3"/>
    <s v="No"/>
    <n v="5"/>
    <n v="4"/>
    <s v="No"/>
    <n v="10"/>
    <n v="6"/>
    <x v="0"/>
    <n v="0"/>
    <n v="0"/>
    <n v="1"/>
    <s v="Low"/>
    <n v="0"/>
  </r>
  <r>
    <n v="7"/>
    <s v="Yes"/>
    <n v="3.963354475"/>
    <n v="1"/>
    <s v="Yes"/>
    <n v="2"/>
    <n v="1"/>
    <x v="1"/>
    <n v="1"/>
    <n v="1"/>
    <n v="0"/>
    <s v="Medium"/>
    <n v="4.5061608304100043"/>
  </r>
  <r>
    <n v="10"/>
    <s v="Yes"/>
    <n v="1"/>
    <n v="1"/>
    <s v="Yes"/>
    <n v="1"/>
    <n v="2"/>
    <x v="1"/>
    <n v="1"/>
    <n v="1"/>
    <n v="0"/>
    <s v="High"/>
    <n v="4.5061608304100043"/>
  </r>
  <r>
    <n v="9"/>
    <s v="Yes"/>
    <n v="0"/>
    <n v="2"/>
    <s v="Yes"/>
    <n v="3"/>
    <n v="3.5647266310000001"/>
    <x v="1"/>
    <n v="1"/>
    <n v="1"/>
    <n v="0"/>
    <s v="High"/>
    <n v="4.5061608304100043"/>
  </r>
  <r>
    <n v="2"/>
    <s v="No"/>
    <n v="5"/>
    <n v="4"/>
    <s v="No"/>
    <n v="6"/>
    <n v="8"/>
    <x v="0"/>
    <n v="0"/>
    <n v="0"/>
    <n v="1"/>
    <s v="Low"/>
    <n v="0"/>
  </r>
  <r>
    <n v="0"/>
    <s v="No"/>
    <n v="5"/>
    <n v="5"/>
    <s v="No"/>
    <n v="6"/>
    <n v="6"/>
    <x v="0"/>
    <n v="0"/>
    <n v="0"/>
    <n v="1"/>
    <s v="Low"/>
    <n v="0"/>
  </r>
  <r>
    <n v="10"/>
    <s v="Yes"/>
    <n v="1"/>
    <n v="1"/>
    <s v="Yes"/>
    <n v="2"/>
    <n v="0"/>
    <x v="1"/>
    <n v="1"/>
    <n v="1"/>
    <n v="0"/>
    <s v="High"/>
    <n v="4.5061608304100043"/>
  </r>
  <r>
    <n v="1"/>
    <s v="No"/>
    <n v="6"/>
    <n v="5"/>
    <s v="No"/>
    <n v="10"/>
    <n v="8"/>
    <x v="0"/>
    <n v="0"/>
    <n v="0"/>
    <n v="1"/>
    <s v="Low"/>
    <n v="0"/>
  </r>
  <r>
    <n v="5"/>
    <s v="Yes"/>
    <n v="2"/>
    <n v="2"/>
    <s v="Yes"/>
    <n v="5"/>
    <n v="0"/>
    <x v="1"/>
    <n v="1"/>
    <n v="1"/>
    <n v="0"/>
    <s v="Medium"/>
    <n v="4.5061608304100043"/>
  </r>
  <r>
    <n v="3"/>
    <s v="No"/>
    <n v="4"/>
    <n v="5"/>
    <s v="No"/>
    <n v="12"/>
    <n v="4"/>
    <x v="0"/>
    <n v="0"/>
    <n v="0"/>
    <n v="1"/>
    <s v="Low"/>
    <n v="0"/>
  </r>
  <r>
    <n v="3"/>
    <s v="No"/>
    <n v="3.963354475"/>
    <n v="5"/>
    <s v="No"/>
    <n v="12"/>
    <n v="3"/>
    <x v="0"/>
    <n v="0"/>
    <n v="0"/>
    <n v="1"/>
    <s v="Low"/>
    <n v="0"/>
  </r>
  <r>
    <n v="4.5058160029999996"/>
    <s v="No"/>
    <n v="9"/>
    <n v="5"/>
    <s v="No"/>
    <n v="9"/>
    <n v="4"/>
    <x v="0"/>
    <n v="0"/>
    <n v="0"/>
    <n v="1"/>
    <s v="Medium"/>
    <n v="0"/>
  </r>
  <r>
    <n v="0"/>
    <s v="No"/>
    <n v="6"/>
    <n v="3"/>
    <s v="No"/>
    <n v="7"/>
    <n v="7"/>
    <x v="0"/>
    <n v="0"/>
    <n v="0"/>
    <n v="1"/>
    <s v="Low"/>
    <n v="0"/>
  </r>
  <r>
    <n v="3"/>
    <s v="No"/>
    <n v="9"/>
    <n v="6"/>
    <s v="No"/>
    <n v="12"/>
    <n v="5"/>
    <x v="0"/>
    <n v="0"/>
    <n v="0"/>
    <n v="1"/>
    <s v="Low"/>
    <n v="0"/>
  </r>
  <r>
    <n v="6"/>
    <s v="Yes"/>
    <n v="2"/>
    <n v="0"/>
    <s v="Yes"/>
    <n v="5"/>
    <n v="1"/>
    <x v="1"/>
    <n v="1"/>
    <n v="1"/>
    <n v="0"/>
    <s v="Medium"/>
    <n v="4.5061608304100043"/>
  </r>
  <r>
    <n v="2"/>
    <s v="No"/>
    <n v="7"/>
    <n v="3"/>
    <s v="No"/>
    <n v="12"/>
    <n v="7"/>
    <x v="0"/>
    <n v="0"/>
    <n v="0"/>
    <n v="1"/>
    <s v="Low"/>
    <n v="0"/>
  </r>
  <r>
    <n v="7"/>
    <s v="Yes"/>
    <n v="1"/>
    <n v="1"/>
    <s v="Yes"/>
    <n v="5"/>
    <n v="2"/>
    <x v="1"/>
    <n v="1"/>
    <n v="1"/>
    <n v="0"/>
    <s v="Medium"/>
    <n v="4.5061608304100043"/>
  </r>
  <r>
    <n v="4.5058160029999996"/>
    <s v="No"/>
    <n v="4"/>
    <n v="6"/>
    <s v="No"/>
    <n v="12"/>
    <n v="3"/>
    <x v="0"/>
    <n v="0"/>
    <n v="0"/>
    <n v="1"/>
    <s v="Medium"/>
    <n v="0"/>
  </r>
  <r>
    <n v="2"/>
    <s v="No"/>
    <n v="4"/>
    <n v="3"/>
    <s v="No"/>
    <n v="6.2688629120000003"/>
    <n v="3"/>
    <x v="0"/>
    <n v="0"/>
    <n v="0"/>
    <n v="1"/>
    <s v="Low"/>
    <n v="0"/>
  </r>
  <r>
    <n v="0"/>
    <s v="No"/>
    <n v="7"/>
    <n v="4"/>
    <s v="No"/>
    <n v="8"/>
    <n v="3.5647266310000001"/>
    <x v="0"/>
    <n v="0"/>
    <n v="0"/>
    <n v="1"/>
    <s v="Low"/>
    <n v="0"/>
  </r>
  <r>
    <n v="6"/>
    <s v="Yes"/>
    <n v="2"/>
    <n v="1"/>
    <s v="Yes"/>
    <n v="3"/>
    <n v="2"/>
    <x v="1"/>
    <n v="1"/>
    <n v="1"/>
    <n v="0"/>
    <s v="Medium"/>
    <n v="4.5061608304100043"/>
  </r>
  <r>
    <n v="4.5058160029999996"/>
    <s v="No"/>
    <n v="6"/>
    <n v="6"/>
    <s v="No"/>
    <n v="14"/>
    <n v="6"/>
    <x v="0"/>
    <n v="0"/>
    <n v="0"/>
    <n v="1"/>
    <s v="Medium"/>
    <n v="0"/>
  </r>
  <r>
    <n v="3"/>
    <s v="No"/>
    <n v="8"/>
    <n v="6"/>
    <s v="No"/>
    <n v="11"/>
    <n v="9"/>
    <x v="0"/>
    <n v="0"/>
    <n v="0"/>
    <n v="1"/>
    <s v="Low"/>
    <n v="0"/>
  </r>
  <r>
    <n v="0"/>
    <s v="No"/>
    <n v="4"/>
    <n v="3"/>
    <s v="No"/>
    <n v="9"/>
    <n v="7"/>
    <x v="0"/>
    <n v="0"/>
    <n v="0"/>
    <n v="1"/>
    <s v="Low"/>
    <n v="0"/>
  </r>
  <r>
    <n v="7"/>
    <s v="Yes"/>
    <n v="0"/>
    <n v="1"/>
    <s v="Yes"/>
    <n v="1"/>
    <n v="0"/>
    <x v="1"/>
    <n v="1"/>
    <n v="1"/>
    <n v="0"/>
    <s v="Medium"/>
    <n v="4.5061608304100043"/>
  </r>
  <r>
    <n v="11"/>
    <s v="Yes"/>
    <n v="1"/>
    <n v="0"/>
    <s v="Yes"/>
    <n v="3"/>
    <n v="2"/>
    <x v="1"/>
    <n v="1"/>
    <n v="1"/>
    <n v="0"/>
    <s v="High"/>
    <n v="4.5061608304100043"/>
  </r>
  <r>
    <n v="11"/>
    <s v="Yes"/>
    <n v="0"/>
    <n v="1"/>
    <s v="Yes"/>
    <n v="3"/>
    <n v="1"/>
    <x v="1"/>
    <n v="1"/>
    <n v="1"/>
    <n v="0"/>
    <s v="High"/>
    <n v="4.5061608304100043"/>
  </r>
  <r>
    <n v="10"/>
    <s v="Yes"/>
    <n v="0"/>
    <n v="1"/>
    <s v="Yes"/>
    <n v="2"/>
    <n v="1"/>
    <x v="1"/>
    <n v="1"/>
    <n v="1"/>
    <n v="0"/>
    <s v="High"/>
    <n v="4.5061608304100043"/>
  </r>
  <r>
    <n v="2"/>
    <s v="No"/>
    <n v="6"/>
    <n v="3"/>
    <s v="No"/>
    <n v="11"/>
    <n v="7"/>
    <x v="0"/>
    <n v="0"/>
    <n v="0"/>
    <n v="1"/>
    <s v="Low"/>
    <n v="0"/>
  </r>
  <r>
    <n v="5"/>
    <s v="Yes"/>
    <n v="1"/>
    <n v="0"/>
    <s v="Yes"/>
    <n v="4"/>
    <n v="0"/>
    <x v="1"/>
    <n v="1"/>
    <n v="1"/>
    <n v="0"/>
    <s v="Medium"/>
    <n v="4.5061608304100043"/>
  </r>
  <r>
    <n v="1"/>
    <s v="No"/>
    <n v="5"/>
    <n v="6"/>
    <s v="No"/>
    <n v="13"/>
    <n v="6"/>
    <x v="0"/>
    <n v="0"/>
    <n v="0"/>
    <n v="1"/>
    <s v="Low"/>
    <n v="0"/>
  </r>
  <r>
    <n v="10"/>
    <s v="Yes"/>
    <n v="2"/>
    <n v="0"/>
    <s v="Yes"/>
    <n v="6.2688629120000003"/>
    <n v="2"/>
    <x v="1"/>
    <n v="1"/>
    <n v="1"/>
    <n v="0"/>
    <s v="High"/>
    <n v="4.5061608304100043"/>
  </r>
  <r>
    <n v="9"/>
    <s v="Yes"/>
    <n v="0"/>
    <n v="2"/>
    <s v="Yes"/>
    <n v="3"/>
    <n v="1"/>
    <x v="1"/>
    <n v="1"/>
    <n v="1"/>
    <n v="0"/>
    <s v="High"/>
    <n v="4.5061608304100043"/>
  </r>
  <r>
    <n v="1"/>
    <s v="No"/>
    <n v="9"/>
    <n v="4"/>
    <s v="No"/>
    <n v="10"/>
    <n v="6"/>
    <x v="0"/>
    <n v="0"/>
    <n v="0"/>
    <n v="1"/>
    <s v="Low"/>
    <n v="0"/>
  </r>
  <r>
    <n v="0"/>
    <s v="No"/>
    <n v="7"/>
    <n v="3"/>
    <s v="No"/>
    <n v="12"/>
    <n v="7"/>
    <x v="0"/>
    <n v="0"/>
    <n v="0"/>
    <n v="1"/>
    <s v="Low"/>
    <n v="0"/>
  </r>
  <r>
    <n v="0"/>
    <s v="No"/>
    <n v="7"/>
    <n v="3"/>
    <s v="No"/>
    <n v="10"/>
    <n v="4"/>
    <x v="0"/>
    <n v="0"/>
    <n v="0"/>
    <n v="1"/>
    <s v="Low"/>
    <n v="0"/>
  </r>
  <r>
    <n v="2"/>
    <s v="No"/>
    <n v="8"/>
    <n v="5"/>
    <s v="No"/>
    <n v="6"/>
    <n v="8"/>
    <x v="0"/>
    <n v="0"/>
    <n v="0"/>
    <n v="1"/>
    <s v="Low"/>
    <n v="0"/>
  </r>
  <r>
    <n v="1"/>
    <s v="No"/>
    <n v="8"/>
    <n v="3"/>
    <s v="No"/>
    <n v="7"/>
    <n v="9"/>
    <x v="0"/>
    <n v="0"/>
    <n v="0"/>
    <n v="1"/>
    <s v="Low"/>
    <n v="0"/>
  </r>
  <r>
    <n v="11"/>
    <s v="Yes"/>
    <n v="1"/>
    <n v="2"/>
    <s v="Yes"/>
    <n v="2"/>
    <n v="2"/>
    <x v="1"/>
    <n v="1"/>
    <n v="1"/>
    <n v="0"/>
    <s v="High"/>
    <n v="4.5061608304100043"/>
  </r>
  <r>
    <n v="3"/>
    <s v="No"/>
    <n v="7"/>
    <n v="4"/>
    <s v="No"/>
    <n v="11"/>
    <n v="3"/>
    <x v="0"/>
    <n v="0"/>
    <n v="0"/>
    <n v="1"/>
    <s v="Low"/>
    <n v="0"/>
  </r>
  <r>
    <n v="3"/>
    <s v="No"/>
    <n v="3.963354475"/>
    <n v="4"/>
    <s v="No"/>
    <n v="7"/>
    <n v="4"/>
    <x v="0"/>
    <n v="0"/>
    <n v="0"/>
    <n v="1"/>
    <s v="Low"/>
    <n v="0"/>
  </r>
  <r>
    <n v="3"/>
    <s v="No"/>
    <n v="5"/>
    <n v="4"/>
    <s v="No"/>
    <n v="13"/>
    <n v="5"/>
    <x v="0"/>
    <n v="0"/>
    <n v="0"/>
    <n v="1"/>
    <s v="Low"/>
    <n v="0"/>
  </r>
  <r>
    <n v="8"/>
    <s v="Yes"/>
    <n v="2"/>
    <n v="0"/>
    <s v="Yes"/>
    <n v="5"/>
    <n v="0"/>
    <x v="1"/>
    <n v="1"/>
    <n v="1"/>
    <n v="0"/>
    <s v="High"/>
    <n v="4.5061608304100043"/>
  </r>
  <r>
    <n v="2"/>
    <s v="No"/>
    <n v="9"/>
    <n v="4"/>
    <s v="No"/>
    <n v="15"/>
    <n v="4"/>
    <x v="0"/>
    <n v="0"/>
    <n v="0"/>
    <n v="1"/>
    <s v="Low"/>
    <n v="0"/>
  </r>
  <r>
    <n v="11"/>
    <s v="Yes"/>
    <n v="2"/>
    <n v="1"/>
    <s v="Yes"/>
    <n v="5"/>
    <n v="3.5647266310000001"/>
    <x v="1"/>
    <n v="1"/>
    <n v="1"/>
    <n v="0"/>
    <s v="High"/>
    <n v="4.5061608304100043"/>
  </r>
  <r>
    <n v="9"/>
    <s v="Yes"/>
    <n v="0"/>
    <n v="2"/>
    <s v="Yes"/>
    <n v="4"/>
    <n v="1"/>
    <x v="1"/>
    <n v="1"/>
    <n v="1"/>
    <n v="0"/>
    <s v="High"/>
    <n v="4.5061608304100043"/>
  </r>
  <r>
    <n v="8"/>
    <s v="Yes"/>
    <n v="2"/>
    <n v="1"/>
    <s v="Yes"/>
    <n v="3"/>
    <n v="0"/>
    <x v="1"/>
    <n v="1"/>
    <n v="1"/>
    <n v="0"/>
    <s v="High"/>
    <n v="4.5061608304100043"/>
  </r>
  <r>
    <n v="11"/>
    <s v="Yes"/>
    <n v="0"/>
    <n v="1"/>
    <s v="Yes"/>
    <n v="5"/>
    <n v="1"/>
    <x v="1"/>
    <n v="1"/>
    <n v="1"/>
    <n v="0"/>
    <s v="High"/>
    <n v="4.5061608304100043"/>
  </r>
  <r>
    <n v="2"/>
    <s v="No"/>
    <n v="7"/>
    <n v="4"/>
    <s v="No"/>
    <n v="7"/>
    <n v="7"/>
    <x v="0"/>
    <n v="0"/>
    <n v="0"/>
    <n v="1"/>
    <s v="Low"/>
    <n v="0"/>
  </r>
  <r>
    <n v="3"/>
    <s v="No"/>
    <n v="3.963354475"/>
    <n v="3"/>
    <s v="No"/>
    <n v="10"/>
    <n v="4"/>
    <x v="0"/>
    <n v="0"/>
    <n v="0"/>
    <n v="1"/>
    <s v="Low"/>
    <n v="0"/>
  </r>
  <r>
    <n v="2"/>
    <s v="No"/>
    <n v="6"/>
    <n v="3"/>
    <s v="No"/>
    <n v="9"/>
    <n v="9"/>
    <x v="0"/>
    <n v="0"/>
    <n v="0"/>
    <n v="1"/>
    <s v="Low"/>
    <n v="0"/>
  </r>
  <r>
    <n v="10"/>
    <s v="Yes"/>
    <n v="1"/>
    <n v="1"/>
    <s v="Yes"/>
    <n v="2"/>
    <n v="2"/>
    <x v="1"/>
    <n v="1"/>
    <n v="1"/>
    <n v="0"/>
    <s v="High"/>
    <n v="4.5061608304100043"/>
  </r>
  <r>
    <n v="7"/>
    <s v="Yes"/>
    <n v="2"/>
    <n v="2"/>
    <s v="Yes"/>
    <n v="2"/>
    <n v="2"/>
    <x v="1"/>
    <n v="1"/>
    <n v="1"/>
    <n v="0"/>
    <s v="Medium"/>
    <n v="4.5061608304100043"/>
  </r>
  <r>
    <n v="4"/>
    <s v="Yes"/>
    <n v="2"/>
    <n v="2"/>
    <s v="Yes"/>
    <n v="3"/>
    <n v="2"/>
    <x v="1"/>
    <n v="1"/>
    <n v="1"/>
    <n v="0"/>
    <s v="Medium"/>
    <n v="4.5061608304100043"/>
  </r>
  <r>
    <n v="3"/>
    <s v="No"/>
    <n v="4"/>
    <n v="3"/>
    <s v="No"/>
    <n v="15"/>
    <n v="8"/>
    <x v="0"/>
    <n v="0"/>
    <n v="0"/>
    <n v="1"/>
    <s v="Low"/>
    <n v="0"/>
  </r>
  <r>
    <n v="7"/>
    <s v="Yes"/>
    <n v="3.963354475"/>
    <n v="2"/>
    <s v="Yes"/>
    <n v="3"/>
    <n v="1"/>
    <x v="1"/>
    <n v="1"/>
    <n v="1"/>
    <n v="0"/>
    <s v="Medium"/>
    <n v="4.5061608304100043"/>
  </r>
  <r>
    <n v="1"/>
    <s v="No"/>
    <n v="9"/>
    <n v="6"/>
    <s v="No"/>
    <n v="14"/>
    <n v="7"/>
    <x v="0"/>
    <n v="0"/>
    <n v="0"/>
    <n v="1"/>
    <s v="Low"/>
    <n v="0"/>
  </r>
  <r>
    <n v="0"/>
    <s v="No"/>
    <n v="5"/>
    <n v="4"/>
    <s v="No"/>
    <n v="10"/>
    <n v="7"/>
    <x v="0"/>
    <n v="0"/>
    <n v="0"/>
    <n v="1"/>
    <s v="Low"/>
    <n v="0"/>
  </r>
  <r>
    <n v="10"/>
    <s v="Yes"/>
    <n v="1"/>
    <n v="1"/>
    <s v="Yes"/>
    <n v="4"/>
    <n v="1"/>
    <x v="1"/>
    <n v="1"/>
    <n v="1"/>
    <n v="0"/>
    <s v="High"/>
    <n v="4.5061608304100043"/>
  </r>
  <r>
    <n v="0"/>
    <s v="No"/>
    <n v="4"/>
    <n v="5"/>
    <s v="No"/>
    <n v="10"/>
    <n v="3"/>
    <x v="0"/>
    <n v="0"/>
    <n v="0"/>
    <n v="1"/>
    <s v="Low"/>
    <n v="0"/>
  </r>
  <r>
    <n v="8"/>
    <s v="Yes"/>
    <n v="2"/>
    <n v="0"/>
    <s v="Yes"/>
    <n v="4"/>
    <n v="0"/>
    <x v="0"/>
    <n v="1"/>
    <n v="1"/>
    <n v="1"/>
    <s v="High"/>
    <n v="0"/>
  </r>
  <r>
    <n v="0"/>
    <s v="No"/>
    <n v="8"/>
    <n v="4"/>
    <s v="No"/>
    <n v="10"/>
    <n v="9"/>
    <x v="0"/>
    <n v="0"/>
    <n v="0"/>
    <n v="1"/>
    <s v="Low"/>
    <n v="0"/>
  </r>
  <r>
    <n v="3"/>
    <s v="No"/>
    <n v="5"/>
    <n v="6"/>
    <s v="No"/>
    <n v="9"/>
    <n v="3.5647266310000001"/>
    <x v="0"/>
    <n v="0"/>
    <n v="0"/>
    <n v="1"/>
    <s v="Low"/>
    <n v="0"/>
  </r>
  <r>
    <n v="10"/>
    <s v="Yes"/>
    <n v="2"/>
    <n v="0"/>
    <s v="Yes"/>
    <n v="5"/>
    <n v="3.5647266310000001"/>
    <x v="1"/>
    <n v="1"/>
    <n v="1"/>
    <n v="0"/>
    <s v="High"/>
    <n v="4.5061608304100043"/>
  </r>
  <r>
    <n v="7"/>
    <s v="Yes"/>
    <n v="2"/>
    <n v="2"/>
    <s v="Yes"/>
    <n v="5"/>
    <n v="2"/>
    <x v="1"/>
    <n v="1"/>
    <n v="1"/>
    <n v="0"/>
    <s v="Medium"/>
    <n v="4.5061608304100043"/>
  </r>
  <r>
    <n v="2"/>
    <s v="No"/>
    <n v="8"/>
    <n v="4"/>
    <s v="No"/>
    <n v="10"/>
    <n v="5"/>
    <x v="0"/>
    <n v="0"/>
    <n v="0"/>
    <n v="1"/>
    <s v="Low"/>
    <n v="0"/>
  </r>
  <r>
    <n v="1"/>
    <s v="No"/>
    <n v="5"/>
    <n v="4"/>
    <s v="No"/>
    <n v="15"/>
    <n v="8"/>
    <x v="0"/>
    <n v="0"/>
    <n v="0"/>
    <n v="1"/>
    <s v="Low"/>
    <n v="0"/>
  </r>
  <r>
    <n v="9"/>
    <s v="Yes"/>
    <n v="0"/>
    <n v="2"/>
    <s v="Yes"/>
    <n v="1"/>
    <n v="0"/>
    <x v="1"/>
    <n v="1"/>
    <n v="1"/>
    <n v="0"/>
    <s v="High"/>
    <n v="4.5061608304100043"/>
  </r>
  <r>
    <n v="2"/>
    <s v="No"/>
    <n v="9"/>
    <n v="3"/>
    <s v="No"/>
    <n v="12"/>
    <n v="5"/>
    <x v="0"/>
    <n v="0"/>
    <n v="0"/>
    <n v="1"/>
    <s v="Low"/>
    <n v="0"/>
  </r>
  <r>
    <n v="1"/>
    <s v="No"/>
    <n v="8"/>
    <n v="6"/>
    <s v="No"/>
    <n v="12"/>
    <n v="6"/>
    <x v="0"/>
    <n v="0"/>
    <n v="0"/>
    <n v="1"/>
    <s v="Low"/>
    <n v="0"/>
  </r>
  <r>
    <n v="3"/>
    <s v="No"/>
    <n v="5"/>
    <n v="4"/>
    <s v="No"/>
    <n v="6"/>
    <n v="3"/>
    <x v="0"/>
    <n v="0"/>
    <n v="0"/>
    <n v="1"/>
    <s v="Low"/>
    <n v="0"/>
  </r>
  <r>
    <n v="8"/>
    <s v="Yes"/>
    <n v="3"/>
    <n v="0"/>
    <s v="Yes"/>
    <n v="2"/>
    <n v="1"/>
    <x v="1"/>
    <n v="1"/>
    <n v="1"/>
    <n v="0"/>
    <s v="High"/>
    <n v="4.5061608304100043"/>
  </r>
  <r>
    <n v="0"/>
    <s v="No"/>
    <n v="9"/>
    <n v="6"/>
    <s v="No"/>
    <n v="8"/>
    <n v="6"/>
    <x v="0"/>
    <n v="0"/>
    <n v="0"/>
    <n v="1"/>
    <s v="Low"/>
    <n v="0"/>
  </r>
  <r>
    <n v="0"/>
    <s v="No"/>
    <n v="9"/>
    <n v="3"/>
    <s v="No"/>
    <n v="6.2688629120000003"/>
    <n v="9"/>
    <x v="0"/>
    <n v="0"/>
    <n v="0"/>
    <n v="1"/>
    <s v="Low"/>
    <n v="0"/>
  </r>
  <r>
    <n v="10"/>
    <s v="Yes"/>
    <n v="0"/>
    <n v="0"/>
    <s v="Yes"/>
    <n v="4"/>
    <n v="1"/>
    <x v="1"/>
    <n v="1"/>
    <n v="1"/>
    <n v="0"/>
    <s v="High"/>
    <n v="4.5061608304100043"/>
  </r>
  <r>
    <n v="10"/>
    <s v="Yes"/>
    <n v="1"/>
    <n v="0"/>
    <s v="Yes"/>
    <n v="1"/>
    <n v="0"/>
    <x v="1"/>
    <n v="1"/>
    <n v="1"/>
    <n v="0"/>
    <s v="High"/>
    <n v="4.5061608304100043"/>
  </r>
  <r>
    <n v="0"/>
    <s v="No"/>
    <n v="4"/>
    <n v="5"/>
    <s v="No"/>
    <n v="15"/>
    <n v="7"/>
    <x v="0"/>
    <n v="0"/>
    <n v="0"/>
    <n v="1"/>
    <s v="Low"/>
    <n v="0"/>
  </r>
  <r>
    <n v="5"/>
    <s v="Yes"/>
    <n v="0"/>
    <n v="2"/>
    <s v="Yes"/>
    <n v="1"/>
    <n v="2"/>
    <x v="1"/>
    <n v="1"/>
    <n v="1"/>
    <n v="0"/>
    <s v="Medium"/>
    <n v="4.5061608304100043"/>
  </r>
  <r>
    <n v="4.5058160029999996"/>
    <s v="No"/>
    <n v="7"/>
    <n v="6"/>
    <s v="No"/>
    <n v="11"/>
    <n v="7"/>
    <x v="0"/>
    <n v="0"/>
    <n v="0"/>
    <n v="1"/>
    <s v="Medium"/>
    <n v="0"/>
  </r>
  <r>
    <n v="11"/>
    <s v="Yes"/>
    <n v="2"/>
    <n v="2"/>
    <s v="Yes"/>
    <n v="2"/>
    <n v="1"/>
    <x v="0"/>
    <n v="1"/>
    <n v="1"/>
    <n v="1"/>
    <s v="High"/>
    <n v="0"/>
  </r>
  <r>
    <n v="4"/>
    <s v="Yes"/>
    <n v="2"/>
    <n v="1"/>
    <s v="Yes"/>
    <n v="2"/>
    <n v="0"/>
    <x v="1"/>
    <n v="1"/>
    <n v="1"/>
    <n v="0"/>
    <s v="Medium"/>
    <n v="4.5061608304100043"/>
  </r>
  <r>
    <n v="0"/>
    <s v="No"/>
    <n v="8"/>
    <n v="5"/>
    <s v="No"/>
    <n v="5"/>
    <n v="9"/>
    <x v="0"/>
    <n v="0"/>
    <n v="0"/>
    <n v="1"/>
    <s v="Low"/>
    <n v="0"/>
  </r>
  <r>
    <n v="5"/>
    <s v="Yes"/>
    <n v="1"/>
    <n v="0"/>
    <s v="Yes"/>
    <n v="5"/>
    <n v="2"/>
    <x v="1"/>
    <n v="1"/>
    <n v="1"/>
    <n v="0"/>
    <s v="Medium"/>
    <n v="4.5061608304100043"/>
  </r>
  <r>
    <n v="1"/>
    <s v="No"/>
    <n v="8"/>
    <n v="4"/>
    <s v="No"/>
    <n v="10"/>
    <n v="7"/>
    <x v="0"/>
    <n v="0"/>
    <n v="0"/>
    <n v="1"/>
    <s v="Low"/>
    <n v="0"/>
  </r>
  <r>
    <n v="5"/>
    <s v="Yes"/>
    <n v="1"/>
    <n v="1"/>
    <s v="Yes"/>
    <n v="2"/>
    <n v="2"/>
    <x v="1"/>
    <n v="1"/>
    <n v="1"/>
    <n v="0"/>
    <s v="Medium"/>
    <n v="4.5061608304100043"/>
  </r>
  <r>
    <n v="11"/>
    <s v="Yes"/>
    <n v="2"/>
    <n v="0"/>
    <s v="Yes"/>
    <n v="1"/>
    <n v="0"/>
    <x v="0"/>
    <n v="1"/>
    <n v="1"/>
    <n v="1"/>
    <s v="High"/>
    <n v="0"/>
  </r>
  <r>
    <n v="10"/>
    <s v="Yes"/>
    <n v="3"/>
    <n v="0"/>
    <s v="Yes"/>
    <n v="1"/>
    <n v="0"/>
    <x v="1"/>
    <n v="1"/>
    <n v="1"/>
    <n v="0"/>
    <s v="High"/>
    <n v="4.5061608304100043"/>
  </r>
  <r>
    <n v="6"/>
    <s v="Yes"/>
    <n v="0"/>
    <n v="0"/>
    <s v="Yes"/>
    <n v="4"/>
    <n v="0"/>
    <x v="1"/>
    <n v="1"/>
    <n v="1"/>
    <n v="0"/>
    <s v="Medium"/>
    <n v="4.5061608304100043"/>
  </r>
  <r>
    <n v="1"/>
    <s v="No"/>
    <n v="4"/>
    <n v="5"/>
    <s v="No"/>
    <n v="7"/>
    <n v="8"/>
    <x v="0"/>
    <n v="0"/>
    <n v="0"/>
    <n v="1"/>
    <s v="Low"/>
    <n v="0"/>
  </r>
  <r>
    <n v="10"/>
    <s v="Yes"/>
    <n v="2"/>
    <n v="1"/>
    <s v="Yes"/>
    <n v="4"/>
    <n v="0"/>
    <x v="1"/>
    <n v="1"/>
    <n v="1"/>
    <n v="0"/>
    <s v="High"/>
    <n v="4.5061608304100043"/>
  </r>
  <r>
    <n v="1"/>
    <s v="No"/>
    <n v="8"/>
    <n v="3"/>
    <s v="No"/>
    <n v="12"/>
    <n v="9"/>
    <x v="0"/>
    <n v="0"/>
    <n v="0"/>
    <n v="1"/>
    <s v="Low"/>
    <n v="0"/>
  </r>
  <r>
    <n v="5"/>
    <s v="Yes"/>
    <n v="2"/>
    <n v="2"/>
    <s v="No"/>
    <n v="1"/>
    <n v="2"/>
    <x v="1"/>
    <n v="1"/>
    <n v="0"/>
    <n v="0"/>
    <s v="Medium"/>
    <n v="4.5061608304100043"/>
  </r>
  <r>
    <n v="1"/>
    <s v="No"/>
    <n v="4"/>
    <n v="3"/>
    <s v="No"/>
    <n v="15"/>
    <n v="3"/>
    <x v="0"/>
    <n v="0"/>
    <n v="0"/>
    <n v="1"/>
    <s v="Low"/>
    <n v="0"/>
  </r>
  <r>
    <n v="4.5058160029999996"/>
    <s v="No"/>
    <n v="1"/>
    <n v="2"/>
    <s v="Yes"/>
    <n v="4"/>
    <n v="2"/>
    <x v="1"/>
    <n v="0"/>
    <n v="1"/>
    <n v="0"/>
    <s v="Medium"/>
    <n v="4.5061608304100043"/>
  </r>
  <r>
    <n v="0"/>
    <s v="No"/>
    <n v="6"/>
    <n v="3"/>
    <s v="No"/>
    <n v="14"/>
    <n v="5"/>
    <x v="0"/>
    <n v="0"/>
    <n v="0"/>
    <n v="1"/>
    <s v="Low"/>
    <n v="0"/>
  </r>
  <r>
    <n v="5"/>
    <s v="Yes"/>
    <n v="1"/>
    <n v="2"/>
    <s v="Yes"/>
    <n v="1"/>
    <n v="1"/>
    <x v="1"/>
    <n v="1"/>
    <n v="1"/>
    <n v="0"/>
    <s v="Medium"/>
    <n v="4.5061608304100043"/>
  </r>
  <r>
    <n v="5"/>
    <s v="Yes"/>
    <n v="2"/>
    <n v="2"/>
    <s v="Yes"/>
    <n v="3"/>
    <n v="2"/>
    <x v="1"/>
    <n v="1"/>
    <n v="1"/>
    <n v="0"/>
    <s v="Medium"/>
    <n v="4.5061608304100043"/>
  </r>
  <r>
    <n v="6"/>
    <s v="Yes"/>
    <n v="3"/>
    <n v="2"/>
    <s v="Yes"/>
    <n v="1"/>
    <n v="1"/>
    <x v="1"/>
    <n v="1"/>
    <n v="1"/>
    <n v="0"/>
    <s v="Medium"/>
    <n v="4.5061608304100043"/>
  </r>
  <r>
    <n v="4"/>
    <s v="Yes"/>
    <n v="0"/>
    <n v="2"/>
    <s v="Yes"/>
    <n v="2"/>
    <n v="0"/>
    <x v="1"/>
    <n v="1"/>
    <n v="1"/>
    <n v="0"/>
    <s v="Medium"/>
    <n v="4.5061608304100043"/>
  </r>
  <r>
    <n v="2"/>
    <s v="No"/>
    <n v="7"/>
    <n v="6"/>
    <s v="No"/>
    <n v="6"/>
    <n v="7"/>
    <x v="0"/>
    <n v="0"/>
    <n v="0"/>
    <n v="1"/>
    <s v="Low"/>
    <n v="0"/>
  </r>
  <r>
    <n v="7"/>
    <s v="Yes"/>
    <n v="3.963354475"/>
    <n v="0"/>
    <s v="Yes"/>
    <n v="1"/>
    <n v="2"/>
    <x v="1"/>
    <n v="1"/>
    <n v="1"/>
    <n v="0"/>
    <s v="Medium"/>
    <n v="4.5061608304100043"/>
  </r>
  <r>
    <n v="3"/>
    <s v="No"/>
    <n v="9"/>
    <n v="4"/>
    <s v="No"/>
    <n v="8"/>
    <n v="3"/>
    <x v="0"/>
    <n v="0"/>
    <n v="0"/>
    <n v="1"/>
    <s v="Low"/>
    <n v="0"/>
  </r>
  <r>
    <n v="10"/>
    <s v="Yes"/>
    <n v="0"/>
    <n v="1"/>
    <s v="Yes"/>
    <n v="3"/>
    <n v="0"/>
    <x v="1"/>
    <n v="1"/>
    <n v="1"/>
    <n v="0"/>
    <s v="High"/>
    <n v="4.5061608304100043"/>
  </r>
  <r>
    <n v="8"/>
    <s v="Yes"/>
    <n v="3"/>
    <n v="2"/>
    <s v="Yes"/>
    <n v="3"/>
    <n v="0"/>
    <x v="1"/>
    <n v="1"/>
    <n v="1"/>
    <n v="0"/>
    <s v="High"/>
    <n v="4.5061608304100043"/>
  </r>
  <r>
    <n v="3"/>
    <s v="No"/>
    <n v="8"/>
    <n v="3"/>
    <s v="No"/>
    <n v="8"/>
    <n v="6"/>
    <x v="0"/>
    <n v="0"/>
    <n v="0"/>
    <n v="1"/>
    <s v="Low"/>
    <n v="0"/>
  </r>
  <r>
    <n v="3"/>
    <s v="No"/>
    <n v="7"/>
    <n v="6"/>
    <s v="No"/>
    <n v="9"/>
    <n v="4"/>
    <x v="0"/>
    <n v="0"/>
    <n v="0"/>
    <n v="1"/>
    <s v="Low"/>
    <n v="0"/>
  </r>
  <r>
    <n v="5"/>
    <s v="Yes"/>
    <n v="3"/>
    <n v="0"/>
    <s v="Yes"/>
    <n v="2"/>
    <n v="1"/>
    <x v="1"/>
    <n v="1"/>
    <n v="1"/>
    <n v="0"/>
    <s v="Medium"/>
    <n v="4.5061608304100043"/>
  </r>
  <r>
    <n v="5"/>
    <s v="Yes"/>
    <n v="0"/>
    <n v="2"/>
    <s v="Yes"/>
    <n v="5"/>
    <n v="1"/>
    <x v="1"/>
    <n v="1"/>
    <n v="1"/>
    <n v="0"/>
    <s v="Medium"/>
    <n v="4.5061608304100043"/>
  </r>
  <r>
    <n v="5"/>
    <s v="Yes"/>
    <n v="0"/>
    <n v="0"/>
    <s v="Yes"/>
    <n v="4"/>
    <n v="2"/>
    <x v="1"/>
    <n v="1"/>
    <n v="1"/>
    <n v="0"/>
    <s v="Medium"/>
    <n v="4.5061608304100043"/>
  </r>
  <r>
    <n v="2"/>
    <s v="No"/>
    <n v="4"/>
    <n v="5"/>
    <s v="No"/>
    <n v="5"/>
    <n v="7"/>
    <x v="0"/>
    <n v="0"/>
    <n v="0"/>
    <n v="1"/>
    <s v="Low"/>
    <n v="0"/>
  </r>
  <r>
    <n v="1"/>
    <s v="No"/>
    <n v="7"/>
    <n v="6"/>
    <s v="No"/>
    <n v="15"/>
    <n v="3"/>
    <x v="0"/>
    <n v="0"/>
    <n v="0"/>
    <n v="1"/>
    <s v="Low"/>
    <n v="0"/>
  </r>
  <r>
    <n v="7"/>
    <s v="Yes"/>
    <n v="2"/>
    <n v="1"/>
    <s v="Yes"/>
    <n v="1"/>
    <n v="0"/>
    <x v="0"/>
    <n v="1"/>
    <n v="1"/>
    <n v="1"/>
    <s v="Medium"/>
    <n v="0"/>
  </r>
  <r>
    <n v="2"/>
    <s v="No"/>
    <n v="7"/>
    <n v="4"/>
    <s v="No"/>
    <n v="7"/>
    <n v="3"/>
    <x v="0"/>
    <n v="0"/>
    <n v="0"/>
    <n v="1"/>
    <s v="Low"/>
    <n v="0"/>
  </r>
  <r>
    <n v="2"/>
    <s v="No"/>
    <n v="6"/>
    <n v="3"/>
    <s v="No"/>
    <n v="6"/>
    <n v="6"/>
    <x v="0"/>
    <n v="0"/>
    <n v="0"/>
    <n v="1"/>
    <s v="Low"/>
    <n v="0"/>
  </r>
  <r>
    <n v="3"/>
    <s v="No"/>
    <n v="8"/>
    <n v="5"/>
    <s v="No"/>
    <n v="11"/>
    <n v="6"/>
    <x v="0"/>
    <n v="0"/>
    <n v="0"/>
    <n v="1"/>
    <s v="Low"/>
    <n v="0"/>
  </r>
  <r>
    <n v="2"/>
    <s v="No"/>
    <n v="8"/>
    <n v="3"/>
    <s v="No"/>
    <n v="14"/>
    <n v="4"/>
    <x v="0"/>
    <n v="0"/>
    <n v="0"/>
    <n v="1"/>
    <s v="Low"/>
    <n v="0"/>
  </r>
  <r>
    <n v="11"/>
    <s v="Yes"/>
    <n v="1"/>
    <n v="2"/>
    <s v="Yes"/>
    <n v="1"/>
    <n v="0"/>
    <x v="1"/>
    <n v="1"/>
    <n v="1"/>
    <n v="0"/>
    <s v="High"/>
    <n v="4.5061608304100043"/>
  </r>
  <r>
    <n v="8"/>
    <s v="Yes"/>
    <n v="1"/>
    <n v="0"/>
    <s v="Yes"/>
    <n v="1"/>
    <n v="0"/>
    <x v="1"/>
    <n v="1"/>
    <n v="1"/>
    <n v="0"/>
    <s v="High"/>
    <n v="4.5061608304100043"/>
  </r>
  <r>
    <n v="7"/>
    <s v="Yes"/>
    <n v="3"/>
    <n v="1"/>
    <s v="No"/>
    <n v="1"/>
    <n v="1"/>
    <x v="1"/>
    <n v="1"/>
    <n v="0"/>
    <n v="0"/>
    <s v="Medium"/>
    <n v="4.5061608304100043"/>
  </r>
  <r>
    <n v="2"/>
    <s v="No"/>
    <n v="7"/>
    <n v="7"/>
    <s v="No"/>
    <n v="9"/>
    <n v="8"/>
    <x v="1"/>
    <n v="0"/>
    <n v="0"/>
    <n v="0"/>
    <s v="Low"/>
    <n v="4.5061608304100043"/>
  </r>
  <r>
    <n v="0"/>
    <s v="No"/>
    <n v="9"/>
    <n v="6"/>
    <s v="No"/>
    <n v="14"/>
    <n v="7"/>
    <x v="0"/>
    <n v="0"/>
    <n v="0"/>
    <n v="1"/>
    <s v="Low"/>
    <n v="0"/>
  </r>
  <r>
    <n v="2"/>
    <s v="No"/>
    <n v="8"/>
    <n v="6"/>
    <s v="No"/>
    <n v="6"/>
    <n v="4"/>
    <x v="0"/>
    <n v="0"/>
    <n v="0"/>
    <n v="1"/>
    <s v="Low"/>
    <n v="0"/>
  </r>
  <r>
    <n v="4"/>
    <s v="Yes"/>
    <n v="0"/>
    <n v="2"/>
    <s v="Yes"/>
    <n v="3"/>
    <n v="1"/>
    <x v="1"/>
    <n v="1"/>
    <n v="1"/>
    <n v="0"/>
    <s v="Medium"/>
    <n v="4.5061608304100043"/>
  </r>
  <r>
    <n v="6"/>
    <s v="Yes"/>
    <n v="2"/>
    <n v="1"/>
    <s v="Yes"/>
    <n v="2"/>
    <n v="1"/>
    <x v="1"/>
    <n v="1"/>
    <n v="1"/>
    <n v="0"/>
    <s v="Medium"/>
    <n v="4.5061608304100043"/>
  </r>
  <r>
    <n v="8"/>
    <s v="Yes"/>
    <n v="1"/>
    <n v="1"/>
    <s v="Yes"/>
    <n v="2"/>
    <n v="2"/>
    <x v="1"/>
    <n v="1"/>
    <n v="1"/>
    <n v="0"/>
    <s v="High"/>
    <n v="4.5061608304100043"/>
  </r>
  <r>
    <n v="3"/>
    <s v="No"/>
    <n v="5"/>
    <n v="6"/>
    <s v="No"/>
    <n v="13"/>
    <n v="3"/>
    <x v="0"/>
    <n v="0"/>
    <n v="0"/>
    <n v="1"/>
    <s v="Low"/>
    <n v="0"/>
  </r>
  <r>
    <n v="9"/>
    <s v="Yes"/>
    <n v="0"/>
    <n v="2"/>
    <s v="Yes"/>
    <n v="1"/>
    <n v="0"/>
    <x v="1"/>
    <n v="1"/>
    <n v="1"/>
    <n v="0"/>
    <s v="High"/>
    <n v="4.5061608304100043"/>
  </r>
  <r>
    <n v="3"/>
    <s v="No"/>
    <n v="7"/>
    <n v="4"/>
    <s v="No"/>
    <n v="9"/>
    <n v="8"/>
    <x v="0"/>
    <n v="0"/>
    <n v="0"/>
    <n v="1"/>
    <s v="Low"/>
    <n v="0"/>
  </r>
  <r>
    <n v="8"/>
    <s v="Yes"/>
    <n v="2"/>
    <n v="0"/>
    <s v="Yes"/>
    <n v="1"/>
    <n v="1"/>
    <x v="1"/>
    <n v="1"/>
    <n v="1"/>
    <n v="0"/>
    <s v="High"/>
    <n v="4.5061608304100043"/>
  </r>
  <r>
    <n v="11"/>
    <s v="Yes"/>
    <n v="0"/>
    <n v="1"/>
    <s v="Yes"/>
    <n v="3"/>
    <n v="1"/>
    <x v="1"/>
    <n v="1"/>
    <n v="1"/>
    <n v="0"/>
    <s v="High"/>
    <n v="4.5061608304100043"/>
  </r>
  <r>
    <n v="1"/>
    <s v="No"/>
    <n v="7"/>
    <n v="3"/>
    <s v="No"/>
    <n v="7"/>
    <n v="4"/>
    <x v="0"/>
    <n v="0"/>
    <n v="0"/>
    <n v="1"/>
    <s v="Low"/>
    <n v="0"/>
  </r>
  <r>
    <n v="10"/>
    <s v="Yes"/>
    <n v="2"/>
    <n v="2"/>
    <s v="Yes"/>
    <n v="1"/>
    <n v="0"/>
    <x v="0"/>
    <n v="1"/>
    <n v="1"/>
    <n v="1"/>
    <s v="High"/>
    <n v="0"/>
  </r>
  <r>
    <n v="5"/>
    <s v="Yes"/>
    <n v="1"/>
    <n v="2"/>
    <s v="Yes"/>
    <n v="4"/>
    <n v="0"/>
    <x v="1"/>
    <n v="1"/>
    <n v="1"/>
    <n v="0"/>
    <s v="Medium"/>
    <n v="4.5061608304100043"/>
  </r>
  <r>
    <n v="2"/>
    <s v="No"/>
    <n v="8"/>
    <n v="5"/>
    <s v="No"/>
    <n v="7"/>
    <n v="9"/>
    <x v="0"/>
    <n v="0"/>
    <n v="0"/>
    <n v="1"/>
    <s v="Low"/>
    <n v="0"/>
  </r>
  <r>
    <n v="2"/>
    <s v="No"/>
    <n v="4"/>
    <n v="4"/>
    <s v="No"/>
    <n v="10"/>
    <n v="3"/>
    <x v="0"/>
    <n v="0"/>
    <n v="0"/>
    <n v="1"/>
    <s v="Low"/>
    <n v="0"/>
  </r>
  <r>
    <n v="3"/>
    <s v="No"/>
    <n v="7"/>
    <n v="5"/>
    <s v="No"/>
    <n v="6"/>
    <n v="4"/>
    <x v="0"/>
    <n v="0"/>
    <n v="0"/>
    <n v="1"/>
    <s v="Low"/>
    <n v="0"/>
  </r>
  <r>
    <n v="8"/>
    <s v="Yes"/>
    <n v="1"/>
    <n v="0"/>
    <s v="Yes"/>
    <n v="2"/>
    <n v="1"/>
    <x v="1"/>
    <n v="1"/>
    <n v="1"/>
    <n v="0"/>
    <s v="High"/>
    <n v="4.5061608304100043"/>
  </r>
  <r>
    <n v="3"/>
    <s v="No"/>
    <n v="5"/>
    <n v="6"/>
    <s v="No"/>
    <n v="12"/>
    <n v="5"/>
    <x v="0"/>
    <n v="0"/>
    <n v="0"/>
    <n v="1"/>
    <s v="Low"/>
    <n v="0"/>
  </r>
  <r>
    <n v="2"/>
    <s v="No"/>
    <n v="4"/>
    <n v="4"/>
    <s v="No"/>
    <n v="9"/>
    <n v="8"/>
    <x v="0"/>
    <n v="0"/>
    <n v="0"/>
    <n v="1"/>
    <s v="Low"/>
    <n v="0"/>
  </r>
  <r>
    <n v="11"/>
    <s v="Yes"/>
    <n v="0"/>
    <n v="0"/>
    <s v="Yes"/>
    <n v="3"/>
    <n v="2"/>
    <x v="0"/>
    <n v="1"/>
    <n v="1"/>
    <n v="1"/>
    <s v="High"/>
    <n v="0"/>
  </r>
  <r>
    <n v="8"/>
    <s v="Yes"/>
    <n v="2"/>
    <n v="1"/>
    <s v="Yes"/>
    <n v="1"/>
    <n v="1"/>
    <x v="1"/>
    <n v="1"/>
    <n v="1"/>
    <n v="0"/>
    <s v="High"/>
    <n v="4.5061608304100043"/>
  </r>
  <r>
    <n v="1"/>
    <s v="No"/>
    <n v="8"/>
    <n v="5"/>
    <s v="No"/>
    <n v="11"/>
    <n v="8"/>
    <x v="1"/>
    <n v="0"/>
    <n v="0"/>
    <n v="0"/>
    <s v="Low"/>
    <n v="4.5061608304100043"/>
  </r>
  <r>
    <n v="4"/>
    <s v="Yes"/>
    <n v="1"/>
    <n v="0"/>
    <s v="Yes"/>
    <n v="4"/>
    <n v="1"/>
    <x v="1"/>
    <n v="1"/>
    <n v="1"/>
    <n v="0"/>
    <s v="Medium"/>
    <n v="4.5061608304100043"/>
  </r>
  <r>
    <n v="2"/>
    <s v="No"/>
    <n v="5"/>
    <n v="4"/>
    <s v="No"/>
    <n v="6"/>
    <n v="7"/>
    <x v="0"/>
    <n v="0"/>
    <n v="0"/>
    <n v="1"/>
    <s v="Low"/>
    <n v="0"/>
  </r>
  <r>
    <n v="7"/>
    <s v="Yes"/>
    <n v="3"/>
    <n v="1"/>
    <s v="Yes"/>
    <n v="6.2688629120000003"/>
    <n v="1"/>
    <x v="1"/>
    <n v="1"/>
    <n v="1"/>
    <n v="0"/>
    <s v="Medium"/>
    <n v="4.5061608304100043"/>
  </r>
  <r>
    <n v="7"/>
    <s v="Yes"/>
    <n v="2"/>
    <n v="2"/>
    <s v="Yes"/>
    <n v="1"/>
    <n v="1"/>
    <x v="0"/>
    <n v="1"/>
    <n v="1"/>
    <n v="1"/>
    <s v="Medium"/>
    <n v="0"/>
  </r>
  <r>
    <n v="2"/>
    <s v="No"/>
    <n v="8"/>
    <n v="6"/>
    <s v="No"/>
    <n v="12"/>
    <n v="4"/>
    <x v="0"/>
    <n v="0"/>
    <n v="0"/>
    <n v="1"/>
    <s v="Low"/>
    <n v="0"/>
  </r>
  <r>
    <n v="4"/>
    <s v="Yes"/>
    <n v="2"/>
    <n v="0"/>
    <s v="Yes"/>
    <n v="3"/>
    <n v="0"/>
    <x v="1"/>
    <n v="1"/>
    <n v="1"/>
    <n v="0"/>
    <s v="Medium"/>
    <n v="4.5061608304100043"/>
  </r>
  <r>
    <n v="2"/>
    <s v="No"/>
    <n v="8"/>
    <n v="5"/>
    <s v="No"/>
    <n v="12"/>
    <n v="5"/>
    <x v="0"/>
    <n v="0"/>
    <n v="0"/>
    <n v="1"/>
    <s v="Low"/>
    <n v="0"/>
  </r>
  <r>
    <n v="10"/>
    <s v="Yes"/>
    <n v="2"/>
    <n v="1"/>
    <s v="Yes"/>
    <n v="3"/>
    <n v="1"/>
    <x v="1"/>
    <n v="1"/>
    <n v="1"/>
    <n v="0"/>
    <s v="High"/>
    <n v="4.5061608304100043"/>
  </r>
  <r>
    <n v="11"/>
    <s v="Yes"/>
    <n v="1"/>
    <n v="0"/>
    <s v="Yes"/>
    <n v="3"/>
    <n v="2"/>
    <x v="0"/>
    <n v="1"/>
    <n v="1"/>
    <n v="1"/>
    <s v="High"/>
    <n v="0"/>
  </r>
  <r>
    <n v="4"/>
    <s v="Yes"/>
    <n v="0"/>
    <n v="2"/>
    <s v="Yes"/>
    <n v="5"/>
    <n v="2"/>
    <x v="1"/>
    <n v="1"/>
    <n v="1"/>
    <n v="0"/>
    <s v="Medium"/>
    <n v="4.5061608304100043"/>
  </r>
  <r>
    <n v="0"/>
    <s v="No"/>
    <n v="5"/>
    <n v="6"/>
    <s v="No"/>
    <n v="12"/>
    <n v="7"/>
    <x v="0"/>
    <n v="0"/>
    <n v="0"/>
    <n v="1"/>
    <s v="Low"/>
    <n v="0"/>
  </r>
  <r>
    <n v="1"/>
    <s v="No"/>
    <n v="7"/>
    <n v="3"/>
    <s v="No"/>
    <n v="9"/>
    <n v="3"/>
    <x v="0"/>
    <n v="0"/>
    <n v="0"/>
    <n v="1"/>
    <s v="Low"/>
    <n v="0"/>
  </r>
  <r>
    <n v="1"/>
    <s v="No"/>
    <n v="8"/>
    <n v="4"/>
    <s v="No"/>
    <n v="5"/>
    <n v="5"/>
    <x v="0"/>
    <n v="0"/>
    <n v="0"/>
    <n v="1"/>
    <s v="Low"/>
    <n v="0"/>
  </r>
  <r>
    <n v="2"/>
    <s v="No"/>
    <n v="4"/>
    <n v="5"/>
    <s v="No"/>
    <n v="6"/>
    <n v="4"/>
    <x v="0"/>
    <n v="0"/>
    <n v="0"/>
    <n v="1"/>
    <s v="Low"/>
    <n v="0"/>
  </r>
  <r>
    <n v="0"/>
    <s v="No"/>
    <n v="9"/>
    <n v="3"/>
    <s v="No"/>
    <n v="11"/>
    <n v="3"/>
    <x v="0"/>
    <n v="0"/>
    <n v="0"/>
    <n v="1"/>
    <s v="Low"/>
    <n v="0"/>
  </r>
  <r>
    <n v="1"/>
    <s v="No"/>
    <n v="4"/>
    <n v="3"/>
    <s v="No"/>
    <n v="10"/>
    <n v="4"/>
    <x v="0"/>
    <n v="0"/>
    <n v="0"/>
    <n v="1"/>
    <s v="Low"/>
    <n v="0"/>
  </r>
  <r>
    <n v="10"/>
    <s v="Yes"/>
    <n v="2"/>
    <n v="0"/>
    <s v="Yes"/>
    <n v="3"/>
    <n v="1"/>
    <x v="0"/>
    <n v="1"/>
    <n v="1"/>
    <n v="1"/>
    <s v="High"/>
    <n v="0"/>
  </r>
  <r>
    <n v="1"/>
    <s v="No"/>
    <n v="5"/>
    <n v="5"/>
    <s v="No"/>
    <n v="13"/>
    <n v="6"/>
    <x v="0"/>
    <n v="0"/>
    <n v="0"/>
    <n v="1"/>
    <s v="Low"/>
    <n v="0"/>
  </r>
  <r>
    <n v="5"/>
    <s v="Yes"/>
    <n v="0"/>
    <n v="2"/>
    <s v="Yes"/>
    <n v="5"/>
    <n v="1"/>
    <x v="1"/>
    <n v="1"/>
    <n v="1"/>
    <n v="0"/>
    <s v="Medium"/>
    <n v="4.5061608304100043"/>
  </r>
  <r>
    <n v="1"/>
    <s v="No"/>
    <n v="9"/>
    <n v="4"/>
    <s v="No"/>
    <n v="10"/>
    <n v="8"/>
    <x v="0"/>
    <n v="0"/>
    <n v="0"/>
    <n v="1"/>
    <s v="Low"/>
    <n v="0"/>
  </r>
  <r>
    <n v="1"/>
    <s v="No"/>
    <n v="7"/>
    <n v="5"/>
    <s v="No"/>
    <n v="10"/>
    <n v="5"/>
    <x v="0"/>
    <n v="0"/>
    <n v="0"/>
    <n v="1"/>
    <s v="Low"/>
    <n v="0"/>
  </r>
  <r>
    <n v="2"/>
    <s v="No"/>
    <n v="5"/>
    <n v="3"/>
    <s v="No"/>
    <n v="9"/>
    <n v="3"/>
    <x v="0"/>
    <n v="0"/>
    <n v="0"/>
    <n v="1"/>
    <s v="Low"/>
    <n v="0"/>
  </r>
  <r>
    <n v="1"/>
    <s v="No"/>
    <n v="9"/>
    <n v="5"/>
    <s v="No"/>
    <n v="11"/>
    <n v="8"/>
    <x v="1"/>
    <n v="0"/>
    <n v="0"/>
    <n v="0"/>
    <s v="Low"/>
    <n v="4.5061608304100043"/>
  </r>
  <r>
    <n v="2"/>
    <s v="No"/>
    <n v="7"/>
    <n v="4"/>
    <s v="No"/>
    <n v="13"/>
    <n v="7"/>
    <x v="0"/>
    <n v="0"/>
    <n v="0"/>
    <n v="1"/>
    <s v="Low"/>
    <n v="0"/>
  </r>
  <r>
    <n v="5"/>
    <s v="Yes"/>
    <n v="2"/>
    <n v="1"/>
    <s v="Yes"/>
    <n v="2"/>
    <n v="2"/>
    <x v="1"/>
    <n v="1"/>
    <n v="1"/>
    <n v="0"/>
    <s v="Medium"/>
    <n v="4.5061608304100043"/>
  </r>
  <r>
    <n v="1"/>
    <s v="No"/>
    <n v="6"/>
    <n v="5"/>
    <s v="No"/>
    <n v="14"/>
    <n v="5"/>
    <x v="0"/>
    <n v="0"/>
    <n v="0"/>
    <n v="1"/>
    <s v="Low"/>
    <n v="0"/>
  </r>
  <r>
    <n v="9"/>
    <s v="Yes"/>
    <n v="2"/>
    <n v="0"/>
    <s v="Yes"/>
    <n v="3"/>
    <n v="2"/>
    <x v="1"/>
    <n v="1"/>
    <n v="1"/>
    <n v="0"/>
    <s v="High"/>
    <n v="4.5061608304100043"/>
  </r>
  <r>
    <n v="1"/>
    <s v="No"/>
    <n v="4"/>
    <n v="6"/>
    <s v="No"/>
    <n v="9"/>
    <n v="5"/>
    <x v="0"/>
    <n v="0"/>
    <n v="0"/>
    <n v="1"/>
    <s v="Low"/>
    <n v="0"/>
  </r>
  <r>
    <n v="2"/>
    <s v="No"/>
    <n v="4"/>
    <n v="4"/>
    <s v="No"/>
    <n v="8"/>
    <n v="7"/>
    <x v="0"/>
    <n v="0"/>
    <n v="0"/>
    <n v="1"/>
    <s v="Low"/>
    <n v="0"/>
  </r>
  <r>
    <n v="1"/>
    <s v="No"/>
    <n v="6"/>
    <n v="7"/>
    <s v="No"/>
    <n v="13"/>
    <n v="7"/>
    <x v="1"/>
    <n v="0"/>
    <n v="0"/>
    <n v="0"/>
    <s v="Low"/>
    <n v="4.5061608304100043"/>
  </r>
  <r>
    <n v="3"/>
    <s v="No"/>
    <n v="8"/>
    <n v="3"/>
    <s v="No"/>
    <n v="6"/>
    <n v="7"/>
    <x v="0"/>
    <n v="0"/>
    <n v="0"/>
    <n v="1"/>
    <s v="Low"/>
    <n v="0"/>
  </r>
  <r>
    <n v="8"/>
    <s v="Yes"/>
    <n v="3"/>
    <n v="3"/>
    <s v="Yes"/>
    <n v="4"/>
    <n v="2"/>
    <x v="1"/>
    <n v="1"/>
    <n v="1"/>
    <n v="0"/>
    <s v="High"/>
    <n v="4.5061608304100043"/>
  </r>
  <r>
    <n v="2"/>
    <s v="No"/>
    <n v="5"/>
    <n v="4"/>
    <s v="No"/>
    <n v="7"/>
    <n v="8"/>
    <x v="0"/>
    <n v="0"/>
    <n v="0"/>
    <n v="1"/>
    <s v="Low"/>
    <n v="0"/>
  </r>
  <r>
    <n v="2"/>
    <s v="No"/>
    <n v="7"/>
    <n v="5"/>
    <s v="No"/>
    <n v="14"/>
    <n v="3"/>
    <x v="0"/>
    <n v="0"/>
    <n v="0"/>
    <n v="1"/>
    <s v="Low"/>
    <n v="0"/>
  </r>
  <r>
    <n v="2"/>
    <s v="No"/>
    <n v="5"/>
    <n v="3"/>
    <s v="No"/>
    <n v="7"/>
    <n v="4"/>
    <x v="0"/>
    <n v="0"/>
    <n v="0"/>
    <n v="1"/>
    <s v="Low"/>
    <n v="0"/>
  </r>
  <r>
    <n v="3"/>
    <s v="No"/>
    <n v="5"/>
    <n v="4"/>
    <s v="No"/>
    <n v="7"/>
    <n v="4"/>
    <x v="0"/>
    <n v="0"/>
    <n v="0"/>
    <n v="1"/>
    <s v="Low"/>
    <n v="0"/>
  </r>
  <r>
    <n v="0"/>
    <s v="No"/>
    <n v="6"/>
    <n v="4"/>
    <s v="No"/>
    <n v="13"/>
    <n v="3"/>
    <x v="0"/>
    <n v="0"/>
    <n v="0"/>
    <n v="1"/>
    <s v="Low"/>
    <n v="0"/>
  </r>
  <r>
    <n v="8"/>
    <s v="Yes"/>
    <n v="2"/>
    <n v="1"/>
    <s v="Yes"/>
    <n v="2"/>
    <n v="1"/>
    <x v="1"/>
    <n v="1"/>
    <n v="1"/>
    <n v="0"/>
    <s v="High"/>
    <n v="4.5061608304100043"/>
  </r>
  <r>
    <n v="4"/>
    <s v="Yes"/>
    <n v="1"/>
    <n v="2"/>
    <s v="Yes"/>
    <n v="5"/>
    <n v="0"/>
    <x v="1"/>
    <n v="1"/>
    <n v="1"/>
    <n v="0"/>
    <s v="Medium"/>
    <n v="4.5061608304100043"/>
  </r>
  <r>
    <n v="0"/>
    <s v="No"/>
    <n v="8"/>
    <n v="5"/>
    <s v="No"/>
    <n v="14"/>
    <n v="5"/>
    <x v="0"/>
    <n v="0"/>
    <n v="0"/>
    <n v="1"/>
    <s v="Low"/>
    <n v="0"/>
  </r>
  <r>
    <n v="1"/>
    <s v="No"/>
    <n v="7"/>
    <n v="6"/>
    <s v="No"/>
    <n v="5"/>
    <n v="9"/>
    <x v="0"/>
    <n v="0"/>
    <n v="0"/>
    <n v="1"/>
    <s v="Low"/>
    <n v="0"/>
  </r>
  <r>
    <n v="2"/>
    <s v="No"/>
    <n v="5"/>
    <n v="6"/>
    <s v="No"/>
    <n v="7"/>
    <n v="6"/>
    <x v="0"/>
    <n v="0"/>
    <n v="0"/>
    <n v="1"/>
    <s v="Low"/>
    <n v="0"/>
  </r>
  <r>
    <n v="2"/>
    <s v="No"/>
    <n v="7"/>
    <n v="4"/>
    <s v="No"/>
    <n v="12"/>
    <n v="8"/>
    <x v="0"/>
    <n v="0"/>
    <n v="0"/>
    <n v="1"/>
    <s v="Low"/>
    <n v="0"/>
  </r>
  <r>
    <n v="9"/>
    <s v="Yes"/>
    <n v="2"/>
    <n v="1"/>
    <s v="Yes"/>
    <n v="5"/>
    <n v="0"/>
    <x v="1"/>
    <n v="1"/>
    <n v="1"/>
    <n v="0"/>
    <s v="High"/>
    <n v="4.5061608304100043"/>
  </r>
  <r>
    <n v="0"/>
    <s v="No"/>
    <n v="6"/>
    <n v="3"/>
    <s v="No"/>
    <n v="7"/>
    <n v="5"/>
    <x v="0"/>
    <n v="0"/>
    <n v="0"/>
    <n v="1"/>
    <s v="Low"/>
    <n v="0"/>
  </r>
  <r>
    <n v="4"/>
    <s v="Yes"/>
    <n v="1"/>
    <n v="2"/>
    <s v="Yes"/>
    <n v="1"/>
    <n v="2"/>
    <x v="1"/>
    <n v="1"/>
    <n v="1"/>
    <n v="0"/>
    <s v="Medium"/>
    <n v="4.5061608304100043"/>
  </r>
  <r>
    <n v="1"/>
    <s v="No"/>
    <n v="9"/>
    <n v="3"/>
    <s v="No"/>
    <n v="7"/>
    <n v="6"/>
    <x v="0"/>
    <n v="0"/>
    <n v="0"/>
    <n v="1"/>
    <s v="Low"/>
    <n v="0"/>
  </r>
  <r>
    <n v="7"/>
    <s v="Yes"/>
    <n v="2"/>
    <n v="2"/>
    <s v="Yes"/>
    <n v="1"/>
    <n v="1"/>
    <x v="1"/>
    <n v="1"/>
    <n v="1"/>
    <n v="0"/>
    <s v="Medium"/>
    <n v="4.5061608304100043"/>
  </r>
  <r>
    <n v="11"/>
    <s v="Yes"/>
    <n v="0"/>
    <n v="2"/>
    <s v="Yes"/>
    <n v="3"/>
    <n v="1"/>
    <x v="1"/>
    <n v="1"/>
    <n v="1"/>
    <n v="0"/>
    <s v="High"/>
    <n v="4.5061608304100043"/>
  </r>
  <r>
    <n v="10"/>
    <s v="Yes"/>
    <n v="0"/>
    <n v="0"/>
    <s v="No"/>
    <n v="2"/>
    <n v="0"/>
    <x v="1"/>
    <n v="1"/>
    <n v="0"/>
    <n v="0"/>
    <s v="High"/>
    <n v="4.5061608304100043"/>
  </r>
  <r>
    <n v="7"/>
    <s v="Yes"/>
    <n v="0"/>
    <n v="0"/>
    <s v="Yes"/>
    <n v="5"/>
    <n v="2"/>
    <x v="1"/>
    <n v="1"/>
    <n v="1"/>
    <n v="0"/>
    <s v="Medium"/>
    <n v="4.5061608304100043"/>
  </r>
  <r>
    <n v="0"/>
    <s v="No"/>
    <n v="9"/>
    <n v="6"/>
    <s v="No"/>
    <n v="6"/>
    <n v="3"/>
    <x v="0"/>
    <n v="0"/>
    <n v="0"/>
    <n v="1"/>
    <s v="Low"/>
    <n v="0"/>
  </r>
  <r>
    <n v="5"/>
    <s v="Yes"/>
    <n v="0"/>
    <n v="1"/>
    <s v="Yes"/>
    <n v="1"/>
    <n v="0"/>
    <x v="1"/>
    <n v="1"/>
    <n v="1"/>
    <n v="0"/>
    <s v="Medium"/>
    <n v="4.5061608304100043"/>
  </r>
  <r>
    <n v="6"/>
    <s v="Yes"/>
    <n v="0"/>
    <n v="0"/>
    <s v="Yes"/>
    <n v="3"/>
    <n v="0"/>
    <x v="1"/>
    <n v="1"/>
    <n v="1"/>
    <n v="0"/>
    <s v="Medium"/>
    <b v="0"/>
  </r>
  <r>
    <n v="8"/>
    <s v="Yes"/>
    <n v="2"/>
    <n v="0"/>
    <s v="Yes"/>
    <n v="1"/>
    <n v="2"/>
    <x v="1"/>
    <n v="1"/>
    <n v="1"/>
    <n v="0"/>
    <s v="High"/>
    <n v="4.5061608304100043"/>
  </r>
  <r>
    <n v="6"/>
    <s v="Yes"/>
    <n v="3"/>
    <n v="1"/>
    <s v="Yes"/>
    <n v="5"/>
    <n v="1"/>
    <x v="1"/>
    <n v="1"/>
    <n v="1"/>
    <n v="0"/>
    <s v="Medium"/>
    <n v="4.5061608304100043"/>
  </r>
  <r>
    <n v="9"/>
    <s v="Yes"/>
    <n v="2"/>
    <n v="0"/>
    <s v="Yes"/>
    <n v="1"/>
    <n v="2"/>
    <x v="1"/>
    <n v="1"/>
    <n v="1"/>
    <n v="0"/>
    <s v="High"/>
    <n v="4.5061608304100043"/>
  </r>
  <r>
    <n v="9"/>
    <s v="No"/>
    <n v="2"/>
    <n v="0"/>
    <s v="Yes"/>
    <n v="4"/>
    <n v="2"/>
    <x v="1"/>
    <n v="0"/>
    <n v="1"/>
    <n v="0"/>
    <s v="High"/>
    <n v="4.5061608304100043"/>
  </r>
  <r>
    <n v="0"/>
    <s v="No"/>
    <n v="9"/>
    <n v="3"/>
    <s v="No"/>
    <n v="12"/>
    <n v="3.5647266310000001"/>
    <x v="0"/>
    <n v="0"/>
    <n v="0"/>
    <n v="1"/>
    <s v="Low"/>
    <n v="0"/>
  </r>
  <r>
    <n v="3"/>
    <s v="No"/>
    <n v="7"/>
    <n v="6"/>
    <s v="No"/>
    <n v="6"/>
    <n v="6"/>
    <x v="0"/>
    <n v="0"/>
    <n v="0"/>
    <n v="1"/>
    <s v="Low"/>
    <n v="0"/>
  </r>
  <r>
    <n v="3"/>
    <s v="No"/>
    <n v="8"/>
    <n v="3"/>
    <s v="No"/>
    <n v="14"/>
    <n v="9"/>
    <x v="0"/>
    <n v="0"/>
    <n v="0"/>
    <n v="1"/>
    <s v="Low"/>
    <n v="0"/>
  </r>
  <r>
    <n v="4"/>
    <s v="Yes"/>
    <n v="1"/>
    <n v="1"/>
    <s v="Yes"/>
    <n v="4"/>
    <n v="0"/>
    <x v="1"/>
    <n v="1"/>
    <n v="1"/>
    <n v="0"/>
    <s v="Medium"/>
    <n v="4.5061608304100043"/>
  </r>
  <r>
    <n v="11"/>
    <s v="Yes"/>
    <n v="1"/>
    <n v="3"/>
    <s v="Yes"/>
    <n v="2"/>
    <n v="0"/>
    <x v="1"/>
    <n v="1"/>
    <n v="1"/>
    <n v="0"/>
    <s v="High"/>
    <n v="4.5061608304100043"/>
  </r>
  <r>
    <n v="3"/>
    <s v="No"/>
    <n v="6"/>
    <n v="6"/>
    <s v="No"/>
    <n v="6"/>
    <n v="9"/>
    <x v="0"/>
    <n v="0"/>
    <n v="0"/>
    <n v="1"/>
    <s v="Low"/>
    <n v="0"/>
  </r>
  <r>
    <m/>
    <m/>
    <m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9F70D-4CEE-4DAE-AD45-5CD16BB064D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25:C28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dragToRow="0" dragToCol="0" dragToPage="0" showAll="0" defaultSubtota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Personality Numeric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28B80A-CF75-4EAB-8578-81CFFEE62D5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6:G9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verage of Time_spent_Alone= IF(ISBLANK(A2),MEDIAN(A:A),A2)" fld="0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424AA-509F-440E-9CA7-CFCD537719F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:B9" firstHeaderRow="1" firstDataRow="1" firstDataCol="1"/>
  <pivotFields count="13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Friends_circle_size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72F008-D3C8-4F55-9D51-54C03D6EFA0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I5" firstHeaderRow="0" firstDataRow="1" firstDataCol="1"/>
  <pivotFields count="13">
    <pivotField dataField="1" showAll="0"/>
    <pivotField showAll="0"/>
    <pivotField dataField="1" showAll="0">
      <items count="13">
        <item x="1"/>
        <item x="2"/>
        <item x="9"/>
        <item x="7"/>
        <item x="11"/>
        <item x="0"/>
        <item x="8"/>
        <item x="3"/>
        <item x="5"/>
        <item x="6"/>
        <item x="4"/>
        <item x="10"/>
        <item t="default"/>
      </items>
    </pivotField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ocial_event_attendance" fld="2" subtotal="average" baseField="7" baseItem="0"/>
    <dataField name="Average of Time_spent_Alone= IF(ISBLANK(A2),MEDIAN(A:A),A2)" fld="0" subtotal="average" baseField="7" baseItem="0"/>
    <dataField name="Average of Friends_circle_size" fld="5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866B7-D214-4AC1-BD13-7ABC46D7536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D13" firstHeaderRow="1" firstDataRow="2" firstDataCol="1"/>
  <pivotFields count="13"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Personality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6C750-8851-4353-9EC7-BA22EBEBB7F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5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Personality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17967-F485-43A3-81E5-AEF8D66B2D5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M32" firstHeaderRow="1" firstDataRow="3" firstDataCol="1" rowPageCount="1" colPageCount="1"/>
  <pivotFields count="13">
    <pivotField showAll="0"/>
    <pivotField axis="axisPage" outline="0" multipleItemSelectionAllowed="1" showAll="0" insertBlankRow="1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multipleItemSelectionAllowed="1" showAll="0">
      <items count="13">
        <item x="1"/>
        <item x="2"/>
        <item x="9"/>
        <item x="7"/>
        <item x="11"/>
        <item x="0"/>
        <item x="8"/>
        <item x="3"/>
        <item x="5"/>
        <item x="6"/>
        <item x="4"/>
        <item x="10"/>
        <item t="default"/>
      </items>
    </pivotField>
    <pivotField axis="axisRow" multipleItemSelectionAllowed="1" showAll="0">
      <items count="9">
        <item x="1"/>
        <item x="7"/>
        <item x="2"/>
        <item x="6"/>
        <item x="4"/>
        <item x="5"/>
        <item x="0"/>
        <item x="3"/>
        <item t="default"/>
      </items>
    </pivotField>
    <pivotField showAll="0"/>
    <pivotField showAll="0">
      <items count="18">
        <item x="1"/>
        <item x="10"/>
        <item x="12"/>
        <item x="15"/>
        <item x="8"/>
        <item x="2"/>
        <item x="5"/>
        <item x="16"/>
        <item x="6"/>
        <item x="4"/>
        <item x="14"/>
        <item x="9"/>
        <item x="13"/>
        <item x="11"/>
        <item x="0"/>
        <item x="3"/>
        <item x="7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axis="axisCol" multipleItemSelectionAllowed="1" showAll="0" sumSubtotal="1">
      <items count="3">
        <item x="0"/>
        <item x="1"/>
        <item t="sum"/>
      </items>
    </pivotField>
    <pivotField showAll="0"/>
    <pivotField multipleItemSelectionAllowed="1" showAll="0">
      <items count="4">
        <item x="1"/>
        <item x="2"/>
        <item x="0"/>
        <item t="default"/>
      </items>
    </pivotField>
    <pivotField dataField="1" dragToRow="0" dragToCol="0" dragToPage="0" showAll="0" defaultSubtotal="0"/>
  </pivotFields>
  <rowFields count="2">
    <field x="7"/>
    <field x="3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2">
    <field x="9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1" hier="-1"/>
  </pageFields>
  <dataFields count="2">
    <dataField name="Count of Personality" fld="7" subtotal="count" baseField="0" baseItem="0"/>
    <dataField name="Sum of Social_score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1C625B-B885-4558-9D66-682820A0F31D}" name="Table2" displayName="Table2" ref="A1:M2901" totalsRowShown="0">
  <autoFilter ref="A1:M2901" xr:uid="{241C625B-B885-4558-9D66-682820A0F31D}"/>
  <tableColumns count="13">
    <tableColumn id="1" xr3:uid="{F76791B0-CBB3-4B12-9592-F1B200CA9A0B}" name="Time_spent_Alone= IF(ISBLANK(A2),MEDIAN(A:A),A2)"/>
    <tableColumn id="2" xr3:uid="{DC7A799A-70DD-4218-9093-3C85A18249FA}" name="Stage_fear"/>
    <tableColumn id="3" xr3:uid="{016B48F4-0A48-439C-B0D4-BCBEB87FA425}" name="Social_event_attendance"/>
    <tableColumn id="4" xr3:uid="{61FDF997-05A6-4499-957C-0D55B3A171B9}" name="Going_outside"/>
    <tableColumn id="5" xr3:uid="{AEDF4297-784F-4DE0-B84F-3CE452C7E6C7}" name="Drained_after_socializing"/>
    <tableColumn id="6" xr3:uid="{EE0EE4BC-3C5B-4722-B8E7-D1F09A4EB9C7}" name="Friends_circle_size"/>
    <tableColumn id="7" xr3:uid="{D6A1B2AF-5574-4F2A-BA9E-88772AB583A9}" name="Post_frequency"/>
    <tableColumn id="8" xr3:uid="{A0467992-DB8A-4F5E-87B4-C6A3F7BF6975}" name="Personality"/>
    <tableColumn id="10" xr3:uid="{43566807-D44C-4E35-BD69-6F335A41E429}" name="Stage fear numeric" dataDxfId="4">
      <calculatedColumnFormula>IF(B2="Yes",1,IF(B2="No",0,""))</calculatedColumnFormula>
    </tableColumn>
    <tableColumn id="11" xr3:uid="{A8F43994-7592-48BB-947C-E6C69EA59A83}" name="Drained_after_socializing_Numeric" dataDxfId="3">
      <calculatedColumnFormula>IF(Table2[[#This Row],[Drained_after_socializing]]="Yes",1,IF(Table2[[#This Row],[Drained_after_socializing]]="No",0,""))</calculatedColumnFormula>
    </tableColumn>
    <tableColumn id="12" xr3:uid="{0802589E-E6AB-41B3-8A68-97441F344BEC}" name="Personality Numeric" dataDxfId="2">
      <calculatedColumnFormula>IF(H2="Extrovert",1,IF(H2="Introvert",0,""))</calculatedColumnFormula>
    </tableColumn>
    <tableColumn id="13" xr3:uid="{8159F568-E357-4442-A67D-404835031DA2}" name="Age group from Time_spent_Alone" dataDxfId="1">
      <calculatedColumnFormula>IF(A2&lt;=3,"Low",IF(A2&lt;=7,"Medium","High"))</calculatedColumnFormula>
    </tableColumn>
    <tableColumn id="14" xr3:uid="{6BF8B04D-3EC3-4950-A694-332FDF75E49E}" name="Column1" dataDxfId="0">
      <calculatedColumnFormula>AVERAGE(IF(H:H="Introvert",A:A))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  <wetp:taskpane dockstate="right" visibility="0" width="525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79AE6C-67F9-48FF-A864-2EE1CB47544E}">
  <we:reference id="wa200005271" version="2.6.1.0" store="en-US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1754B2C-6D00-49A1-A2D7-A14F63BC6FD9}">
  <we:reference id="wa104100404" version="3.0.0.1" store="en-US" storeType="OMEX"/>
  <we:alternateReferences>
    <we:reference id="wa104100404" version="3.0.0.1" store="wa1041004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3BA-2C9B-4A25-8936-827C67089236}">
  <sheetPr codeName="Sheet3"/>
  <dimension ref="A1:M2901"/>
  <sheetViews>
    <sheetView tabSelected="1" workbookViewId="0">
      <pane ySplit="1" topLeftCell="A2873" activePane="bottomLeft" state="frozen"/>
      <selection pane="bottomLeft" sqref="A1:A1048576"/>
    </sheetView>
  </sheetViews>
  <sheetFormatPr defaultRowHeight="14.5" x14ac:dyDescent="0.35"/>
  <cols>
    <col min="1" max="1" width="18.453125" customWidth="1"/>
    <col min="2" max="2" width="11.7265625" customWidth="1"/>
    <col min="3" max="3" width="23.81640625" customWidth="1"/>
    <col min="4" max="4" width="14.90625" customWidth="1"/>
    <col min="5" max="5" width="23.90625" customWidth="1"/>
    <col min="6" max="6" width="18.26953125" customWidth="1"/>
    <col min="7" max="7" width="15.90625" customWidth="1"/>
    <col min="8" max="8" width="12.1796875" customWidth="1"/>
    <col min="9" max="9" width="15.7265625" customWidth="1"/>
    <col min="10" max="10" width="15.6328125" customWidth="1"/>
    <col min="11" max="11" width="20.08984375" customWidth="1"/>
    <col min="12" max="12" width="24.54296875" customWidth="1"/>
  </cols>
  <sheetData>
    <row r="1" spans="1:13" ht="29" x14ac:dyDescent="0.35">
      <c r="A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3" t="s">
        <v>19</v>
      </c>
      <c r="K1" t="s">
        <v>20</v>
      </c>
      <c r="L1" s="1" t="s">
        <v>21</v>
      </c>
      <c r="M1" t="s">
        <v>73</v>
      </c>
    </row>
    <row r="2" spans="1:13" x14ac:dyDescent="0.35">
      <c r="A2">
        <v>4</v>
      </c>
      <c r="B2" t="s">
        <v>7</v>
      </c>
      <c r="C2">
        <v>4</v>
      </c>
      <c r="D2">
        <v>6</v>
      </c>
      <c r="E2" t="s">
        <v>7</v>
      </c>
      <c r="F2">
        <v>13</v>
      </c>
      <c r="G2">
        <v>5</v>
      </c>
      <c r="H2" t="s">
        <v>8</v>
      </c>
      <c r="I2">
        <f t="shared" ref="I2:I65" si="0">IF(B2="Yes",1,IF(B2="No",0,""))</f>
        <v>0</v>
      </c>
      <c r="J2">
        <f>IF(Table2[[#This Row],[Drained_after_socializing]]="Yes",1,IF(Table2[[#This Row],[Drained_after_socializing]]="No",0,""))</f>
        <v>0</v>
      </c>
      <c r="K2">
        <f t="shared" ref="K2:K65" si="1">IF(H2="Extrovert",1,IF(H2="Introvert",0,""))</f>
        <v>1</v>
      </c>
      <c r="L2" t="str">
        <f t="shared" ref="L2:L65" si="2">IF(A2&lt;=3,"Low",IF(A2&lt;=7,"Medium","High"))</f>
        <v>Medium</v>
      </c>
      <c r="M2">
        <f t="shared" ref="M2:M65" si="3">AVERAGE(IF(H:H="Introvert",A:A))</f>
        <v>0</v>
      </c>
    </row>
    <row r="3" spans="1:13" x14ac:dyDescent="0.35">
      <c r="A3">
        <v>9</v>
      </c>
      <c r="B3" t="s">
        <v>9</v>
      </c>
      <c r="C3">
        <v>0</v>
      </c>
      <c r="D3">
        <v>0</v>
      </c>
      <c r="E3" t="s">
        <v>9</v>
      </c>
      <c r="F3">
        <v>0</v>
      </c>
      <c r="G3">
        <v>3</v>
      </c>
      <c r="H3" t="s">
        <v>10</v>
      </c>
      <c r="I3">
        <f t="shared" si="0"/>
        <v>1</v>
      </c>
      <c r="J3">
        <f>IF(Table2[[#This Row],[Drained_after_socializing]]="Yes",1,IF(Table2[[#This Row],[Drained_after_socializing]]="No",0,""))</f>
        <v>1</v>
      </c>
      <c r="K3">
        <f t="shared" si="1"/>
        <v>0</v>
      </c>
      <c r="L3" t="str">
        <f t="shared" si="2"/>
        <v>High</v>
      </c>
      <c r="M3">
        <f t="shared" si="3"/>
        <v>4.5061608304100043</v>
      </c>
    </row>
    <row r="4" spans="1:13" x14ac:dyDescent="0.35">
      <c r="A4">
        <v>9</v>
      </c>
      <c r="B4" t="s">
        <v>9</v>
      </c>
      <c r="C4">
        <v>1</v>
      </c>
      <c r="D4">
        <v>2</v>
      </c>
      <c r="E4" t="s">
        <v>9</v>
      </c>
      <c r="F4">
        <v>5</v>
      </c>
      <c r="G4">
        <v>2</v>
      </c>
      <c r="H4" t="s">
        <v>10</v>
      </c>
      <c r="I4">
        <f t="shared" si="0"/>
        <v>1</v>
      </c>
      <c r="J4">
        <f>IF(Table2[[#This Row],[Drained_after_socializing]]="Yes",1,IF(Table2[[#This Row],[Drained_after_socializing]]="No",0,""))</f>
        <v>1</v>
      </c>
      <c r="K4">
        <f t="shared" si="1"/>
        <v>0</v>
      </c>
      <c r="L4" t="str">
        <f t="shared" si="2"/>
        <v>High</v>
      </c>
      <c r="M4">
        <f t="shared" si="3"/>
        <v>4.5061608304100043</v>
      </c>
    </row>
    <row r="5" spans="1:13" x14ac:dyDescent="0.35">
      <c r="A5">
        <v>0</v>
      </c>
      <c r="B5" t="s">
        <v>7</v>
      </c>
      <c r="C5">
        <v>6</v>
      </c>
      <c r="D5">
        <v>7</v>
      </c>
      <c r="E5" t="s">
        <v>7</v>
      </c>
      <c r="F5">
        <v>14</v>
      </c>
      <c r="G5">
        <v>8</v>
      </c>
      <c r="H5" t="s">
        <v>8</v>
      </c>
      <c r="I5">
        <f t="shared" si="0"/>
        <v>0</v>
      </c>
      <c r="J5">
        <f>IF(Table2[[#This Row],[Drained_after_socializing]]="Yes",1,IF(Table2[[#This Row],[Drained_after_socializing]]="No",0,""))</f>
        <v>0</v>
      </c>
      <c r="K5">
        <f t="shared" si="1"/>
        <v>1</v>
      </c>
      <c r="L5" t="str">
        <f t="shared" si="2"/>
        <v>Low</v>
      </c>
      <c r="M5">
        <f t="shared" si="3"/>
        <v>0</v>
      </c>
    </row>
    <row r="6" spans="1:13" x14ac:dyDescent="0.35">
      <c r="A6" s="2">
        <f>IF(ISBLANK(A2),MEDIAN(A:A),A2)</f>
        <v>4</v>
      </c>
      <c r="B6" s="2" t="str">
        <f>IF(ISBLANK(B2),MODE(B:B),B2)</f>
        <v>No</v>
      </c>
      <c r="C6" s="2">
        <v>9</v>
      </c>
      <c r="D6" s="2">
        <v>4</v>
      </c>
      <c r="E6" s="2" t="s">
        <v>7</v>
      </c>
      <c r="F6" s="2">
        <v>8</v>
      </c>
      <c r="G6" s="2">
        <v>5</v>
      </c>
      <c r="H6" s="2" t="s">
        <v>8</v>
      </c>
      <c r="I6" s="2">
        <f t="shared" si="0"/>
        <v>0</v>
      </c>
      <c r="J6">
        <f>IF(Table2[[#This Row],[Drained_after_socializing]]="Yes",1,IF(Table2[[#This Row],[Drained_after_socializing]]="No",0,""))</f>
        <v>0</v>
      </c>
      <c r="K6">
        <f t="shared" si="1"/>
        <v>1</v>
      </c>
      <c r="L6" t="str">
        <f t="shared" si="2"/>
        <v>Medium</v>
      </c>
      <c r="M6">
        <f t="shared" si="3"/>
        <v>0</v>
      </c>
    </row>
    <row r="7" spans="1:13" x14ac:dyDescent="0.35">
      <c r="A7" s="2">
        <v>1</v>
      </c>
      <c r="B7" s="2" t="s">
        <v>7</v>
      </c>
      <c r="C7" s="2">
        <v>7</v>
      </c>
      <c r="D7" s="2">
        <v>5</v>
      </c>
      <c r="E7" s="2" t="str">
        <f>IF(ISBLANK(E2),MODE(E:E),E2)</f>
        <v>No</v>
      </c>
      <c r="F7" s="2">
        <v>6</v>
      </c>
      <c r="G7" s="2">
        <v>6</v>
      </c>
      <c r="H7" s="2" t="s">
        <v>8</v>
      </c>
      <c r="I7" s="2">
        <f t="shared" si="0"/>
        <v>0</v>
      </c>
      <c r="J7">
        <f>IF(Table2[[#This Row],[Drained_after_socializing]]="Yes",1,IF(Table2[[#This Row],[Drained_after_socializing]]="No",0,""))</f>
        <v>0</v>
      </c>
      <c r="K7">
        <f t="shared" si="1"/>
        <v>1</v>
      </c>
      <c r="L7" t="str">
        <f t="shared" si="2"/>
        <v>Low</v>
      </c>
      <c r="M7">
        <f t="shared" si="3"/>
        <v>0</v>
      </c>
    </row>
    <row r="8" spans="1:13" x14ac:dyDescent="0.35">
      <c r="A8">
        <v>4</v>
      </c>
      <c r="B8" t="s">
        <v>7</v>
      </c>
      <c r="C8">
        <v>9</v>
      </c>
      <c r="D8">
        <v>3</v>
      </c>
      <c r="E8" t="s">
        <v>7</v>
      </c>
      <c r="F8">
        <f>IF(ISBLANK(F2),MEDIAN(F:F),F2)</f>
        <v>13</v>
      </c>
      <c r="G8">
        <v>7</v>
      </c>
      <c r="H8" t="s">
        <v>8</v>
      </c>
      <c r="I8">
        <f t="shared" si="0"/>
        <v>0</v>
      </c>
      <c r="J8">
        <f>IF(Table2[[#This Row],[Drained_after_socializing]]="Yes",1,IF(Table2[[#This Row],[Drained_after_socializing]]="No",0,""))</f>
        <v>0</v>
      </c>
      <c r="K8">
        <f t="shared" si="1"/>
        <v>1</v>
      </c>
      <c r="L8" t="str">
        <f t="shared" si="2"/>
        <v>Medium</v>
      </c>
      <c r="M8">
        <f t="shared" si="3"/>
        <v>0</v>
      </c>
    </row>
    <row r="9" spans="1:13" x14ac:dyDescent="0.35">
      <c r="A9">
        <v>2</v>
      </c>
      <c r="B9" t="s">
        <v>7</v>
      </c>
      <c r="C9">
        <v>8</v>
      </c>
      <c r="D9">
        <v>4</v>
      </c>
      <c r="E9" t="s">
        <v>7</v>
      </c>
      <c r="F9">
        <v>7</v>
      </c>
      <c r="G9">
        <f>IF(ISBLANK(G2),MEDIAN(G:G),G12)</f>
        <v>5</v>
      </c>
      <c r="H9" t="s">
        <v>8</v>
      </c>
      <c r="I9">
        <f t="shared" si="0"/>
        <v>0</v>
      </c>
      <c r="J9" s="1">
        <f>IF(Table2[[#This Row],[Drained_after_socializing]]="Yes",1,IF(Table2[[#This Row],[Drained_after_socializing]]="No",0,""))</f>
        <v>0</v>
      </c>
      <c r="K9">
        <f t="shared" si="1"/>
        <v>1</v>
      </c>
      <c r="L9" t="str">
        <f t="shared" si="2"/>
        <v>Low</v>
      </c>
      <c r="M9">
        <f t="shared" si="3"/>
        <v>0</v>
      </c>
    </row>
    <row r="10" spans="1:13" x14ac:dyDescent="0.35">
      <c r="A10">
        <v>10</v>
      </c>
      <c r="B10" t="s">
        <v>9</v>
      </c>
      <c r="C10">
        <v>1</v>
      </c>
      <c r="D10">
        <v>3</v>
      </c>
      <c r="E10" t="s">
        <v>9</v>
      </c>
      <c r="F10">
        <v>0</v>
      </c>
      <c r="G10">
        <v>3</v>
      </c>
      <c r="H10" t="s">
        <v>10</v>
      </c>
      <c r="I10">
        <f t="shared" si="0"/>
        <v>1</v>
      </c>
      <c r="J10">
        <f>IF(Table2[[#This Row],[Drained_after_socializing]]="Yes",1,IF(Table2[[#This Row],[Drained_after_socializing]]="No",0,""))</f>
        <v>1</v>
      </c>
      <c r="K10">
        <f t="shared" si="1"/>
        <v>0</v>
      </c>
      <c r="L10" t="str">
        <f t="shared" si="2"/>
        <v>High</v>
      </c>
      <c r="M10">
        <f t="shared" si="3"/>
        <v>4.5061608304100043</v>
      </c>
    </row>
    <row r="11" spans="1:13" x14ac:dyDescent="0.35">
      <c r="A11">
        <v>0</v>
      </c>
      <c r="B11" t="s">
        <v>7</v>
      </c>
      <c r="C11">
        <v>8</v>
      </c>
      <c r="D11">
        <v>6</v>
      </c>
      <c r="E11" t="s">
        <v>7</v>
      </c>
      <c r="F11">
        <v>13</v>
      </c>
      <c r="G11">
        <v>8</v>
      </c>
      <c r="H11" t="s">
        <v>8</v>
      </c>
      <c r="I11">
        <f t="shared" si="0"/>
        <v>0</v>
      </c>
      <c r="J11">
        <f>IF(Table2[[#This Row],[Drained_after_socializing]]="Yes",1,IF(Table2[[#This Row],[Drained_after_socializing]]="No",0,""))</f>
        <v>0</v>
      </c>
      <c r="K11">
        <f t="shared" si="1"/>
        <v>1</v>
      </c>
      <c r="L11" t="str">
        <f t="shared" si="2"/>
        <v>Low</v>
      </c>
      <c r="M11">
        <f t="shared" si="3"/>
        <v>0</v>
      </c>
    </row>
    <row r="12" spans="1:13" x14ac:dyDescent="0.35">
      <c r="A12">
        <v>3</v>
      </c>
      <c r="B12" t="s">
        <v>7</v>
      </c>
      <c r="C12">
        <v>9</v>
      </c>
      <c r="D12">
        <v>6</v>
      </c>
      <c r="E12" t="s">
        <v>7</v>
      </c>
      <c r="F12">
        <v>15</v>
      </c>
      <c r="G12">
        <v>5</v>
      </c>
      <c r="H12" t="s">
        <v>8</v>
      </c>
      <c r="I12">
        <f t="shared" si="0"/>
        <v>0</v>
      </c>
      <c r="J12">
        <f>IF(Table2[[#This Row],[Drained_after_socializing]]="Yes",1,IF(Table2[[#This Row],[Drained_after_socializing]]="No",0,""))</f>
        <v>0</v>
      </c>
      <c r="K12">
        <f t="shared" si="1"/>
        <v>1</v>
      </c>
      <c r="L12" t="str">
        <f t="shared" si="2"/>
        <v>Low</v>
      </c>
      <c r="M12">
        <f t="shared" si="3"/>
        <v>0</v>
      </c>
    </row>
    <row r="13" spans="1:13" x14ac:dyDescent="0.35">
      <c r="A13">
        <v>10</v>
      </c>
      <c r="B13" t="s">
        <v>9</v>
      </c>
      <c r="C13">
        <v>3</v>
      </c>
      <c r="D13">
        <v>1</v>
      </c>
      <c r="E13" t="s">
        <v>9</v>
      </c>
      <c r="F13">
        <v>4</v>
      </c>
      <c r="G13">
        <v>0</v>
      </c>
      <c r="H13" t="s">
        <v>10</v>
      </c>
      <c r="I13">
        <f t="shared" si="0"/>
        <v>1</v>
      </c>
      <c r="J13">
        <f>IF(Table2[[#This Row],[Drained_after_socializing]]="Yes",1,IF(Table2[[#This Row],[Drained_after_socializing]]="No",0,""))</f>
        <v>1</v>
      </c>
      <c r="K13">
        <f t="shared" si="1"/>
        <v>0</v>
      </c>
      <c r="L13" t="str">
        <f t="shared" si="2"/>
        <v>High</v>
      </c>
      <c r="M13">
        <f t="shared" si="3"/>
        <v>4.5061608304100043</v>
      </c>
    </row>
    <row r="14" spans="1:13" x14ac:dyDescent="0.35">
      <c r="A14">
        <v>3</v>
      </c>
      <c r="B14" t="s">
        <v>7</v>
      </c>
      <c r="C14">
        <v>6</v>
      </c>
      <c r="D14">
        <v>7</v>
      </c>
      <c r="E14" t="s">
        <v>7</v>
      </c>
      <c r="F14">
        <v>14</v>
      </c>
      <c r="G14">
        <v>10</v>
      </c>
      <c r="H14" t="s">
        <v>8</v>
      </c>
      <c r="I14">
        <f t="shared" si="0"/>
        <v>0</v>
      </c>
      <c r="J14">
        <f>IF(Table2[[#This Row],[Drained_after_socializing]]="Yes",1,IF(Table2[[#This Row],[Drained_after_socializing]]="No",0,""))</f>
        <v>0</v>
      </c>
      <c r="K14">
        <f t="shared" si="1"/>
        <v>1</v>
      </c>
      <c r="L14" t="str">
        <f t="shared" si="2"/>
        <v>Low</v>
      </c>
      <c r="M14">
        <f t="shared" si="3"/>
        <v>0</v>
      </c>
    </row>
    <row r="15" spans="1:13" x14ac:dyDescent="0.35">
      <c r="A15">
        <v>3</v>
      </c>
      <c r="B15" t="s">
        <v>7</v>
      </c>
      <c r="C15">
        <v>6</v>
      </c>
      <c r="D15">
        <v>4</v>
      </c>
      <c r="E15" t="s">
        <v>7</v>
      </c>
      <c r="F15">
        <v>10</v>
      </c>
      <c r="G15">
        <v>7</v>
      </c>
      <c r="H15" t="s">
        <v>8</v>
      </c>
      <c r="I15">
        <f t="shared" si="0"/>
        <v>0</v>
      </c>
      <c r="J15">
        <f>IF(Table2[[#This Row],[Drained_after_socializing]]="Yes",1,IF(Table2[[#This Row],[Drained_after_socializing]]="No",0,""))</f>
        <v>0</v>
      </c>
      <c r="K15">
        <f t="shared" si="1"/>
        <v>1</v>
      </c>
      <c r="L15" t="str">
        <f t="shared" si="2"/>
        <v>Low</v>
      </c>
      <c r="M15">
        <f t="shared" si="3"/>
        <v>0</v>
      </c>
    </row>
    <row r="16" spans="1:13" x14ac:dyDescent="0.35">
      <c r="A16">
        <v>6</v>
      </c>
      <c r="B16" t="s">
        <v>9</v>
      </c>
      <c r="C16">
        <v>3</v>
      </c>
      <c r="D16">
        <v>0</v>
      </c>
      <c r="E16" t="s">
        <v>9</v>
      </c>
      <c r="F16">
        <v>1</v>
      </c>
      <c r="G16">
        <v>3</v>
      </c>
      <c r="H16" t="s">
        <v>10</v>
      </c>
      <c r="I16">
        <f t="shared" si="0"/>
        <v>1</v>
      </c>
      <c r="J16">
        <f>IF(Table2[[#This Row],[Drained_after_socializing]]="Yes",1,IF(Table2[[#This Row],[Drained_after_socializing]]="No",0,""))</f>
        <v>1</v>
      </c>
      <c r="K16">
        <f t="shared" si="1"/>
        <v>0</v>
      </c>
      <c r="L16" t="str">
        <f t="shared" si="2"/>
        <v>Medium</v>
      </c>
      <c r="M16">
        <f t="shared" si="3"/>
        <v>4.5061608304100043</v>
      </c>
    </row>
    <row r="17" spans="1:13" x14ac:dyDescent="0.35">
      <c r="A17">
        <v>0</v>
      </c>
      <c r="B17" t="s">
        <v>7</v>
      </c>
      <c r="C17">
        <v>4</v>
      </c>
      <c r="D17">
        <v>4</v>
      </c>
      <c r="E17" t="s">
        <v>7</v>
      </c>
      <c r="F17">
        <v>8</v>
      </c>
      <c r="G17">
        <v>8</v>
      </c>
      <c r="H17" t="s">
        <v>8</v>
      </c>
      <c r="I17">
        <f t="shared" si="0"/>
        <v>0</v>
      </c>
      <c r="J17">
        <f>IF(Table2[[#This Row],[Drained_after_socializing]]="Yes",1,IF(Table2[[#This Row],[Drained_after_socializing]]="No",0,""))</f>
        <v>0</v>
      </c>
      <c r="K17">
        <f t="shared" si="1"/>
        <v>1</v>
      </c>
      <c r="L17" t="str">
        <f t="shared" si="2"/>
        <v>Low</v>
      </c>
      <c r="M17">
        <f t="shared" si="3"/>
        <v>0</v>
      </c>
    </row>
    <row r="18" spans="1:13" x14ac:dyDescent="0.35">
      <c r="A18">
        <v>9</v>
      </c>
      <c r="B18" t="s">
        <v>9</v>
      </c>
      <c r="C18">
        <v>0</v>
      </c>
      <c r="D18">
        <v>0</v>
      </c>
      <c r="E18" t="s">
        <v>9</v>
      </c>
      <c r="F18">
        <v>0</v>
      </c>
      <c r="G18">
        <v>0</v>
      </c>
      <c r="H18" t="s">
        <v>10</v>
      </c>
      <c r="I18">
        <f t="shared" si="0"/>
        <v>1</v>
      </c>
      <c r="J18">
        <f>IF(Table2[[#This Row],[Drained_after_socializing]]="Yes",1,IF(Table2[[#This Row],[Drained_after_socializing]]="No",0,""))</f>
        <v>1</v>
      </c>
      <c r="K18">
        <f t="shared" si="1"/>
        <v>0</v>
      </c>
      <c r="L18" t="str">
        <f t="shared" si="2"/>
        <v>High</v>
      </c>
      <c r="M18">
        <f t="shared" si="3"/>
        <v>4.5061608304100043</v>
      </c>
    </row>
    <row r="19" spans="1:13" x14ac:dyDescent="0.35">
      <c r="A19">
        <v>1</v>
      </c>
      <c r="B19" t="s">
        <v>7</v>
      </c>
      <c r="C19">
        <v>5</v>
      </c>
      <c r="D19">
        <v>6</v>
      </c>
      <c r="E19" t="s">
        <v>7</v>
      </c>
      <c r="F19">
        <v>10</v>
      </c>
      <c r="G19">
        <v>4</v>
      </c>
      <c r="H19" t="s">
        <v>8</v>
      </c>
      <c r="I19">
        <f t="shared" si="0"/>
        <v>0</v>
      </c>
      <c r="J19">
        <f>IF(Table2[[#This Row],[Drained_after_socializing]]="Yes",1,IF(Table2[[#This Row],[Drained_after_socializing]]="No",0,""))</f>
        <v>0</v>
      </c>
      <c r="K19">
        <f t="shared" si="1"/>
        <v>1</v>
      </c>
      <c r="L19" t="str">
        <f t="shared" si="2"/>
        <v>Low</v>
      </c>
      <c r="M19">
        <f t="shared" si="3"/>
        <v>0</v>
      </c>
    </row>
    <row r="20" spans="1:13" x14ac:dyDescent="0.35">
      <c r="A20">
        <v>5</v>
      </c>
      <c r="B20" t="s">
        <v>9</v>
      </c>
      <c r="C20">
        <v>3</v>
      </c>
      <c r="D20">
        <v>0</v>
      </c>
      <c r="E20" t="s">
        <v>9</v>
      </c>
      <c r="F20">
        <v>4</v>
      </c>
      <c r="G20">
        <v>2</v>
      </c>
      <c r="H20" t="s">
        <v>10</v>
      </c>
      <c r="I20">
        <f t="shared" si="0"/>
        <v>1</v>
      </c>
      <c r="J20">
        <f>IF(Table2[[#This Row],[Drained_after_socializing]]="Yes",1,IF(Table2[[#This Row],[Drained_after_socializing]]="No",0,""))</f>
        <v>1</v>
      </c>
      <c r="K20">
        <f t="shared" si="1"/>
        <v>0</v>
      </c>
      <c r="L20" t="str">
        <f t="shared" si="2"/>
        <v>Medium</v>
      </c>
      <c r="M20">
        <f t="shared" si="3"/>
        <v>4.5061608304100043</v>
      </c>
    </row>
    <row r="21" spans="1:13" x14ac:dyDescent="0.35">
      <c r="A21">
        <v>1</v>
      </c>
      <c r="B21" t="s">
        <v>7</v>
      </c>
      <c r="C21">
        <v>7</v>
      </c>
      <c r="D21">
        <v>5</v>
      </c>
      <c r="E21" t="s">
        <v>7</v>
      </c>
      <c r="F21">
        <v>12</v>
      </c>
      <c r="G21">
        <v>5</v>
      </c>
      <c r="H21" t="s">
        <v>8</v>
      </c>
      <c r="I21">
        <f t="shared" si="0"/>
        <v>0</v>
      </c>
      <c r="J21">
        <f>IF(Table2[[#This Row],[Drained_after_socializing]]="Yes",1,IF(Table2[[#This Row],[Drained_after_socializing]]="No",0,""))</f>
        <v>0</v>
      </c>
      <c r="K21">
        <f t="shared" si="1"/>
        <v>1</v>
      </c>
      <c r="L21" t="str">
        <f t="shared" si="2"/>
        <v>Low</v>
      </c>
      <c r="M21">
        <f t="shared" si="3"/>
        <v>0</v>
      </c>
    </row>
    <row r="22" spans="1:13" x14ac:dyDescent="0.35">
      <c r="A22">
        <v>10</v>
      </c>
      <c r="B22" t="s">
        <v>9</v>
      </c>
      <c r="C22">
        <v>3</v>
      </c>
      <c r="D22">
        <v>1</v>
      </c>
      <c r="E22" t="s">
        <v>9</v>
      </c>
      <c r="F22">
        <v>2</v>
      </c>
      <c r="G22">
        <v>1</v>
      </c>
      <c r="H22" t="s">
        <v>10</v>
      </c>
      <c r="I22">
        <f t="shared" si="0"/>
        <v>1</v>
      </c>
      <c r="J22">
        <f>IF(Table2[[#This Row],[Drained_after_socializing]]="Yes",1,IF(Table2[[#This Row],[Drained_after_socializing]]="No",0,""))</f>
        <v>1</v>
      </c>
      <c r="K22">
        <f t="shared" si="1"/>
        <v>0</v>
      </c>
      <c r="L22" t="str">
        <f t="shared" si="2"/>
        <v>High</v>
      </c>
      <c r="M22">
        <f t="shared" si="3"/>
        <v>4.5061608304100043</v>
      </c>
    </row>
    <row r="23" spans="1:13" x14ac:dyDescent="0.35">
      <c r="A23">
        <v>2</v>
      </c>
      <c r="B23" t="s">
        <v>7</v>
      </c>
      <c r="C23">
        <v>8</v>
      </c>
      <c r="D23">
        <v>4</v>
      </c>
      <c r="E23" t="s">
        <v>7</v>
      </c>
      <c r="F23">
        <v>13</v>
      </c>
      <c r="G23">
        <v>6</v>
      </c>
      <c r="H23" t="s">
        <v>8</v>
      </c>
      <c r="I23">
        <f t="shared" si="0"/>
        <v>0</v>
      </c>
      <c r="J23">
        <f>IF(Table2[[#This Row],[Drained_after_socializing]]="Yes",1,IF(Table2[[#This Row],[Drained_after_socializing]]="No",0,""))</f>
        <v>0</v>
      </c>
      <c r="K23">
        <f t="shared" si="1"/>
        <v>1</v>
      </c>
      <c r="L23" t="str">
        <f t="shared" si="2"/>
        <v>Low</v>
      </c>
      <c r="M23">
        <f t="shared" si="3"/>
        <v>0</v>
      </c>
    </row>
    <row r="24" spans="1:13" x14ac:dyDescent="0.35">
      <c r="A24">
        <v>1</v>
      </c>
      <c r="B24" t="s">
        <v>7</v>
      </c>
      <c r="C24">
        <v>6</v>
      </c>
      <c r="D24">
        <v>7</v>
      </c>
      <c r="E24" t="s">
        <v>7</v>
      </c>
      <c r="F24">
        <v>14</v>
      </c>
      <c r="G24">
        <v>9</v>
      </c>
      <c r="H24" t="s">
        <v>8</v>
      </c>
      <c r="I24">
        <f t="shared" si="0"/>
        <v>0</v>
      </c>
      <c r="J24">
        <f>IF(Table2[[#This Row],[Drained_after_socializing]]="Yes",1,IF(Table2[[#This Row],[Drained_after_socializing]]="No",0,""))</f>
        <v>0</v>
      </c>
      <c r="K24">
        <f t="shared" si="1"/>
        <v>1</v>
      </c>
      <c r="L24" t="str">
        <f t="shared" si="2"/>
        <v>Low</v>
      </c>
      <c r="M24">
        <f t="shared" si="3"/>
        <v>0</v>
      </c>
    </row>
    <row r="25" spans="1:13" x14ac:dyDescent="0.35">
      <c r="A25">
        <v>9</v>
      </c>
      <c r="B25" t="s">
        <v>9</v>
      </c>
      <c r="C25">
        <v>2</v>
      </c>
      <c r="D25">
        <v>2</v>
      </c>
      <c r="E25" t="s">
        <v>9</v>
      </c>
      <c r="F25">
        <v>1</v>
      </c>
      <c r="G25">
        <v>0</v>
      </c>
      <c r="H25" t="s">
        <v>10</v>
      </c>
      <c r="I25">
        <f t="shared" si="0"/>
        <v>1</v>
      </c>
      <c r="J25">
        <f>IF(Table2[[#This Row],[Drained_after_socializing]]="Yes",1,IF(Table2[[#This Row],[Drained_after_socializing]]="No",0,""))</f>
        <v>1</v>
      </c>
      <c r="K25">
        <f t="shared" si="1"/>
        <v>0</v>
      </c>
      <c r="L25" t="str">
        <f t="shared" si="2"/>
        <v>High</v>
      </c>
      <c r="M25">
        <f t="shared" si="3"/>
        <v>4.5061608304100043</v>
      </c>
    </row>
    <row r="26" spans="1:13" x14ac:dyDescent="0.35">
      <c r="A26">
        <v>2</v>
      </c>
      <c r="B26" t="s">
        <v>7</v>
      </c>
      <c r="C26">
        <v>8</v>
      </c>
      <c r="D26">
        <v>7</v>
      </c>
      <c r="E26" t="s">
        <v>7</v>
      </c>
      <c r="F26">
        <v>15</v>
      </c>
      <c r="G26">
        <v>6</v>
      </c>
      <c r="H26" t="s">
        <v>8</v>
      </c>
      <c r="I26">
        <f t="shared" si="0"/>
        <v>0</v>
      </c>
      <c r="J26">
        <f>IF(Table2[[#This Row],[Drained_after_socializing]]="Yes",1,IF(Table2[[#This Row],[Drained_after_socializing]]="No",0,""))</f>
        <v>0</v>
      </c>
      <c r="K26">
        <f t="shared" si="1"/>
        <v>1</v>
      </c>
      <c r="L26" t="str">
        <f t="shared" si="2"/>
        <v>Low</v>
      </c>
      <c r="M26">
        <f t="shared" si="3"/>
        <v>0</v>
      </c>
    </row>
    <row r="27" spans="1:13" x14ac:dyDescent="0.35">
      <c r="A27">
        <v>2</v>
      </c>
      <c r="B27" t="s">
        <v>7</v>
      </c>
      <c r="C27">
        <v>8</v>
      </c>
      <c r="D27">
        <v>4</v>
      </c>
      <c r="E27" t="s">
        <v>7</v>
      </c>
      <c r="F27">
        <v>11</v>
      </c>
      <c r="G27">
        <v>9</v>
      </c>
      <c r="H27" t="s">
        <v>8</v>
      </c>
      <c r="I27">
        <f t="shared" si="0"/>
        <v>0</v>
      </c>
      <c r="J27">
        <f>IF(Table2[[#This Row],[Drained_after_socializing]]="Yes",1,IF(Table2[[#This Row],[Drained_after_socializing]]="No",0,""))</f>
        <v>0</v>
      </c>
      <c r="K27">
        <f t="shared" si="1"/>
        <v>1</v>
      </c>
      <c r="L27" t="str">
        <f t="shared" si="2"/>
        <v>Low</v>
      </c>
      <c r="M27">
        <f t="shared" si="3"/>
        <v>0</v>
      </c>
    </row>
    <row r="28" spans="1:13" x14ac:dyDescent="0.35">
      <c r="A28">
        <v>0</v>
      </c>
      <c r="B28" t="s">
        <v>7</v>
      </c>
      <c r="C28">
        <v>6</v>
      </c>
      <c r="D28">
        <v>4</v>
      </c>
      <c r="E28" t="s">
        <v>7</v>
      </c>
      <c r="F28">
        <v>14</v>
      </c>
      <c r="G28">
        <v>9</v>
      </c>
      <c r="H28" t="s">
        <v>8</v>
      </c>
      <c r="I28">
        <f t="shared" si="0"/>
        <v>0</v>
      </c>
      <c r="J28">
        <f>IF(Table2[[#This Row],[Drained_after_socializing]]="Yes",1,IF(Table2[[#This Row],[Drained_after_socializing]]="No",0,""))</f>
        <v>0</v>
      </c>
      <c r="K28">
        <f t="shared" si="1"/>
        <v>1</v>
      </c>
      <c r="L28" t="str">
        <f t="shared" si="2"/>
        <v>Low</v>
      </c>
      <c r="M28">
        <f t="shared" si="3"/>
        <v>0</v>
      </c>
    </row>
    <row r="29" spans="1:13" x14ac:dyDescent="0.35">
      <c r="A29">
        <v>4</v>
      </c>
      <c r="B29" t="s">
        <v>7</v>
      </c>
      <c r="C29">
        <v>5</v>
      </c>
      <c r="D29">
        <v>7</v>
      </c>
      <c r="E29" t="s">
        <v>7</v>
      </c>
      <c r="F29">
        <v>6</v>
      </c>
      <c r="G29">
        <v>6</v>
      </c>
      <c r="H29" t="s">
        <v>8</v>
      </c>
      <c r="I29">
        <f t="shared" si="0"/>
        <v>0</v>
      </c>
      <c r="J29">
        <f>IF(Table2[[#This Row],[Drained_after_socializing]]="Yes",1,IF(Table2[[#This Row],[Drained_after_socializing]]="No",0,""))</f>
        <v>0</v>
      </c>
      <c r="K29">
        <f t="shared" si="1"/>
        <v>1</v>
      </c>
      <c r="L29" t="str">
        <f t="shared" si="2"/>
        <v>Medium</v>
      </c>
      <c r="M29">
        <f t="shared" si="3"/>
        <v>0</v>
      </c>
    </row>
    <row r="30" spans="1:13" x14ac:dyDescent="0.35">
      <c r="A30">
        <v>2</v>
      </c>
      <c r="B30" t="s">
        <v>7</v>
      </c>
      <c r="C30">
        <v>6</v>
      </c>
      <c r="D30">
        <v>4</v>
      </c>
      <c r="E30" t="s">
        <v>7</v>
      </c>
      <c r="F30">
        <v>12</v>
      </c>
      <c r="G30">
        <v>10</v>
      </c>
      <c r="H30" t="s">
        <v>8</v>
      </c>
      <c r="I30">
        <f t="shared" si="0"/>
        <v>0</v>
      </c>
      <c r="J30">
        <f>IF(Table2[[#This Row],[Drained_after_socializing]]="Yes",1,IF(Table2[[#This Row],[Drained_after_socializing]]="No",0,""))</f>
        <v>0</v>
      </c>
      <c r="K30">
        <f t="shared" si="1"/>
        <v>1</v>
      </c>
      <c r="L30" t="str">
        <f t="shared" si="2"/>
        <v>Low</v>
      </c>
      <c r="M30">
        <f t="shared" si="3"/>
        <v>0</v>
      </c>
    </row>
    <row r="31" spans="1:13" x14ac:dyDescent="0.35">
      <c r="A31">
        <v>0</v>
      </c>
      <c r="B31" t="s">
        <v>7</v>
      </c>
      <c r="C31">
        <v>9</v>
      </c>
      <c r="D31">
        <v>4</v>
      </c>
      <c r="E31" t="s">
        <v>7</v>
      </c>
      <c r="F31">
        <v>14</v>
      </c>
      <c r="G31">
        <v>7</v>
      </c>
      <c r="H31" t="s">
        <v>8</v>
      </c>
      <c r="I31">
        <f t="shared" si="0"/>
        <v>0</v>
      </c>
      <c r="J31">
        <f>IF(Table2[[#This Row],[Drained_after_socializing]]="Yes",1,IF(Table2[[#This Row],[Drained_after_socializing]]="No",0,""))</f>
        <v>0</v>
      </c>
      <c r="K31">
        <f t="shared" si="1"/>
        <v>1</v>
      </c>
      <c r="L31" t="str">
        <f t="shared" si="2"/>
        <v>Low</v>
      </c>
      <c r="M31">
        <f t="shared" si="3"/>
        <v>0</v>
      </c>
    </row>
    <row r="32" spans="1:13" x14ac:dyDescent="0.35">
      <c r="A32">
        <v>4</v>
      </c>
      <c r="B32" t="s">
        <v>7</v>
      </c>
      <c r="C32">
        <v>10</v>
      </c>
      <c r="D32">
        <v>4</v>
      </c>
      <c r="E32" t="s">
        <v>7</v>
      </c>
      <c r="F32">
        <v>9</v>
      </c>
      <c r="G32">
        <v>10</v>
      </c>
      <c r="H32" t="s">
        <v>8</v>
      </c>
      <c r="I32">
        <f t="shared" si="0"/>
        <v>0</v>
      </c>
      <c r="J32">
        <f>IF(Table2[[#This Row],[Drained_after_socializing]]="Yes",1,IF(Table2[[#This Row],[Drained_after_socializing]]="No",0,""))</f>
        <v>0</v>
      </c>
      <c r="K32">
        <f t="shared" si="1"/>
        <v>1</v>
      </c>
      <c r="L32" t="str">
        <f t="shared" si="2"/>
        <v>Medium</v>
      </c>
      <c r="M32">
        <f t="shared" si="3"/>
        <v>0</v>
      </c>
    </row>
    <row r="33" spans="1:13" x14ac:dyDescent="0.35">
      <c r="A33">
        <v>4</v>
      </c>
      <c r="B33" t="s">
        <v>7</v>
      </c>
      <c r="C33">
        <v>7</v>
      </c>
      <c r="D33">
        <v>7</v>
      </c>
      <c r="E33" t="s">
        <v>7</v>
      </c>
      <c r="F33">
        <v>7</v>
      </c>
      <c r="G33">
        <v>9</v>
      </c>
      <c r="H33" t="s">
        <v>8</v>
      </c>
      <c r="I33">
        <f t="shared" si="0"/>
        <v>0</v>
      </c>
      <c r="J33">
        <f>IF(Table2[[#This Row],[Drained_after_socializing]]="Yes",1,IF(Table2[[#This Row],[Drained_after_socializing]]="No",0,""))</f>
        <v>0</v>
      </c>
      <c r="K33">
        <f t="shared" si="1"/>
        <v>1</v>
      </c>
      <c r="L33" t="str">
        <f t="shared" si="2"/>
        <v>Medium</v>
      </c>
      <c r="M33">
        <f t="shared" si="3"/>
        <v>0</v>
      </c>
    </row>
    <row r="34" spans="1:13" x14ac:dyDescent="0.35">
      <c r="A34">
        <v>5</v>
      </c>
      <c r="B34" t="s">
        <v>9</v>
      </c>
      <c r="C34">
        <v>3</v>
      </c>
      <c r="D34">
        <v>3</v>
      </c>
      <c r="E34" t="s">
        <v>9</v>
      </c>
      <c r="F34">
        <v>0</v>
      </c>
      <c r="G34">
        <v>1</v>
      </c>
      <c r="H34" t="s">
        <v>10</v>
      </c>
      <c r="I34">
        <f t="shared" si="0"/>
        <v>1</v>
      </c>
      <c r="J34">
        <f>IF(Table2[[#This Row],[Drained_after_socializing]]="Yes",1,IF(Table2[[#This Row],[Drained_after_socializing]]="No",0,""))</f>
        <v>1</v>
      </c>
      <c r="K34">
        <f t="shared" si="1"/>
        <v>0</v>
      </c>
      <c r="L34" t="str">
        <f t="shared" si="2"/>
        <v>Medium</v>
      </c>
      <c r="M34">
        <f t="shared" si="3"/>
        <v>4.5061608304100043</v>
      </c>
    </row>
    <row r="35" spans="1:13" x14ac:dyDescent="0.35">
      <c r="A35">
        <v>8</v>
      </c>
      <c r="B35" t="s">
        <v>9</v>
      </c>
      <c r="C35">
        <v>3</v>
      </c>
      <c r="D35">
        <v>3</v>
      </c>
      <c r="E35" t="s">
        <v>7</v>
      </c>
      <c r="F35">
        <v>2</v>
      </c>
      <c r="G35">
        <v>0</v>
      </c>
      <c r="H35" t="s">
        <v>10</v>
      </c>
      <c r="I35">
        <f t="shared" si="0"/>
        <v>1</v>
      </c>
      <c r="J35">
        <f>IF(Table2[[#This Row],[Drained_after_socializing]]="Yes",1,IF(Table2[[#This Row],[Drained_after_socializing]]="No",0,""))</f>
        <v>0</v>
      </c>
      <c r="K35">
        <f t="shared" si="1"/>
        <v>0</v>
      </c>
      <c r="L35" t="str">
        <f t="shared" si="2"/>
        <v>High</v>
      </c>
      <c r="M35">
        <f t="shared" si="3"/>
        <v>4.5061608304100043</v>
      </c>
    </row>
    <row r="36" spans="1:13" x14ac:dyDescent="0.35">
      <c r="A36">
        <v>10</v>
      </c>
      <c r="B36" t="s">
        <v>9</v>
      </c>
      <c r="C36">
        <v>1</v>
      </c>
      <c r="D36">
        <v>1</v>
      </c>
      <c r="E36" t="s">
        <v>9</v>
      </c>
      <c r="F36">
        <v>3</v>
      </c>
      <c r="G36">
        <v>2</v>
      </c>
      <c r="H36" t="s">
        <v>10</v>
      </c>
      <c r="I36">
        <f t="shared" si="0"/>
        <v>1</v>
      </c>
      <c r="J36">
        <f>IF(Table2[[#This Row],[Drained_after_socializing]]="Yes",1,IF(Table2[[#This Row],[Drained_after_socializing]]="No",0,""))</f>
        <v>1</v>
      </c>
      <c r="K36">
        <f t="shared" si="1"/>
        <v>0</v>
      </c>
      <c r="L36" t="str">
        <f t="shared" si="2"/>
        <v>High</v>
      </c>
      <c r="M36">
        <f t="shared" si="3"/>
        <v>4.5061608304100043</v>
      </c>
    </row>
    <row r="37" spans="1:13" x14ac:dyDescent="0.35">
      <c r="A37">
        <v>2</v>
      </c>
      <c r="B37" t="s">
        <v>7</v>
      </c>
      <c r="C37">
        <v>6</v>
      </c>
      <c r="D37">
        <v>5</v>
      </c>
      <c r="E37" t="s">
        <v>7</v>
      </c>
      <c r="F37">
        <v>14</v>
      </c>
      <c r="G37">
        <v>9</v>
      </c>
      <c r="H37" t="s">
        <v>8</v>
      </c>
      <c r="I37">
        <f t="shared" si="0"/>
        <v>0</v>
      </c>
      <c r="J37">
        <f>IF(Table2[[#This Row],[Drained_after_socializing]]="Yes",1,IF(Table2[[#This Row],[Drained_after_socializing]]="No",0,""))</f>
        <v>0</v>
      </c>
      <c r="K37">
        <f t="shared" si="1"/>
        <v>1</v>
      </c>
      <c r="L37" t="str">
        <f t="shared" si="2"/>
        <v>Low</v>
      </c>
      <c r="M37">
        <f t="shared" si="3"/>
        <v>0</v>
      </c>
    </row>
    <row r="38" spans="1:13" x14ac:dyDescent="0.35">
      <c r="A38">
        <v>1</v>
      </c>
      <c r="B38" t="s">
        <v>7</v>
      </c>
      <c r="C38">
        <v>4</v>
      </c>
      <c r="D38">
        <v>4</v>
      </c>
      <c r="E38" t="s">
        <v>7</v>
      </c>
      <c r="F38">
        <v>15</v>
      </c>
      <c r="G38">
        <v>4</v>
      </c>
      <c r="H38" t="s">
        <v>8</v>
      </c>
      <c r="I38">
        <f t="shared" si="0"/>
        <v>0</v>
      </c>
      <c r="J38">
        <f>IF(Table2[[#This Row],[Drained_after_socializing]]="Yes",1,IF(Table2[[#This Row],[Drained_after_socializing]]="No",0,""))</f>
        <v>0</v>
      </c>
      <c r="K38">
        <f t="shared" si="1"/>
        <v>1</v>
      </c>
      <c r="L38" t="str">
        <f t="shared" si="2"/>
        <v>Low</v>
      </c>
      <c r="M38">
        <f t="shared" si="3"/>
        <v>0</v>
      </c>
    </row>
    <row r="39" spans="1:13" x14ac:dyDescent="0.35">
      <c r="A39">
        <v>1</v>
      </c>
      <c r="B39" t="s">
        <v>7</v>
      </c>
      <c r="C39">
        <v>6</v>
      </c>
      <c r="D39">
        <v>4</v>
      </c>
      <c r="E39" t="s">
        <v>7</v>
      </c>
      <c r="F39">
        <v>10</v>
      </c>
      <c r="G39">
        <v>5</v>
      </c>
      <c r="H39" t="s">
        <v>8</v>
      </c>
      <c r="I39">
        <f t="shared" si="0"/>
        <v>0</v>
      </c>
      <c r="J39">
        <f>IF(Table2[[#This Row],[Drained_after_socializing]]="Yes",1,IF(Table2[[#This Row],[Drained_after_socializing]]="No",0,""))</f>
        <v>0</v>
      </c>
      <c r="K39">
        <f t="shared" si="1"/>
        <v>1</v>
      </c>
      <c r="L39" t="str">
        <f t="shared" si="2"/>
        <v>Low</v>
      </c>
      <c r="M39">
        <f t="shared" si="3"/>
        <v>0</v>
      </c>
    </row>
    <row r="40" spans="1:13" x14ac:dyDescent="0.35">
      <c r="A40">
        <v>10</v>
      </c>
      <c r="B40" t="s">
        <v>9</v>
      </c>
      <c r="C40">
        <v>1</v>
      </c>
      <c r="D40">
        <v>2</v>
      </c>
      <c r="E40" t="s">
        <v>9</v>
      </c>
      <c r="F40">
        <v>2</v>
      </c>
      <c r="G40">
        <v>0</v>
      </c>
      <c r="H40" t="s">
        <v>10</v>
      </c>
      <c r="I40">
        <f t="shared" si="0"/>
        <v>1</v>
      </c>
      <c r="J40">
        <f>IF(Table2[[#This Row],[Drained_after_socializing]]="Yes",1,IF(Table2[[#This Row],[Drained_after_socializing]]="No",0,""))</f>
        <v>1</v>
      </c>
      <c r="K40">
        <f t="shared" si="1"/>
        <v>0</v>
      </c>
      <c r="L40" t="str">
        <f t="shared" si="2"/>
        <v>High</v>
      </c>
      <c r="M40">
        <f t="shared" si="3"/>
        <v>4.5061608304100043</v>
      </c>
    </row>
    <row r="41" spans="1:13" x14ac:dyDescent="0.35">
      <c r="A41">
        <v>5</v>
      </c>
      <c r="B41" t="s">
        <v>9</v>
      </c>
      <c r="C41">
        <v>0</v>
      </c>
      <c r="D41">
        <v>1</v>
      </c>
      <c r="E41" t="s">
        <v>9</v>
      </c>
      <c r="F41">
        <v>5</v>
      </c>
      <c r="G41">
        <v>0</v>
      </c>
      <c r="H41" t="s">
        <v>10</v>
      </c>
      <c r="I41">
        <f t="shared" si="0"/>
        <v>1</v>
      </c>
      <c r="J41">
        <f>IF(Table2[[#This Row],[Drained_after_socializing]]="Yes",1,IF(Table2[[#This Row],[Drained_after_socializing]]="No",0,""))</f>
        <v>1</v>
      </c>
      <c r="K41">
        <f t="shared" si="1"/>
        <v>0</v>
      </c>
      <c r="L41" t="str">
        <f t="shared" si="2"/>
        <v>Medium</v>
      </c>
      <c r="M41">
        <f t="shared" si="3"/>
        <v>4.5061608304100043</v>
      </c>
    </row>
    <row r="42" spans="1:13" x14ac:dyDescent="0.35">
      <c r="A42">
        <v>3</v>
      </c>
      <c r="B42" t="s">
        <v>7</v>
      </c>
      <c r="C42">
        <v>5</v>
      </c>
      <c r="D42">
        <v>5</v>
      </c>
      <c r="E42" t="s">
        <v>7</v>
      </c>
      <c r="F42">
        <v>13</v>
      </c>
      <c r="G42">
        <v>5</v>
      </c>
      <c r="H42" t="s">
        <v>8</v>
      </c>
      <c r="I42">
        <f t="shared" si="0"/>
        <v>0</v>
      </c>
      <c r="J42">
        <f>IF(Table2[[#This Row],[Drained_after_socializing]]="Yes",1,IF(Table2[[#This Row],[Drained_after_socializing]]="No",0,""))</f>
        <v>0</v>
      </c>
      <c r="K42">
        <f t="shared" si="1"/>
        <v>1</v>
      </c>
      <c r="L42" t="str">
        <f t="shared" si="2"/>
        <v>Low</v>
      </c>
      <c r="M42">
        <f t="shared" si="3"/>
        <v>0</v>
      </c>
    </row>
    <row r="43" spans="1:13" x14ac:dyDescent="0.35">
      <c r="A43">
        <v>1</v>
      </c>
      <c r="B43" t="s">
        <v>7</v>
      </c>
      <c r="C43">
        <v>4</v>
      </c>
      <c r="D43">
        <v>5</v>
      </c>
      <c r="E43" t="s">
        <v>7</v>
      </c>
      <c r="F43">
        <v>6.2688629120000003</v>
      </c>
      <c r="G43">
        <v>10</v>
      </c>
      <c r="H43" t="s">
        <v>8</v>
      </c>
      <c r="I43">
        <f t="shared" si="0"/>
        <v>0</v>
      </c>
      <c r="J43">
        <f>IF(Table2[[#This Row],[Drained_after_socializing]]="Yes",1,IF(Table2[[#This Row],[Drained_after_socializing]]="No",0,""))</f>
        <v>0</v>
      </c>
      <c r="K43">
        <f t="shared" si="1"/>
        <v>1</v>
      </c>
      <c r="L43" t="str">
        <f t="shared" si="2"/>
        <v>Low</v>
      </c>
      <c r="M43">
        <f t="shared" si="3"/>
        <v>0</v>
      </c>
    </row>
    <row r="44" spans="1:13" x14ac:dyDescent="0.35">
      <c r="A44">
        <v>9</v>
      </c>
      <c r="B44" t="s">
        <v>9</v>
      </c>
      <c r="C44">
        <v>1</v>
      </c>
      <c r="D44">
        <v>3</v>
      </c>
      <c r="E44" t="s">
        <v>9</v>
      </c>
      <c r="F44">
        <v>2</v>
      </c>
      <c r="G44">
        <v>2</v>
      </c>
      <c r="H44" t="s">
        <v>10</v>
      </c>
      <c r="I44">
        <f t="shared" si="0"/>
        <v>1</v>
      </c>
      <c r="J44">
        <f>IF(Table2[[#This Row],[Drained_after_socializing]]="Yes",1,IF(Table2[[#This Row],[Drained_after_socializing]]="No",0,""))</f>
        <v>1</v>
      </c>
      <c r="K44">
        <f t="shared" si="1"/>
        <v>0</v>
      </c>
      <c r="L44" t="str">
        <f t="shared" si="2"/>
        <v>High</v>
      </c>
      <c r="M44">
        <f t="shared" si="3"/>
        <v>4.5061608304100043</v>
      </c>
    </row>
    <row r="45" spans="1:13" x14ac:dyDescent="0.35">
      <c r="A45">
        <v>6</v>
      </c>
      <c r="B45" t="s">
        <v>9</v>
      </c>
      <c r="C45">
        <v>2</v>
      </c>
      <c r="D45">
        <v>2</v>
      </c>
      <c r="E45" t="s">
        <v>9</v>
      </c>
      <c r="F45">
        <v>2</v>
      </c>
      <c r="G45">
        <v>1</v>
      </c>
      <c r="H45" t="s">
        <v>10</v>
      </c>
      <c r="I45">
        <f t="shared" si="0"/>
        <v>1</v>
      </c>
      <c r="J45">
        <f>IF(Table2[[#This Row],[Drained_after_socializing]]="Yes",1,IF(Table2[[#This Row],[Drained_after_socializing]]="No",0,""))</f>
        <v>1</v>
      </c>
      <c r="K45">
        <f t="shared" si="1"/>
        <v>0</v>
      </c>
      <c r="L45" t="str">
        <f t="shared" si="2"/>
        <v>Medium</v>
      </c>
      <c r="M45">
        <f t="shared" si="3"/>
        <v>4.5061608304100043</v>
      </c>
    </row>
    <row r="46" spans="1:13" x14ac:dyDescent="0.35">
      <c r="A46">
        <v>8</v>
      </c>
      <c r="B46" t="s">
        <v>9</v>
      </c>
      <c r="C46">
        <v>2</v>
      </c>
      <c r="D46">
        <v>1</v>
      </c>
      <c r="E46" t="s">
        <v>9</v>
      </c>
      <c r="F46">
        <v>5</v>
      </c>
      <c r="G46">
        <v>3</v>
      </c>
      <c r="H46" t="s">
        <v>10</v>
      </c>
      <c r="I46">
        <f t="shared" si="0"/>
        <v>1</v>
      </c>
      <c r="J46">
        <f>IF(Table2[[#This Row],[Drained_after_socializing]]="Yes",1,IF(Table2[[#This Row],[Drained_after_socializing]]="No",0,""))</f>
        <v>1</v>
      </c>
      <c r="K46">
        <f t="shared" si="1"/>
        <v>0</v>
      </c>
      <c r="L46" t="str">
        <f t="shared" si="2"/>
        <v>High</v>
      </c>
      <c r="M46">
        <f t="shared" si="3"/>
        <v>4.5061608304100043</v>
      </c>
    </row>
    <row r="47" spans="1:13" x14ac:dyDescent="0.35">
      <c r="A47">
        <v>0</v>
      </c>
      <c r="B47" t="s">
        <v>7</v>
      </c>
      <c r="C47">
        <v>8</v>
      </c>
      <c r="D47">
        <v>6</v>
      </c>
      <c r="E47" t="s">
        <v>7</v>
      </c>
      <c r="F47">
        <v>6</v>
      </c>
      <c r="G47">
        <v>10</v>
      </c>
      <c r="H47" t="s">
        <v>8</v>
      </c>
      <c r="I47">
        <f t="shared" si="0"/>
        <v>0</v>
      </c>
      <c r="J47">
        <f>IF(Table2[[#This Row],[Drained_after_socializing]]="Yes",1,IF(Table2[[#This Row],[Drained_after_socializing]]="No",0,""))</f>
        <v>0</v>
      </c>
      <c r="K47">
        <f t="shared" si="1"/>
        <v>1</v>
      </c>
      <c r="L47" t="str">
        <f t="shared" si="2"/>
        <v>Low</v>
      </c>
      <c r="M47">
        <f t="shared" si="3"/>
        <v>0</v>
      </c>
    </row>
    <row r="48" spans="1:13" x14ac:dyDescent="0.35">
      <c r="A48">
        <v>4</v>
      </c>
      <c r="B48" t="s">
        <v>7</v>
      </c>
      <c r="C48">
        <v>7</v>
      </c>
      <c r="D48">
        <v>4</v>
      </c>
      <c r="E48" t="s">
        <v>7</v>
      </c>
      <c r="F48">
        <v>13</v>
      </c>
      <c r="G48">
        <v>10</v>
      </c>
      <c r="H48" t="s">
        <v>8</v>
      </c>
      <c r="I48">
        <f t="shared" si="0"/>
        <v>0</v>
      </c>
      <c r="J48">
        <f>IF(Table2[[#This Row],[Drained_after_socializing]]="Yes",1,IF(Table2[[#This Row],[Drained_after_socializing]]="No",0,""))</f>
        <v>0</v>
      </c>
      <c r="K48">
        <f t="shared" si="1"/>
        <v>1</v>
      </c>
      <c r="L48" t="str">
        <f t="shared" si="2"/>
        <v>Medium</v>
      </c>
      <c r="M48">
        <f t="shared" si="3"/>
        <v>0</v>
      </c>
    </row>
    <row r="49" spans="1:13" x14ac:dyDescent="0.35">
      <c r="A49">
        <v>10</v>
      </c>
      <c r="B49" t="s">
        <v>9</v>
      </c>
      <c r="C49">
        <v>1</v>
      </c>
      <c r="D49">
        <v>2</v>
      </c>
      <c r="E49" t="s">
        <v>9</v>
      </c>
      <c r="F49">
        <v>2</v>
      </c>
      <c r="G49">
        <v>0</v>
      </c>
      <c r="H49" t="s">
        <v>10</v>
      </c>
      <c r="I49">
        <f t="shared" si="0"/>
        <v>1</v>
      </c>
      <c r="J49">
        <f>IF(Table2[[#This Row],[Drained_after_socializing]]="Yes",1,IF(Table2[[#This Row],[Drained_after_socializing]]="No",0,""))</f>
        <v>1</v>
      </c>
      <c r="K49">
        <f t="shared" si="1"/>
        <v>0</v>
      </c>
      <c r="L49" t="str">
        <f t="shared" si="2"/>
        <v>High</v>
      </c>
      <c r="M49">
        <f t="shared" si="3"/>
        <v>4.5061608304100043</v>
      </c>
    </row>
    <row r="50" spans="1:13" x14ac:dyDescent="0.35">
      <c r="A50">
        <v>5</v>
      </c>
      <c r="B50" t="s">
        <v>9</v>
      </c>
      <c r="C50">
        <v>1</v>
      </c>
      <c r="D50">
        <v>3</v>
      </c>
      <c r="E50" t="s">
        <v>9</v>
      </c>
      <c r="F50">
        <v>3</v>
      </c>
      <c r="G50">
        <v>3</v>
      </c>
      <c r="H50" t="s">
        <v>10</v>
      </c>
      <c r="I50">
        <f t="shared" si="0"/>
        <v>1</v>
      </c>
      <c r="J50">
        <f>IF(Table2[[#This Row],[Drained_after_socializing]]="Yes",1,IF(Table2[[#This Row],[Drained_after_socializing]]="No",0,""))</f>
        <v>1</v>
      </c>
      <c r="K50">
        <f t="shared" si="1"/>
        <v>0</v>
      </c>
      <c r="L50" t="str">
        <f t="shared" si="2"/>
        <v>Medium</v>
      </c>
      <c r="M50">
        <f t="shared" si="3"/>
        <v>4.5061608304100043</v>
      </c>
    </row>
    <row r="51" spans="1:13" x14ac:dyDescent="0.35">
      <c r="A51">
        <v>1</v>
      </c>
      <c r="B51" t="s">
        <v>7</v>
      </c>
      <c r="C51">
        <v>5</v>
      </c>
      <c r="D51">
        <v>6</v>
      </c>
      <c r="E51" t="s">
        <v>7</v>
      </c>
      <c r="F51">
        <v>8</v>
      </c>
      <c r="G51">
        <v>10</v>
      </c>
      <c r="H51" t="s">
        <v>8</v>
      </c>
      <c r="I51">
        <f t="shared" si="0"/>
        <v>0</v>
      </c>
      <c r="J51">
        <f>IF(Table2[[#This Row],[Drained_after_socializing]]="Yes",1,IF(Table2[[#This Row],[Drained_after_socializing]]="No",0,""))</f>
        <v>0</v>
      </c>
      <c r="K51">
        <f t="shared" si="1"/>
        <v>1</v>
      </c>
      <c r="L51" t="str">
        <f t="shared" si="2"/>
        <v>Low</v>
      </c>
      <c r="M51">
        <f t="shared" si="3"/>
        <v>0</v>
      </c>
    </row>
    <row r="52" spans="1:13" x14ac:dyDescent="0.35">
      <c r="A52">
        <v>6</v>
      </c>
      <c r="B52" t="s">
        <v>9</v>
      </c>
      <c r="C52">
        <v>1</v>
      </c>
      <c r="D52">
        <v>0</v>
      </c>
      <c r="E52" t="s">
        <v>9</v>
      </c>
      <c r="F52">
        <v>3</v>
      </c>
      <c r="G52">
        <v>1</v>
      </c>
      <c r="H52" t="s">
        <v>10</v>
      </c>
      <c r="I52">
        <f t="shared" si="0"/>
        <v>1</v>
      </c>
      <c r="J52">
        <f>IF(Table2[[#This Row],[Drained_after_socializing]]="Yes",1,IF(Table2[[#This Row],[Drained_after_socializing]]="No",0,""))</f>
        <v>1</v>
      </c>
      <c r="K52">
        <f t="shared" si="1"/>
        <v>0</v>
      </c>
      <c r="L52" t="str">
        <f t="shared" si="2"/>
        <v>Medium</v>
      </c>
      <c r="M52">
        <f t="shared" si="3"/>
        <v>4.5061608304100043</v>
      </c>
    </row>
    <row r="53" spans="1:13" x14ac:dyDescent="0.35">
      <c r="A53">
        <v>0</v>
      </c>
      <c r="B53" t="s">
        <v>7</v>
      </c>
      <c r="C53">
        <v>7</v>
      </c>
      <c r="D53">
        <v>4</v>
      </c>
      <c r="E53" t="s">
        <v>7</v>
      </c>
      <c r="F53">
        <v>10</v>
      </c>
      <c r="G53">
        <v>10</v>
      </c>
      <c r="H53" t="s">
        <v>8</v>
      </c>
      <c r="I53">
        <f t="shared" si="0"/>
        <v>0</v>
      </c>
      <c r="J53">
        <f>IF(Table2[[#This Row],[Drained_after_socializing]]="Yes",1,IF(Table2[[#This Row],[Drained_after_socializing]]="No",0,""))</f>
        <v>0</v>
      </c>
      <c r="K53">
        <f t="shared" si="1"/>
        <v>1</v>
      </c>
      <c r="L53" t="str">
        <f t="shared" si="2"/>
        <v>Low</v>
      </c>
      <c r="M53">
        <f t="shared" si="3"/>
        <v>0</v>
      </c>
    </row>
    <row r="54" spans="1:13" x14ac:dyDescent="0.35">
      <c r="A54">
        <v>9</v>
      </c>
      <c r="B54" t="s">
        <v>9</v>
      </c>
      <c r="C54">
        <v>0</v>
      </c>
      <c r="D54">
        <v>2</v>
      </c>
      <c r="E54" t="s">
        <v>9</v>
      </c>
      <c r="F54">
        <v>3</v>
      </c>
      <c r="G54">
        <v>2</v>
      </c>
      <c r="H54" t="s">
        <v>10</v>
      </c>
      <c r="I54">
        <f t="shared" si="0"/>
        <v>1</v>
      </c>
      <c r="J54">
        <f>IF(Table2[[#This Row],[Drained_after_socializing]]="Yes",1,IF(Table2[[#This Row],[Drained_after_socializing]]="No",0,""))</f>
        <v>1</v>
      </c>
      <c r="K54">
        <f t="shared" si="1"/>
        <v>0</v>
      </c>
      <c r="L54" t="str">
        <f t="shared" si="2"/>
        <v>High</v>
      </c>
      <c r="M54">
        <f t="shared" si="3"/>
        <v>4.5061608304100043</v>
      </c>
    </row>
    <row r="55" spans="1:13" x14ac:dyDescent="0.35">
      <c r="A55">
        <v>8</v>
      </c>
      <c r="B55" t="s">
        <v>9</v>
      </c>
      <c r="C55">
        <v>3</v>
      </c>
      <c r="D55">
        <v>1</v>
      </c>
      <c r="E55" t="s">
        <v>9</v>
      </c>
      <c r="F55">
        <v>1</v>
      </c>
      <c r="G55">
        <v>2</v>
      </c>
      <c r="H55" t="s">
        <v>10</v>
      </c>
      <c r="I55">
        <f t="shared" si="0"/>
        <v>1</v>
      </c>
      <c r="J55">
        <f>IF(Table2[[#This Row],[Drained_after_socializing]]="Yes",1,IF(Table2[[#This Row],[Drained_after_socializing]]="No",0,""))</f>
        <v>1</v>
      </c>
      <c r="K55">
        <f t="shared" si="1"/>
        <v>0</v>
      </c>
      <c r="L55" t="str">
        <f t="shared" si="2"/>
        <v>High</v>
      </c>
      <c r="M55">
        <f t="shared" si="3"/>
        <v>4.5061608304100043</v>
      </c>
    </row>
    <row r="56" spans="1:13" x14ac:dyDescent="0.35">
      <c r="A56">
        <v>6</v>
      </c>
      <c r="B56" t="s">
        <v>9</v>
      </c>
      <c r="C56">
        <v>3</v>
      </c>
      <c r="D56">
        <v>3</v>
      </c>
      <c r="E56" t="s">
        <v>9</v>
      </c>
      <c r="F56">
        <v>4</v>
      </c>
      <c r="G56">
        <v>3</v>
      </c>
      <c r="H56" t="s">
        <v>10</v>
      </c>
      <c r="I56">
        <f t="shared" si="0"/>
        <v>1</v>
      </c>
      <c r="J56">
        <f>IF(Table2[[#This Row],[Drained_after_socializing]]="Yes",1,IF(Table2[[#This Row],[Drained_after_socializing]]="No",0,""))</f>
        <v>1</v>
      </c>
      <c r="K56">
        <f t="shared" si="1"/>
        <v>0</v>
      </c>
      <c r="L56" t="str">
        <f t="shared" si="2"/>
        <v>Medium</v>
      </c>
      <c r="M56">
        <f t="shared" si="3"/>
        <v>4.5061608304100043</v>
      </c>
    </row>
    <row r="57" spans="1:13" x14ac:dyDescent="0.35">
      <c r="A57">
        <v>3</v>
      </c>
      <c r="B57" t="s">
        <v>7</v>
      </c>
      <c r="C57">
        <v>10</v>
      </c>
      <c r="D57">
        <v>4</v>
      </c>
      <c r="E57" t="s">
        <v>7</v>
      </c>
      <c r="F57">
        <v>10</v>
      </c>
      <c r="G57">
        <v>5</v>
      </c>
      <c r="H57" t="s">
        <v>8</v>
      </c>
      <c r="I57">
        <f t="shared" si="0"/>
        <v>0</v>
      </c>
      <c r="J57">
        <f>IF(Table2[[#This Row],[Drained_after_socializing]]="Yes",1,IF(Table2[[#This Row],[Drained_after_socializing]]="No",0,""))</f>
        <v>0</v>
      </c>
      <c r="K57">
        <f t="shared" si="1"/>
        <v>1</v>
      </c>
      <c r="L57" t="str">
        <f t="shared" si="2"/>
        <v>Low</v>
      </c>
      <c r="M57">
        <f t="shared" si="3"/>
        <v>0</v>
      </c>
    </row>
    <row r="58" spans="1:13" x14ac:dyDescent="0.35">
      <c r="A58">
        <v>9</v>
      </c>
      <c r="B58" t="s">
        <v>9</v>
      </c>
      <c r="C58">
        <v>3</v>
      </c>
      <c r="D58">
        <v>2</v>
      </c>
      <c r="E58" t="s">
        <v>9</v>
      </c>
      <c r="F58">
        <v>4</v>
      </c>
      <c r="G58">
        <v>3</v>
      </c>
      <c r="H58" t="s">
        <v>10</v>
      </c>
      <c r="I58">
        <f t="shared" si="0"/>
        <v>1</v>
      </c>
      <c r="J58">
        <f>IF(Table2[[#This Row],[Drained_after_socializing]]="Yes",1,IF(Table2[[#This Row],[Drained_after_socializing]]="No",0,""))</f>
        <v>1</v>
      </c>
      <c r="K58">
        <f t="shared" si="1"/>
        <v>0</v>
      </c>
      <c r="L58" t="str">
        <f t="shared" si="2"/>
        <v>High</v>
      </c>
      <c r="M58">
        <f t="shared" si="3"/>
        <v>4.5061608304100043</v>
      </c>
    </row>
    <row r="59" spans="1:13" x14ac:dyDescent="0.35">
      <c r="A59">
        <v>2</v>
      </c>
      <c r="B59" t="s">
        <v>7</v>
      </c>
      <c r="C59">
        <v>10</v>
      </c>
      <c r="D59">
        <v>6</v>
      </c>
      <c r="E59" t="s">
        <v>7</v>
      </c>
      <c r="F59">
        <v>10</v>
      </c>
      <c r="G59">
        <v>9</v>
      </c>
      <c r="H59" t="s">
        <v>8</v>
      </c>
      <c r="I59">
        <f t="shared" si="0"/>
        <v>0</v>
      </c>
      <c r="J59">
        <f>IF(Table2[[#This Row],[Drained_after_socializing]]="Yes",1,IF(Table2[[#This Row],[Drained_after_socializing]]="No",0,""))</f>
        <v>0</v>
      </c>
      <c r="K59">
        <f t="shared" si="1"/>
        <v>1</v>
      </c>
      <c r="L59" t="str">
        <f t="shared" si="2"/>
        <v>Low</v>
      </c>
      <c r="M59">
        <f t="shared" si="3"/>
        <v>0</v>
      </c>
    </row>
    <row r="60" spans="1:13" x14ac:dyDescent="0.35">
      <c r="A60">
        <v>2</v>
      </c>
      <c r="B60" t="s">
        <v>7</v>
      </c>
      <c r="C60">
        <v>5</v>
      </c>
      <c r="D60">
        <v>7</v>
      </c>
      <c r="E60" t="s">
        <v>7</v>
      </c>
      <c r="F60">
        <v>10</v>
      </c>
      <c r="G60">
        <v>5</v>
      </c>
      <c r="H60" t="s">
        <v>8</v>
      </c>
      <c r="I60">
        <f t="shared" si="0"/>
        <v>0</v>
      </c>
      <c r="J60">
        <f>IF(Table2[[#This Row],[Drained_after_socializing]]="Yes",1,IF(Table2[[#This Row],[Drained_after_socializing]]="No",0,""))</f>
        <v>0</v>
      </c>
      <c r="K60">
        <f t="shared" si="1"/>
        <v>1</v>
      </c>
      <c r="L60" t="str">
        <f t="shared" si="2"/>
        <v>Low</v>
      </c>
      <c r="M60">
        <f t="shared" si="3"/>
        <v>0</v>
      </c>
    </row>
    <row r="61" spans="1:13" x14ac:dyDescent="0.35">
      <c r="A61">
        <v>4.5058160029999996</v>
      </c>
      <c r="B61" t="s">
        <v>7</v>
      </c>
      <c r="C61">
        <v>9</v>
      </c>
      <c r="D61">
        <v>4</v>
      </c>
      <c r="E61" t="s">
        <v>7</v>
      </c>
      <c r="F61">
        <v>7</v>
      </c>
      <c r="G61">
        <v>5</v>
      </c>
      <c r="H61" t="s">
        <v>8</v>
      </c>
      <c r="I61">
        <f t="shared" si="0"/>
        <v>0</v>
      </c>
      <c r="J61">
        <f>IF(Table2[[#This Row],[Drained_after_socializing]]="Yes",1,IF(Table2[[#This Row],[Drained_after_socializing]]="No",0,""))</f>
        <v>0</v>
      </c>
      <c r="K61">
        <f t="shared" si="1"/>
        <v>1</v>
      </c>
      <c r="L61" t="str">
        <f t="shared" si="2"/>
        <v>Medium</v>
      </c>
      <c r="M61">
        <f t="shared" si="3"/>
        <v>0</v>
      </c>
    </row>
    <row r="62" spans="1:13" x14ac:dyDescent="0.35">
      <c r="A62">
        <v>1</v>
      </c>
      <c r="B62" t="s">
        <v>7</v>
      </c>
      <c r="C62">
        <v>9</v>
      </c>
      <c r="D62">
        <v>5</v>
      </c>
      <c r="E62" t="s">
        <v>7</v>
      </c>
      <c r="F62">
        <v>9</v>
      </c>
      <c r="G62">
        <v>10</v>
      </c>
      <c r="H62" t="s">
        <v>8</v>
      </c>
      <c r="I62">
        <f t="shared" si="0"/>
        <v>0</v>
      </c>
      <c r="J62">
        <f>IF(Table2[[#This Row],[Drained_after_socializing]]="Yes",1,IF(Table2[[#This Row],[Drained_after_socializing]]="No",0,""))</f>
        <v>0</v>
      </c>
      <c r="K62">
        <f t="shared" si="1"/>
        <v>1</v>
      </c>
      <c r="L62" t="str">
        <f t="shared" si="2"/>
        <v>Low</v>
      </c>
      <c r="M62">
        <f t="shared" si="3"/>
        <v>0</v>
      </c>
    </row>
    <row r="63" spans="1:13" x14ac:dyDescent="0.35">
      <c r="A63">
        <v>9</v>
      </c>
      <c r="B63" t="s">
        <v>9</v>
      </c>
      <c r="C63">
        <v>2</v>
      </c>
      <c r="D63">
        <v>3</v>
      </c>
      <c r="E63" t="s">
        <v>9</v>
      </c>
      <c r="F63">
        <v>4</v>
      </c>
      <c r="G63">
        <v>2</v>
      </c>
      <c r="H63" t="s">
        <v>10</v>
      </c>
      <c r="I63">
        <f t="shared" si="0"/>
        <v>1</v>
      </c>
      <c r="J63">
        <f>IF(Table2[[#This Row],[Drained_after_socializing]]="Yes",1,IF(Table2[[#This Row],[Drained_after_socializing]]="No",0,""))</f>
        <v>1</v>
      </c>
      <c r="K63">
        <f t="shared" si="1"/>
        <v>0</v>
      </c>
      <c r="L63" t="str">
        <f t="shared" si="2"/>
        <v>High</v>
      </c>
      <c r="M63">
        <f t="shared" si="3"/>
        <v>4.5061608304100043</v>
      </c>
    </row>
    <row r="64" spans="1:13" x14ac:dyDescent="0.35">
      <c r="A64">
        <v>7</v>
      </c>
      <c r="B64" t="s">
        <v>9</v>
      </c>
      <c r="C64">
        <v>3</v>
      </c>
      <c r="D64">
        <v>1</v>
      </c>
      <c r="E64" t="s">
        <v>9</v>
      </c>
      <c r="F64">
        <v>2</v>
      </c>
      <c r="G64">
        <v>3</v>
      </c>
      <c r="H64" t="s">
        <v>10</v>
      </c>
      <c r="I64">
        <f t="shared" si="0"/>
        <v>1</v>
      </c>
      <c r="J64">
        <f>IF(Table2[[#This Row],[Drained_after_socializing]]="Yes",1,IF(Table2[[#This Row],[Drained_after_socializing]]="No",0,""))</f>
        <v>1</v>
      </c>
      <c r="K64">
        <f t="shared" si="1"/>
        <v>0</v>
      </c>
      <c r="L64" t="str">
        <f t="shared" si="2"/>
        <v>Medium</v>
      </c>
      <c r="M64">
        <f t="shared" si="3"/>
        <v>4.5061608304100043</v>
      </c>
    </row>
    <row r="65" spans="1:13" x14ac:dyDescent="0.35">
      <c r="A65">
        <v>2</v>
      </c>
      <c r="B65" t="s">
        <v>7</v>
      </c>
      <c r="C65">
        <v>7</v>
      </c>
      <c r="D65">
        <v>5</v>
      </c>
      <c r="E65" t="s">
        <v>7</v>
      </c>
      <c r="F65">
        <v>7</v>
      </c>
      <c r="G65">
        <v>9</v>
      </c>
      <c r="H65" t="s">
        <v>8</v>
      </c>
      <c r="I65">
        <f t="shared" si="0"/>
        <v>0</v>
      </c>
      <c r="J65">
        <f>IF(Table2[[#This Row],[Drained_after_socializing]]="Yes",1,IF(Table2[[#This Row],[Drained_after_socializing]]="No",0,""))</f>
        <v>0</v>
      </c>
      <c r="K65">
        <f t="shared" si="1"/>
        <v>1</v>
      </c>
      <c r="L65" t="str">
        <f t="shared" si="2"/>
        <v>Low</v>
      </c>
      <c r="M65">
        <f t="shared" si="3"/>
        <v>0</v>
      </c>
    </row>
    <row r="66" spans="1:13" x14ac:dyDescent="0.35">
      <c r="A66">
        <v>3</v>
      </c>
      <c r="B66" t="s">
        <v>7</v>
      </c>
      <c r="C66">
        <v>5</v>
      </c>
      <c r="D66">
        <v>6</v>
      </c>
      <c r="E66" t="s">
        <v>7</v>
      </c>
      <c r="F66">
        <v>6</v>
      </c>
      <c r="G66">
        <v>5</v>
      </c>
      <c r="H66" t="s">
        <v>8</v>
      </c>
      <c r="I66">
        <f t="shared" ref="I66:I129" si="4">IF(B66="Yes",1,IF(B66="No",0,""))</f>
        <v>0</v>
      </c>
      <c r="J66">
        <f>IF(Table2[[#This Row],[Drained_after_socializing]]="Yes",1,IF(Table2[[#This Row],[Drained_after_socializing]]="No",0,""))</f>
        <v>0</v>
      </c>
      <c r="K66">
        <f t="shared" ref="K66:K129" si="5">IF(H66="Extrovert",1,IF(H66="Introvert",0,""))</f>
        <v>1</v>
      </c>
      <c r="L66" t="str">
        <f t="shared" ref="L66:L129" si="6">IF(A66&lt;=3,"Low",IF(A66&lt;=7,"Medium","High"))</f>
        <v>Low</v>
      </c>
      <c r="M66">
        <f t="shared" ref="M66:M129" si="7">AVERAGE(IF(H:H="Introvert",A:A))</f>
        <v>0</v>
      </c>
    </row>
    <row r="67" spans="1:13" x14ac:dyDescent="0.35">
      <c r="A67">
        <v>10</v>
      </c>
      <c r="B67" t="s">
        <v>9</v>
      </c>
      <c r="C67">
        <v>3</v>
      </c>
      <c r="D67">
        <v>1</v>
      </c>
      <c r="E67" t="s">
        <v>9</v>
      </c>
      <c r="F67">
        <v>0</v>
      </c>
      <c r="G67">
        <v>2</v>
      </c>
      <c r="H67" t="s">
        <v>10</v>
      </c>
      <c r="I67">
        <f t="shared" si="4"/>
        <v>1</v>
      </c>
      <c r="J67">
        <f>IF(Table2[[#This Row],[Drained_after_socializing]]="Yes",1,IF(Table2[[#This Row],[Drained_after_socializing]]="No",0,""))</f>
        <v>1</v>
      </c>
      <c r="K67">
        <f t="shared" si="5"/>
        <v>0</v>
      </c>
      <c r="L67" t="str">
        <f t="shared" si="6"/>
        <v>High</v>
      </c>
      <c r="M67">
        <f t="shared" si="7"/>
        <v>4.5061608304100043</v>
      </c>
    </row>
    <row r="68" spans="1:13" x14ac:dyDescent="0.35">
      <c r="A68">
        <v>0</v>
      </c>
      <c r="B68" t="s">
        <v>7</v>
      </c>
      <c r="C68">
        <v>10</v>
      </c>
      <c r="D68">
        <v>6</v>
      </c>
      <c r="E68" t="s">
        <v>7</v>
      </c>
      <c r="F68">
        <v>6</v>
      </c>
      <c r="G68">
        <v>4</v>
      </c>
      <c r="H68" t="s">
        <v>8</v>
      </c>
      <c r="I68">
        <f t="shared" si="4"/>
        <v>0</v>
      </c>
      <c r="J68">
        <f>IF(Table2[[#This Row],[Drained_after_socializing]]="Yes",1,IF(Table2[[#This Row],[Drained_after_socializing]]="No",0,""))</f>
        <v>0</v>
      </c>
      <c r="K68">
        <f t="shared" si="5"/>
        <v>1</v>
      </c>
      <c r="L68" t="str">
        <f t="shared" si="6"/>
        <v>Low</v>
      </c>
      <c r="M68">
        <f t="shared" si="7"/>
        <v>0</v>
      </c>
    </row>
    <row r="69" spans="1:13" x14ac:dyDescent="0.35">
      <c r="A69">
        <v>5</v>
      </c>
      <c r="B69" t="s">
        <v>9</v>
      </c>
      <c r="C69">
        <v>1</v>
      </c>
      <c r="D69">
        <v>3</v>
      </c>
      <c r="E69" t="s">
        <v>9</v>
      </c>
      <c r="F69">
        <v>4</v>
      </c>
      <c r="G69">
        <v>3</v>
      </c>
      <c r="H69" t="s">
        <v>10</v>
      </c>
      <c r="I69">
        <f t="shared" si="4"/>
        <v>1</v>
      </c>
      <c r="J69">
        <f>IF(Table2[[#This Row],[Drained_after_socializing]]="Yes",1,IF(Table2[[#This Row],[Drained_after_socializing]]="No",0,""))</f>
        <v>1</v>
      </c>
      <c r="K69">
        <f t="shared" si="5"/>
        <v>0</v>
      </c>
      <c r="L69" t="str">
        <f t="shared" si="6"/>
        <v>Medium</v>
      </c>
      <c r="M69">
        <f t="shared" si="7"/>
        <v>4.5061608304100043</v>
      </c>
    </row>
    <row r="70" spans="1:13" x14ac:dyDescent="0.35">
      <c r="A70">
        <v>0</v>
      </c>
      <c r="B70" t="s">
        <v>7</v>
      </c>
      <c r="C70">
        <v>4</v>
      </c>
      <c r="D70">
        <v>6</v>
      </c>
      <c r="E70" t="s">
        <v>7</v>
      </c>
      <c r="F70">
        <v>6</v>
      </c>
      <c r="G70">
        <v>5</v>
      </c>
      <c r="H70" t="s">
        <v>8</v>
      </c>
      <c r="I70">
        <f t="shared" si="4"/>
        <v>0</v>
      </c>
      <c r="J70">
        <f>IF(Table2[[#This Row],[Drained_after_socializing]]="Yes",1,IF(Table2[[#This Row],[Drained_after_socializing]]="No",0,""))</f>
        <v>0</v>
      </c>
      <c r="K70">
        <f t="shared" si="5"/>
        <v>1</v>
      </c>
      <c r="L70" t="str">
        <f t="shared" si="6"/>
        <v>Low</v>
      </c>
      <c r="M70">
        <f t="shared" si="7"/>
        <v>0</v>
      </c>
    </row>
    <row r="71" spans="1:13" x14ac:dyDescent="0.35">
      <c r="A71">
        <v>7</v>
      </c>
      <c r="B71" t="s">
        <v>9</v>
      </c>
      <c r="C71">
        <v>3</v>
      </c>
      <c r="D71">
        <v>2</v>
      </c>
      <c r="E71" t="s">
        <v>9</v>
      </c>
      <c r="F71">
        <v>1</v>
      </c>
      <c r="G71">
        <v>2</v>
      </c>
      <c r="H71" t="s">
        <v>10</v>
      </c>
      <c r="I71">
        <f t="shared" si="4"/>
        <v>1</v>
      </c>
      <c r="J71">
        <f>IF(Table2[[#This Row],[Drained_after_socializing]]="Yes",1,IF(Table2[[#This Row],[Drained_after_socializing]]="No",0,""))</f>
        <v>1</v>
      </c>
      <c r="K71">
        <f t="shared" si="5"/>
        <v>0</v>
      </c>
      <c r="L71" t="str">
        <f t="shared" si="6"/>
        <v>Medium</v>
      </c>
      <c r="M71">
        <f t="shared" si="7"/>
        <v>4.5061608304100043</v>
      </c>
    </row>
    <row r="72" spans="1:13" x14ac:dyDescent="0.35">
      <c r="A72">
        <v>8</v>
      </c>
      <c r="B72" t="s">
        <v>9</v>
      </c>
      <c r="C72">
        <v>3</v>
      </c>
      <c r="D72">
        <v>3</v>
      </c>
      <c r="E72" t="s">
        <v>9</v>
      </c>
      <c r="F72">
        <v>4</v>
      </c>
      <c r="G72">
        <v>0</v>
      </c>
      <c r="H72" t="s">
        <v>10</v>
      </c>
      <c r="I72">
        <f t="shared" si="4"/>
        <v>1</v>
      </c>
      <c r="J72">
        <f>IF(Table2[[#This Row],[Drained_after_socializing]]="Yes",1,IF(Table2[[#This Row],[Drained_after_socializing]]="No",0,""))</f>
        <v>1</v>
      </c>
      <c r="K72">
        <f t="shared" si="5"/>
        <v>0</v>
      </c>
      <c r="L72" t="str">
        <f t="shared" si="6"/>
        <v>High</v>
      </c>
      <c r="M72">
        <f t="shared" si="7"/>
        <v>4.5061608304100043</v>
      </c>
    </row>
    <row r="73" spans="1:13" x14ac:dyDescent="0.35">
      <c r="A73">
        <v>1</v>
      </c>
      <c r="B73" t="s">
        <v>7</v>
      </c>
      <c r="C73">
        <v>3.963354475</v>
      </c>
      <c r="D73">
        <v>5</v>
      </c>
      <c r="E73" t="s">
        <v>7</v>
      </c>
      <c r="F73">
        <v>11</v>
      </c>
      <c r="G73">
        <v>8</v>
      </c>
      <c r="H73" t="s">
        <v>8</v>
      </c>
      <c r="I73">
        <f t="shared" si="4"/>
        <v>0</v>
      </c>
      <c r="J73">
        <f>IF(Table2[[#This Row],[Drained_after_socializing]]="Yes",1,IF(Table2[[#This Row],[Drained_after_socializing]]="No",0,""))</f>
        <v>0</v>
      </c>
      <c r="K73">
        <f t="shared" si="5"/>
        <v>1</v>
      </c>
      <c r="L73" t="str">
        <f t="shared" si="6"/>
        <v>Low</v>
      </c>
      <c r="M73">
        <f t="shared" si="7"/>
        <v>0</v>
      </c>
    </row>
    <row r="74" spans="1:13" x14ac:dyDescent="0.35">
      <c r="A74">
        <v>2</v>
      </c>
      <c r="B74" t="s">
        <v>7</v>
      </c>
      <c r="C74">
        <v>10</v>
      </c>
      <c r="D74">
        <v>5</v>
      </c>
      <c r="E74" t="s">
        <v>7</v>
      </c>
      <c r="F74">
        <v>12</v>
      </c>
      <c r="G74">
        <v>5</v>
      </c>
      <c r="H74" t="s">
        <v>8</v>
      </c>
      <c r="I74">
        <f t="shared" si="4"/>
        <v>0</v>
      </c>
      <c r="J74">
        <f>IF(Table2[[#This Row],[Drained_after_socializing]]="Yes",1,IF(Table2[[#This Row],[Drained_after_socializing]]="No",0,""))</f>
        <v>0</v>
      </c>
      <c r="K74">
        <f t="shared" si="5"/>
        <v>1</v>
      </c>
      <c r="L74" t="str">
        <f t="shared" si="6"/>
        <v>Low</v>
      </c>
      <c r="M74">
        <f t="shared" si="7"/>
        <v>0</v>
      </c>
    </row>
    <row r="75" spans="1:13" x14ac:dyDescent="0.35">
      <c r="A75">
        <v>8</v>
      </c>
      <c r="B75" t="s">
        <v>9</v>
      </c>
      <c r="C75">
        <v>0</v>
      </c>
      <c r="D75">
        <v>1</v>
      </c>
      <c r="E75" t="s">
        <v>9</v>
      </c>
      <c r="F75">
        <v>0</v>
      </c>
      <c r="G75">
        <v>2</v>
      </c>
      <c r="H75" t="s">
        <v>10</v>
      </c>
      <c r="I75">
        <f t="shared" si="4"/>
        <v>1</v>
      </c>
      <c r="J75">
        <f>IF(Table2[[#This Row],[Drained_after_socializing]]="Yes",1,IF(Table2[[#This Row],[Drained_after_socializing]]="No",0,""))</f>
        <v>1</v>
      </c>
      <c r="K75">
        <f t="shared" si="5"/>
        <v>0</v>
      </c>
      <c r="L75" t="str">
        <f t="shared" si="6"/>
        <v>High</v>
      </c>
      <c r="M75">
        <f t="shared" si="7"/>
        <v>4.5061608304100043</v>
      </c>
    </row>
    <row r="76" spans="1:13" x14ac:dyDescent="0.35">
      <c r="A76">
        <v>10</v>
      </c>
      <c r="B76" t="s">
        <v>9</v>
      </c>
      <c r="C76">
        <v>2</v>
      </c>
      <c r="D76">
        <v>0</v>
      </c>
      <c r="E76" t="s">
        <v>9</v>
      </c>
      <c r="F76">
        <v>3</v>
      </c>
      <c r="G76">
        <v>1</v>
      </c>
      <c r="H76" t="s">
        <v>10</v>
      </c>
      <c r="I76">
        <f t="shared" si="4"/>
        <v>1</v>
      </c>
      <c r="J76">
        <f>IF(Table2[[#This Row],[Drained_after_socializing]]="Yes",1,IF(Table2[[#This Row],[Drained_after_socializing]]="No",0,""))</f>
        <v>1</v>
      </c>
      <c r="K76">
        <f t="shared" si="5"/>
        <v>0</v>
      </c>
      <c r="L76" t="str">
        <f t="shared" si="6"/>
        <v>High</v>
      </c>
      <c r="M76">
        <f t="shared" si="7"/>
        <v>4.5061608304100043</v>
      </c>
    </row>
    <row r="77" spans="1:13" x14ac:dyDescent="0.35">
      <c r="A77">
        <v>7</v>
      </c>
      <c r="B77" t="s">
        <v>9</v>
      </c>
      <c r="C77">
        <v>3</v>
      </c>
      <c r="D77">
        <v>3</v>
      </c>
      <c r="E77" t="s">
        <v>9</v>
      </c>
      <c r="F77">
        <v>2</v>
      </c>
      <c r="G77">
        <v>0</v>
      </c>
      <c r="H77" t="s">
        <v>10</v>
      </c>
      <c r="I77">
        <f t="shared" si="4"/>
        <v>1</v>
      </c>
      <c r="J77">
        <f>IF(Table2[[#This Row],[Drained_after_socializing]]="Yes",1,IF(Table2[[#This Row],[Drained_after_socializing]]="No",0,""))</f>
        <v>1</v>
      </c>
      <c r="K77">
        <f t="shared" si="5"/>
        <v>0</v>
      </c>
      <c r="L77" t="str">
        <f t="shared" si="6"/>
        <v>Medium</v>
      </c>
      <c r="M77">
        <f t="shared" si="7"/>
        <v>4.5061608304100043</v>
      </c>
    </row>
    <row r="78" spans="1:13" x14ac:dyDescent="0.35">
      <c r="A78">
        <v>6</v>
      </c>
      <c r="B78" t="s">
        <v>9</v>
      </c>
      <c r="C78">
        <v>1</v>
      </c>
      <c r="D78">
        <v>2</v>
      </c>
      <c r="E78" t="s">
        <v>9</v>
      </c>
      <c r="F78">
        <v>5</v>
      </c>
      <c r="G78">
        <v>0</v>
      </c>
      <c r="H78" t="s">
        <v>10</v>
      </c>
      <c r="I78">
        <f t="shared" si="4"/>
        <v>1</v>
      </c>
      <c r="J78">
        <f>IF(Table2[[#This Row],[Drained_after_socializing]]="Yes",1,IF(Table2[[#This Row],[Drained_after_socializing]]="No",0,""))</f>
        <v>1</v>
      </c>
      <c r="K78">
        <f t="shared" si="5"/>
        <v>0</v>
      </c>
      <c r="L78" t="str">
        <f t="shared" si="6"/>
        <v>Medium</v>
      </c>
      <c r="M78">
        <f t="shared" si="7"/>
        <v>4.5061608304100043</v>
      </c>
    </row>
    <row r="79" spans="1:13" x14ac:dyDescent="0.35">
      <c r="A79">
        <v>0</v>
      </c>
      <c r="B79" t="s">
        <v>7</v>
      </c>
      <c r="C79">
        <v>5</v>
      </c>
      <c r="D79">
        <v>4</v>
      </c>
      <c r="E79" t="s">
        <v>7</v>
      </c>
      <c r="F79">
        <v>9</v>
      </c>
      <c r="G79">
        <v>10</v>
      </c>
      <c r="H79" t="s">
        <v>8</v>
      </c>
      <c r="I79">
        <f t="shared" si="4"/>
        <v>0</v>
      </c>
      <c r="J79">
        <f>IF(Table2[[#This Row],[Drained_after_socializing]]="Yes",1,IF(Table2[[#This Row],[Drained_after_socializing]]="No",0,""))</f>
        <v>0</v>
      </c>
      <c r="K79">
        <f t="shared" si="5"/>
        <v>1</v>
      </c>
      <c r="L79" t="str">
        <f t="shared" si="6"/>
        <v>Low</v>
      </c>
      <c r="M79">
        <f t="shared" si="7"/>
        <v>0</v>
      </c>
    </row>
    <row r="80" spans="1:13" x14ac:dyDescent="0.35">
      <c r="A80">
        <v>8</v>
      </c>
      <c r="B80" t="s">
        <v>9</v>
      </c>
      <c r="C80">
        <v>0</v>
      </c>
      <c r="D80">
        <v>1</v>
      </c>
      <c r="E80" t="s">
        <v>9</v>
      </c>
      <c r="F80">
        <v>5</v>
      </c>
      <c r="G80">
        <v>0</v>
      </c>
      <c r="H80" t="s">
        <v>10</v>
      </c>
      <c r="I80">
        <f t="shared" si="4"/>
        <v>1</v>
      </c>
      <c r="J80">
        <f>IF(Table2[[#This Row],[Drained_after_socializing]]="Yes",1,IF(Table2[[#This Row],[Drained_after_socializing]]="No",0,""))</f>
        <v>1</v>
      </c>
      <c r="K80">
        <f t="shared" si="5"/>
        <v>0</v>
      </c>
      <c r="L80" t="str">
        <f t="shared" si="6"/>
        <v>High</v>
      </c>
      <c r="M80">
        <f t="shared" si="7"/>
        <v>4.5061608304100043</v>
      </c>
    </row>
    <row r="81" spans="1:13" x14ac:dyDescent="0.35">
      <c r="A81">
        <v>4</v>
      </c>
      <c r="B81" t="s">
        <v>7</v>
      </c>
      <c r="C81">
        <v>9</v>
      </c>
      <c r="D81">
        <v>6</v>
      </c>
      <c r="E81" t="s">
        <v>7</v>
      </c>
      <c r="F81">
        <v>11</v>
      </c>
      <c r="G81">
        <v>6</v>
      </c>
      <c r="H81" t="s">
        <v>8</v>
      </c>
      <c r="I81">
        <f t="shared" si="4"/>
        <v>0</v>
      </c>
      <c r="J81">
        <f>IF(Table2[[#This Row],[Drained_after_socializing]]="Yes",1,IF(Table2[[#This Row],[Drained_after_socializing]]="No",0,""))</f>
        <v>0</v>
      </c>
      <c r="K81">
        <f t="shared" si="5"/>
        <v>1</v>
      </c>
      <c r="L81" t="str">
        <f t="shared" si="6"/>
        <v>Medium</v>
      </c>
      <c r="M81">
        <f t="shared" si="7"/>
        <v>0</v>
      </c>
    </row>
    <row r="82" spans="1:13" x14ac:dyDescent="0.35">
      <c r="A82">
        <v>5</v>
      </c>
      <c r="B82" t="s">
        <v>9</v>
      </c>
      <c r="C82">
        <v>2</v>
      </c>
      <c r="D82">
        <v>0</v>
      </c>
      <c r="E82" t="s">
        <v>9</v>
      </c>
      <c r="F82">
        <v>2</v>
      </c>
      <c r="G82">
        <v>0</v>
      </c>
      <c r="H82" t="s">
        <v>10</v>
      </c>
      <c r="I82">
        <f t="shared" si="4"/>
        <v>1</v>
      </c>
      <c r="J82">
        <f>IF(Table2[[#This Row],[Drained_after_socializing]]="Yes",1,IF(Table2[[#This Row],[Drained_after_socializing]]="No",0,""))</f>
        <v>1</v>
      </c>
      <c r="K82">
        <f t="shared" si="5"/>
        <v>0</v>
      </c>
      <c r="L82" t="str">
        <f t="shared" si="6"/>
        <v>Medium</v>
      </c>
      <c r="M82">
        <f t="shared" si="7"/>
        <v>4.5061608304100043</v>
      </c>
    </row>
    <row r="83" spans="1:13" x14ac:dyDescent="0.35">
      <c r="A83">
        <v>1</v>
      </c>
      <c r="B83" t="s">
        <v>7</v>
      </c>
      <c r="C83">
        <v>8</v>
      </c>
      <c r="D83">
        <v>4</v>
      </c>
      <c r="E83" t="s">
        <v>7</v>
      </c>
      <c r="F83">
        <v>11</v>
      </c>
      <c r="G83">
        <v>10</v>
      </c>
      <c r="H83" t="s">
        <v>8</v>
      </c>
      <c r="I83">
        <f t="shared" si="4"/>
        <v>0</v>
      </c>
      <c r="J83">
        <f>IF(Table2[[#This Row],[Drained_after_socializing]]="Yes",1,IF(Table2[[#This Row],[Drained_after_socializing]]="No",0,""))</f>
        <v>0</v>
      </c>
      <c r="K83">
        <f t="shared" si="5"/>
        <v>1</v>
      </c>
      <c r="L83" t="str">
        <f t="shared" si="6"/>
        <v>Low</v>
      </c>
      <c r="M83">
        <f t="shared" si="7"/>
        <v>0</v>
      </c>
    </row>
    <row r="84" spans="1:13" x14ac:dyDescent="0.35">
      <c r="A84">
        <v>0</v>
      </c>
      <c r="B84" t="s">
        <v>7</v>
      </c>
      <c r="C84">
        <v>5</v>
      </c>
      <c r="D84">
        <v>6</v>
      </c>
      <c r="E84" t="s">
        <v>7</v>
      </c>
      <c r="F84">
        <v>9</v>
      </c>
      <c r="G84">
        <v>7</v>
      </c>
      <c r="H84" t="s">
        <v>8</v>
      </c>
      <c r="I84">
        <f t="shared" si="4"/>
        <v>0</v>
      </c>
      <c r="J84">
        <f>IF(Table2[[#This Row],[Drained_after_socializing]]="Yes",1,IF(Table2[[#This Row],[Drained_after_socializing]]="No",0,""))</f>
        <v>0</v>
      </c>
      <c r="K84">
        <f t="shared" si="5"/>
        <v>1</v>
      </c>
      <c r="L84" t="str">
        <f t="shared" si="6"/>
        <v>Low</v>
      </c>
      <c r="M84">
        <f t="shared" si="7"/>
        <v>0</v>
      </c>
    </row>
    <row r="85" spans="1:13" x14ac:dyDescent="0.35">
      <c r="A85">
        <v>7</v>
      </c>
      <c r="B85" t="s">
        <v>9</v>
      </c>
      <c r="C85">
        <v>1</v>
      </c>
      <c r="D85">
        <v>0</v>
      </c>
      <c r="E85" t="s">
        <v>7</v>
      </c>
      <c r="F85">
        <v>3</v>
      </c>
      <c r="G85">
        <v>1</v>
      </c>
      <c r="H85" t="s">
        <v>10</v>
      </c>
      <c r="I85">
        <f t="shared" si="4"/>
        <v>1</v>
      </c>
      <c r="J85">
        <f>IF(Table2[[#This Row],[Drained_after_socializing]]="Yes",1,IF(Table2[[#This Row],[Drained_after_socializing]]="No",0,""))</f>
        <v>0</v>
      </c>
      <c r="K85">
        <f t="shared" si="5"/>
        <v>0</v>
      </c>
      <c r="L85" t="str">
        <f t="shared" si="6"/>
        <v>Medium</v>
      </c>
      <c r="M85">
        <f t="shared" si="7"/>
        <v>4.5061608304100043</v>
      </c>
    </row>
    <row r="86" spans="1:13" x14ac:dyDescent="0.35">
      <c r="A86">
        <v>4</v>
      </c>
      <c r="B86" t="s">
        <v>7</v>
      </c>
      <c r="C86">
        <v>4</v>
      </c>
      <c r="D86">
        <v>7</v>
      </c>
      <c r="E86" t="s">
        <v>7</v>
      </c>
      <c r="F86">
        <v>6</v>
      </c>
      <c r="G86">
        <v>8</v>
      </c>
      <c r="H86" t="s">
        <v>8</v>
      </c>
      <c r="I86">
        <f t="shared" si="4"/>
        <v>0</v>
      </c>
      <c r="J86">
        <f>IF(Table2[[#This Row],[Drained_after_socializing]]="Yes",1,IF(Table2[[#This Row],[Drained_after_socializing]]="No",0,""))</f>
        <v>0</v>
      </c>
      <c r="K86">
        <f t="shared" si="5"/>
        <v>1</v>
      </c>
      <c r="L86" t="str">
        <f t="shared" si="6"/>
        <v>Medium</v>
      </c>
      <c r="M86">
        <f t="shared" si="7"/>
        <v>0</v>
      </c>
    </row>
    <row r="87" spans="1:13" x14ac:dyDescent="0.35">
      <c r="A87">
        <v>3</v>
      </c>
      <c r="B87" t="s">
        <v>7</v>
      </c>
      <c r="C87">
        <v>4</v>
      </c>
      <c r="D87">
        <v>4</v>
      </c>
      <c r="E87" t="s">
        <v>7</v>
      </c>
      <c r="F87">
        <v>12</v>
      </c>
      <c r="G87">
        <v>5</v>
      </c>
      <c r="H87" t="s">
        <v>8</v>
      </c>
      <c r="I87">
        <f t="shared" si="4"/>
        <v>0</v>
      </c>
      <c r="J87">
        <f>IF(Table2[[#This Row],[Drained_after_socializing]]="Yes",1,IF(Table2[[#This Row],[Drained_after_socializing]]="No",0,""))</f>
        <v>0</v>
      </c>
      <c r="K87">
        <f t="shared" si="5"/>
        <v>1</v>
      </c>
      <c r="L87" t="str">
        <f t="shared" si="6"/>
        <v>Low</v>
      </c>
      <c r="M87">
        <f t="shared" si="7"/>
        <v>0</v>
      </c>
    </row>
    <row r="88" spans="1:13" x14ac:dyDescent="0.35">
      <c r="A88">
        <v>4</v>
      </c>
      <c r="B88" t="s">
        <v>7</v>
      </c>
      <c r="C88">
        <v>9</v>
      </c>
      <c r="D88">
        <v>4</v>
      </c>
      <c r="E88" t="s">
        <v>7</v>
      </c>
      <c r="F88">
        <v>8</v>
      </c>
      <c r="G88">
        <v>10</v>
      </c>
      <c r="H88" t="s">
        <v>8</v>
      </c>
      <c r="I88">
        <f t="shared" si="4"/>
        <v>0</v>
      </c>
      <c r="J88">
        <f>IF(Table2[[#This Row],[Drained_after_socializing]]="Yes",1,IF(Table2[[#This Row],[Drained_after_socializing]]="No",0,""))</f>
        <v>0</v>
      </c>
      <c r="K88">
        <f t="shared" si="5"/>
        <v>1</v>
      </c>
      <c r="L88" t="str">
        <f t="shared" si="6"/>
        <v>Medium</v>
      </c>
      <c r="M88">
        <f t="shared" si="7"/>
        <v>0</v>
      </c>
    </row>
    <row r="89" spans="1:13" x14ac:dyDescent="0.35">
      <c r="A89">
        <v>0</v>
      </c>
      <c r="B89" t="s">
        <v>7</v>
      </c>
      <c r="C89">
        <v>6</v>
      </c>
      <c r="D89">
        <v>5</v>
      </c>
      <c r="E89" t="s">
        <v>7</v>
      </c>
      <c r="F89">
        <v>11</v>
      </c>
      <c r="G89">
        <v>8</v>
      </c>
      <c r="H89" t="s">
        <v>8</v>
      </c>
      <c r="I89">
        <f t="shared" si="4"/>
        <v>0</v>
      </c>
      <c r="J89">
        <f>IF(Table2[[#This Row],[Drained_after_socializing]]="Yes",1,IF(Table2[[#This Row],[Drained_after_socializing]]="No",0,""))</f>
        <v>0</v>
      </c>
      <c r="K89">
        <f t="shared" si="5"/>
        <v>1</v>
      </c>
      <c r="L89" t="str">
        <f t="shared" si="6"/>
        <v>Low</v>
      </c>
      <c r="M89">
        <f t="shared" si="7"/>
        <v>0</v>
      </c>
    </row>
    <row r="90" spans="1:13" x14ac:dyDescent="0.35">
      <c r="A90">
        <v>1</v>
      </c>
      <c r="B90" t="s">
        <v>7</v>
      </c>
      <c r="C90">
        <v>4</v>
      </c>
      <c r="D90">
        <v>6</v>
      </c>
      <c r="E90" t="s">
        <v>7</v>
      </c>
      <c r="F90">
        <v>15</v>
      </c>
      <c r="G90">
        <v>8</v>
      </c>
      <c r="H90" t="s">
        <v>8</v>
      </c>
      <c r="I90">
        <f t="shared" si="4"/>
        <v>0</v>
      </c>
      <c r="J90">
        <f>IF(Table2[[#This Row],[Drained_after_socializing]]="Yes",1,IF(Table2[[#This Row],[Drained_after_socializing]]="No",0,""))</f>
        <v>0</v>
      </c>
      <c r="K90">
        <f t="shared" si="5"/>
        <v>1</v>
      </c>
      <c r="L90" t="str">
        <f t="shared" si="6"/>
        <v>Low</v>
      </c>
      <c r="M90">
        <f t="shared" si="7"/>
        <v>0</v>
      </c>
    </row>
    <row r="91" spans="1:13" x14ac:dyDescent="0.35">
      <c r="A91">
        <v>3</v>
      </c>
      <c r="B91" t="s">
        <v>7</v>
      </c>
      <c r="C91">
        <v>7</v>
      </c>
      <c r="D91">
        <v>6</v>
      </c>
      <c r="E91" t="s">
        <v>7</v>
      </c>
      <c r="F91">
        <v>6.2688629120000003</v>
      </c>
      <c r="G91">
        <v>9</v>
      </c>
      <c r="H91" t="s">
        <v>8</v>
      </c>
      <c r="I91">
        <f t="shared" si="4"/>
        <v>0</v>
      </c>
      <c r="J91">
        <f>IF(Table2[[#This Row],[Drained_after_socializing]]="Yes",1,IF(Table2[[#This Row],[Drained_after_socializing]]="No",0,""))</f>
        <v>0</v>
      </c>
      <c r="K91">
        <f t="shared" si="5"/>
        <v>1</v>
      </c>
      <c r="L91" t="str">
        <f t="shared" si="6"/>
        <v>Low</v>
      </c>
      <c r="M91">
        <f t="shared" si="7"/>
        <v>0</v>
      </c>
    </row>
    <row r="92" spans="1:13" x14ac:dyDescent="0.35">
      <c r="A92">
        <v>5</v>
      </c>
      <c r="B92" t="s">
        <v>9</v>
      </c>
      <c r="C92">
        <v>1</v>
      </c>
      <c r="D92">
        <v>3</v>
      </c>
      <c r="E92" t="s">
        <v>9</v>
      </c>
      <c r="F92">
        <v>4</v>
      </c>
      <c r="G92">
        <v>0</v>
      </c>
      <c r="H92" t="s">
        <v>10</v>
      </c>
      <c r="I92">
        <f t="shared" si="4"/>
        <v>1</v>
      </c>
      <c r="J92">
        <f>IF(Table2[[#This Row],[Drained_after_socializing]]="Yes",1,IF(Table2[[#This Row],[Drained_after_socializing]]="No",0,""))</f>
        <v>1</v>
      </c>
      <c r="K92">
        <f t="shared" si="5"/>
        <v>0</v>
      </c>
      <c r="L92" t="str">
        <f t="shared" si="6"/>
        <v>Medium</v>
      </c>
      <c r="M92">
        <f t="shared" si="7"/>
        <v>4.5061608304100043</v>
      </c>
    </row>
    <row r="93" spans="1:13" x14ac:dyDescent="0.35">
      <c r="A93">
        <v>0</v>
      </c>
      <c r="B93" t="s">
        <v>7</v>
      </c>
      <c r="C93">
        <v>7</v>
      </c>
      <c r="D93">
        <v>6</v>
      </c>
      <c r="E93" t="s">
        <v>7</v>
      </c>
      <c r="F93">
        <v>10</v>
      </c>
      <c r="G93">
        <v>4</v>
      </c>
      <c r="H93" t="s">
        <v>8</v>
      </c>
      <c r="I93">
        <f t="shared" si="4"/>
        <v>0</v>
      </c>
      <c r="J93">
        <f>IF(Table2[[#This Row],[Drained_after_socializing]]="Yes",1,IF(Table2[[#This Row],[Drained_after_socializing]]="No",0,""))</f>
        <v>0</v>
      </c>
      <c r="K93">
        <f t="shared" si="5"/>
        <v>1</v>
      </c>
      <c r="L93" t="str">
        <f t="shared" si="6"/>
        <v>Low</v>
      </c>
      <c r="M93">
        <f t="shared" si="7"/>
        <v>0</v>
      </c>
    </row>
    <row r="94" spans="1:13" x14ac:dyDescent="0.35">
      <c r="A94">
        <v>9</v>
      </c>
      <c r="B94" t="s">
        <v>9</v>
      </c>
      <c r="C94">
        <v>1</v>
      </c>
      <c r="D94">
        <v>1</v>
      </c>
      <c r="E94" t="s">
        <v>9</v>
      </c>
      <c r="F94">
        <v>1</v>
      </c>
      <c r="G94">
        <v>3</v>
      </c>
      <c r="H94" t="s">
        <v>10</v>
      </c>
      <c r="I94">
        <f t="shared" si="4"/>
        <v>1</v>
      </c>
      <c r="J94">
        <f>IF(Table2[[#This Row],[Drained_after_socializing]]="Yes",1,IF(Table2[[#This Row],[Drained_after_socializing]]="No",0,""))</f>
        <v>1</v>
      </c>
      <c r="K94">
        <f t="shared" si="5"/>
        <v>0</v>
      </c>
      <c r="L94" t="str">
        <f t="shared" si="6"/>
        <v>High</v>
      </c>
      <c r="M94">
        <f t="shared" si="7"/>
        <v>4.5061608304100043</v>
      </c>
    </row>
    <row r="95" spans="1:13" x14ac:dyDescent="0.35">
      <c r="A95">
        <v>3</v>
      </c>
      <c r="B95" t="s">
        <v>7</v>
      </c>
      <c r="C95">
        <v>5</v>
      </c>
      <c r="D95">
        <v>5</v>
      </c>
      <c r="E95" t="s">
        <v>7</v>
      </c>
      <c r="F95">
        <v>8</v>
      </c>
      <c r="G95">
        <v>5</v>
      </c>
      <c r="H95" t="s">
        <v>8</v>
      </c>
      <c r="I95">
        <f t="shared" si="4"/>
        <v>0</v>
      </c>
      <c r="J95">
        <f>IF(Table2[[#This Row],[Drained_after_socializing]]="Yes",1,IF(Table2[[#This Row],[Drained_after_socializing]]="No",0,""))</f>
        <v>0</v>
      </c>
      <c r="K95">
        <f t="shared" si="5"/>
        <v>1</v>
      </c>
      <c r="L95" t="str">
        <f t="shared" si="6"/>
        <v>Low</v>
      </c>
      <c r="M95">
        <f t="shared" si="7"/>
        <v>0</v>
      </c>
    </row>
    <row r="96" spans="1:13" x14ac:dyDescent="0.35">
      <c r="A96">
        <v>1</v>
      </c>
      <c r="B96" t="s">
        <v>7</v>
      </c>
      <c r="C96">
        <v>8</v>
      </c>
      <c r="D96">
        <v>6</v>
      </c>
      <c r="E96" t="s">
        <v>7</v>
      </c>
      <c r="F96">
        <v>9</v>
      </c>
      <c r="G96">
        <v>6</v>
      </c>
      <c r="H96" t="s">
        <v>8</v>
      </c>
      <c r="I96">
        <f t="shared" si="4"/>
        <v>0</v>
      </c>
      <c r="J96">
        <f>IF(Table2[[#This Row],[Drained_after_socializing]]="Yes",1,IF(Table2[[#This Row],[Drained_after_socializing]]="No",0,""))</f>
        <v>0</v>
      </c>
      <c r="K96">
        <f t="shared" si="5"/>
        <v>1</v>
      </c>
      <c r="L96" t="str">
        <f t="shared" si="6"/>
        <v>Low</v>
      </c>
      <c r="M96">
        <f t="shared" si="7"/>
        <v>0</v>
      </c>
    </row>
    <row r="97" spans="1:13" x14ac:dyDescent="0.35">
      <c r="A97">
        <v>3</v>
      </c>
      <c r="B97" t="s">
        <v>7</v>
      </c>
      <c r="C97">
        <v>7</v>
      </c>
      <c r="D97">
        <v>6</v>
      </c>
      <c r="E97" t="s">
        <v>7</v>
      </c>
      <c r="F97">
        <v>11</v>
      </c>
      <c r="G97">
        <v>10</v>
      </c>
      <c r="H97" t="s">
        <v>8</v>
      </c>
      <c r="I97">
        <f t="shared" si="4"/>
        <v>0</v>
      </c>
      <c r="J97">
        <f>IF(Table2[[#This Row],[Drained_after_socializing]]="Yes",1,IF(Table2[[#This Row],[Drained_after_socializing]]="No",0,""))</f>
        <v>0</v>
      </c>
      <c r="K97">
        <f t="shared" si="5"/>
        <v>1</v>
      </c>
      <c r="L97" t="str">
        <f t="shared" si="6"/>
        <v>Low</v>
      </c>
      <c r="M97">
        <f t="shared" si="7"/>
        <v>0</v>
      </c>
    </row>
    <row r="98" spans="1:13" x14ac:dyDescent="0.35">
      <c r="A98">
        <v>1</v>
      </c>
      <c r="B98" t="s">
        <v>7</v>
      </c>
      <c r="C98">
        <v>5</v>
      </c>
      <c r="D98">
        <v>3</v>
      </c>
      <c r="E98" t="s">
        <v>7</v>
      </c>
      <c r="F98">
        <v>10</v>
      </c>
      <c r="G98">
        <v>9</v>
      </c>
      <c r="H98" t="s">
        <v>8</v>
      </c>
      <c r="I98">
        <f t="shared" si="4"/>
        <v>0</v>
      </c>
      <c r="J98">
        <f>IF(Table2[[#This Row],[Drained_after_socializing]]="Yes",1,IF(Table2[[#This Row],[Drained_after_socializing]]="No",0,""))</f>
        <v>0</v>
      </c>
      <c r="K98">
        <f t="shared" si="5"/>
        <v>1</v>
      </c>
      <c r="L98" t="str">
        <f t="shared" si="6"/>
        <v>Low</v>
      </c>
      <c r="M98">
        <f t="shared" si="7"/>
        <v>0</v>
      </c>
    </row>
    <row r="99" spans="1:13" x14ac:dyDescent="0.35">
      <c r="A99">
        <v>3</v>
      </c>
      <c r="B99" t="s">
        <v>7</v>
      </c>
      <c r="C99">
        <v>10</v>
      </c>
      <c r="D99">
        <v>6</v>
      </c>
      <c r="E99" t="s">
        <v>7</v>
      </c>
      <c r="F99">
        <v>14</v>
      </c>
      <c r="G99">
        <v>7</v>
      </c>
      <c r="H99" t="s">
        <v>8</v>
      </c>
      <c r="I99">
        <f t="shared" si="4"/>
        <v>0</v>
      </c>
      <c r="J99">
        <f>IF(Table2[[#This Row],[Drained_after_socializing]]="Yes",1,IF(Table2[[#This Row],[Drained_after_socializing]]="No",0,""))</f>
        <v>0</v>
      </c>
      <c r="K99">
        <f t="shared" si="5"/>
        <v>1</v>
      </c>
      <c r="L99" t="str">
        <f t="shared" si="6"/>
        <v>Low</v>
      </c>
      <c r="M99">
        <f t="shared" si="7"/>
        <v>0</v>
      </c>
    </row>
    <row r="100" spans="1:13" x14ac:dyDescent="0.35">
      <c r="A100">
        <v>4</v>
      </c>
      <c r="B100" t="s">
        <v>7</v>
      </c>
      <c r="C100">
        <v>10</v>
      </c>
      <c r="D100">
        <v>7</v>
      </c>
      <c r="E100" t="s">
        <v>7</v>
      </c>
      <c r="F100">
        <v>8</v>
      </c>
      <c r="G100">
        <v>10</v>
      </c>
      <c r="H100" t="s">
        <v>8</v>
      </c>
      <c r="I100">
        <f t="shared" si="4"/>
        <v>0</v>
      </c>
      <c r="J100">
        <f>IF(Table2[[#This Row],[Drained_after_socializing]]="Yes",1,IF(Table2[[#This Row],[Drained_after_socializing]]="No",0,""))</f>
        <v>0</v>
      </c>
      <c r="K100">
        <f t="shared" si="5"/>
        <v>1</v>
      </c>
      <c r="L100" t="str">
        <f t="shared" si="6"/>
        <v>Medium</v>
      </c>
      <c r="M100">
        <f t="shared" si="7"/>
        <v>0</v>
      </c>
    </row>
    <row r="101" spans="1:13" x14ac:dyDescent="0.35">
      <c r="A101">
        <v>8</v>
      </c>
      <c r="B101" t="s">
        <v>9</v>
      </c>
      <c r="C101">
        <v>1</v>
      </c>
      <c r="D101">
        <v>0</v>
      </c>
      <c r="E101" t="s">
        <v>9</v>
      </c>
      <c r="F101">
        <v>4</v>
      </c>
      <c r="G101">
        <v>2</v>
      </c>
      <c r="H101" t="s">
        <v>10</v>
      </c>
      <c r="I101">
        <f t="shared" si="4"/>
        <v>1</v>
      </c>
      <c r="J101">
        <f>IF(Table2[[#This Row],[Drained_after_socializing]]="Yes",1,IF(Table2[[#This Row],[Drained_after_socializing]]="No",0,""))</f>
        <v>1</v>
      </c>
      <c r="K101">
        <f t="shared" si="5"/>
        <v>0</v>
      </c>
      <c r="L101" t="str">
        <f t="shared" si="6"/>
        <v>High</v>
      </c>
      <c r="M101">
        <f t="shared" si="7"/>
        <v>4.5061608304100043</v>
      </c>
    </row>
    <row r="102" spans="1:13" x14ac:dyDescent="0.35">
      <c r="A102">
        <v>5</v>
      </c>
      <c r="B102" t="s">
        <v>9</v>
      </c>
      <c r="C102">
        <v>2</v>
      </c>
      <c r="D102">
        <v>2</v>
      </c>
      <c r="E102" t="s">
        <v>9</v>
      </c>
      <c r="F102">
        <v>0</v>
      </c>
      <c r="G102">
        <v>3</v>
      </c>
      <c r="H102" t="s">
        <v>10</v>
      </c>
      <c r="I102">
        <f t="shared" si="4"/>
        <v>1</v>
      </c>
      <c r="J102">
        <f>IF(Table2[[#This Row],[Drained_after_socializing]]="Yes",1,IF(Table2[[#This Row],[Drained_after_socializing]]="No",0,""))</f>
        <v>1</v>
      </c>
      <c r="K102">
        <f t="shared" si="5"/>
        <v>0</v>
      </c>
      <c r="L102" t="str">
        <f t="shared" si="6"/>
        <v>Medium</v>
      </c>
      <c r="M102">
        <f t="shared" si="7"/>
        <v>4.5061608304100043</v>
      </c>
    </row>
    <row r="103" spans="1:13" x14ac:dyDescent="0.35">
      <c r="A103">
        <v>1</v>
      </c>
      <c r="B103" t="s">
        <v>7</v>
      </c>
      <c r="C103">
        <v>3.963354475</v>
      </c>
      <c r="D103">
        <v>6</v>
      </c>
      <c r="E103" t="s">
        <v>7</v>
      </c>
      <c r="F103">
        <v>8</v>
      </c>
      <c r="G103">
        <v>8</v>
      </c>
      <c r="H103" t="s">
        <v>8</v>
      </c>
      <c r="I103">
        <f t="shared" si="4"/>
        <v>0</v>
      </c>
      <c r="J103">
        <f>IF(Table2[[#This Row],[Drained_after_socializing]]="Yes",1,IF(Table2[[#This Row],[Drained_after_socializing]]="No",0,""))</f>
        <v>0</v>
      </c>
      <c r="K103">
        <f t="shared" si="5"/>
        <v>1</v>
      </c>
      <c r="L103" t="str">
        <f t="shared" si="6"/>
        <v>Low</v>
      </c>
      <c r="M103">
        <f t="shared" si="7"/>
        <v>0</v>
      </c>
    </row>
    <row r="104" spans="1:13" x14ac:dyDescent="0.35">
      <c r="A104">
        <v>0</v>
      </c>
      <c r="B104" t="s">
        <v>7</v>
      </c>
      <c r="C104">
        <v>4</v>
      </c>
      <c r="D104">
        <v>7</v>
      </c>
      <c r="E104" t="s">
        <v>7</v>
      </c>
      <c r="F104">
        <v>13</v>
      </c>
      <c r="G104">
        <v>4</v>
      </c>
      <c r="H104" t="s">
        <v>8</v>
      </c>
      <c r="I104">
        <f t="shared" si="4"/>
        <v>0</v>
      </c>
      <c r="J104">
        <f>IF(Table2[[#This Row],[Drained_after_socializing]]="Yes",1,IF(Table2[[#This Row],[Drained_after_socializing]]="No",0,""))</f>
        <v>0</v>
      </c>
      <c r="K104">
        <f t="shared" si="5"/>
        <v>1</v>
      </c>
      <c r="L104" t="str">
        <f t="shared" si="6"/>
        <v>Low</v>
      </c>
      <c r="M104">
        <f t="shared" si="7"/>
        <v>0</v>
      </c>
    </row>
    <row r="105" spans="1:13" x14ac:dyDescent="0.35">
      <c r="A105">
        <v>5</v>
      </c>
      <c r="B105" t="s">
        <v>9</v>
      </c>
      <c r="C105">
        <v>1</v>
      </c>
      <c r="D105">
        <v>3</v>
      </c>
      <c r="E105" t="s">
        <v>9</v>
      </c>
      <c r="F105">
        <v>5</v>
      </c>
      <c r="G105">
        <v>2</v>
      </c>
      <c r="H105" t="s">
        <v>10</v>
      </c>
      <c r="I105">
        <f t="shared" si="4"/>
        <v>1</v>
      </c>
      <c r="J105">
        <f>IF(Table2[[#This Row],[Drained_after_socializing]]="Yes",1,IF(Table2[[#This Row],[Drained_after_socializing]]="No",0,""))</f>
        <v>1</v>
      </c>
      <c r="K105">
        <f t="shared" si="5"/>
        <v>0</v>
      </c>
      <c r="L105" t="str">
        <f t="shared" si="6"/>
        <v>Medium</v>
      </c>
      <c r="M105">
        <f t="shared" si="7"/>
        <v>4.5061608304100043</v>
      </c>
    </row>
    <row r="106" spans="1:13" x14ac:dyDescent="0.35">
      <c r="A106">
        <v>7</v>
      </c>
      <c r="B106" t="s">
        <v>9</v>
      </c>
      <c r="C106">
        <v>1</v>
      </c>
      <c r="D106">
        <v>2</v>
      </c>
      <c r="E106" t="s">
        <v>9</v>
      </c>
      <c r="F106">
        <v>3</v>
      </c>
      <c r="G106">
        <v>3</v>
      </c>
      <c r="H106" t="s">
        <v>10</v>
      </c>
      <c r="I106">
        <f t="shared" si="4"/>
        <v>1</v>
      </c>
      <c r="J106">
        <f>IF(Table2[[#This Row],[Drained_after_socializing]]="Yes",1,IF(Table2[[#This Row],[Drained_after_socializing]]="No",0,""))</f>
        <v>1</v>
      </c>
      <c r="K106">
        <f t="shared" si="5"/>
        <v>0</v>
      </c>
      <c r="L106" t="str">
        <f t="shared" si="6"/>
        <v>Medium</v>
      </c>
      <c r="M106">
        <f t="shared" si="7"/>
        <v>4.5061608304100043</v>
      </c>
    </row>
    <row r="107" spans="1:13" x14ac:dyDescent="0.35">
      <c r="A107">
        <v>0</v>
      </c>
      <c r="B107" t="s">
        <v>7</v>
      </c>
      <c r="C107">
        <v>6</v>
      </c>
      <c r="D107">
        <v>7</v>
      </c>
      <c r="E107" t="s">
        <v>7</v>
      </c>
      <c r="F107">
        <v>12</v>
      </c>
      <c r="G107">
        <v>9</v>
      </c>
      <c r="H107" t="s">
        <v>8</v>
      </c>
      <c r="I107">
        <f t="shared" si="4"/>
        <v>0</v>
      </c>
      <c r="J107">
        <f>IF(Table2[[#This Row],[Drained_after_socializing]]="Yes",1,IF(Table2[[#This Row],[Drained_after_socializing]]="No",0,""))</f>
        <v>0</v>
      </c>
      <c r="K107">
        <f t="shared" si="5"/>
        <v>1</v>
      </c>
      <c r="L107" t="str">
        <f t="shared" si="6"/>
        <v>Low</v>
      </c>
      <c r="M107">
        <f t="shared" si="7"/>
        <v>0</v>
      </c>
    </row>
    <row r="108" spans="1:13" x14ac:dyDescent="0.35">
      <c r="A108">
        <v>0</v>
      </c>
      <c r="B108" t="s">
        <v>7</v>
      </c>
      <c r="C108">
        <v>4</v>
      </c>
      <c r="D108">
        <v>6</v>
      </c>
      <c r="E108" t="s">
        <v>7</v>
      </c>
      <c r="F108">
        <v>13</v>
      </c>
      <c r="G108">
        <v>5</v>
      </c>
      <c r="H108" t="s">
        <v>8</v>
      </c>
      <c r="I108">
        <f t="shared" si="4"/>
        <v>0</v>
      </c>
      <c r="J108">
        <f>IF(Table2[[#This Row],[Drained_after_socializing]]="Yes",1,IF(Table2[[#This Row],[Drained_after_socializing]]="No",0,""))</f>
        <v>0</v>
      </c>
      <c r="K108">
        <f t="shared" si="5"/>
        <v>1</v>
      </c>
      <c r="L108" t="str">
        <f t="shared" si="6"/>
        <v>Low</v>
      </c>
      <c r="M108">
        <f t="shared" si="7"/>
        <v>0</v>
      </c>
    </row>
    <row r="109" spans="1:13" x14ac:dyDescent="0.35">
      <c r="A109">
        <v>0</v>
      </c>
      <c r="B109" t="s">
        <v>7</v>
      </c>
      <c r="C109">
        <v>6</v>
      </c>
      <c r="D109">
        <v>7</v>
      </c>
      <c r="E109" t="s">
        <v>7</v>
      </c>
      <c r="F109">
        <v>9</v>
      </c>
      <c r="G109">
        <v>4</v>
      </c>
      <c r="H109" t="s">
        <v>8</v>
      </c>
      <c r="I109">
        <f t="shared" si="4"/>
        <v>0</v>
      </c>
      <c r="J109">
        <f>IF(Table2[[#This Row],[Drained_after_socializing]]="Yes",1,IF(Table2[[#This Row],[Drained_after_socializing]]="No",0,""))</f>
        <v>0</v>
      </c>
      <c r="K109">
        <f t="shared" si="5"/>
        <v>1</v>
      </c>
      <c r="L109" t="str">
        <f t="shared" si="6"/>
        <v>Low</v>
      </c>
      <c r="M109">
        <f t="shared" si="7"/>
        <v>0</v>
      </c>
    </row>
    <row r="110" spans="1:13" x14ac:dyDescent="0.35">
      <c r="A110">
        <v>3</v>
      </c>
      <c r="B110" t="s">
        <v>7</v>
      </c>
      <c r="C110">
        <v>4</v>
      </c>
      <c r="D110">
        <v>5</v>
      </c>
      <c r="E110" t="s">
        <v>7</v>
      </c>
      <c r="F110">
        <v>10</v>
      </c>
      <c r="G110">
        <v>6</v>
      </c>
      <c r="H110" t="s">
        <v>8</v>
      </c>
      <c r="I110">
        <f t="shared" si="4"/>
        <v>0</v>
      </c>
      <c r="J110">
        <f>IF(Table2[[#This Row],[Drained_after_socializing]]="Yes",1,IF(Table2[[#This Row],[Drained_after_socializing]]="No",0,""))</f>
        <v>0</v>
      </c>
      <c r="K110">
        <f t="shared" si="5"/>
        <v>1</v>
      </c>
      <c r="L110" t="str">
        <f t="shared" si="6"/>
        <v>Low</v>
      </c>
      <c r="M110">
        <f t="shared" si="7"/>
        <v>0</v>
      </c>
    </row>
    <row r="111" spans="1:13" x14ac:dyDescent="0.35">
      <c r="A111">
        <v>9</v>
      </c>
      <c r="B111" t="s">
        <v>9</v>
      </c>
      <c r="C111">
        <v>0</v>
      </c>
      <c r="D111">
        <v>3</v>
      </c>
      <c r="E111" t="s">
        <v>9</v>
      </c>
      <c r="F111">
        <v>1</v>
      </c>
      <c r="G111">
        <v>0</v>
      </c>
      <c r="H111" t="s">
        <v>10</v>
      </c>
      <c r="I111">
        <f t="shared" si="4"/>
        <v>1</v>
      </c>
      <c r="J111">
        <f>IF(Table2[[#This Row],[Drained_after_socializing]]="Yes",1,IF(Table2[[#This Row],[Drained_after_socializing]]="No",0,""))</f>
        <v>1</v>
      </c>
      <c r="K111">
        <f t="shared" si="5"/>
        <v>0</v>
      </c>
      <c r="L111" t="str">
        <f t="shared" si="6"/>
        <v>High</v>
      </c>
      <c r="M111">
        <f t="shared" si="7"/>
        <v>4.5061608304100043</v>
      </c>
    </row>
    <row r="112" spans="1:13" x14ac:dyDescent="0.35">
      <c r="A112">
        <v>3</v>
      </c>
      <c r="B112" t="s">
        <v>7</v>
      </c>
      <c r="C112">
        <v>6</v>
      </c>
      <c r="D112">
        <v>7</v>
      </c>
      <c r="E112" t="s">
        <v>7</v>
      </c>
      <c r="F112">
        <v>15</v>
      </c>
      <c r="G112">
        <v>5</v>
      </c>
      <c r="H112" t="s">
        <v>8</v>
      </c>
      <c r="I112">
        <f t="shared" si="4"/>
        <v>0</v>
      </c>
      <c r="J112">
        <f>IF(Table2[[#This Row],[Drained_after_socializing]]="Yes",1,IF(Table2[[#This Row],[Drained_after_socializing]]="No",0,""))</f>
        <v>0</v>
      </c>
      <c r="K112">
        <f t="shared" si="5"/>
        <v>1</v>
      </c>
      <c r="L112" t="str">
        <f t="shared" si="6"/>
        <v>Low</v>
      </c>
      <c r="M112">
        <f t="shared" si="7"/>
        <v>0</v>
      </c>
    </row>
    <row r="113" spans="1:13" x14ac:dyDescent="0.35">
      <c r="A113">
        <v>4</v>
      </c>
      <c r="B113" t="s">
        <v>7</v>
      </c>
      <c r="C113">
        <v>9</v>
      </c>
      <c r="D113">
        <v>7</v>
      </c>
      <c r="E113" t="s">
        <v>7</v>
      </c>
      <c r="F113">
        <v>13</v>
      </c>
      <c r="G113">
        <v>5</v>
      </c>
      <c r="H113" t="s">
        <v>8</v>
      </c>
      <c r="I113">
        <f t="shared" si="4"/>
        <v>0</v>
      </c>
      <c r="J113">
        <f>IF(Table2[[#This Row],[Drained_after_socializing]]="Yes",1,IF(Table2[[#This Row],[Drained_after_socializing]]="No",0,""))</f>
        <v>0</v>
      </c>
      <c r="K113">
        <f t="shared" si="5"/>
        <v>1</v>
      </c>
      <c r="L113" t="str">
        <f t="shared" si="6"/>
        <v>Medium</v>
      </c>
      <c r="M113">
        <f t="shared" si="7"/>
        <v>0</v>
      </c>
    </row>
    <row r="114" spans="1:13" x14ac:dyDescent="0.35">
      <c r="A114">
        <v>1</v>
      </c>
      <c r="B114" t="s">
        <v>7</v>
      </c>
      <c r="C114">
        <v>7</v>
      </c>
      <c r="D114">
        <v>7</v>
      </c>
      <c r="E114" t="s">
        <v>7</v>
      </c>
      <c r="F114">
        <v>9</v>
      </c>
      <c r="G114">
        <v>5</v>
      </c>
      <c r="H114" t="s">
        <v>8</v>
      </c>
      <c r="I114">
        <f t="shared" si="4"/>
        <v>0</v>
      </c>
      <c r="J114">
        <f>IF(Table2[[#This Row],[Drained_after_socializing]]="Yes",1,IF(Table2[[#This Row],[Drained_after_socializing]]="No",0,""))</f>
        <v>0</v>
      </c>
      <c r="K114">
        <f t="shared" si="5"/>
        <v>1</v>
      </c>
      <c r="L114" t="str">
        <f t="shared" si="6"/>
        <v>Low</v>
      </c>
      <c r="M114">
        <f t="shared" si="7"/>
        <v>0</v>
      </c>
    </row>
    <row r="115" spans="1:13" x14ac:dyDescent="0.35">
      <c r="A115">
        <v>7</v>
      </c>
      <c r="B115" t="s">
        <v>9</v>
      </c>
      <c r="C115">
        <v>0</v>
      </c>
      <c r="D115">
        <v>3</v>
      </c>
      <c r="E115" t="s">
        <v>9</v>
      </c>
      <c r="F115">
        <v>1</v>
      </c>
      <c r="G115">
        <v>0</v>
      </c>
      <c r="H115" t="s">
        <v>10</v>
      </c>
      <c r="I115">
        <f t="shared" si="4"/>
        <v>1</v>
      </c>
      <c r="J115">
        <f>IF(Table2[[#This Row],[Drained_after_socializing]]="Yes",1,IF(Table2[[#This Row],[Drained_after_socializing]]="No",0,""))</f>
        <v>1</v>
      </c>
      <c r="K115">
        <f t="shared" si="5"/>
        <v>0</v>
      </c>
      <c r="L115" t="str">
        <f t="shared" si="6"/>
        <v>Medium</v>
      </c>
      <c r="M115">
        <f t="shared" si="7"/>
        <v>4.5061608304100043</v>
      </c>
    </row>
    <row r="116" spans="1:13" x14ac:dyDescent="0.35">
      <c r="A116">
        <v>3</v>
      </c>
      <c r="B116" t="s">
        <v>7</v>
      </c>
      <c r="C116">
        <v>6</v>
      </c>
      <c r="D116">
        <v>4</v>
      </c>
      <c r="E116" t="s">
        <v>7</v>
      </c>
      <c r="F116">
        <v>8</v>
      </c>
      <c r="G116">
        <v>10</v>
      </c>
      <c r="H116" t="s">
        <v>8</v>
      </c>
      <c r="I116">
        <f t="shared" si="4"/>
        <v>0</v>
      </c>
      <c r="J116">
        <f>IF(Table2[[#This Row],[Drained_after_socializing]]="Yes",1,IF(Table2[[#This Row],[Drained_after_socializing]]="No",0,""))</f>
        <v>0</v>
      </c>
      <c r="K116">
        <f t="shared" si="5"/>
        <v>1</v>
      </c>
      <c r="L116" t="str">
        <f t="shared" si="6"/>
        <v>Low</v>
      </c>
      <c r="M116">
        <f t="shared" si="7"/>
        <v>0</v>
      </c>
    </row>
    <row r="117" spans="1:13" x14ac:dyDescent="0.35">
      <c r="A117">
        <v>4</v>
      </c>
      <c r="B117" t="s">
        <v>7</v>
      </c>
      <c r="C117">
        <v>5</v>
      </c>
      <c r="D117">
        <v>5</v>
      </c>
      <c r="E117" t="s">
        <v>7</v>
      </c>
      <c r="F117">
        <v>15</v>
      </c>
      <c r="G117">
        <v>8</v>
      </c>
      <c r="H117" t="s">
        <v>8</v>
      </c>
      <c r="I117">
        <f t="shared" si="4"/>
        <v>0</v>
      </c>
      <c r="J117">
        <f>IF(Table2[[#This Row],[Drained_after_socializing]]="Yes",1,IF(Table2[[#This Row],[Drained_after_socializing]]="No",0,""))</f>
        <v>0</v>
      </c>
      <c r="K117">
        <f t="shared" si="5"/>
        <v>1</v>
      </c>
      <c r="L117" t="str">
        <f t="shared" si="6"/>
        <v>Medium</v>
      </c>
      <c r="M117">
        <f t="shared" si="7"/>
        <v>0</v>
      </c>
    </row>
    <row r="118" spans="1:13" x14ac:dyDescent="0.35">
      <c r="A118">
        <v>1</v>
      </c>
      <c r="B118" t="s">
        <v>7</v>
      </c>
      <c r="C118">
        <v>7</v>
      </c>
      <c r="D118">
        <v>5</v>
      </c>
      <c r="E118" t="s">
        <v>7</v>
      </c>
      <c r="F118">
        <v>6</v>
      </c>
      <c r="G118">
        <v>9</v>
      </c>
      <c r="H118" t="s">
        <v>8</v>
      </c>
      <c r="I118">
        <f t="shared" si="4"/>
        <v>0</v>
      </c>
      <c r="J118">
        <f>IF(Table2[[#This Row],[Drained_after_socializing]]="Yes",1,IF(Table2[[#This Row],[Drained_after_socializing]]="No",0,""))</f>
        <v>0</v>
      </c>
      <c r="K118">
        <f t="shared" si="5"/>
        <v>1</v>
      </c>
      <c r="L118" t="str">
        <f t="shared" si="6"/>
        <v>Low</v>
      </c>
      <c r="M118">
        <f t="shared" si="7"/>
        <v>0</v>
      </c>
    </row>
    <row r="119" spans="1:13" x14ac:dyDescent="0.35">
      <c r="A119">
        <v>5</v>
      </c>
      <c r="B119" t="s">
        <v>9</v>
      </c>
      <c r="C119">
        <v>0</v>
      </c>
      <c r="D119">
        <v>2</v>
      </c>
      <c r="E119" t="s">
        <v>9</v>
      </c>
      <c r="F119">
        <v>0</v>
      </c>
      <c r="G119">
        <v>2</v>
      </c>
      <c r="H119" t="s">
        <v>10</v>
      </c>
      <c r="I119">
        <f t="shared" si="4"/>
        <v>1</v>
      </c>
      <c r="J119">
        <f>IF(Table2[[#This Row],[Drained_after_socializing]]="Yes",1,IF(Table2[[#This Row],[Drained_after_socializing]]="No",0,""))</f>
        <v>1</v>
      </c>
      <c r="K119">
        <f t="shared" si="5"/>
        <v>0</v>
      </c>
      <c r="L119" t="str">
        <f t="shared" si="6"/>
        <v>Medium</v>
      </c>
      <c r="M119">
        <f t="shared" si="7"/>
        <v>4.5061608304100043</v>
      </c>
    </row>
    <row r="120" spans="1:13" x14ac:dyDescent="0.35">
      <c r="A120">
        <v>10</v>
      </c>
      <c r="B120" t="s">
        <v>9</v>
      </c>
      <c r="C120">
        <v>0</v>
      </c>
      <c r="D120">
        <v>3</v>
      </c>
      <c r="E120" t="s">
        <v>9</v>
      </c>
      <c r="F120">
        <v>0</v>
      </c>
      <c r="G120">
        <v>1</v>
      </c>
      <c r="H120" t="s">
        <v>10</v>
      </c>
      <c r="I120">
        <f t="shared" si="4"/>
        <v>1</v>
      </c>
      <c r="J120">
        <f>IF(Table2[[#This Row],[Drained_after_socializing]]="Yes",1,IF(Table2[[#This Row],[Drained_after_socializing]]="No",0,""))</f>
        <v>1</v>
      </c>
      <c r="K120">
        <f t="shared" si="5"/>
        <v>0</v>
      </c>
      <c r="L120" t="str">
        <f t="shared" si="6"/>
        <v>High</v>
      </c>
      <c r="M120">
        <f t="shared" si="7"/>
        <v>4.5061608304100043</v>
      </c>
    </row>
    <row r="121" spans="1:13" x14ac:dyDescent="0.35">
      <c r="A121">
        <v>3</v>
      </c>
      <c r="B121" t="s">
        <v>7</v>
      </c>
      <c r="C121">
        <v>8</v>
      </c>
      <c r="D121">
        <v>4</v>
      </c>
      <c r="E121" t="s">
        <v>7</v>
      </c>
      <c r="F121">
        <v>12</v>
      </c>
      <c r="G121">
        <v>4</v>
      </c>
      <c r="H121" t="s">
        <v>8</v>
      </c>
      <c r="I121">
        <f t="shared" si="4"/>
        <v>0</v>
      </c>
      <c r="J121">
        <f>IF(Table2[[#This Row],[Drained_after_socializing]]="Yes",1,IF(Table2[[#This Row],[Drained_after_socializing]]="No",0,""))</f>
        <v>0</v>
      </c>
      <c r="K121">
        <f t="shared" si="5"/>
        <v>1</v>
      </c>
      <c r="L121" t="str">
        <f t="shared" si="6"/>
        <v>Low</v>
      </c>
      <c r="M121">
        <f t="shared" si="7"/>
        <v>0</v>
      </c>
    </row>
    <row r="122" spans="1:13" x14ac:dyDescent="0.35">
      <c r="A122">
        <v>6</v>
      </c>
      <c r="B122" t="s">
        <v>9</v>
      </c>
      <c r="C122">
        <v>1</v>
      </c>
      <c r="D122">
        <v>2</v>
      </c>
      <c r="E122" t="s">
        <v>9</v>
      </c>
      <c r="F122">
        <v>5</v>
      </c>
      <c r="G122">
        <v>1</v>
      </c>
      <c r="H122" t="s">
        <v>10</v>
      </c>
      <c r="I122">
        <f t="shared" si="4"/>
        <v>1</v>
      </c>
      <c r="J122">
        <f>IF(Table2[[#This Row],[Drained_after_socializing]]="Yes",1,IF(Table2[[#This Row],[Drained_after_socializing]]="No",0,""))</f>
        <v>1</v>
      </c>
      <c r="K122">
        <f t="shared" si="5"/>
        <v>0</v>
      </c>
      <c r="L122" t="str">
        <f t="shared" si="6"/>
        <v>Medium</v>
      </c>
      <c r="M122">
        <f t="shared" si="7"/>
        <v>4.5061608304100043</v>
      </c>
    </row>
    <row r="123" spans="1:13" x14ac:dyDescent="0.35">
      <c r="A123">
        <v>10</v>
      </c>
      <c r="B123" t="s">
        <v>9</v>
      </c>
      <c r="C123">
        <v>2</v>
      </c>
      <c r="D123">
        <v>3</v>
      </c>
      <c r="E123" t="s">
        <v>9</v>
      </c>
      <c r="F123">
        <v>2</v>
      </c>
      <c r="G123">
        <v>2</v>
      </c>
      <c r="H123" t="s">
        <v>10</v>
      </c>
      <c r="I123">
        <f t="shared" si="4"/>
        <v>1</v>
      </c>
      <c r="J123">
        <f>IF(Table2[[#This Row],[Drained_after_socializing]]="Yes",1,IF(Table2[[#This Row],[Drained_after_socializing]]="No",0,""))</f>
        <v>1</v>
      </c>
      <c r="K123">
        <f t="shared" si="5"/>
        <v>0</v>
      </c>
      <c r="L123" t="str">
        <f t="shared" si="6"/>
        <v>High</v>
      </c>
      <c r="M123">
        <f t="shared" si="7"/>
        <v>4.5061608304100043</v>
      </c>
    </row>
    <row r="124" spans="1:13" x14ac:dyDescent="0.35">
      <c r="A124">
        <v>3</v>
      </c>
      <c r="B124" t="s">
        <v>7</v>
      </c>
      <c r="C124">
        <v>5</v>
      </c>
      <c r="D124">
        <v>7</v>
      </c>
      <c r="E124" t="s">
        <v>7</v>
      </c>
      <c r="F124">
        <v>8</v>
      </c>
      <c r="G124">
        <v>4</v>
      </c>
      <c r="H124" t="s">
        <v>8</v>
      </c>
      <c r="I124">
        <f t="shared" si="4"/>
        <v>0</v>
      </c>
      <c r="J124">
        <f>IF(Table2[[#This Row],[Drained_after_socializing]]="Yes",1,IF(Table2[[#This Row],[Drained_after_socializing]]="No",0,""))</f>
        <v>0</v>
      </c>
      <c r="K124">
        <f t="shared" si="5"/>
        <v>1</v>
      </c>
      <c r="L124" t="str">
        <f t="shared" si="6"/>
        <v>Low</v>
      </c>
      <c r="M124">
        <f t="shared" si="7"/>
        <v>0</v>
      </c>
    </row>
    <row r="125" spans="1:13" x14ac:dyDescent="0.35">
      <c r="A125">
        <v>7</v>
      </c>
      <c r="B125" t="s">
        <v>9</v>
      </c>
      <c r="C125">
        <v>2</v>
      </c>
      <c r="D125">
        <v>3</v>
      </c>
      <c r="E125" t="s">
        <v>9</v>
      </c>
      <c r="F125">
        <v>1</v>
      </c>
      <c r="G125">
        <v>2</v>
      </c>
      <c r="H125" t="s">
        <v>10</v>
      </c>
      <c r="I125">
        <f t="shared" si="4"/>
        <v>1</v>
      </c>
      <c r="J125">
        <f>IF(Table2[[#This Row],[Drained_after_socializing]]="Yes",1,IF(Table2[[#This Row],[Drained_after_socializing]]="No",0,""))</f>
        <v>1</v>
      </c>
      <c r="K125">
        <f t="shared" si="5"/>
        <v>0</v>
      </c>
      <c r="L125" t="str">
        <f t="shared" si="6"/>
        <v>Medium</v>
      </c>
      <c r="M125">
        <f t="shared" si="7"/>
        <v>4.5061608304100043</v>
      </c>
    </row>
    <row r="126" spans="1:13" x14ac:dyDescent="0.35">
      <c r="A126">
        <v>3</v>
      </c>
      <c r="B126" t="s">
        <v>7</v>
      </c>
      <c r="C126">
        <v>6</v>
      </c>
      <c r="D126">
        <v>6</v>
      </c>
      <c r="E126" t="s">
        <v>7</v>
      </c>
      <c r="F126">
        <v>10</v>
      </c>
      <c r="G126">
        <v>7</v>
      </c>
      <c r="H126" t="s">
        <v>8</v>
      </c>
      <c r="I126">
        <f t="shared" si="4"/>
        <v>0</v>
      </c>
      <c r="J126">
        <f>IF(Table2[[#This Row],[Drained_after_socializing]]="Yes",1,IF(Table2[[#This Row],[Drained_after_socializing]]="No",0,""))</f>
        <v>0</v>
      </c>
      <c r="K126">
        <f t="shared" si="5"/>
        <v>1</v>
      </c>
      <c r="L126" t="str">
        <f t="shared" si="6"/>
        <v>Low</v>
      </c>
      <c r="M126">
        <f t="shared" si="7"/>
        <v>0</v>
      </c>
    </row>
    <row r="127" spans="1:13" x14ac:dyDescent="0.35">
      <c r="A127">
        <v>4.5058160029999996</v>
      </c>
      <c r="B127" t="s">
        <v>9</v>
      </c>
      <c r="C127">
        <v>3</v>
      </c>
      <c r="D127">
        <v>0</v>
      </c>
      <c r="E127" t="s">
        <v>9</v>
      </c>
      <c r="F127">
        <v>2</v>
      </c>
      <c r="G127">
        <v>1</v>
      </c>
      <c r="H127" t="s">
        <v>10</v>
      </c>
      <c r="I127">
        <f t="shared" si="4"/>
        <v>1</v>
      </c>
      <c r="J127">
        <f>IF(Table2[[#This Row],[Drained_after_socializing]]="Yes",1,IF(Table2[[#This Row],[Drained_after_socializing]]="No",0,""))</f>
        <v>1</v>
      </c>
      <c r="K127">
        <f t="shared" si="5"/>
        <v>0</v>
      </c>
      <c r="L127" t="str">
        <f t="shared" si="6"/>
        <v>Medium</v>
      </c>
      <c r="M127">
        <f t="shared" si="7"/>
        <v>4.5061608304100043</v>
      </c>
    </row>
    <row r="128" spans="1:13" x14ac:dyDescent="0.35">
      <c r="A128">
        <v>4</v>
      </c>
      <c r="B128" t="s">
        <v>7</v>
      </c>
      <c r="C128">
        <v>9</v>
      </c>
      <c r="D128">
        <v>7</v>
      </c>
      <c r="E128" t="s">
        <v>7</v>
      </c>
      <c r="F128">
        <v>10</v>
      </c>
      <c r="G128">
        <v>5</v>
      </c>
      <c r="H128" t="s">
        <v>8</v>
      </c>
      <c r="I128">
        <f t="shared" si="4"/>
        <v>0</v>
      </c>
      <c r="J128">
        <f>IF(Table2[[#This Row],[Drained_after_socializing]]="Yes",1,IF(Table2[[#This Row],[Drained_after_socializing]]="No",0,""))</f>
        <v>0</v>
      </c>
      <c r="K128">
        <f t="shared" si="5"/>
        <v>1</v>
      </c>
      <c r="L128" t="str">
        <f t="shared" si="6"/>
        <v>Medium</v>
      </c>
      <c r="M128">
        <f t="shared" si="7"/>
        <v>0</v>
      </c>
    </row>
    <row r="129" spans="1:13" x14ac:dyDescent="0.35">
      <c r="A129">
        <v>4</v>
      </c>
      <c r="B129" t="s">
        <v>7</v>
      </c>
      <c r="C129">
        <v>4</v>
      </c>
      <c r="D129">
        <v>7</v>
      </c>
      <c r="E129" t="s">
        <v>7</v>
      </c>
      <c r="F129">
        <v>15</v>
      </c>
      <c r="G129">
        <v>8</v>
      </c>
      <c r="H129" t="s">
        <v>8</v>
      </c>
      <c r="I129">
        <f t="shared" si="4"/>
        <v>0</v>
      </c>
      <c r="J129">
        <f>IF(Table2[[#This Row],[Drained_after_socializing]]="Yes",1,IF(Table2[[#This Row],[Drained_after_socializing]]="No",0,""))</f>
        <v>0</v>
      </c>
      <c r="K129">
        <f t="shared" si="5"/>
        <v>1</v>
      </c>
      <c r="L129" t="str">
        <f t="shared" si="6"/>
        <v>Medium</v>
      </c>
      <c r="M129">
        <f t="shared" si="7"/>
        <v>0</v>
      </c>
    </row>
    <row r="130" spans="1:13" x14ac:dyDescent="0.35">
      <c r="A130">
        <v>10</v>
      </c>
      <c r="B130" t="s">
        <v>9</v>
      </c>
      <c r="C130">
        <v>0</v>
      </c>
      <c r="D130">
        <v>1</v>
      </c>
      <c r="E130" t="s">
        <v>9</v>
      </c>
      <c r="F130">
        <v>5</v>
      </c>
      <c r="G130">
        <v>3</v>
      </c>
      <c r="H130" t="s">
        <v>10</v>
      </c>
      <c r="I130">
        <f t="shared" ref="I130:I193" si="8">IF(B130="Yes",1,IF(B130="No",0,""))</f>
        <v>1</v>
      </c>
      <c r="J130">
        <f>IF(Table2[[#This Row],[Drained_after_socializing]]="Yes",1,IF(Table2[[#This Row],[Drained_after_socializing]]="No",0,""))</f>
        <v>1</v>
      </c>
      <c r="K130">
        <f t="shared" ref="K130:K193" si="9">IF(H130="Extrovert",1,IF(H130="Introvert",0,""))</f>
        <v>0</v>
      </c>
      <c r="L130" t="str">
        <f t="shared" ref="L130:L193" si="10">IF(A130&lt;=3,"Low",IF(A130&lt;=7,"Medium","High"))</f>
        <v>High</v>
      </c>
      <c r="M130">
        <f t="shared" ref="M130:M193" si="11">AVERAGE(IF(H:H="Introvert",A:A))</f>
        <v>4.5061608304100043</v>
      </c>
    </row>
    <row r="131" spans="1:13" x14ac:dyDescent="0.35">
      <c r="A131">
        <v>4</v>
      </c>
      <c r="B131" t="s">
        <v>7</v>
      </c>
      <c r="C131">
        <v>7</v>
      </c>
      <c r="D131">
        <v>6</v>
      </c>
      <c r="E131" t="s">
        <v>7</v>
      </c>
      <c r="F131">
        <v>7</v>
      </c>
      <c r="G131">
        <v>9</v>
      </c>
      <c r="H131" t="s">
        <v>8</v>
      </c>
      <c r="I131">
        <f t="shared" si="8"/>
        <v>0</v>
      </c>
      <c r="J131">
        <f>IF(Table2[[#This Row],[Drained_after_socializing]]="Yes",1,IF(Table2[[#This Row],[Drained_after_socializing]]="No",0,""))</f>
        <v>0</v>
      </c>
      <c r="K131">
        <f t="shared" si="9"/>
        <v>1</v>
      </c>
      <c r="L131" t="str">
        <f t="shared" si="10"/>
        <v>Medium</v>
      </c>
      <c r="M131">
        <f t="shared" si="11"/>
        <v>0</v>
      </c>
    </row>
    <row r="132" spans="1:13" x14ac:dyDescent="0.35">
      <c r="A132">
        <v>3</v>
      </c>
      <c r="B132" t="s">
        <v>7</v>
      </c>
      <c r="C132">
        <v>5</v>
      </c>
      <c r="D132">
        <v>7</v>
      </c>
      <c r="E132" t="s">
        <v>7</v>
      </c>
      <c r="F132">
        <v>13</v>
      </c>
      <c r="G132">
        <v>7</v>
      </c>
      <c r="H132" t="s">
        <v>8</v>
      </c>
      <c r="I132">
        <f t="shared" si="8"/>
        <v>0</v>
      </c>
      <c r="J132">
        <f>IF(Table2[[#This Row],[Drained_after_socializing]]="Yes",1,IF(Table2[[#This Row],[Drained_after_socializing]]="No",0,""))</f>
        <v>0</v>
      </c>
      <c r="K132">
        <f t="shared" si="9"/>
        <v>1</v>
      </c>
      <c r="L132" t="str">
        <f t="shared" si="10"/>
        <v>Low</v>
      </c>
      <c r="M132">
        <f t="shared" si="11"/>
        <v>0</v>
      </c>
    </row>
    <row r="133" spans="1:13" x14ac:dyDescent="0.35">
      <c r="A133">
        <v>5</v>
      </c>
      <c r="B133" t="s">
        <v>9</v>
      </c>
      <c r="C133">
        <v>3.963354475</v>
      </c>
      <c r="D133">
        <v>0</v>
      </c>
      <c r="E133" t="s">
        <v>9</v>
      </c>
      <c r="F133">
        <v>2</v>
      </c>
      <c r="G133">
        <v>2</v>
      </c>
      <c r="H133" t="s">
        <v>10</v>
      </c>
      <c r="I133">
        <f t="shared" si="8"/>
        <v>1</v>
      </c>
      <c r="J133">
        <f>IF(Table2[[#This Row],[Drained_after_socializing]]="Yes",1,IF(Table2[[#This Row],[Drained_after_socializing]]="No",0,""))</f>
        <v>1</v>
      </c>
      <c r="K133">
        <f t="shared" si="9"/>
        <v>0</v>
      </c>
      <c r="L133" t="str">
        <f t="shared" si="10"/>
        <v>Medium</v>
      </c>
      <c r="M133">
        <f t="shared" si="11"/>
        <v>4.5061608304100043</v>
      </c>
    </row>
    <row r="134" spans="1:13" x14ac:dyDescent="0.35">
      <c r="A134">
        <v>8</v>
      </c>
      <c r="B134" t="s">
        <v>9</v>
      </c>
      <c r="C134">
        <v>1</v>
      </c>
      <c r="D134">
        <v>1</v>
      </c>
      <c r="E134" t="s">
        <v>9</v>
      </c>
      <c r="F134">
        <v>2</v>
      </c>
      <c r="G134">
        <v>3</v>
      </c>
      <c r="H134" t="s">
        <v>10</v>
      </c>
      <c r="I134">
        <f t="shared" si="8"/>
        <v>1</v>
      </c>
      <c r="J134">
        <f>IF(Table2[[#This Row],[Drained_after_socializing]]="Yes",1,IF(Table2[[#This Row],[Drained_after_socializing]]="No",0,""))</f>
        <v>1</v>
      </c>
      <c r="K134">
        <f t="shared" si="9"/>
        <v>0</v>
      </c>
      <c r="L134" t="str">
        <f t="shared" si="10"/>
        <v>High</v>
      </c>
      <c r="M134">
        <f t="shared" si="11"/>
        <v>4.5061608304100043</v>
      </c>
    </row>
    <row r="135" spans="1:13" x14ac:dyDescent="0.35">
      <c r="A135">
        <v>4</v>
      </c>
      <c r="B135" t="s">
        <v>7</v>
      </c>
      <c r="C135">
        <v>9</v>
      </c>
      <c r="D135">
        <v>5</v>
      </c>
      <c r="E135" t="s">
        <v>7</v>
      </c>
      <c r="F135">
        <v>10</v>
      </c>
      <c r="G135">
        <v>7</v>
      </c>
      <c r="H135" t="s">
        <v>8</v>
      </c>
      <c r="I135">
        <f t="shared" si="8"/>
        <v>0</v>
      </c>
      <c r="J135">
        <f>IF(Table2[[#This Row],[Drained_after_socializing]]="Yes",1,IF(Table2[[#This Row],[Drained_after_socializing]]="No",0,""))</f>
        <v>0</v>
      </c>
      <c r="K135">
        <f t="shared" si="9"/>
        <v>1</v>
      </c>
      <c r="L135" t="str">
        <f t="shared" si="10"/>
        <v>Medium</v>
      </c>
      <c r="M135">
        <f t="shared" si="11"/>
        <v>0</v>
      </c>
    </row>
    <row r="136" spans="1:13" x14ac:dyDescent="0.35">
      <c r="A136">
        <v>2</v>
      </c>
      <c r="B136" t="s">
        <v>7</v>
      </c>
      <c r="C136">
        <v>10</v>
      </c>
      <c r="D136">
        <v>6</v>
      </c>
      <c r="E136" t="s">
        <v>7</v>
      </c>
      <c r="F136">
        <v>11</v>
      </c>
      <c r="G136">
        <v>8</v>
      </c>
      <c r="H136" t="s">
        <v>8</v>
      </c>
      <c r="I136">
        <f t="shared" si="8"/>
        <v>0</v>
      </c>
      <c r="J136">
        <f>IF(Table2[[#This Row],[Drained_after_socializing]]="Yes",1,IF(Table2[[#This Row],[Drained_after_socializing]]="No",0,""))</f>
        <v>0</v>
      </c>
      <c r="K136">
        <f t="shared" si="9"/>
        <v>1</v>
      </c>
      <c r="L136" t="str">
        <f t="shared" si="10"/>
        <v>Low</v>
      </c>
      <c r="M136">
        <f t="shared" si="11"/>
        <v>0</v>
      </c>
    </row>
    <row r="137" spans="1:13" x14ac:dyDescent="0.35">
      <c r="A137">
        <v>6</v>
      </c>
      <c r="B137" t="s">
        <v>9</v>
      </c>
      <c r="C137">
        <v>0</v>
      </c>
      <c r="D137">
        <v>1</v>
      </c>
      <c r="E137" t="s">
        <v>9</v>
      </c>
      <c r="F137">
        <v>1</v>
      </c>
      <c r="G137">
        <v>1</v>
      </c>
      <c r="H137" t="s">
        <v>10</v>
      </c>
      <c r="I137">
        <f t="shared" si="8"/>
        <v>1</v>
      </c>
      <c r="J137">
        <f>IF(Table2[[#This Row],[Drained_after_socializing]]="Yes",1,IF(Table2[[#This Row],[Drained_after_socializing]]="No",0,""))</f>
        <v>1</v>
      </c>
      <c r="K137">
        <f t="shared" si="9"/>
        <v>0</v>
      </c>
      <c r="L137" t="str">
        <f t="shared" si="10"/>
        <v>Medium</v>
      </c>
      <c r="M137">
        <f t="shared" si="11"/>
        <v>4.5061608304100043</v>
      </c>
    </row>
    <row r="138" spans="1:13" x14ac:dyDescent="0.35">
      <c r="A138">
        <v>10</v>
      </c>
      <c r="B138" t="s">
        <v>9</v>
      </c>
      <c r="C138">
        <v>2</v>
      </c>
      <c r="D138">
        <v>1</v>
      </c>
      <c r="E138" t="s">
        <v>9</v>
      </c>
      <c r="F138">
        <v>5</v>
      </c>
      <c r="G138">
        <v>3</v>
      </c>
      <c r="H138" t="s">
        <v>10</v>
      </c>
      <c r="I138">
        <f t="shared" si="8"/>
        <v>1</v>
      </c>
      <c r="J138">
        <f>IF(Table2[[#This Row],[Drained_after_socializing]]="Yes",1,IF(Table2[[#This Row],[Drained_after_socializing]]="No",0,""))</f>
        <v>1</v>
      </c>
      <c r="K138">
        <f t="shared" si="9"/>
        <v>0</v>
      </c>
      <c r="L138" t="str">
        <f t="shared" si="10"/>
        <v>High</v>
      </c>
      <c r="M138">
        <f t="shared" si="11"/>
        <v>4.5061608304100043</v>
      </c>
    </row>
    <row r="139" spans="1:13" x14ac:dyDescent="0.35">
      <c r="A139">
        <v>9</v>
      </c>
      <c r="B139" t="s">
        <v>9</v>
      </c>
      <c r="C139">
        <v>3</v>
      </c>
      <c r="D139">
        <v>2</v>
      </c>
      <c r="E139" t="s">
        <v>9</v>
      </c>
      <c r="F139">
        <v>3</v>
      </c>
      <c r="G139">
        <v>2</v>
      </c>
      <c r="H139" t="s">
        <v>10</v>
      </c>
      <c r="I139">
        <f t="shared" si="8"/>
        <v>1</v>
      </c>
      <c r="J139">
        <f>IF(Table2[[#This Row],[Drained_after_socializing]]="Yes",1,IF(Table2[[#This Row],[Drained_after_socializing]]="No",0,""))</f>
        <v>1</v>
      </c>
      <c r="K139">
        <f t="shared" si="9"/>
        <v>0</v>
      </c>
      <c r="L139" t="str">
        <f t="shared" si="10"/>
        <v>High</v>
      </c>
      <c r="M139">
        <f t="shared" si="11"/>
        <v>4.5061608304100043</v>
      </c>
    </row>
    <row r="140" spans="1:13" x14ac:dyDescent="0.35">
      <c r="A140">
        <v>6</v>
      </c>
      <c r="B140" t="s">
        <v>9</v>
      </c>
      <c r="C140">
        <v>3</v>
      </c>
      <c r="D140">
        <v>2</v>
      </c>
      <c r="E140" t="s">
        <v>9</v>
      </c>
      <c r="F140">
        <v>1</v>
      </c>
      <c r="G140">
        <v>1</v>
      </c>
      <c r="H140" t="s">
        <v>10</v>
      </c>
      <c r="I140">
        <f t="shared" si="8"/>
        <v>1</v>
      </c>
      <c r="J140">
        <f>IF(Table2[[#This Row],[Drained_after_socializing]]="Yes",1,IF(Table2[[#This Row],[Drained_after_socializing]]="No",0,""))</f>
        <v>1</v>
      </c>
      <c r="K140">
        <f t="shared" si="9"/>
        <v>0</v>
      </c>
      <c r="L140" t="str">
        <f t="shared" si="10"/>
        <v>Medium</v>
      </c>
      <c r="M140">
        <f t="shared" si="11"/>
        <v>4.5061608304100043</v>
      </c>
    </row>
    <row r="141" spans="1:13" x14ac:dyDescent="0.35">
      <c r="A141">
        <v>4</v>
      </c>
      <c r="B141" t="s">
        <v>7</v>
      </c>
      <c r="C141">
        <v>10</v>
      </c>
      <c r="D141">
        <v>4</v>
      </c>
      <c r="E141" t="s">
        <v>7</v>
      </c>
      <c r="F141">
        <v>9</v>
      </c>
      <c r="G141">
        <v>8</v>
      </c>
      <c r="H141" t="s">
        <v>8</v>
      </c>
      <c r="I141">
        <f t="shared" si="8"/>
        <v>0</v>
      </c>
      <c r="J141">
        <f>IF(Table2[[#This Row],[Drained_after_socializing]]="Yes",1,IF(Table2[[#This Row],[Drained_after_socializing]]="No",0,""))</f>
        <v>0</v>
      </c>
      <c r="K141">
        <f t="shared" si="9"/>
        <v>1</v>
      </c>
      <c r="L141" t="str">
        <f t="shared" si="10"/>
        <v>Medium</v>
      </c>
      <c r="M141">
        <f t="shared" si="11"/>
        <v>0</v>
      </c>
    </row>
    <row r="142" spans="1:13" x14ac:dyDescent="0.35">
      <c r="A142">
        <v>2</v>
      </c>
      <c r="B142" t="s">
        <v>7</v>
      </c>
      <c r="C142">
        <v>10</v>
      </c>
      <c r="D142">
        <v>7</v>
      </c>
      <c r="E142" t="s">
        <v>7</v>
      </c>
      <c r="F142">
        <v>6</v>
      </c>
      <c r="G142">
        <v>4</v>
      </c>
      <c r="H142" t="s">
        <v>8</v>
      </c>
      <c r="I142">
        <f t="shared" si="8"/>
        <v>0</v>
      </c>
      <c r="J142">
        <f>IF(Table2[[#This Row],[Drained_after_socializing]]="Yes",1,IF(Table2[[#This Row],[Drained_after_socializing]]="No",0,""))</f>
        <v>0</v>
      </c>
      <c r="K142">
        <f t="shared" si="9"/>
        <v>1</v>
      </c>
      <c r="L142" t="str">
        <f t="shared" si="10"/>
        <v>Low</v>
      </c>
      <c r="M142">
        <f t="shared" si="11"/>
        <v>0</v>
      </c>
    </row>
    <row r="143" spans="1:13" x14ac:dyDescent="0.35">
      <c r="A143">
        <v>10</v>
      </c>
      <c r="B143" t="s">
        <v>9</v>
      </c>
      <c r="C143">
        <v>3</v>
      </c>
      <c r="D143">
        <v>3</v>
      </c>
      <c r="E143" t="s">
        <v>9</v>
      </c>
      <c r="F143">
        <v>5</v>
      </c>
      <c r="G143">
        <v>3</v>
      </c>
      <c r="H143" t="s">
        <v>10</v>
      </c>
      <c r="I143">
        <f t="shared" si="8"/>
        <v>1</v>
      </c>
      <c r="J143">
        <f>IF(Table2[[#This Row],[Drained_after_socializing]]="Yes",1,IF(Table2[[#This Row],[Drained_after_socializing]]="No",0,""))</f>
        <v>1</v>
      </c>
      <c r="K143">
        <f t="shared" si="9"/>
        <v>0</v>
      </c>
      <c r="L143" t="str">
        <f t="shared" si="10"/>
        <v>High</v>
      </c>
      <c r="M143">
        <f t="shared" si="11"/>
        <v>4.5061608304100043</v>
      </c>
    </row>
    <row r="144" spans="1:13" x14ac:dyDescent="0.35">
      <c r="A144">
        <v>3</v>
      </c>
      <c r="B144" t="s">
        <v>7</v>
      </c>
      <c r="C144">
        <v>7</v>
      </c>
      <c r="D144">
        <v>5</v>
      </c>
      <c r="E144" t="s">
        <v>7</v>
      </c>
      <c r="F144">
        <v>6</v>
      </c>
      <c r="G144">
        <v>9</v>
      </c>
      <c r="H144" t="s">
        <v>8</v>
      </c>
      <c r="I144">
        <f t="shared" si="8"/>
        <v>0</v>
      </c>
      <c r="J144">
        <f>IF(Table2[[#This Row],[Drained_after_socializing]]="Yes",1,IF(Table2[[#This Row],[Drained_after_socializing]]="No",0,""))</f>
        <v>0</v>
      </c>
      <c r="K144">
        <f t="shared" si="9"/>
        <v>1</v>
      </c>
      <c r="L144" t="str">
        <f t="shared" si="10"/>
        <v>Low</v>
      </c>
      <c r="M144">
        <f t="shared" si="11"/>
        <v>0</v>
      </c>
    </row>
    <row r="145" spans="1:13" x14ac:dyDescent="0.35">
      <c r="A145">
        <v>2</v>
      </c>
      <c r="B145" t="s">
        <v>7</v>
      </c>
      <c r="C145">
        <v>10</v>
      </c>
      <c r="D145">
        <v>6</v>
      </c>
      <c r="E145" t="s">
        <v>7</v>
      </c>
      <c r="F145">
        <v>12</v>
      </c>
      <c r="G145">
        <v>5</v>
      </c>
      <c r="H145" t="s">
        <v>8</v>
      </c>
      <c r="I145">
        <f t="shared" si="8"/>
        <v>0</v>
      </c>
      <c r="J145">
        <f>IF(Table2[[#This Row],[Drained_after_socializing]]="Yes",1,IF(Table2[[#This Row],[Drained_after_socializing]]="No",0,""))</f>
        <v>0</v>
      </c>
      <c r="K145">
        <f t="shared" si="9"/>
        <v>1</v>
      </c>
      <c r="L145" t="str">
        <f t="shared" si="10"/>
        <v>Low</v>
      </c>
      <c r="M145">
        <f t="shared" si="11"/>
        <v>0</v>
      </c>
    </row>
    <row r="146" spans="1:13" x14ac:dyDescent="0.35">
      <c r="A146">
        <v>3</v>
      </c>
      <c r="B146" t="s">
        <v>7</v>
      </c>
      <c r="C146">
        <v>5</v>
      </c>
      <c r="D146">
        <v>6</v>
      </c>
      <c r="E146" t="s">
        <v>7</v>
      </c>
      <c r="F146">
        <v>8</v>
      </c>
      <c r="G146">
        <v>6</v>
      </c>
      <c r="H146" t="s">
        <v>8</v>
      </c>
      <c r="I146">
        <f t="shared" si="8"/>
        <v>0</v>
      </c>
      <c r="J146">
        <f>IF(Table2[[#This Row],[Drained_after_socializing]]="Yes",1,IF(Table2[[#This Row],[Drained_after_socializing]]="No",0,""))</f>
        <v>0</v>
      </c>
      <c r="K146">
        <f t="shared" si="9"/>
        <v>1</v>
      </c>
      <c r="L146" t="str">
        <f t="shared" si="10"/>
        <v>Low</v>
      </c>
      <c r="M146">
        <f t="shared" si="11"/>
        <v>0</v>
      </c>
    </row>
    <row r="147" spans="1:13" x14ac:dyDescent="0.35">
      <c r="A147">
        <v>3</v>
      </c>
      <c r="B147" t="s">
        <v>7</v>
      </c>
      <c r="C147">
        <v>6</v>
      </c>
      <c r="D147">
        <v>7</v>
      </c>
      <c r="E147" t="s">
        <v>7</v>
      </c>
      <c r="F147">
        <v>15</v>
      </c>
      <c r="G147">
        <v>9</v>
      </c>
      <c r="H147" t="s">
        <v>8</v>
      </c>
      <c r="I147">
        <f t="shared" si="8"/>
        <v>0</v>
      </c>
      <c r="J147">
        <f>IF(Table2[[#This Row],[Drained_after_socializing]]="Yes",1,IF(Table2[[#This Row],[Drained_after_socializing]]="No",0,""))</f>
        <v>0</v>
      </c>
      <c r="K147">
        <f t="shared" si="9"/>
        <v>1</v>
      </c>
      <c r="L147" t="str">
        <f t="shared" si="10"/>
        <v>Low</v>
      </c>
      <c r="M147">
        <f t="shared" si="11"/>
        <v>0</v>
      </c>
    </row>
    <row r="148" spans="1:13" x14ac:dyDescent="0.35">
      <c r="A148">
        <v>9</v>
      </c>
      <c r="B148" t="s">
        <v>9</v>
      </c>
      <c r="C148">
        <v>1</v>
      </c>
      <c r="D148">
        <v>0</v>
      </c>
      <c r="E148" t="s">
        <v>9</v>
      </c>
      <c r="F148">
        <v>0</v>
      </c>
      <c r="G148">
        <v>0</v>
      </c>
      <c r="H148" t="s">
        <v>10</v>
      </c>
      <c r="I148">
        <f t="shared" si="8"/>
        <v>1</v>
      </c>
      <c r="J148">
        <f>IF(Table2[[#This Row],[Drained_after_socializing]]="Yes",1,IF(Table2[[#This Row],[Drained_after_socializing]]="No",0,""))</f>
        <v>1</v>
      </c>
      <c r="K148">
        <f t="shared" si="9"/>
        <v>0</v>
      </c>
      <c r="L148" t="str">
        <f t="shared" si="10"/>
        <v>High</v>
      </c>
      <c r="M148">
        <f t="shared" si="11"/>
        <v>4.5061608304100043</v>
      </c>
    </row>
    <row r="149" spans="1:13" x14ac:dyDescent="0.35">
      <c r="A149">
        <v>5</v>
      </c>
      <c r="B149" t="s">
        <v>9</v>
      </c>
      <c r="C149">
        <v>0</v>
      </c>
      <c r="D149">
        <v>3</v>
      </c>
      <c r="E149" t="s">
        <v>9</v>
      </c>
      <c r="F149">
        <v>4</v>
      </c>
      <c r="G149">
        <v>3</v>
      </c>
      <c r="H149" t="s">
        <v>10</v>
      </c>
      <c r="I149">
        <f t="shared" si="8"/>
        <v>1</v>
      </c>
      <c r="J149">
        <f>IF(Table2[[#This Row],[Drained_after_socializing]]="Yes",1,IF(Table2[[#This Row],[Drained_after_socializing]]="No",0,""))</f>
        <v>1</v>
      </c>
      <c r="K149">
        <f t="shared" si="9"/>
        <v>0</v>
      </c>
      <c r="L149" t="str">
        <f t="shared" si="10"/>
        <v>Medium</v>
      </c>
      <c r="M149">
        <f t="shared" si="11"/>
        <v>4.5061608304100043</v>
      </c>
    </row>
    <row r="150" spans="1:13" x14ac:dyDescent="0.35">
      <c r="A150">
        <v>0</v>
      </c>
      <c r="B150" t="s">
        <v>7</v>
      </c>
      <c r="C150">
        <v>6</v>
      </c>
      <c r="D150">
        <v>7</v>
      </c>
      <c r="E150" t="s">
        <v>7</v>
      </c>
      <c r="F150">
        <v>8</v>
      </c>
      <c r="G150">
        <v>7</v>
      </c>
      <c r="H150" t="s">
        <v>8</v>
      </c>
      <c r="I150">
        <f t="shared" si="8"/>
        <v>0</v>
      </c>
      <c r="J150">
        <f>IF(Table2[[#This Row],[Drained_after_socializing]]="Yes",1,IF(Table2[[#This Row],[Drained_after_socializing]]="No",0,""))</f>
        <v>0</v>
      </c>
      <c r="K150">
        <f t="shared" si="9"/>
        <v>1</v>
      </c>
      <c r="L150" t="str">
        <f t="shared" si="10"/>
        <v>Low</v>
      </c>
      <c r="M150">
        <f t="shared" si="11"/>
        <v>0</v>
      </c>
    </row>
    <row r="151" spans="1:13" x14ac:dyDescent="0.35">
      <c r="A151">
        <v>1</v>
      </c>
      <c r="B151" t="s">
        <v>7</v>
      </c>
      <c r="C151">
        <v>4</v>
      </c>
      <c r="D151">
        <v>7</v>
      </c>
      <c r="E151" t="s">
        <v>7</v>
      </c>
      <c r="F151">
        <v>10</v>
      </c>
      <c r="G151">
        <v>7</v>
      </c>
      <c r="H151" t="s">
        <v>8</v>
      </c>
      <c r="I151">
        <f t="shared" si="8"/>
        <v>0</v>
      </c>
      <c r="J151">
        <f>IF(Table2[[#This Row],[Drained_after_socializing]]="Yes",1,IF(Table2[[#This Row],[Drained_after_socializing]]="No",0,""))</f>
        <v>0</v>
      </c>
      <c r="K151">
        <f t="shared" si="9"/>
        <v>1</v>
      </c>
      <c r="L151" t="str">
        <f t="shared" si="10"/>
        <v>Low</v>
      </c>
      <c r="M151">
        <f t="shared" si="11"/>
        <v>0</v>
      </c>
    </row>
    <row r="152" spans="1:13" x14ac:dyDescent="0.35">
      <c r="A152">
        <v>7</v>
      </c>
      <c r="B152" t="s">
        <v>9</v>
      </c>
      <c r="C152">
        <v>2</v>
      </c>
      <c r="D152">
        <v>2</v>
      </c>
      <c r="E152" t="s">
        <v>9</v>
      </c>
      <c r="F152">
        <v>3</v>
      </c>
      <c r="G152">
        <v>2</v>
      </c>
      <c r="H152" t="s">
        <v>10</v>
      </c>
      <c r="I152">
        <f t="shared" si="8"/>
        <v>1</v>
      </c>
      <c r="J152">
        <f>IF(Table2[[#This Row],[Drained_after_socializing]]="Yes",1,IF(Table2[[#This Row],[Drained_after_socializing]]="No",0,""))</f>
        <v>1</v>
      </c>
      <c r="K152">
        <f t="shared" si="9"/>
        <v>0</v>
      </c>
      <c r="L152" t="str">
        <f t="shared" si="10"/>
        <v>Medium</v>
      </c>
      <c r="M152">
        <f t="shared" si="11"/>
        <v>4.5061608304100043</v>
      </c>
    </row>
    <row r="153" spans="1:13" x14ac:dyDescent="0.35">
      <c r="A153">
        <v>2</v>
      </c>
      <c r="B153" t="s">
        <v>7</v>
      </c>
      <c r="C153">
        <v>6</v>
      </c>
      <c r="D153">
        <v>4</v>
      </c>
      <c r="E153" t="s">
        <v>7</v>
      </c>
      <c r="F153">
        <v>13</v>
      </c>
      <c r="G153">
        <v>5</v>
      </c>
      <c r="H153" t="s">
        <v>8</v>
      </c>
      <c r="I153">
        <f t="shared" si="8"/>
        <v>0</v>
      </c>
      <c r="J153">
        <f>IF(Table2[[#This Row],[Drained_after_socializing]]="Yes",1,IF(Table2[[#This Row],[Drained_after_socializing]]="No",0,""))</f>
        <v>0</v>
      </c>
      <c r="K153">
        <f t="shared" si="9"/>
        <v>1</v>
      </c>
      <c r="L153" t="str">
        <f t="shared" si="10"/>
        <v>Low</v>
      </c>
      <c r="M153">
        <f t="shared" si="11"/>
        <v>0</v>
      </c>
    </row>
    <row r="154" spans="1:13" x14ac:dyDescent="0.35">
      <c r="A154">
        <v>4</v>
      </c>
      <c r="B154" t="s">
        <v>7</v>
      </c>
      <c r="C154">
        <v>5</v>
      </c>
      <c r="D154">
        <v>7</v>
      </c>
      <c r="E154" t="s">
        <v>7</v>
      </c>
      <c r="F154">
        <v>13</v>
      </c>
      <c r="G154">
        <v>8</v>
      </c>
      <c r="H154" t="s">
        <v>8</v>
      </c>
      <c r="I154">
        <f t="shared" si="8"/>
        <v>0</v>
      </c>
      <c r="J154">
        <f>IF(Table2[[#This Row],[Drained_after_socializing]]="Yes",1,IF(Table2[[#This Row],[Drained_after_socializing]]="No",0,""))</f>
        <v>0</v>
      </c>
      <c r="K154">
        <f t="shared" si="9"/>
        <v>1</v>
      </c>
      <c r="L154" t="str">
        <f t="shared" si="10"/>
        <v>Medium</v>
      </c>
      <c r="M154">
        <f t="shared" si="11"/>
        <v>0</v>
      </c>
    </row>
    <row r="155" spans="1:13" x14ac:dyDescent="0.35">
      <c r="A155">
        <v>9</v>
      </c>
      <c r="B155" t="s">
        <v>9</v>
      </c>
      <c r="C155">
        <v>2</v>
      </c>
      <c r="D155">
        <v>3</v>
      </c>
      <c r="E155" t="s">
        <v>9</v>
      </c>
      <c r="F155">
        <v>0</v>
      </c>
      <c r="G155">
        <v>1</v>
      </c>
      <c r="H155" t="s">
        <v>10</v>
      </c>
      <c r="I155">
        <f t="shared" si="8"/>
        <v>1</v>
      </c>
      <c r="J155">
        <f>IF(Table2[[#This Row],[Drained_after_socializing]]="Yes",1,IF(Table2[[#This Row],[Drained_after_socializing]]="No",0,""))</f>
        <v>1</v>
      </c>
      <c r="K155">
        <f t="shared" si="9"/>
        <v>0</v>
      </c>
      <c r="L155" t="str">
        <f t="shared" si="10"/>
        <v>High</v>
      </c>
      <c r="M155">
        <f t="shared" si="11"/>
        <v>4.5061608304100043</v>
      </c>
    </row>
    <row r="156" spans="1:13" x14ac:dyDescent="0.35">
      <c r="A156">
        <v>4</v>
      </c>
      <c r="B156" t="s">
        <v>7</v>
      </c>
      <c r="C156">
        <v>8</v>
      </c>
      <c r="D156">
        <v>7</v>
      </c>
      <c r="E156" t="s">
        <v>7</v>
      </c>
      <c r="F156">
        <v>11</v>
      </c>
      <c r="G156">
        <v>7</v>
      </c>
      <c r="H156" t="s">
        <v>8</v>
      </c>
      <c r="I156">
        <f t="shared" si="8"/>
        <v>0</v>
      </c>
      <c r="J156">
        <f>IF(Table2[[#This Row],[Drained_after_socializing]]="Yes",1,IF(Table2[[#This Row],[Drained_after_socializing]]="No",0,""))</f>
        <v>0</v>
      </c>
      <c r="K156">
        <f t="shared" si="9"/>
        <v>1</v>
      </c>
      <c r="L156" t="str">
        <f t="shared" si="10"/>
        <v>Medium</v>
      </c>
      <c r="M156">
        <f t="shared" si="11"/>
        <v>0</v>
      </c>
    </row>
    <row r="157" spans="1:13" x14ac:dyDescent="0.35">
      <c r="A157">
        <v>8</v>
      </c>
      <c r="B157" t="s">
        <v>9</v>
      </c>
      <c r="C157">
        <v>1</v>
      </c>
      <c r="D157">
        <v>2</v>
      </c>
      <c r="E157" t="s">
        <v>9</v>
      </c>
      <c r="F157">
        <v>3</v>
      </c>
      <c r="G157">
        <v>3</v>
      </c>
      <c r="H157" t="s">
        <v>10</v>
      </c>
      <c r="I157">
        <f t="shared" si="8"/>
        <v>1</v>
      </c>
      <c r="J157">
        <f>IF(Table2[[#This Row],[Drained_after_socializing]]="Yes",1,IF(Table2[[#This Row],[Drained_after_socializing]]="No",0,""))</f>
        <v>1</v>
      </c>
      <c r="K157">
        <f t="shared" si="9"/>
        <v>0</v>
      </c>
      <c r="L157" t="str">
        <f t="shared" si="10"/>
        <v>High</v>
      </c>
      <c r="M157">
        <f t="shared" si="11"/>
        <v>4.5061608304100043</v>
      </c>
    </row>
    <row r="158" spans="1:13" x14ac:dyDescent="0.35">
      <c r="A158">
        <v>5</v>
      </c>
      <c r="B158" t="s">
        <v>9</v>
      </c>
      <c r="C158">
        <v>3</v>
      </c>
      <c r="D158">
        <v>1</v>
      </c>
      <c r="E158" t="s">
        <v>9</v>
      </c>
      <c r="F158">
        <v>2</v>
      </c>
      <c r="G158">
        <v>1</v>
      </c>
      <c r="H158" t="s">
        <v>10</v>
      </c>
      <c r="I158">
        <f t="shared" si="8"/>
        <v>1</v>
      </c>
      <c r="J158">
        <f>IF(Table2[[#This Row],[Drained_after_socializing]]="Yes",1,IF(Table2[[#This Row],[Drained_after_socializing]]="No",0,""))</f>
        <v>1</v>
      </c>
      <c r="K158">
        <f t="shared" si="9"/>
        <v>0</v>
      </c>
      <c r="L158" t="str">
        <f t="shared" si="10"/>
        <v>Medium</v>
      </c>
      <c r="M158">
        <f t="shared" si="11"/>
        <v>4.5061608304100043</v>
      </c>
    </row>
    <row r="159" spans="1:13" x14ac:dyDescent="0.35">
      <c r="A159">
        <v>2</v>
      </c>
      <c r="B159" t="s">
        <v>7</v>
      </c>
      <c r="C159">
        <v>6</v>
      </c>
      <c r="D159">
        <v>7</v>
      </c>
      <c r="E159" t="s">
        <v>7</v>
      </c>
      <c r="F159">
        <v>11</v>
      </c>
      <c r="G159">
        <v>10</v>
      </c>
      <c r="H159" t="s">
        <v>8</v>
      </c>
      <c r="I159">
        <f t="shared" si="8"/>
        <v>0</v>
      </c>
      <c r="J159">
        <f>IF(Table2[[#This Row],[Drained_after_socializing]]="Yes",1,IF(Table2[[#This Row],[Drained_after_socializing]]="No",0,""))</f>
        <v>0</v>
      </c>
      <c r="K159">
        <f t="shared" si="9"/>
        <v>1</v>
      </c>
      <c r="L159" t="str">
        <f t="shared" si="10"/>
        <v>Low</v>
      </c>
      <c r="M159">
        <f t="shared" si="11"/>
        <v>0</v>
      </c>
    </row>
    <row r="160" spans="1:13" x14ac:dyDescent="0.35">
      <c r="A160">
        <v>2</v>
      </c>
      <c r="B160" t="s">
        <v>7</v>
      </c>
      <c r="C160">
        <v>10</v>
      </c>
      <c r="D160">
        <v>4</v>
      </c>
      <c r="E160" t="s">
        <v>7</v>
      </c>
      <c r="F160">
        <v>11</v>
      </c>
      <c r="G160">
        <v>10</v>
      </c>
      <c r="H160" t="s">
        <v>8</v>
      </c>
      <c r="I160">
        <f t="shared" si="8"/>
        <v>0</v>
      </c>
      <c r="J160">
        <f>IF(Table2[[#This Row],[Drained_after_socializing]]="Yes",1,IF(Table2[[#This Row],[Drained_after_socializing]]="No",0,""))</f>
        <v>0</v>
      </c>
      <c r="K160">
        <f t="shared" si="9"/>
        <v>1</v>
      </c>
      <c r="L160" t="str">
        <f t="shared" si="10"/>
        <v>Low</v>
      </c>
      <c r="M160">
        <f t="shared" si="11"/>
        <v>0</v>
      </c>
    </row>
    <row r="161" spans="1:13" x14ac:dyDescent="0.35">
      <c r="A161">
        <v>2</v>
      </c>
      <c r="B161" t="s">
        <v>7</v>
      </c>
      <c r="C161">
        <v>9</v>
      </c>
      <c r="D161">
        <v>5</v>
      </c>
      <c r="E161" t="s">
        <v>7</v>
      </c>
      <c r="F161">
        <v>8</v>
      </c>
      <c r="G161">
        <v>10</v>
      </c>
      <c r="H161" t="s">
        <v>8</v>
      </c>
      <c r="I161">
        <f t="shared" si="8"/>
        <v>0</v>
      </c>
      <c r="J161">
        <f>IF(Table2[[#This Row],[Drained_after_socializing]]="Yes",1,IF(Table2[[#This Row],[Drained_after_socializing]]="No",0,""))</f>
        <v>0</v>
      </c>
      <c r="K161">
        <f t="shared" si="9"/>
        <v>1</v>
      </c>
      <c r="L161" t="str">
        <f t="shared" si="10"/>
        <v>Low</v>
      </c>
      <c r="M161">
        <f t="shared" si="11"/>
        <v>0</v>
      </c>
    </row>
    <row r="162" spans="1:13" x14ac:dyDescent="0.35">
      <c r="A162">
        <v>5</v>
      </c>
      <c r="B162" t="s">
        <v>9</v>
      </c>
      <c r="C162">
        <v>2</v>
      </c>
      <c r="D162">
        <v>2</v>
      </c>
      <c r="E162" t="s">
        <v>9</v>
      </c>
      <c r="F162">
        <v>1</v>
      </c>
      <c r="G162">
        <v>2</v>
      </c>
      <c r="H162" t="s">
        <v>10</v>
      </c>
      <c r="I162">
        <f t="shared" si="8"/>
        <v>1</v>
      </c>
      <c r="J162">
        <f>IF(Table2[[#This Row],[Drained_after_socializing]]="Yes",1,IF(Table2[[#This Row],[Drained_after_socializing]]="No",0,""))</f>
        <v>1</v>
      </c>
      <c r="K162">
        <f t="shared" si="9"/>
        <v>0</v>
      </c>
      <c r="L162" t="str">
        <f t="shared" si="10"/>
        <v>Medium</v>
      </c>
      <c r="M162">
        <f t="shared" si="11"/>
        <v>4.5061608304100043</v>
      </c>
    </row>
    <row r="163" spans="1:13" x14ac:dyDescent="0.35">
      <c r="A163">
        <v>6</v>
      </c>
      <c r="B163" t="s">
        <v>9</v>
      </c>
      <c r="C163">
        <v>3</v>
      </c>
      <c r="D163">
        <v>0</v>
      </c>
      <c r="E163" t="s">
        <v>9</v>
      </c>
      <c r="F163">
        <v>5</v>
      </c>
      <c r="G163">
        <v>0</v>
      </c>
      <c r="H163" t="s">
        <v>10</v>
      </c>
      <c r="I163">
        <f t="shared" si="8"/>
        <v>1</v>
      </c>
      <c r="J163">
        <f>IF(Table2[[#This Row],[Drained_after_socializing]]="Yes",1,IF(Table2[[#This Row],[Drained_after_socializing]]="No",0,""))</f>
        <v>1</v>
      </c>
      <c r="K163">
        <f t="shared" si="9"/>
        <v>0</v>
      </c>
      <c r="L163" t="str">
        <f t="shared" si="10"/>
        <v>Medium</v>
      </c>
      <c r="M163">
        <f t="shared" si="11"/>
        <v>4.5061608304100043</v>
      </c>
    </row>
    <row r="164" spans="1:13" x14ac:dyDescent="0.35">
      <c r="A164">
        <v>3</v>
      </c>
      <c r="B164" t="s">
        <v>7</v>
      </c>
      <c r="C164">
        <v>10</v>
      </c>
      <c r="D164">
        <v>5</v>
      </c>
      <c r="E164" t="s">
        <v>7</v>
      </c>
      <c r="F164">
        <v>14</v>
      </c>
      <c r="G164">
        <v>4</v>
      </c>
      <c r="H164" t="s">
        <v>8</v>
      </c>
      <c r="I164">
        <f t="shared" si="8"/>
        <v>0</v>
      </c>
      <c r="J164">
        <f>IF(Table2[[#This Row],[Drained_after_socializing]]="Yes",1,IF(Table2[[#This Row],[Drained_after_socializing]]="No",0,""))</f>
        <v>0</v>
      </c>
      <c r="K164">
        <f t="shared" si="9"/>
        <v>1</v>
      </c>
      <c r="L164" t="str">
        <f t="shared" si="10"/>
        <v>Low</v>
      </c>
      <c r="M164">
        <f t="shared" si="11"/>
        <v>0</v>
      </c>
    </row>
    <row r="165" spans="1:13" x14ac:dyDescent="0.35">
      <c r="A165">
        <v>6</v>
      </c>
      <c r="B165" t="s">
        <v>9</v>
      </c>
      <c r="C165">
        <v>3</v>
      </c>
      <c r="D165">
        <v>3</v>
      </c>
      <c r="E165" t="s">
        <v>9</v>
      </c>
      <c r="F165">
        <v>1</v>
      </c>
      <c r="G165">
        <v>0</v>
      </c>
      <c r="H165" t="s">
        <v>10</v>
      </c>
      <c r="I165">
        <f t="shared" si="8"/>
        <v>1</v>
      </c>
      <c r="J165">
        <f>IF(Table2[[#This Row],[Drained_after_socializing]]="Yes",1,IF(Table2[[#This Row],[Drained_after_socializing]]="No",0,""))</f>
        <v>1</v>
      </c>
      <c r="K165">
        <f t="shared" si="9"/>
        <v>0</v>
      </c>
      <c r="L165" t="str">
        <f t="shared" si="10"/>
        <v>Medium</v>
      </c>
      <c r="M165">
        <f t="shared" si="11"/>
        <v>4.5061608304100043</v>
      </c>
    </row>
    <row r="166" spans="1:13" x14ac:dyDescent="0.35">
      <c r="A166">
        <v>6</v>
      </c>
      <c r="B166" t="s">
        <v>9</v>
      </c>
      <c r="C166">
        <v>1</v>
      </c>
      <c r="D166">
        <v>3</v>
      </c>
      <c r="E166" t="s">
        <v>9</v>
      </c>
      <c r="F166">
        <v>1</v>
      </c>
      <c r="G166">
        <v>3</v>
      </c>
      <c r="H166" t="s">
        <v>10</v>
      </c>
      <c r="I166">
        <f t="shared" si="8"/>
        <v>1</v>
      </c>
      <c r="J166">
        <f>IF(Table2[[#This Row],[Drained_after_socializing]]="Yes",1,IF(Table2[[#This Row],[Drained_after_socializing]]="No",0,""))</f>
        <v>1</v>
      </c>
      <c r="K166">
        <f t="shared" si="9"/>
        <v>0</v>
      </c>
      <c r="L166" t="str">
        <f t="shared" si="10"/>
        <v>Medium</v>
      </c>
      <c r="M166">
        <f t="shared" si="11"/>
        <v>4.5061608304100043</v>
      </c>
    </row>
    <row r="167" spans="1:13" x14ac:dyDescent="0.35">
      <c r="A167">
        <v>0</v>
      </c>
      <c r="B167" t="s">
        <v>7</v>
      </c>
      <c r="C167">
        <v>7</v>
      </c>
      <c r="D167">
        <v>7</v>
      </c>
      <c r="E167" t="s">
        <v>7</v>
      </c>
      <c r="F167">
        <v>9</v>
      </c>
      <c r="G167">
        <v>8</v>
      </c>
      <c r="H167" t="s">
        <v>8</v>
      </c>
      <c r="I167">
        <f t="shared" si="8"/>
        <v>0</v>
      </c>
      <c r="J167">
        <f>IF(Table2[[#This Row],[Drained_after_socializing]]="Yes",1,IF(Table2[[#This Row],[Drained_after_socializing]]="No",0,""))</f>
        <v>0</v>
      </c>
      <c r="K167">
        <f t="shared" si="9"/>
        <v>1</v>
      </c>
      <c r="L167" t="str">
        <f t="shared" si="10"/>
        <v>Low</v>
      </c>
      <c r="M167">
        <f t="shared" si="11"/>
        <v>0</v>
      </c>
    </row>
    <row r="168" spans="1:13" x14ac:dyDescent="0.35">
      <c r="A168">
        <v>10</v>
      </c>
      <c r="B168" t="s">
        <v>9</v>
      </c>
      <c r="C168">
        <v>0</v>
      </c>
      <c r="D168">
        <v>3</v>
      </c>
      <c r="E168" t="s">
        <v>9</v>
      </c>
      <c r="F168">
        <v>4</v>
      </c>
      <c r="G168">
        <v>3</v>
      </c>
      <c r="H168" t="s">
        <v>10</v>
      </c>
      <c r="I168">
        <f t="shared" si="8"/>
        <v>1</v>
      </c>
      <c r="J168">
        <f>IF(Table2[[#This Row],[Drained_after_socializing]]="Yes",1,IF(Table2[[#This Row],[Drained_after_socializing]]="No",0,""))</f>
        <v>1</v>
      </c>
      <c r="K168">
        <f t="shared" si="9"/>
        <v>0</v>
      </c>
      <c r="L168" t="str">
        <f t="shared" si="10"/>
        <v>High</v>
      </c>
      <c r="M168">
        <f t="shared" si="11"/>
        <v>4.5061608304100043</v>
      </c>
    </row>
    <row r="169" spans="1:13" x14ac:dyDescent="0.35">
      <c r="A169">
        <v>9</v>
      </c>
      <c r="B169" t="s">
        <v>9</v>
      </c>
      <c r="C169">
        <v>2</v>
      </c>
      <c r="D169">
        <v>2</v>
      </c>
      <c r="E169" t="s">
        <v>9</v>
      </c>
      <c r="F169">
        <v>1</v>
      </c>
      <c r="G169">
        <v>1</v>
      </c>
      <c r="H169" t="s">
        <v>10</v>
      </c>
      <c r="I169">
        <f t="shared" si="8"/>
        <v>1</v>
      </c>
      <c r="J169">
        <f>IF(Table2[[#This Row],[Drained_after_socializing]]="Yes",1,IF(Table2[[#This Row],[Drained_after_socializing]]="No",0,""))</f>
        <v>1</v>
      </c>
      <c r="K169">
        <f t="shared" si="9"/>
        <v>0</v>
      </c>
      <c r="L169" t="str">
        <f t="shared" si="10"/>
        <v>High</v>
      </c>
      <c r="M169">
        <f t="shared" si="11"/>
        <v>4.5061608304100043</v>
      </c>
    </row>
    <row r="170" spans="1:13" x14ac:dyDescent="0.35">
      <c r="A170">
        <v>1</v>
      </c>
      <c r="B170" t="s">
        <v>7</v>
      </c>
      <c r="C170">
        <v>5</v>
      </c>
      <c r="D170">
        <v>7</v>
      </c>
      <c r="E170" t="s">
        <v>7</v>
      </c>
      <c r="F170">
        <v>9</v>
      </c>
      <c r="G170">
        <v>7</v>
      </c>
      <c r="H170" t="s">
        <v>8</v>
      </c>
      <c r="I170">
        <f t="shared" si="8"/>
        <v>0</v>
      </c>
      <c r="J170">
        <f>IF(Table2[[#This Row],[Drained_after_socializing]]="Yes",1,IF(Table2[[#This Row],[Drained_after_socializing]]="No",0,""))</f>
        <v>0</v>
      </c>
      <c r="K170">
        <f t="shared" si="9"/>
        <v>1</v>
      </c>
      <c r="L170" t="str">
        <f t="shared" si="10"/>
        <v>Low</v>
      </c>
      <c r="M170">
        <f t="shared" si="11"/>
        <v>0</v>
      </c>
    </row>
    <row r="171" spans="1:13" x14ac:dyDescent="0.35">
      <c r="A171">
        <v>6</v>
      </c>
      <c r="B171" t="s">
        <v>9</v>
      </c>
      <c r="C171">
        <v>1</v>
      </c>
      <c r="D171">
        <v>3</v>
      </c>
      <c r="E171" t="s">
        <v>9</v>
      </c>
      <c r="F171">
        <v>3</v>
      </c>
      <c r="G171">
        <v>3</v>
      </c>
      <c r="H171" t="s">
        <v>10</v>
      </c>
      <c r="I171">
        <f t="shared" si="8"/>
        <v>1</v>
      </c>
      <c r="J171">
        <f>IF(Table2[[#This Row],[Drained_after_socializing]]="Yes",1,IF(Table2[[#This Row],[Drained_after_socializing]]="No",0,""))</f>
        <v>1</v>
      </c>
      <c r="K171">
        <f t="shared" si="9"/>
        <v>0</v>
      </c>
      <c r="L171" t="str">
        <f t="shared" si="10"/>
        <v>Medium</v>
      </c>
      <c r="M171">
        <f t="shared" si="11"/>
        <v>4.5061608304100043</v>
      </c>
    </row>
    <row r="172" spans="1:13" x14ac:dyDescent="0.35">
      <c r="A172">
        <v>1</v>
      </c>
      <c r="B172" t="s">
        <v>7</v>
      </c>
      <c r="C172">
        <v>8</v>
      </c>
      <c r="D172">
        <v>4</v>
      </c>
      <c r="E172" t="s">
        <v>7</v>
      </c>
      <c r="F172">
        <v>10</v>
      </c>
      <c r="G172">
        <v>8</v>
      </c>
      <c r="H172" t="s">
        <v>8</v>
      </c>
      <c r="I172">
        <f t="shared" si="8"/>
        <v>0</v>
      </c>
      <c r="J172">
        <f>IF(Table2[[#This Row],[Drained_after_socializing]]="Yes",1,IF(Table2[[#This Row],[Drained_after_socializing]]="No",0,""))</f>
        <v>0</v>
      </c>
      <c r="K172">
        <f t="shared" si="9"/>
        <v>1</v>
      </c>
      <c r="L172" t="str">
        <f t="shared" si="10"/>
        <v>Low</v>
      </c>
      <c r="M172">
        <f t="shared" si="11"/>
        <v>0</v>
      </c>
    </row>
    <row r="173" spans="1:13" x14ac:dyDescent="0.35">
      <c r="A173">
        <v>4.5058160029999996</v>
      </c>
      <c r="B173" t="s">
        <v>7</v>
      </c>
      <c r="C173">
        <v>4</v>
      </c>
      <c r="D173">
        <v>7</v>
      </c>
      <c r="E173" t="s">
        <v>7</v>
      </c>
      <c r="F173">
        <v>7</v>
      </c>
      <c r="G173">
        <v>5</v>
      </c>
      <c r="H173" t="s">
        <v>8</v>
      </c>
      <c r="I173">
        <f t="shared" si="8"/>
        <v>0</v>
      </c>
      <c r="J173">
        <f>IF(Table2[[#This Row],[Drained_after_socializing]]="Yes",1,IF(Table2[[#This Row],[Drained_after_socializing]]="No",0,""))</f>
        <v>0</v>
      </c>
      <c r="K173">
        <f t="shared" si="9"/>
        <v>1</v>
      </c>
      <c r="L173" t="str">
        <f t="shared" si="10"/>
        <v>Medium</v>
      </c>
      <c r="M173">
        <f t="shared" si="11"/>
        <v>0</v>
      </c>
    </row>
    <row r="174" spans="1:13" x14ac:dyDescent="0.35">
      <c r="A174">
        <v>3</v>
      </c>
      <c r="B174" t="s">
        <v>7</v>
      </c>
      <c r="C174">
        <v>6</v>
      </c>
      <c r="D174">
        <v>6</v>
      </c>
      <c r="E174" t="s">
        <v>7</v>
      </c>
      <c r="F174">
        <v>13</v>
      </c>
      <c r="G174">
        <v>9</v>
      </c>
      <c r="H174" t="s">
        <v>8</v>
      </c>
      <c r="I174">
        <f t="shared" si="8"/>
        <v>0</v>
      </c>
      <c r="J174">
        <f>IF(Table2[[#This Row],[Drained_after_socializing]]="Yes",1,IF(Table2[[#This Row],[Drained_after_socializing]]="No",0,""))</f>
        <v>0</v>
      </c>
      <c r="K174">
        <f t="shared" si="9"/>
        <v>1</v>
      </c>
      <c r="L174" t="str">
        <f t="shared" si="10"/>
        <v>Low</v>
      </c>
      <c r="M174">
        <f t="shared" si="11"/>
        <v>0</v>
      </c>
    </row>
    <row r="175" spans="1:13" x14ac:dyDescent="0.35">
      <c r="A175">
        <v>6</v>
      </c>
      <c r="B175" t="s">
        <v>9</v>
      </c>
      <c r="C175">
        <v>1</v>
      </c>
      <c r="D175">
        <v>3</v>
      </c>
      <c r="E175" t="s">
        <v>9</v>
      </c>
      <c r="F175">
        <v>0</v>
      </c>
      <c r="G175">
        <v>2</v>
      </c>
      <c r="H175" t="s">
        <v>10</v>
      </c>
      <c r="I175">
        <f t="shared" si="8"/>
        <v>1</v>
      </c>
      <c r="J175">
        <f>IF(Table2[[#This Row],[Drained_after_socializing]]="Yes",1,IF(Table2[[#This Row],[Drained_after_socializing]]="No",0,""))</f>
        <v>1</v>
      </c>
      <c r="K175">
        <f t="shared" si="9"/>
        <v>0</v>
      </c>
      <c r="L175" t="str">
        <f t="shared" si="10"/>
        <v>Medium</v>
      </c>
      <c r="M175">
        <f t="shared" si="11"/>
        <v>4.5061608304100043</v>
      </c>
    </row>
    <row r="176" spans="1:13" x14ac:dyDescent="0.35">
      <c r="A176">
        <v>1</v>
      </c>
      <c r="B176" t="s">
        <v>7</v>
      </c>
      <c r="C176">
        <v>5</v>
      </c>
      <c r="D176">
        <v>5</v>
      </c>
      <c r="E176" t="s">
        <v>7</v>
      </c>
      <c r="F176">
        <v>15</v>
      </c>
      <c r="G176">
        <v>5</v>
      </c>
      <c r="H176" t="s">
        <v>8</v>
      </c>
      <c r="I176">
        <f t="shared" si="8"/>
        <v>0</v>
      </c>
      <c r="J176">
        <f>IF(Table2[[#This Row],[Drained_after_socializing]]="Yes",1,IF(Table2[[#This Row],[Drained_after_socializing]]="No",0,""))</f>
        <v>0</v>
      </c>
      <c r="K176">
        <f t="shared" si="9"/>
        <v>1</v>
      </c>
      <c r="L176" t="str">
        <f t="shared" si="10"/>
        <v>Low</v>
      </c>
      <c r="M176">
        <f t="shared" si="11"/>
        <v>0</v>
      </c>
    </row>
    <row r="177" spans="1:13" x14ac:dyDescent="0.35">
      <c r="A177">
        <v>8</v>
      </c>
      <c r="B177" t="s">
        <v>9</v>
      </c>
      <c r="C177">
        <v>2</v>
      </c>
      <c r="D177">
        <v>2</v>
      </c>
      <c r="E177" t="s">
        <v>9</v>
      </c>
      <c r="F177">
        <v>1</v>
      </c>
      <c r="G177">
        <v>1</v>
      </c>
      <c r="H177" t="s">
        <v>10</v>
      </c>
      <c r="I177">
        <f t="shared" si="8"/>
        <v>1</v>
      </c>
      <c r="J177">
        <f>IF(Table2[[#This Row],[Drained_after_socializing]]="Yes",1,IF(Table2[[#This Row],[Drained_after_socializing]]="No",0,""))</f>
        <v>1</v>
      </c>
      <c r="K177">
        <f t="shared" si="9"/>
        <v>0</v>
      </c>
      <c r="L177" t="str">
        <f t="shared" si="10"/>
        <v>High</v>
      </c>
      <c r="M177">
        <f t="shared" si="11"/>
        <v>4.5061608304100043</v>
      </c>
    </row>
    <row r="178" spans="1:13" x14ac:dyDescent="0.35">
      <c r="A178">
        <v>1</v>
      </c>
      <c r="B178" t="s">
        <v>7</v>
      </c>
      <c r="C178">
        <v>9</v>
      </c>
      <c r="D178">
        <v>4</v>
      </c>
      <c r="E178" t="s">
        <v>7</v>
      </c>
      <c r="F178">
        <v>13</v>
      </c>
      <c r="G178">
        <v>6</v>
      </c>
      <c r="H178" t="s">
        <v>8</v>
      </c>
      <c r="I178">
        <f t="shared" si="8"/>
        <v>0</v>
      </c>
      <c r="J178">
        <f>IF(Table2[[#This Row],[Drained_after_socializing]]="Yes",1,IF(Table2[[#This Row],[Drained_after_socializing]]="No",0,""))</f>
        <v>0</v>
      </c>
      <c r="K178">
        <f t="shared" si="9"/>
        <v>1</v>
      </c>
      <c r="L178" t="str">
        <f t="shared" si="10"/>
        <v>Low</v>
      </c>
      <c r="M178">
        <f t="shared" si="11"/>
        <v>0</v>
      </c>
    </row>
    <row r="179" spans="1:13" x14ac:dyDescent="0.35">
      <c r="A179">
        <v>2</v>
      </c>
      <c r="B179" t="s">
        <v>7</v>
      </c>
      <c r="C179">
        <v>8</v>
      </c>
      <c r="D179">
        <v>6</v>
      </c>
      <c r="E179" t="s">
        <v>7</v>
      </c>
      <c r="F179">
        <v>13</v>
      </c>
      <c r="G179">
        <v>10</v>
      </c>
      <c r="H179" t="s">
        <v>8</v>
      </c>
      <c r="I179">
        <f t="shared" si="8"/>
        <v>0</v>
      </c>
      <c r="J179">
        <f>IF(Table2[[#This Row],[Drained_after_socializing]]="Yes",1,IF(Table2[[#This Row],[Drained_after_socializing]]="No",0,""))</f>
        <v>0</v>
      </c>
      <c r="K179">
        <f t="shared" si="9"/>
        <v>1</v>
      </c>
      <c r="L179" t="str">
        <f t="shared" si="10"/>
        <v>Low</v>
      </c>
      <c r="M179">
        <f t="shared" si="11"/>
        <v>0</v>
      </c>
    </row>
    <row r="180" spans="1:13" x14ac:dyDescent="0.35">
      <c r="A180">
        <v>2</v>
      </c>
      <c r="B180" t="s">
        <v>7</v>
      </c>
      <c r="C180">
        <v>9</v>
      </c>
      <c r="D180">
        <v>7</v>
      </c>
      <c r="E180" t="s">
        <v>7</v>
      </c>
      <c r="F180">
        <v>13</v>
      </c>
      <c r="G180">
        <v>10</v>
      </c>
      <c r="H180" t="s">
        <v>8</v>
      </c>
      <c r="I180">
        <f t="shared" si="8"/>
        <v>0</v>
      </c>
      <c r="J180">
        <f>IF(Table2[[#This Row],[Drained_after_socializing]]="Yes",1,IF(Table2[[#This Row],[Drained_after_socializing]]="No",0,""))</f>
        <v>0</v>
      </c>
      <c r="K180">
        <f t="shared" si="9"/>
        <v>1</v>
      </c>
      <c r="L180" t="str">
        <f t="shared" si="10"/>
        <v>Low</v>
      </c>
      <c r="M180">
        <f t="shared" si="11"/>
        <v>0</v>
      </c>
    </row>
    <row r="181" spans="1:13" x14ac:dyDescent="0.35">
      <c r="A181">
        <v>2</v>
      </c>
      <c r="B181" t="s">
        <v>7</v>
      </c>
      <c r="C181">
        <v>6</v>
      </c>
      <c r="D181">
        <v>7</v>
      </c>
      <c r="E181" t="s">
        <v>7</v>
      </c>
      <c r="F181">
        <v>8</v>
      </c>
      <c r="G181">
        <v>9</v>
      </c>
      <c r="H181" t="s">
        <v>8</v>
      </c>
      <c r="I181">
        <f t="shared" si="8"/>
        <v>0</v>
      </c>
      <c r="J181">
        <f>IF(Table2[[#This Row],[Drained_after_socializing]]="Yes",1,IF(Table2[[#This Row],[Drained_after_socializing]]="No",0,""))</f>
        <v>0</v>
      </c>
      <c r="K181">
        <f t="shared" si="9"/>
        <v>1</v>
      </c>
      <c r="L181" t="str">
        <f t="shared" si="10"/>
        <v>Low</v>
      </c>
      <c r="M181">
        <f t="shared" si="11"/>
        <v>0</v>
      </c>
    </row>
    <row r="182" spans="1:13" x14ac:dyDescent="0.35">
      <c r="A182">
        <v>4.5058160029999996</v>
      </c>
      <c r="B182" t="s">
        <v>7</v>
      </c>
      <c r="C182">
        <v>8</v>
      </c>
      <c r="D182">
        <v>5</v>
      </c>
      <c r="E182" t="s">
        <v>7</v>
      </c>
      <c r="F182">
        <v>9</v>
      </c>
      <c r="G182">
        <v>4</v>
      </c>
      <c r="H182" t="s">
        <v>8</v>
      </c>
      <c r="I182">
        <f t="shared" si="8"/>
        <v>0</v>
      </c>
      <c r="J182">
        <f>IF(Table2[[#This Row],[Drained_after_socializing]]="Yes",1,IF(Table2[[#This Row],[Drained_after_socializing]]="No",0,""))</f>
        <v>0</v>
      </c>
      <c r="K182">
        <f t="shared" si="9"/>
        <v>1</v>
      </c>
      <c r="L182" t="str">
        <f t="shared" si="10"/>
        <v>Medium</v>
      </c>
      <c r="M182">
        <f t="shared" si="11"/>
        <v>0</v>
      </c>
    </row>
    <row r="183" spans="1:13" x14ac:dyDescent="0.35">
      <c r="A183">
        <v>3</v>
      </c>
      <c r="B183" t="s">
        <v>7</v>
      </c>
      <c r="C183">
        <v>8</v>
      </c>
      <c r="D183">
        <v>4</v>
      </c>
      <c r="E183" t="s">
        <v>7</v>
      </c>
      <c r="F183">
        <v>7</v>
      </c>
      <c r="G183">
        <v>4</v>
      </c>
      <c r="H183" t="s">
        <v>8</v>
      </c>
      <c r="I183">
        <f t="shared" si="8"/>
        <v>0</v>
      </c>
      <c r="J183">
        <f>IF(Table2[[#This Row],[Drained_after_socializing]]="Yes",1,IF(Table2[[#This Row],[Drained_after_socializing]]="No",0,""))</f>
        <v>0</v>
      </c>
      <c r="K183">
        <f t="shared" si="9"/>
        <v>1</v>
      </c>
      <c r="L183" t="str">
        <f t="shared" si="10"/>
        <v>Low</v>
      </c>
      <c r="M183">
        <f t="shared" si="11"/>
        <v>0</v>
      </c>
    </row>
    <row r="184" spans="1:13" x14ac:dyDescent="0.35">
      <c r="A184">
        <v>6</v>
      </c>
      <c r="B184" t="s">
        <v>9</v>
      </c>
      <c r="C184">
        <v>0</v>
      </c>
      <c r="D184">
        <v>0</v>
      </c>
      <c r="E184" t="s">
        <v>9</v>
      </c>
      <c r="F184">
        <v>2</v>
      </c>
      <c r="G184">
        <v>3</v>
      </c>
      <c r="H184" t="s">
        <v>10</v>
      </c>
      <c r="I184">
        <f t="shared" si="8"/>
        <v>1</v>
      </c>
      <c r="J184">
        <f>IF(Table2[[#This Row],[Drained_after_socializing]]="Yes",1,IF(Table2[[#This Row],[Drained_after_socializing]]="No",0,""))</f>
        <v>1</v>
      </c>
      <c r="K184">
        <f t="shared" si="9"/>
        <v>0</v>
      </c>
      <c r="L184" t="str">
        <f t="shared" si="10"/>
        <v>Medium</v>
      </c>
      <c r="M184">
        <f t="shared" si="11"/>
        <v>4.5061608304100043</v>
      </c>
    </row>
    <row r="185" spans="1:13" x14ac:dyDescent="0.35">
      <c r="A185">
        <v>7</v>
      </c>
      <c r="B185" t="s">
        <v>9</v>
      </c>
      <c r="C185">
        <v>0</v>
      </c>
      <c r="D185">
        <v>2</v>
      </c>
      <c r="E185" t="s">
        <v>9</v>
      </c>
      <c r="F185">
        <v>3</v>
      </c>
      <c r="G185">
        <v>2</v>
      </c>
      <c r="H185" t="s">
        <v>10</v>
      </c>
      <c r="I185">
        <f t="shared" si="8"/>
        <v>1</v>
      </c>
      <c r="J185">
        <f>IF(Table2[[#This Row],[Drained_after_socializing]]="Yes",1,IF(Table2[[#This Row],[Drained_after_socializing]]="No",0,""))</f>
        <v>1</v>
      </c>
      <c r="K185">
        <f t="shared" si="9"/>
        <v>0</v>
      </c>
      <c r="L185" t="str">
        <f t="shared" si="10"/>
        <v>Medium</v>
      </c>
      <c r="M185">
        <f t="shared" si="11"/>
        <v>4.5061608304100043</v>
      </c>
    </row>
    <row r="186" spans="1:13" x14ac:dyDescent="0.35">
      <c r="A186">
        <v>3</v>
      </c>
      <c r="B186" t="s">
        <v>7</v>
      </c>
      <c r="C186">
        <v>8</v>
      </c>
      <c r="D186">
        <v>7</v>
      </c>
      <c r="E186" t="s">
        <v>7</v>
      </c>
      <c r="F186">
        <v>7</v>
      </c>
      <c r="G186">
        <v>10</v>
      </c>
      <c r="H186" t="s">
        <v>8</v>
      </c>
      <c r="I186">
        <f t="shared" si="8"/>
        <v>0</v>
      </c>
      <c r="J186">
        <f>IF(Table2[[#This Row],[Drained_after_socializing]]="Yes",1,IF(Table2[[#This Row],[Drained_after_socializing]]="No",0,""))</f>
        <v>0</v>
      </c>
      <c r="K186">
        <f t="shared" si="9"/>
        <v>1</v>
      </c>
      <c r="L186" t="str">
        <f t="shared" si="10"/>
        <v>Low</v>
      </c>
      <c r="M186">
        <f t="shared" si="11"/>
        <v>0</v>
      </c>
    </row>
    <row r="187" spans="1:13" x14ac:dyDescent="0.35">
      <c r="A187">
        <v>10</v>
      </c>
      <c r="B187" t="s">
        <v>9</v>
      </c>
      <c r="C187">
        <v>1</v>
      </c>
      <c r="D187">
        <v>0</v>
      </c>
      <c r="E187" t="s">
        <v>9</v>
      </c>
      <c r="F187">
        <v>0</v>
      </c>
      <c r="G187">
        <v>3</v>
      </c>
      <c r="H187" t="s">
        <v>10</v>
      </c>
      <c r="I187">
        <f t="shared" si="8"/>
        <v>1</v>
      </c>
      <c r="J187">
        <f>IF(Table2[[#This Row],[Drained_after_socializing]]="Yes",1,IF(Table2[[#This Row],[Drained_after_socializing]]="No",0,""))</f>
        <v>1</v>
      </c>
      <c r="K187">
        <f t="shared" si="9"/>
        <v>0</v>
      </c>
      <c r="L187" t="str">
        <f t="shared" si="10"/>
        <v>High</v>
      </c>
      <c r="M187">
        <f t="shared" si="11"/>
        <v>4.5061608304100043</v>
      </c>
    </row>
    <row r="188" spans="1:13" x14ac:dyDescent="0.35">
      <c r="A188">
        <v>9</v>
      </c>
      <c r="B188" t="s">
        <v>9</v>
      </c>
      <c r="C188">
        <v>2</v>
      </c>
      <c r="D188">
        <v>0</v>
      </c>
      <c r="E188" t="s">
        <v>9</v>
      </c>
      <c r="F188">
        <v>2</v>
      </c>
      <c r="G188">
        <v>1</v>
      </c>
      <c r="H188" t="s">
        <v>10</v>
      </c>
      <c r="I188">
        <f t="shared" si="8"/>
        <v>1</v>
      </c>
      <c r="J188">
        <f>IF(Table2[[#This Row],[Drained_after_socializing]]="Yes",1,IF(Table2[[#This Row],[Drained_after_socializing]]="No",0,""))</f>
        <v>1</v>
      </c>
      <c r="K188">
        <f t="shared" si="9"/>
        <v>0</v>
      </c>
      <c r="L188" t="str">
        <f t="shared" si="10"/>
        <v>High</v>
      </c>
      <c r="M188">
        <f t="shared" si="11"/>
        <v>4.5061608304100043</v>
      </c>
    </row>
    <row r="189" spans="1:13" x14ac:dyDescent="0.35">
      <c r="A189">
        <v>10</v>
      </c>
      <c r="B189" t="s">
        <v>9</v>
      </c>
      <c r="C189">
        <v>0</v>
      </c>
      <c r="D189">
        <v>1</v>
      </c>
      <c r="E189" t="s">
        <v>9</v>
      </c>
      <c r="F189">
        <v>1</v>
      </c>
      <c r="G189">
        <v>1</v>
      </c>
      <c r="H189" t="s">
        <v>10</v>
      </c>
      <c r="I189">
        <f t="shared" si="8"/>
        <v>1</v>
      </c>
      <c r="J189">
        <f>IF(Table2[[#This Row],[Drained_after_socializing]]="Yes",1,IF(Table2[[#This Row],[Drained_after_socializing]]="No",0,""))</f>
        <v>1</v>
      </c>
      <c r="K189">
        <f t="shared" si="9"/>
        <v>0</v>
      </c>
      <c r="L189" t="str">
        <f t="shared" si="10"/>
        <v>High</v>
      </c>
      <c r="M189">
        <f t="shared" si="11"/>
        <v>4.5061608304100043</v>
      </c>
    </row>
    <row r="190" spans="1:13" x14ac:dyDescent="0.35">
      <c r="A190">
        <v>7</v>
      </c>
      <c r="B190" t="s">
        <v>9</v>
      </c>
      <c r="C190">
        <v>2</v>
      </c>
      <c r="D190">
        <v>1</v>
      </c>
      <c r="E190" t="s">
        <v>9</v>
      </c>
      <c r="F190">
        <v>1</v>
      </c>
      <c r="G190">
        <v>2</v>
      </c>
      <c r="H190" t="s">
        <v>10</v>
      </c>
      <c r="I190">
        <f t="shared" si="8"/>
        <v>1</v>
      </c>
      <c r="J190">
        <f>IF(Table2[[#This Row],[Drained_after_socializing]]="Yes",1,IF(Table2[[#This Row],[Drained_after_socializing]]="No",0,""))</f>
        <v>1</v>
      </c>
      <c r="K190">
        <f t="shared" si="9"/>
        <v>0</v>
      </c>
      <c r="L190" t="str">
        <f t="shared" si="10"/>
        <v>Medium</v>
      </c>
      <c r="M190">
        <f t="shared" si="11"/>
        <v>4.5061608304100043</v>
      </c>
    </row>
    <row r="191" spans="1:13" x14ac:dyDescent="0.35">
      <c r="A191">
        <v>2</v>
      </c>
      <c r="B191" t="s">
        <v>7</v>
      </c>
      <c r="C191">
        <v>10</v>
      </c>
      <c r="D191">
        <v>7</v>
      </c>
      <c r="E191" t="s">
        <v>7</v>
      </c>
      <c r="F191">
        <v>10</v>
      </c>
      <c r="G191">
        <v>4</v>
      </c>
      <c r="H191" t="s">
        <v>8</v>
      </c>
      <c r="I191">
        <f t="shared" si="8"/>
        <v>0</v>
      </c>
      <c r="J191">
        <f>IF(Table2[[#This Row],[Drained_after_socializing]]="Yes",1,IF(Table2[[#This Row],[Drained_after_socializing]]="No",0,""))</f>
        <v>0</v>
      </c>
      <c r="K191">
        <f t="shared" si="9"/>
        <v>1</v>
      </c>
      <c r="L191" t="str">
        <f t="shared" si="10"/>
        <v>Low</v>
      </c>
      <c r="M191">
        <f t="shared" si="11"/>
        <v>0</v>
      </c>
    </row>
    <row r="192" spans="1:13" x14ac:dyDescent="0.35">
      <c r="A192">
        <v>4</v>
      </c>
      <c r="B192" t="s">
        <v>7</v>
      </c>
      <c r="C192">
        <v>8</v>
      </c>
      <c r="D192">
        <v>7</v>
      </c>
      <c r="E192" t="s">
        <v>7</v>
      </c>
      <c r="F192">
        <v>6</v>
      </c>
      <c r="G192">
        <v>10</v>
      </c>
      <c r="H192" t="s">
        <v>8</v>
      </c>
      <c r="I192">
        <f t="shared" si="8"/>
        <v>0</v>
      </c>
      <c r="J192">
        <f>IF(Table2[[#This Row],[Drained_after_socializing]]="Yes",1,IF(Table2[[#This Row],[Drained_after_socializing]]="No",0,""))</f>
        <v>0</v>
      </c>
      <c r="K192">
        <f t="shared" si="9"/>
        <v>1</v>
      </c>
      <c r="L192" t="str">
        <f t="shared" si="10"/>
        <v>Medium</v>
      </c>
      <c r="M192">
        <f t="shared" si="11"/>
        <v>0</v>
      </c>
    </row>
    <row r="193" spans="1:13" x14ac:dyDescent="0.35">
      <c r="A193">
        <v>3</v>
      </c>
      <c r="B193" t="s">
        <v>7</v>
      </c>
      <c r="C193">
        <v>8</v>
      </c>
      <c r="D193">
        <v>4</v>
      </c>
      <c r="E193" t="s">
        <v>7</v>
      </c>
      <c r="F193">
        <v>9</v>
      </c>
      <c r="G193">
        <v>7</v>
      </c>
      <c r="H193" t="s">
        <v>8</v>
      </c>
      <c r="I193">
        <f t="shared" si="8"/>
        <v>0</v>
      </c>
      <c r="J193">
        <f>IF(Table2[[#This Row],[Drained_after_socializing]]="Yes",1,IF(Table2[[#This Row],[Drained_after_socializing]]="No",0,""))</f>
        <v>0</v>
      </c>
      <c r="K193">
        <f t="shared" si="9"/>
        <v>1</v>
      </c>
      <c r="L193" t="str">
        <f t="shared" si="10"/>
        <v>Low</v>
      </c>
      <c r="M193">
        <f t="shared" si="11"/>
        <v>0</v>
      </c>
    </row>
    <row r="194" spans="1:13" x14ac:dyDescent="0.35">
      <c r="A194">
        <v>0</v>
      </c>
      <c r="B194" t="s">
        <v>7</v>
      </c>
      <c r="C194">
        <v>5</v>
      </c>
      <c r="D194">
        <v>6</v>
      </c>
      <c r="E194" t="s">
        <v>7</v>
      </c>
      <c r="F194">
        <v>9</v>
      </c>
      <c r="G194">
        <v>4</v>
      </c>
      <c r="H194" t="s">
        <v>8</v>
      </c>
      <c r="I194">
        <f t="shared" ref="I194:I257" si="12">IF(B194="Yes",1,IF(B194="No",0,""))</f>
        <v>0</v>
      </c>
      <c r="J194">
        <f>IF(Table2[[#This Row],[Drained_after_socializing]]="Yes",1,IF(Table2[[#This Row],[Drained_after_socializing]]="No",0,""))</f>
        <v>0</v>
      </c>
      <c r="K194">
        <f t="shared" ref="K194:K257" si="13">IF(H194="Extrovert",1,IF(H194="Introvert",0,""))</f>
        <v>1</v>
      </c>
      <c r="L194" t="str">
        <f t="shared" ref="L194:L257" si="14">IF(A194&lt;=3,"Low",IF(A194&lt;=7,"Medium","High"))</f>
        <v>Low</v>
      </c>
      <c r="M194">
        <f t="shared" ref="M194:M257" si="15">AVERAGE(IF(H:H="Introvert",A:A))</f>
        <v>0</v>
      </c>
    </row>
    <row r="195" spans="1:13" x14ac:dyDescent="0.35">
      <c r="A195">
        <v>9</v>
      </c>
      <c r="B195" t="s">
        <v>9</v>
      </c>
      <c r="C195">
        <v>2</v>
      </c>
      <c r="D195">
        <v>3</v>
      </c>
      <c r="E195" t="s">
        <v>9</v>
      </c>
      <c r="F195">
        <v>2</v>
      </c>
      <c r="G195">
        <v>1</v>
      </c>
      <c r="H195" t="s">
        <v>10</v>
      </c>
      <c r="I195">
        <f t="shared" si="12"/>
        <v>1</v>
      </c>
      <c r="J195">
        <f>IF(Table2[[#This Row],[Drained_after_socializing]]="Yes",1,IF(Table2[[#This Row],[Drained_after_socializing]]="No",0,""))</f>
        <v>1</v>
      </c>
      <c r="K195">
        <f t="shared" si="13"/>
        <v>0</v>
      </c>
      <c r="L195" t="str">
        <f t="shared" si="14"/>
        <v>High</v>
      </c>
      <c r="M195">
        <f t="shared" si="15"/>
        <v>4.5061608304100043</v>
      </c>
    </row>
    <row r="196" spans="1:13" x14ac:dyDescent="0.35">
      <c r="A196">
        <v>8</v>
      </c>
      <c r="B196" t="s">
        <v>9</v>
      </c>
      <c r="C196">
        <v>0</v>
      </c>
      <c r="D196">
        <v>0</v>
      </c>
      <c r="E196" t="s">
        <v>9</v>
      </c>
      <c r="F196">
        <v>1</v>
      </c>
      <c r="G196">
        <v>2</v>
      </c>
      <c r="H196" t="s">
        <v>10</v>
      </c>
      <c r="I196">
        <f t="shared" si="12"/>
        <v>1</v>
      </c>
      <c r="J196">
        <f>IF(Table2[[#This Row],[Drained_after_socializing]]="Yes",1,IF(Table2[[#This Row],[Drained_after_socializing]]="No",0,""))</f>
        <v>1</v>
      </c>
      <c r="K196">
        <f t="shared" si="13"/>
        <v>0</v>
      </c>
      <c r="L196" t="str">
        <f t="shared" si="14"/>
        <v>High</v>
      </c>
      <c r="M196">
        <f t="shared" si="15"/>
        <v>4.5061608304100043</v>
      </c>
    </row>
    <row r="197" spans="1:13" x14ac:dyDescent="0.35">
      <c r="A197">
        <v>1</v>
      </c>
      <c r="B197" t="s">
        <v>7</v>
      </c>
      <c r="C197">
        <v>6</v>
      </c>
      <c r="D197">
        <v>7</v>
      </c>
      <c r="E197" t="s">
        <v>7</v>
      </c>
      <c r="F197">
        <v>13</v>
      </c>
      <c r="G197">
        <v>10</v>
      </c>
      <c r="H197" t="s">
        <v>8</v>
      </c>
      <c r="I197">
        <f t="shared" si="12"/>
        <v>0</v>
      </c>
      <c r="J197">
        <f>IF(Table2[[#This Row],[Drained_after_socializing]]="Yes",1,IF(Table2[[#This Row],[Drained_after_socializing]]="No",0,""))</f>
        <v>0</v>
      </c>
      <c r="K197">
        <f t="shared" si="13"/>
        <v>1</v>
      </c>
      <c r="L197" t="str">
        <f t="shared" si="14"/>
        <v>Low</v>
      </c>
      <c r="M197">
        <f t="shared" si="15"/>
        <v>0</v>
      </c>
    </row>
    <row r="198" spans="1:13" x14ac:dyDescent="0.35">
      <c r="A198">
        <v>6</v>
      </c>
      <c r="B198" t="s">
        <v>9</v>
      </c>
      <c r="C198">
        <v>3</v>
      </c>
      <c r="D198">
        <v>2</v>
      </c>
      <c r="E198" t="s">
        <v>9</v>
      </c>
      <c r="F198">
        <v>3</v>
      </c>
      <c r="G198">
        <v>1</v>
      </c>
      <c r="H198" t="s">
        <v>10</v>
      </c>
      <c r="I198">
        <f t="shared" si="12"/>
        <v>1</v>
      </c>
      <c r="J198">
        <f>IF(Table2[[#This Row],[Drained_after_socializing]]="Yes",1,IF(Table2[[#This Row],[Drained_after_socializing]]="No",0,""))</f>
        <v>1</v>
      </c>
      <c r="K198">
        <f t="shared" si="13"/>
        <v>0</v>
      </c>
      <c r="L198" t="str">
        <f t="shared" si="14"/>
        <v>Medium</v>
      </c>
      <c r="M198">
        <f t="shared" si="15"/>
        <v>4.5061608304100043</v>
      </c>
    </row>
    <row r="199" spans="1:13" x14ac:dyDescent="0.35">
      <c r="A199">
        <v>6</v>
      </c>
      <c r="B199" t="s">
        <v>9</v>
      </c>
      <c r="C199">
        <v>2</v>
      </c>
      <c r="D199">
        <v>2</v>
      </c>
      <c r="E199" t="s">
        <v>9</v>
      </c>
      <c r="F199">
        <v>1</v>
      </c>
      <c r="G199">
        <v>1</v>
      </c>
      <c r="H199" t="s">
        <v>10</v>
      </c>
      <c r="I199">
        <f t="shared" si="12"/>
        <v>1</v>
      </c>
      <c r="J199">
        <f>IF(Table2[[#This Row],[Drained_after_socializing]]="Yes",1,IF(Table2[[#This Row],[Drained_after_socializing]]="No",0,""))</f>
        <v>1</v>
      </c>
      <c r="K199">
        <f t="shared" si="13"/>
        <v>0</v>
      </c>
      <c r="L199" t="str">
        <f t="shared" si="14"/>
        <v>Medium</v>
      </c>
      <c r="M199">
        <f t="shared" si="15"/>
        <v>4.5061608304100043</v>
      </c>
    </row>
    <row r="200" spans="1:13" x14ac:dyDescent="0.35">
      <c r="A200">
        <v>10</v>
      </c>
      <c r="B200" t="s">
        <v>9</v>
      </c>
      <c r="C200">
        <v>0</v>
      </c>
      <c r="D200">
        <v>0</v>
      </c>
      <c r="E200" t="s">
        <v>9</v>
      </c>
      <c r="F200">
        <v>3</v>
      </c>
      <c r="G200">
        <v>0</v>
      </c>
      <c r="H200" t="s">
        <v>10</v>
      </c>
      <c r="I200">
        <f t="shared" si="12"/>
        <v>1</v>
      </c>
      <c r="J200">
        <f>IF(Table2[[#This Row],[Drained_after_socializing]]="Yes",1,IF(Table2[[#This Row],[Drained_after_socializing]]="No",0,""))</f>
        <v>1</v>
      </c>
      <c r="K200">
        <f t="shared" si="13"/>
        <v>0</v>
      </c>
      <c r="L200" t="str">
        <f t="shared" si="14"/>
        <v>High</v>
      </c>
      <c r="M200">
        <f t="shared" si="15"/>
        <v>4.5061608304100043</v>
      </c>
    </row>
    <row r="201" spans="1:13" x14ac:dyDescent="0.35">
      <c r="A201">
        <v>3</v>
      </c>
      <c r="B201" t="s">
        <v>7</v>
      </c>
      <c r="C201">
        <v>6</v>
      </c>
      <c r="D201">
        <v>3</v>
      </c>
      <c r="E201" t="s">
        <v>7</v>
      </c>
      <c r="F201">
        <v>10</v>
      </c>
      <c r="G201">
        <v>6</v>
      </c>
      <c r="H201" t="s">
        <v>8</v>
      </c>
      <c r="I201">
        <f t="shared" si="12"/>
        <v>0</v>
      </c>
      <c r="J201">
        <f>IF(Table2[[#This Row],[Drained_after_socializing]]="Yes",1,IF(Table2[[#This Row],[Drained_after_socializing]]="No",0,""))</f>
        <v>0</v>
      </c>
      <c r="K201">
        <f t="shared" si="13"/>
        <v>1</v>
      </c>
      <c r="L201" t="str">
        <f t="shared" si="14"/>
        <v>Low</v>
      </c>
      <c r="M201">
        <f t="shared" si="15"/>
        <v>0</v>
      </c>
    </row>
    <row r="202" spans="1:13" x14ac:dyDescent="0.35">
      <c r="A202">
        <v>7</v>
      </c>
      <c r="B202" t="s">
        <v>9</v>
      </c>
      <c r="C202">
        <v>0</v>
      </c>
      <c r="D202">
        <v>2</v>
      </c>
      <c r="E202" t="s">
        <v>9</v>
      </c>
      <c r="F202">
        <v>3</v>
      </c>
      <c r="G202">
        <v>0</v>
      </c>
      <c r="H202" t="s">
        <v>10</v>
      </c>
      <c r="I202">
        <f t="shared" si="12"/>
        <v>1</v>
      </c>
      <c r="J202">
        <f>IF(Table2[[#This Row],[Drained_after_socializing]]="Yes",1,IF(Table2[[#This Row],[Drained_after_socializing]]="No",0,""))</f>
        <v>1</v>
      </c>
      <c r="K202">
        <f t="shared" si="13"/>
        <v>0</v>
      </c>
      <c r="L202" t="str">
        <f t="shared" si="14"/>
        <v>Medium</v>
      </c>
      <c r="M202">
        <f t="shared" si="15"/>
        <v>4.5061608304100043</v>
      </c>
    </row>
    <row r="203" spans="1:13" x14ac:dyDescent="0.35">
      <c r="A203">
        <v>8</v>
      </c>
      <c r="B203" t="s">
        <v>9</v>
      </c>
      <c r="C203">
        <v>2</v>
      </c>
      <c r="D203">
        <v>1</v>
      </c>
      <c r="E203" t="s">
        <v>9</v>
      </c>
      <c r="F203">
        <v>3</v>
      </c>
      <c r="G203">
        <v>2</v>
      </c>
      <c r="H203" t="s">
        <v>10</v>
      </c>
      <c r="I203">
        <f t="shared" si="12"/>
        <v>1</v>
      </c>
      <c r="J203">
        <f>IF(Table2[[#This Row],[Drained_after_socializing]]="Yes",1,IF(Table2[[#This Row],[Drained_after_socializing]]="No",0,""))</f>
        <v>1</v>
      </c>
      <c r="K203">
        <f t="shared" si="13"/>
        <v>0</v>
      </c>
      <c r="L203" t="str">
        <f t="shared" si="14"/>
        <v>High</v>
      </c>
      <c r="M203">
        <f t="shared" si="15"/>
        <v>4.5061608304100043</v>
      </c>
    </row>
    <row r="204" spans="1:13" x14ac:dyDescent="0.35">
      <c r="A204">
        <v>6</v>
      </c>
      <c r="B204" t="s">
        <v>9</v>
      </c>
      <c r="C204">
        <v>2</v>
      </c>
      <c r="D204">
        <v>0</v>
      </c>
      <c r="E204" t="s">
        <v>9</v>
      </c>
      <c r="F204">
        <v>3</v>
      </c>
      <c r="G204">
        <v>1</v>
      </c>
      <c r="H204" t="s">
        <v>10</v>
      </c>
      <c r="I204">
        <f t="shared" si="12"/>
        <v>1</v>
      </c>
      <c r="J204">
        <f>IF(Table2[[#This Row],[Drained_after_socializing]]="Yes",1,IF(Table2[[#This Row],[Drained_after_socializing]]="No",0,""))</f>
        <v>1</v>
      </c>
      <c r="K204">
        <f t="shared" si="13"/>
        <v>0</v>
      </c>
      <c r="L204" t="str">
        <f t="shared" si="14"/>
        <v>Medium</v>
      </c>
      <c r="M204">
        <f t="shared" si="15"/>
        <v>4.5061608304100043</v>
      </c>
    </row>
    <row r="205" spans="1:13" x14ac:dyDescent="0.35">
      <c r="A205">
        <v>8</v>
      </c>
      <c r="B205" t="s">
        <v>9</v>
      </c>
      <c r="C205">
        <v>1</v>
      </c>
      <c r="D205">
        <v>1</v>
      </c>
      <c r="E205" t="s">
        <v>9</v>
      </c>
      <c r="F205">
        <v>2</v>
      </c>
      <c r="G205">
        <v>1</v>
      </c>
      <c r="H205" t="s">
        <v>10</v>
      </c>
      <c r="I205">
        <f t="shared" si="12"/>
        <v>1</v>
      </c>
      <c r="J205">
        <f>IF(Table2[[#This Row],[Drained_after_socializing]]="Yes",1,IF(Table2[[#This Row],[Drained_after_socializing]]="No",0,""))</f>
        <v>1</v>
      </c>
      <c r="K205">
        <f t="shared" si="13"/>
        <v>0</v>
      </c>
      <c r="L205" t="str">
        <f t="shared" si="14"/>
        <v>High</v>
      </c>
      <c r="M205">
        <f t="shared" si="15"/>
        <v>4.5061608304100043</v>
      </c>
    </row>
    <row r="206" spans="1:13" x14ac:dyDescent="0.35">
      <c r="A206">
        <v>7</v>
      </c>
      <c r="B206" t="s">
        <v>9</v>
      </c>
      <c r="C206">
        <v>0</v>
      </c>
      <c r="D206">
        <v>0</v>
      </c>
      <c r="E206" t="s">
        <v>9</v>
      </c>
      <c r="F206">
        <v>2</v>
      </c>
      <c r="G206">
        <v>1</v>
      </c>
      <c r="H206" t="s">
        <v>10</v>
      </c>
      <c r="I206">
        <f t="shared" si="12"/>
        <v>1</v>
      </c>
      <c r="J206">
        <f>IF(Table2[[#This Row],[Drained_after_socializing]]="Yes",1,IF(Table2[[#This Row],[Drained_after_socializing]]="No",0,""))</f>
        <v>1</v>
      </c>
      <c r="K206">
        <f t="shared" si="13"/>
        <v>0</v>
      </c>
      <c r="L206" t="str">
        <f t="shared" si="14"/>
        <v>Medium</v>
      </c>
      <c r="M206">
        <f t="shared" si="15"/>
        <v>4.5061608304100043</v>
      </c>
    </row>
    <row r="207" spans="1:13" x14ac:dyDescent="0.35">
      <c r="A207">
        <v>8</v>
      </c>
      <c r="B207" t="s">
        <v>7</v>
      </c>
      <c r="C207">
        <v>0</v>
      </c>
      <c r="D207">
        <v>3</v>
      </c>
      <c r="E207" t="s">
        <v>9</v>
      </c>
      <c r="F207">
        <v>3</v>
      </c>
      <c r="G207">
        <v>2</v>
      </c>
      <c r="H207" t="s">
        <v>10</v>
      </c>
      <c r="I207">
        <f t="shared" si="12"/>
        <v>0</v>
      </c>
      <c r="J207">
        <f>IF(Table2[[#This Row],[Drained_after_socializing]]="Yes",1,IF(Table2[[#This Row],[Drained_after_socializing]]="No",0,""))</f>
        <v>1</v>
      </c>
      <c r="K207">
        <f t="shared" si="13"/>
        <v>0</v>
      </c>
      <c r="L207" t="str">
        <f t="shared" si="14"/>
        <v>High</v>
      </c>
      <c r="M207">
        <f t="shared" si="15"/>
        <v>4.5061608304100043</v>
      </c>
    </row>
    <row r="208" spans="1:13" x14ac:dyDescent="0.35">
      <c r="A208">
        <v>5</v>
      </c>
      <c r="B208" t="s">
        <v>9</v>
      </c>
      <c r="C208">
        <v>2</v>
      </c>
      <c r="D208">
        <v>1</v>
      </c>
      <c r="E208" t="s">
        <v>9</v>
      </c>
      <c r="F208">
        <v>2</v>
      </c>
      <c r="G208">
        <v>2</v>
      </c>
      <c r="H208" t="s">
        <v>10</v>
      </c>
      <c r="I208">
        <f t="shared" si="12"/>
        <v>1</v>
      </c>
      <c r="J208">
        <f>IF(Table2[[#This Row],[Drained_after_socializing]]="Yes",1,IF(Table2[[#This Row],[Drained_after_socializing]]="No",0,""))</f>
        <v>1</v>
      </c>
      <c r="K208">
        <f t="shared" si="13"/>
        <v>0</v>
      </c>
      <c r="L208" t="str">
        <f t="shared" si="14"/>
        <v>Medium</v>
      </c>
      <c r="M208">
        <f t="shared" si="15"/>
        <v>4.5061608304100043</v>
      </c>
    </row>
    <row r="209" spans="1:13" x14ac:dyDescent="0.35">
      <c r="A209">
        <v>4.5058160029999996</v>
      </c>
      <c r="B209" t="s">
        <v>9</v>
      </c>
      <c r="C209">
        <v>2</v>
      </c>
      <c r="D209">
        <v>2</v>
      </c>
      <c r="E209" t="s">
        <v>9</v>
      </c>
      <c r="F209">
        <v>1</v>
      </c>
      <c r="G209">
        <v>2</v>
      </c>
      <c r="H209" t="s">
        <v>10</v>
      </c>
      <c r="I209">
        <f t="shared" si="12"/>
        <v>1</v>
      </c>
      <c r="J209">
        <f>IF(Table2[[#This Row],[Drained_after_socializing]]="Yes",1,IF(Table2[[#This Row],[Drained_after_socializing]]="No",0,""))</f>
        <v>1</v>
      </c>
      <c r="K209">
        <f t="shared" si="13"/>
        <v>0</v>
      </c>
      <c r="L209" t="str">
        <f t="shared" si="14"/>
        <v>Medium</v>
      </c>
      <c r="M209">
        <f t="shared" si="15"/>
        <v>4.5061608304100043</v>
      </c>
    </row>
    <row r="210" spans="1:13" x14ac:dyDescent="0.35">
      <c r="A210">
        <v>8</v>
      </c>
      <c r="B210" t="s">
        <v>9</v>
      </c>
      <c r="C210">
        <v>2</v>
      </c>
      <c r="D210">
        <v>2</v>
      </c>
      <c r="E210" t="s">
        <v>9</v>
      </c>
      <c r="F210">
        <v>1</v>
      </c>
      <c r="G210">
        <v>0</v>
      </c>
      <c r="H210" t="s">
        <v>10</v>
      </c>
      <c r="I210">
        <f t="shared" si="12"/>
        <v>1</v>
      </c>
      <c r="J210">
        <f>IF(Table2[[#This Row],[Drained_after_socializing]]="Yes",1,IF(Table2[[#This Row],[Drained_after_socializing]]="No",0,""))</f>
        <v>1</v>
      </c>
      <c r="K210">
        <f t="shared" si="13"/>
        <v>0</v>
      </c>
      <c r="L210" t="str">
        <f t="shared" si="14"/>
        <v>High</v>
      </c>
      <c r="M210">
        <f t="shared" si="15"/>
        <v>4.5061608304100043</v>
      </c>
    </row>
    <row r="211" spans="1:13" x14ac:dyDescent="0.35">
      <c r="A211">
        <v>5</v>
      </c>
      <c r="B211" t="s">
        <v>9</v>
      </c>
      <c r="C211">
        <v>0</v>
      </c>
      <c r="D211">
        <v>1</v>
      </c>
      <c r="E211" t="s">
        <v>9</v>
      </c>
      <c r="F211">
        <v>2</v>
      </c>
      <c r="G211">
        <v>1</v>
      </c>
      <c r="H211" t="s">
        <v>10</v>
      </c>
      <c r="I211">
        <f t="shared" si="12"/>
        <v>1</v>
      </c>
      <c r="J211">
        <f>IF(Table2[[#This Row],[Drained_after_socializing]]="Yes",1,IF(Table2[[#This Row],[Drained_after_socializing]]="No",0,""))</f>
        <v>1</v>
      </c>
      <c r="K211">
        <f t="shared" si="13"/>
        <v>0</v>
      </c>
      <c r="L211" t="str">
        <f t="shared" si="14"/>
        <v>Medium</v>
      </c>
      <c r="M211">
        <f t="shared" si="15"/>
        <v>4.5061608304100043</v>
      </c>
    </row>
    <row r="212" spans="1:13" x14ac:dyDescent="0.35">
      <c r="A212">
        <v>4</v>
      </c>
      <c r="B212" t="s">
        <v>9</v>
      </c>
      <c r="C212">
        <v>1</v>
      </c>
      <c r="D212">
        <v>0</v>
      </c>
      <c r="E212" t="s">
        <v>9</v>
      </c>
      <c r="F212">
        <v>2</v>
      </c>
      <c r="G212">
        <v>2</v>
      </c>
      <c r="H212" t="s">
        <v>10</v>
      </c>
      <c r="I212">
        <f t="shared" si="12"/>
        <v>1</v>
      </c>
      <c r="J212">
        <f>IF(Table2[[#This Row],[Drained_after_socializing]]="Yes",1,IF(Table2[[#This Row],[Drained_after_socializing]]="No",0,""))</f>
        <v>1</v>
      </c>
      <c r="K212">
        <f t="shared" si="13"/>
        <v>0</v>
      </c>
      <c r="L212" t="str">
        <f t="shared" si="14"/>
        <v>Medium</v>
      </c>
      <c r="M212">
        <f t="shared" si="15"/>
        <v>4.5061608304100043</v>
      </c>
    </row>
    <row r="213" spans="1:13" x14ac:dyDescent="0.35">
      <c r="A213">
        <v>7</v>
      </c>
      <c r="B213" t="s">
        <v>9</v>
      </c>
      <c r="C213">
        <v>2</v>
      </c>
      <c r="D213">
        <v>0</v>
      </c>
      <c r="E213" t="s">
        <v>9</v>
      </c>
      <c r="F213">
        <v>3</v>
      </c>
      <c r="G213">
        <v>2</v>
      </c>
      <c r="H213" t="s">
        <v>10</v>
      </c>
      <c r="I213">
        <f t="shared" si="12"/>
        <v>1</v>
      </c>
      <c r="J213">
        <f>IF(Table2[[#This Row],[Drained_after_socializing]]="Yes",1,IF(Table2[[#This Row],[Drained_after_socializing]]="No",0,""))</f>
        <v>1</v>
      </c>
      <c r="K213">
        <f t="shared" si="13"/>
        <v>0</v>
      </c>
      <c r="L213" t="str">
        <f t="shared" si="14"/>
        <v>Medium</v>
      </c>
      <c r="M213">
        <f t="shared" si="15"/>
        <v>4.5061608304100043</v>
      </c>
    </row>
    <row r="214" spans="1:13" x14ac:dyDescent="0.35">
      <c r="A214">
        <v>9</v>
      </c>
      <c r="B214" t="s">
        <v>9</v>
      </c>
      <c r="C214">
        <v>0</v>
      </c>
      <c r="D214">
        <v>1</v>
      </c>
      <c r="E214" t="s">
        <v>9</v>
      </c>
      <c r="F214">
        <v>2</v>
      </c>
      <c r="G214">
        <v>1</v>
      </c>
      <c r="H214" t="s">
        <v>10</v>
      </c>
      <c r="I214">
        <f t="shared" si="12"/>
        <v>1</v>
      </c>
      <c r="J214">
        <f>IF(Table2[[#This Row],[Drained_after_socializing]]="Yes",1,IF(Table2[[#This Row],[Drained_after_socializing]]="No",0,""))</f>
        <v>1</v>
      </c>
      <c r="K214">
        <f t="shared" si="13"/>
        <v>0</v>
      </c>
      <c r="L214" t="str">
        <f t="shared" si="14"/>
        <v>High</v>
      </c>
      <c r="M214">
        <f t="shared" si="15"/>
        <v>4.5061608304100043</v>
      </c>
    </row>
    <row r="215" spans="1:13" x14ac:dyDescent="0.35">
      <c r="A215">
        <v>9</v>
      </c>
      <c r="B215" t="s">
        <v>9</v>
      </c>
      <c r="C215">
        <v>1</v>
      </c>
      <c r="D215">
        <v>1</v>
      </c>
      <c r="E215" t="s">
        <v>9</v>
      </c>
      <c r="F215">
        <v>2</v>
      </c>
      <c r="G215">
        <v>0</v>
      </c>
      <c r="H215" t="s">
        <v>10</v>
      </c>
      <c r="I215">
        <f t="shared" si="12"/>
        <v>1</v>
      </c>
      <c r="J215">
        <f>IF(Table2[[#This Row],[Drained_after_socializing]]="Yes",1,IF(Table2[[#This Row],[Drained_after_socializing]]="No",0,""))</f>
        <v>1</v>
      </c>
      <c r="K215">
        <f t="shared" si="13"/>
        <v>0</v>
      </c>
      <c r="L215" t="str">
        <f t="shared" si="14"/>
        <v>High</v>
      </c>
      <c r="M215">
        <f t="shared" si="15"/>
        <v>4.5061608304100043</v>
      </c>
    </row>
    <row r="216" spans="1:13" x14ac:dyDescent="0.35">
      <c r="A216">
        <v>5</v>
      </c>
      <c r="B216" t="s">
        <v>9</v>
      </c>
      <c r="C216">
        <v>1</v>
      </c>
      <c r="D216">
        <v>1</v>
      </c>
      <c r="E216" t="s">
        <v>9</v>
      </c>
      <c r="F216">
        <v>2</v>
      </c>
      <c r="G216">
        <v>1</v>
      </c>
      <c r="H216" t="s">
        <v>10</v>
      </c>
      <c r="I216">
        <f t="shared" si="12"/>
        <v>1</v>
      </c>
      <c r="J216">
        <f>IF(Table2[[#This Row],[Drained_after_socializing]]="Yes",1,IF(Table2[[#This Row],[Drained_after_socializing]]="No",0,""))</f>
        <v>1</v>
      </c>
      <c r="K216">
        <f t="shared" si="13"/>
        <v>0</v>
      </c>
      <c r="L216" t="str">
        <f t="shared" si="14"/>
        <v>Medium</v>
      </c>
      <c r="M216">
        <f t="shared" si="15"/>
        <v>4.5061608304100043</v>
      </c>
    </row>
    <row r="217" spans="1:13" x14ac:dyDescent="0.35">
      <c r="A217">
        <v>7</v>
      </c>
      <c r="B217" t="s">
        <v>9</v>
      </c>
      <c r="C217">
        <v>1</v>
      </c>
      <c r="D217">
        <v>2</v>
      </c>
      <c r="E217" t="s">
        <v>9</v>
      </c>
      <c r="F217">
        <v>3</v>
      </c>
      <c r="G217">
        <v>1</v>
      </c>
      <c r="H217" t="s">
        <v>10</v>
      </c>
      <c r="I217">
        <f t="shared" si="12"/>
        <v>1</v>
      </c>
      <c r="J217">
        <f>IF(Table2[[#This Row],[Drained_after_socializing]]="Yes",1,IF(Table2[[#This Row],[Drained_after_socializing]]="No",0,""))</f>
        <v>1</v>
      </c>
      <c r="K217">
        <f t="shared" si="13"/>
        <v>0</v>
      </c>
      <c r="L217" t="str">
        <f t="shared" si="14"/>
        <v>Medium</v>
      </c>
      <c r="M217">
        <f t="shared" si="15"/>
        <v>4.5061608304100043</v>
      </c>
    </row>
    <row r="218" spans="1:13" x14ac:dyDescent="0.35">
      <c r="A218">
        <v>7</v>
      </c>
      <c r="B218" t="s">
        <v>9</v>
      </c>
      <c r="C218">
        <v>0</v>
      </c>
      <c r="D218">
        <v>1</v>
      </c>
      <c r="E218" t="s">
        <v>9</v>
      </c>
      <c r="F218">
        <v>1</v>
      </c>
      <c r="G218">
        <v>0</v>
      </c>
      <c r="H218" t="s">
        <v>10</v>
      </c>
      <c r="I218">
        <f t="shared" si="12"/>
        <v>1</v>
      </c>
      <c r="J218">
        <f>IF(Table2[[#This Row],[Drained_after_socializing]]="Yes",1,IF(Table2[[#This Row],[Drained_after_socializing]]="No",0,""))</f>
        <v>1</v>
      </c>
      <c r="K218">
        <f t="shared" si="13"/>
        <v>0</v>
      </c>
      <c r="L218" t="str">
        <f t="shared" si="14"/>
        <v>Medium</v>
      </c>
      <c r="M218">
        <f t="shared" si="15"/>
        <v>4.5061608304100043</v>
      </c>
    </row>
    <row r="219" spans="1:13" x14ac:dyDescent="0.35">
      <c r="A219">
        <v>5</v>
      </c>
      <c r="B219" t="s">
        <v>9</v>
      </c>
      <c r="C219">
        <v>2</v>
      </c>
      <c r="D219">
        <v>0</v>
      </c>
      <c r="E219" t="s">
        <v>9</v>
      </c>
      <c r="F219">
        <v>2</v>
      </c>
      <c r="G219">
        <v>0</v>
      </c>
      <c r="H219" t="s">
        <v>10</v>
      </c>
      <c r="I219">
        <f t="shared" si="12"/>
        <v>1</v>
      </c>
      <c r="J219">
        <f>IF(Table2[[#This Row],[Drained_after_socializing]]="Yes",1,IF(Table2[[#This Row],[Drained_after_socializing]]="No",0,""))</f>
        <v>1</v>
      </c>
      <c r="K219">
        <f t="shared" si="13"/>
        <v>0</v>
      </c>
      <c r="L219" t="str">
        <f t="shared" si="14"/>
        <v>Medium</v>
      </c>
      <c r="M219">
        <f t="shared" si="15"/>
        <v>4.5061608304100043</v>
      </c>
    </row>
    <row r="220" spans="1:13" x14ac:dyDescent="0.35">
      <c r="A220">
        <v>7</v>
      </c>
      <c r="B220" t="s">
        <v>9</v>
      </c>
      <c r="C220">
        <v>0</v>
      </c>
      <c r="D220">
        <v>0</v>
      </c>
      <c r="E220" t="s">
        <v>9</v>
      </c>
      <c r="F220">
        <v>1</v>
      </c>
      <c r="G220">
        <v>2</v>
      </c>
      <c r="H220" t="s">
        <v>10</v>
      </c>
      <c r="I220">
        <f t="shared" si="12"/>
        <v>1</v>
      </c>
      <c r="J220">
        <f>IF(Table2[[#This Row],[Drained_after_socializing]]="Yes",1,IF(Table2[[#This Row],[Drained_after_socializing]]="No",0,""))</f>
        <v>1</v>
      </c>
      <c r="K220">
        <f t="shared" si="13"/>
        <v>0</v>
      </c>
      <c r="L220" t="str">
        <f t="shared" si="14"/>
        <v>Medium</v>
      </c>
      <c r="M220">
        <f t="shared" si="15"/>
        <v>4.5061608304100043</v>
      </c>
    </row>
    <row r="221" spans="1:13" x14ac:dyDescent="0.35">
      <c r="A221">
        <v>8</v>
      </c>
      <c r="B221" t="s">
        <v>9</v>
      </c>
      <c r="C221">
        <v>0</v>
      </c>
      <c r="D221">
        <v>0</v>
      </c>
      <c r="E221" t="s">
        <v>9</v>
      </c>
      <c r="F221">
        <v>3</v>
      </c>
      <c r="G221">
        <v>0</v>
      </c>
      <c r="H221" t="s">
        <v>10</v>
      </c>
      <c r="I221">
        <f t="shared" si="12"/>
        <v>1</v>
      </c>
      <c r="J221">
        <f>IF(Table2[[#This Row],[Drained_after_socializing]]="Yes",1,IF(Table2[[#This Row],[Drained_after_socializing]]="No",0,""))</f>
        <v>1</v>
      </c>
      <c r="K221">
        <f t="shared" si="13"/>
        <v>0</v>
      </c>
      <c r="L221" t="str">
        <f t="shared" si="14"/>
        <v>High</v>
      </c>
      <c r="M221">
        <f t="shared" si="15"/>
        <v>4.5061608304100043</v>
      </c>
    </row>
    <row r="222" spans="1:13" x14ac:dyDescent="0.35">
      <c r="A222">
        <v>4</v>
      </c>
      <c r="B222" t="s">
        <v>9</v>
      </c>
      <c r="C222">
        <v>2</v>
      </c>
      <c r="D222">
        <v>2</v>
      </c>
      <c r="E222" t="s">
        <v>9</v>
      </c>
      <c r="F222">
        <v>6.2688629120000003</v>
      </c>
      <c r="G222">
        <v>0</v>
      </c>
      <c r="H222" t="s">
        <v>10</v>
      </c>
      <c r="I222">
        <f t="shared" si="12"/>
        <v>1</v>
      </c>
      <c r="J222">
        <f>IF(Table2[[#This Row],[Drained_after_socializing]]="Yes",1,IF(Table2[[#This Row],[Drained_after_socializing]]="No",0,""))</f>
        <v>1</v>
      </c>
      <c r="K222">
        <f t="shared" si="13"/>
        <v>0</v>
      </c>
      <c r="L222" t="str">
        <f t="shared" si="14"/>
        <v>Medium</v>
      </c>
      <c r="M222">
        <f t="shared" si="15"/>
        <v>4.5061608304100043</v>
      </c>
    </row>
    <row r="223" spans="1:13" x14ac:dyDescent="0.35">
      <c r="A223">
        <v>6</v>
      </c>
      <c r="B223" t="s">
        <v>9</v>
      </c>
      <c r="C223">
        <v>2</v>
      </c>
      <c r="D223">
        <v>0</v>
      </c>
      <c r="E223" t="s">
        <v>9</v>
      </c>
      <c r="F223">
        <v>3</v>
      </c>
      <c r="G223">
        <v>0</v>
      </c>
      <c r="H223" t="s">
        <v>10</v>
      </c>
      <c r="I223">
        <f t="shared" si="12"/>
        <v>1</v>
      </c>
      <c r="J223">
        <f>IF(Table2[[#This Row],[Drained_after_socializing]]="Yes",1,IF(Table2[[#This Row],[Drained_after_socializing]]="No",0,""))</f>
        <v>1</v>
      </c>
      <c r="K223">
        <f t="shared" si="13"/>
        <v>0</v>
      </c>
      <c r="L223" t="str">
        <f t="shared" si="14"/>
        <v>Medium</v>
      </c>
      <c r="M223">
        <f t="shared" si="15"/>
        <v>4.5061608304100043</v>
      </c>
    </row>
    <row r="224" spans="1:13" x14ac:dyDescent="0.35">
      <c r="A224">
        <v>5</v>
      </c>
      <c r="B224" t="s">
        <v>9</v>
      </c>
      <c r="C224">
        <v>2</v>
      </c>
      <c r="D224">
        <v>1</v>
      </c>
      <c r="E224" t="s">
        <v>9</v>
      </c>
      <c r="F224">
        <v>1</v>
      </c>
      <c r="G224">
        <v>2</v>
      </c>
      <c r="H224" t="s">
        <v>10</v>
      </c>
      <c r="I224">
        <f t="shared" si="12"/>
        <v>1</v>
      </c>
      <c r="J224">
        <f>IF(Table2[[#This Row],[Drained_after_socializing]]="Yes",1,IF(Table2[[#This Row],[Drained_after_socializing]]="No",0,""))</f>
        <v>1</v>
      </c>
      <c r="K224">
        <f t="shared" si="13"/>
        <v>0</v>
      </c>
      <c r="L224" t="str">
        <f t="shared" si="14"/>
        <v>Medium</v>
      </c>
      <c r="M224">
        <f t="shared" si="15"/>
        <v>4.5061608304100043</v>
      </c>
    </row>
    <row r="225" spans="1:13" x14ac:dyDescent="0.35">
      <c r="A225">
        <v>4</v>
      </c>
      <c r="B225" t="s">
        <v>9</v>
      </c>
      <c r="C225">
        <v>1</v>
      </c>
      <c r="D225">
        <v>0</v>
      </c>
      <c r="E225" t="s">
        <v>9</v>
      </c>
      <c r="F225">
        <v>3</v>
      </c>
      <c r="G225">
        <v>2</v>
      </c>
      <c r="H225" t="s">
        <v>10</v>
      </c>
      <c r="I225">
        <f t="shared" si="12"/>
        <v>1</v>
      </c>
      <c r="J225">
        <f>IF(Table2[[#This Row],[Drained_after_socializing]]="Yes",1,IF(Table2[[#This Row],[Drained_after_socializing]]="No",0,""))</f>
        <v>1</v>
      </c>
      <c r="K225">
        <f t="shared" si="13"/>
        <v>0</v>
      </c>
      <c r="L225" t="str">
        <f t="shared" si="14"/>
        <v>Medium</v>
      </c>
      <c r="M225">
        <f t="shared" si="15"/>
        <v>4.5061608304100043</v>
      </c>
    </row>
    <row r="226" spans="1:13" x14ac:dyDescent="0.35">
      <c r="A226">
        <v>9</v>
      </c>
      <c r="B226" t="s">
        <v>9</v>
      </c>
      <c r="C226">
        <v>0</v>
      </c>
      <c r="D226">
        <v>2</v>
      </c>
      <c r="E226" t="s">
        <v>9</v>
      </c>
      <c r="F226">
        <v>2</v>
      </c>
      <c r="G226">
        <v>2</v>
      </c>
      <c r="H226" t="s">
        <v>10</v>
      </c>
      <c r="I226">
        <f t="shared" si="12"/>
        <v>1</v>
      </c>
      <c r="J226">
        <f>IF(Table2[[#This Row],[Drained_after_socializing]]="Yes",1,IF(Table2[[#This Row],[Drained_after_socializing]]="No",0,""))</f>
        <v>1</v>
      </c>
      <c r="K226">
        <f t="shared" si="13"/>
        <v>0</v>
      </c>
      <c r="L226" t="str">
        <f t="shared" si="14"/>
        <v>High</v>
      </c>
      <c r="M226">
        <f t="shared" si="15"/>
        <v>4.5061608304100043</v>
      </c>
    </row>
    <row r="227" spans="1:13" x14ac:dyDescent="0.35">
      <c r="A227">
        <v>6</v>
      </c>
      <c r="B227" t="s">
        <v>7</v>
      </c>
      <c r="C227">
        <v>0</v>
      </c>
      <c r="D227">
        <v>2</v>
      </c>
      <c r="E227" t="s">
        <v>9</v>
      </c>
      <c r="F227">
        <v>1</v>
      </c>
      <c r="G227">
        <v>2</v>
      </c>
      <c r="H227" t="s">
        <v>10</v>
      </c>
      <c r="I227">
        <f t="shared" si="12"/>
        <v>0</v>
      </c>
      <c r="J227">
        <f>IF(Table2[[#This Row],[Drained_after_socializing]]="Yes",1,IF(Table2[[#This Row],[Drained_after_socializing]]="No",0,""))</f>
        <v>1</v>
      </c>
      <c r="K227">
        <f t="shared" si="13"/>
        <v>0</v>
      </c>
      <c r="L227" t="str">
        <f t="shared" si="14"/>
        <v>Medium</v>
      </c>
      <c r="M227">
        <f t="shared" si="15"/>
        <v>4.5061608304100043</v>
      </c>
    </row>
    <row r="228" spans="1:13" x14ac:dyDescent="0.35">
      <c r="A228">
        <v>9</v>
      </c>
      <c r="B228" t="s">
        <v>9</v>
      </c>
      <c r="C228">
        <v>2</v>
      </c>
      <c r="D228">
        <v>0</v>
      </c>
      <c r="E228" t="s">
        <v>9</v>
      </c>
      <c r="F228">
        <v>1</v>
      </c>
      <c r="G228">
        <v>1</v>
      </c>
      <c r="H228" t="s">
        <v>10</v>
      </c>
      <c r="I228">
        <f t="shared" si="12"/>
        <v>1</v>
      </c>
      <c r="J228">
        <f>IF(Table2[[#This Row],[Drained_after_socializing]]="Yes",1,IF(Table2[[#This Row],[Drained_after_socializing]]="No",0,""))</f>
        <v>1</v>
      </c>
      <c r="K228">
        <f t="shared" si="13"/>
        <v>0</v>
      </c>
      <c r="L228" t="str">
        <f t="shared" si="14"/>
        <v>High</v>
      </c>
      <c r="M228">
        <f t="shared" si="15"/>
        <v>4.5061608304100043</v>
      </c>
    </row>
    <row r="229" spans="1:13" x14ac:dyDescent="0.35">
      <c r="A229">
        <v>9</v>
      </c>
      <c r="B229" t="s">
        <v>9</v>
      </c>
      <c r="C229">
        <v>2</v>
      </c>
      <c r="D229">
        <v>2</v>
      </c>
      <c r="E229" t="s">
        <v>9</v>
      </c>
      <c r="F229">
        <v>1</v>
      </c>
      <c r="G229">
        <v>2</v>
      </c>
      <c r="H229" t="s">
        <v>10</v>
      </c>
      <c r="I229">
        <f t="shared" si="12"/>
        <v>1</v>
      </c>
      <c r="J229">
        <f>IF(Table2[[#This Row],[Drained_after_socializing]]="Yes",1,IF(Table2[[#This Row],[Drained_after_socializing]]="No",0,""))</f>
        <v>1</v>
      </c>
      <c r="K229">
        <f t="shared" si="13"/>
        <v>0</v>
      </c>
      <c r="L229" t="str">
        <f t="shared" si="14"/>
        <v>High</v>
      </c>
      <c r="M229">
        <f t="shared" si="15"/>
        <v>4.5061608304100043</v>
      </c>
    </row>
    <row r="230" spans="1:13" x14ac:dyDescent="0.35">
      <c r="A230">
        <v>5</v>
      </c>
      <c r="B230" t="s">
        <v>9</v>
      </c>
      <c r="C230">
        <v>1</v>
      </c>
      <c r="D230">
        <v>0</v>
      </c>
      <c r="E230" t="s">
        <v>9</v>
      </c>
      <c r="F230">
        <v>3</v>
      </c>
      <c r="G230">
        <v>2</v>
      </c>
      <c r="H230" t="s">
        <v>10</v>
      </c>
      <c r="I230">
        <f t="shared" si="12"/>
        <v>1</v>
      </c>
      <c r="J230">
        <f>IF(Table2[[#This Row],[Drained_after_socializing]]="Yes",1,IF(Table2[[#This Row],[Drained_after_socializing]]="No",0,""))</f>
        <v>1</v>
      </c>
      <c r="K230">
        <f t="shared" si="13"/>
        <v>0</v>
      </c>
      <c r="L230" t="str">
        <f t="shared" si="14"/>
        <v>Medium</v>
      </c>
      <c r="M230">
        <f t="shared" si="15"/>
        <v>4.5061608304100043</v>
      </c>
    </row>
    <row r="231" spans="1:13" x14ac:dyDescent="0.35">
      <c r="A231">
        <v>4</v>
      </c>
      <c r="B231" t="s">
        <v>9</v>
      </c>
      <c r="C231">
        <v>0</v>
      </c>
      <c r="D231">
        <v>1</v>
      </c>
      <c r="E231" t="s">
        <v>9</v>
      </c>
      <c r="F231">
        <v>1</v>
      </c>
      <c r="G231">
        <v>2</v>
      </c>
      <c r="H231" t="s">
        <v>10</v>
      </c>
      <c r="I231">
        <f t="shared" si="12"/>
        <v>1</v>
      </c>
      <c r="J231">
        <f>IF(Table2[[#This Row],[Drained_after_socializing]]="Yes",1,IF(Table2[[#This Row],[Drained_after_socializing]]="No",0,""))</f>
        <v>1</v>
      </c>
      <c r="K231">
        <f t="shared" si="13"/>
        <v>0</v>
      </c>
      <c r="L231" t="str">
        <f t="shared" si="14"/>
        <v>Medium</v>
      </c>
      <c r="M231">
        <f t="shared" si="15"/>
        <v>4.5061608304100043</v>
      </c>
    </row>
    <row r="232" spans="1:13" x14ac:dyDescent="0.35">
      <c r="A232">
        <v>8</v>
      </c>
      <c r="B232" t="s">
        <v>9</v>
      </c>
      <c r="C232">
        <v>2</v>
      </c>
      <c r="D232">
        <v>2</v>
      </c>
      <c r="E232" t="s">
        <v>7</v>
      </c>
      <c r="F232">
        <v>1</v>
      </c>
      <c r="G232">
        <v>0</v>
      </c>
      <c r="H232" t="s">
        <v>10</v>
      </c>
      <c r="I232">
        <f t="shared" si="12"/>
        <v>1</v>
      </c>
      <c r="J232">
        <f>IF(Table2[[#This Row],[Drained_after_socializing]]="Yes",1,IF(Table2[[#This Row],[Drained_after_socializing]]="No",0,""))</f>
        <v>0</v>
      </c>
      <c r="K232">
        <f t="shared" si="13"/>
        <v>0</v>
      </c>
      <c r="L232" t="str">
        <f t="shared" si="14"/>
        <v>High</v>
      </c>
      <c r="M232">
        <f t="shared" si="15"/>
        <v>4.5061608304100043</v>
      </c>
    </row>
    <row r="233" spans="1:13" x14ac:dyDescent="0.35">
      <c r="A233">
        <v>6</v>
      </c>
      <c r="B233" t="s">
        <v>9</v>
      </c>
      <c r="C233">
        <v>2</v>
      </c>
      <c r="D233">
        <v>1</v>
      </c>
      <c r="E233" t="s">
        <v>9</v>
      </c>
      <c r="F233">
        <v>2</v>
      </c>
      <c r="G233">
        <v>1</v>
      </c>
      <c r="H233" t="s">
        <v>10</v>
      </c>
      <c r="I233">
        <f t="shared" si="12"/>
        <v>1</v>
      </c>
      <c r="J233">
        <f>IF(Table2[[#This Row],[Drained_after_socializing]]="Yes",1,IF(Table2[[#This Row],[Drained_after_socializing]]="No",0,""))</f>
        <v>1</v>
      </c>
      <c r="K233">
        <f t="shared" si="13"/>
        <v>0</v>
      </c>
      <c r="L233" t="str">
        <f t="shared" si="14"/>
        <v>Medium</v>
      </c>
      <c r="M233">
        <f t="shared" si="15"/>
        <v>4.5061608304100043</v>
      </c>
    </row>
    <row r="234" spans="1:13" x14ac:dyDescent="0.35">
      <c r="A234">
        <v>8</v>
      </c>
      <c r="B234" t="s">
        <v>9</v>
      </c>
      <c r="C234">
        <v>1</v>
      </c>
      <c r="D234">
        <v>0</v>
      </c>
      <c r="E234" t="s">
        <v>9</v>
      </c>
      <c r="F234">
        <v>1</v>
      </c>
      <c r="G234">
        <v>1</v>
      </c>
      <c r="H234" t="s">
        <v>10</v>
      </c>
      <c r="I234">
        <f t="shared" si="12"/>
        <v>1</v>
      </c>
      <c r="J234">
        <f>IF(Table2[[#This Row],[Drained_after_socializing]]="Yes",1,IF(Table2[[#This Row],[Drained_after_socializing]]="No",0,""))</f>
        <v>1</v>
      </c>
      <c r="K234">
        <f t="shared" si="13"/>
        <v>0</v>
      </c>
      <c r="L234" t="str">
        <f t="shared" si="14"/>
        <v>High</v>
      </c>
      <c r="M234">
        <f t="shared" si="15"/>
        <v>4.5061608304100043</v>
      </c>
    </row>
    <row r="235" spans="1:13" x14ac:dyDescent="0.35">
      <c r="A235">
        <v>7</v>
      </c>
      <c r="B235" t="s">
        <v>9</v>
      </c>
      <c r="C235">
        <v>1</v>
      </c>
      <c r="D235">
        <v>1</v>
      </c>
      <c r="E235" t="s">
        <v>9</v>
      </c>
      <c r="F235">
        <v>3</v>
      </c>
      <c r="G235">
        <v>3.5647266310000001</v>
      </c>
      <c r="H235" t="s">
        <v>10</v>
      </c>
      <c r="I235">
        <f t="shared" si="12"/>
        <v>1</v>
      </c>
      <c r="J235">
        <f>IF(Table2[[#This Row],[Drained_after_socializing]]="Yes",1,IF(Table2[[#This Row],[Drained_after_socializing]]="No",0,""))</f>
        <v>1</v>
      </c>
      <c r="K235">
        <f t="shared" si="13"/>
        <v>0</v>
      </c>
      <c r="L235" t="str">
        <f t="shared" si="14"/>
        <v>Medium</v>
      </c>
      <c r="M235">
        <f t="shared" si="15"/>
        <v>4.5061608304100043</v>
      </c>
    </row>
    <row r="236" spans="1:13" x14ac:dyDescent="0.35">
      <c r="A236">
        <v>7</v>
      </c>
      <c r="B236" t="s">
        <v>9</v>
      </c>
      <c r="C236">
        <v>0</v>
      </c>
      <c r="D236">
        <v>2</v>
      </c>
      <c r="E236" t="s">
        <v>9</v>
      </c>
      <c r="F236">
        <v>2</v>
      </c>
      <c r="G236">
        <v>0</v>
      </c>
      <c r="H236" t="s">
        <v>10</v>
      </c>
      <c r="I236">
        <f t="shared" si="12"/>
        <v>1</v>
      </c>
      <c r="J236">
        <f>IF(Table2[[#This Row],[Drained_after_socializing]]="Yes",1,IF(Table2[[#This Row],[Drained_after_socializing]]="No",0,""))</f>
        <v>1</v>
      </c>
      <c r="K236">
        <f t="shared" si="13"/>
        <v>0</v>
      </c>
      <c r="L236" t="str">
        <f t="shared" si="14"/>
        <v>Medium</v>
      </c>
      <c r="M236">
        <f t="shared" si="15"/>
        <v>4.5061608304100043</v>
      </c>
    </row>
    <row r="237" spans="1:13" x14ac:dyDescent="0.35">
      <c r="A237">
        <v>4</v>
      </c>
      <c r="B237" t="s">
        <v>9</v>
      </c>
      <c r="C237">
        <v>0</v>
      </c>
      <c r="D237">
        <v>2</v>
      </c>
      <c r="E237" t="s">
        <v>9</v>
      </c>
      <c r="F237">
        <v>2</v>
      </c>
      <c r="G237">
        <v>3.5647266310000001</v>
      </c>
      <c r="H237" t="s">
        <v>10</v>
      </c>
      <c r="I237">
        <f t="shared" si="12"/>
        <v>1</v>
      </c>
      <c r="J237">
        <f>IF(Table2[[#This Row],[Drained_after_socializing]]="Yes",1,IF(Table2[[#This Row],[Drained_after_socializing]]="No",0,""))</f>
        <v>1</v>
      </c>
      <c r="K237">
        <f t="shared" si="13"/>
        <v>0</v>
      </c>
      <c r="L237" t="str">
        <f t="shared" si="14"/>
        <v>Medium</v>
      </c>
      <c r="M237">
        <f t="shared" si="15"/>
        <v>4.5061608304100043</v>
      </c>
    </row>
    <row r="238" spans="1:13" x14ac:dyDescent="0.35">
      <c r="A238">
        <v>7</v>
      </c>
      <c r="B238" t="s">
        <v>9</v>
      </c>
      <c r="C238">
        <v>0</v>
      </c>
      <c r="D238">
        <v>0</v>
      </c>
      <c r="E238" t="s">
        <v>9</v>
      </c>
      <c r="F238">
        <v>3</v>
      </c>
      <c r="G238">
        <v>2</v>
      </c>
      <c r="H238" t="s">
        <v>10</v>
      </c>
      <c r="I238">
        <f t="shared" si="12"/>
        <v>1</v>
      </c>
      <c r="J238">
        <f>IF(Table2[[#This Row],[Drained_after_socializing]]="Yes",1,IF(Table2[[#This Row],[Drained_after_socializing]]="No",0,""))</f>
        <v>1</v>
      </c>
      <c r="K238">
        <f t="shared" si="13"/>
        <v>0</v>
      </c>
      <c r="L238" t="str">
        <f t="shared" si="14"/>
        <v>Medium</v>
      </c>
      <c r="M238">
        <f t="shared" si="15"/>
        <v>4.5061608304100043</v>
      </c>
    </row>
    <row r="239" spans="1:13" x14ac:dyDescent="0.35">
      <c r="A239">
        <v>9</v>
      </c>
      <c r="B239" t="s">
        <v>9</v>
      </c>
      <c r="C239">
        <v>2</v>
      </c>
      <c r="D239">
        <v>0</v>
      </c>
      <c r="E239" t="s">
        <v>9</v>
      </c>
      <c r="F239">
        <v>2</v>
      </c>
      <c r="G239">
        <v>0</v>
      </c>
      <c r="H239" t="s">
        <v>10</v>
      </c>
      <c r="I239">
        <f t="shared" si="12"/>
        <v>1</v>
      </c>
      <c r="J239">
        <f>IF(Table2[[#This Row],[Drained_after_socializing]]="Yes",1,IF(Table2[[#This Row],[Drained_after_socializing]]="No",0,""))</f>
        <v>1</v>
      </c>
      <c r="K239">
        <f t="shared" si="13"/>
        <v>0</v>
      </c>
      <c r="L239" t="str">
        <f t="shared" si="14"/>
        <v>High</v>
      </c>
      <c r="M239">
        <f t="shared" si="15"/>
        <v>4.5061608304100043</v>
      </c>
    </row>
    <row r="240" spans="1:13" x14ac:dyDescent="0.35">
      <c r="A240">
        <v>4</v>
      </c>
      <c r="B240" t="s">
        <v>9</v>
      </c>
      <c r="C240">
        <v>2</v>
      </c>
      <c r="D240">
        <v>1</v>
      </c>
      <c r="E240" t="s">
        <v>9</v>
      </c>
      <c r="F240">
        <v>3</v>
      </c>
      <c r="G240">
        <v>2</v>
      </c>
      <c r="H240" t="s">
        <v>10</v>
      </c>
      <c r="I240">
        <f t="shared" si="12"/>
        <v>1</v>
      </c>
      <c r="J240">
        <f>IF(Table2[[#This Row],[Drained_after_socializing]]="Yes",1,IF(Table2[[#This Row],[Drained_after_socializing]]="No",0,""))</f>
        <v>1</v>
      </c>
      <c r="K240">
        <f t="shared" si="13"/>
        <v>0</v>
      </c>
      <c r="L240" t="str">
        <f t="shared" si="14"/>
        <v>Medium</v>
      </c>
      <c r="M240">
        <f t="shared" si="15"/>
        <v>4.5061608304100043</v>
      </c>
    </row>
    <row r="241" spans="1:13" x14ac:dyDescent="0.35">
      <c r="A241">
        <v>9</v>
      </c>
      <c r="B241" t="s">
        <v>9</v>
      </c>
      <c r="C241">
        <v>0</v>
      </c>
      <c r="D241">
        <v>0</v>
      </c>
      <c r="E241" t="s">
        <v>9</v>
      </c>
      <c r="F241">
        <v>2</v>
      </c>
      <c r="G241">
        <v>0</v>
      </c>
      <c r="H241" t="s">
        <v>10</v>
      </c>
      <c r="I241">
        <f t="shared" si="12"/>
        <v>1</v>
      </c>
      <c r="J241">
        <f>IF(Table2[[#This Row],[Drained_after_socializing]]="Yes",1,IF(Table2[[#This Row],[Drained_after_socializing]]="No",0,""))</f>
        <v>1</v>
      </c>
      <c r="K241">
        <f t="shared" si="13"/>
        <v>0</v>
      </c>
      <c r="L241" t="str">
        <f t="shared" si="14"/>
        <v>High</v>
      </c>
      <c r="M241">
        <f t="shared" si="15"/>
        <v>4.5061608304100043</v>
      </c>
    </row>
    <row r="242" spans="1:13" x14ac:dyDescent="0.35">
      <c r="A242">
        <v>5</v>
      </c>
      <c r="B242" t="s">
        <v>9</v>
      </c>
      <c r="C242">
        <v>1</v>
      </c>
      <c r="D242">
        <v>2</v>
      </c>
      <c r="E242" t="s">
        <v>9</v>
      </c>
      <c r="F242">
        <v>2</v>
      </c>
      <c r="G242">
        <v>2</v>
      </c>
      <c r="H242" t="s">
        <v>10</v>
      </c>
      <c r="I242">
        <f t="shared" si="12"/>
        <v>1</v>
      </c>
      <c r="J242">
        <f>IF(Table2[[#This Row],[Drained_after_socializing]]="Yes",1,IF(Table2[[#This Row],[Drained_after_socializing]]="No",0,""))</f>
        <v>1</v>
      </c>
      <c r="K242">
        <f t="shared" si="13"/>
        <v>0</v>
      </c>
      <c r="L242" t="str">
        <f t="shared" si="14"/>
        <v>Medium</v>
      </c>
      <c r="M242">
        <f t="shared" si="15"/>
        <v>4.5061608304100043</v>
      </c>
    </row>
    <row r="243" spans="1:13" x14ac:dyDescent="0.35">
      <c r="A243">
        <v>4</v>
      </c>
      <c r="B243" t="s">
        <v>9</v>
      </c>
      <c r="C243">
        <v>0</v>
      </c>
      <c r="D243">
        <v>0</v>
      </c>
      <c r="E243" t="s">
        <v>9</v>
      </c>
      <c r="F243">
        <v>1</v>
      </c>
      <c r="G243">
        <v>2</v>
      </c>
      <c r="H243" t="s">
        <v>10</v>
      </c>
      <c r="I243">
        <f t="shared" si="12"/>
        <v>1</v>
      </c>
      <c r="J243">
        <f>IF(Table2[[#This Row],[Drained_after_socializing]]="Yes",1,IF(Table2[[#This Row],[Drained_after_socializing]]="No",0,""))</f>
        <v>1</v>
      </c>
      <c r="K243">
        <f t="shared" si="13"/>
        <v>0</v>
      </c>
      <c r="L243" t="str">
        <f t="shared" si="14"/>
        <v>Medium</v>
      </c>
      <c r="M243">
        <f t="shared" si="15"/>
        <v>4.5061608304100043</v>
      </c>
    </row>
    <row r="244" spans="1:13" x14ac:dyDescent="0.35">
      <c r="A244">
        <v>4</v>
      </c>
      <c r="B244" t="s">
        <v>9</v>
      </c>
      <c r="C244">
        <v>1</v>
      </c>
      <c r="D244">
        <v>1</v>
      </c>
      <c r="E244" t="s">
        <v>9</v>
      </c>
      <c r="F244">
        <v>2</v>
      </c>
      <c r="G244">
        <v>2</v>
      </c>
      <c r="H244" t="s">
        <v>10</v>
      </c>
      <c r="I244">
        <f t="shared" si="12"/>
        <v>1</v>
      </c>
      <c r="J244">
        <f>IF(Table2[[#This Row],[Drained_after_socializing]]="Yes",1,IF(Table2[[#This Row],[Drained_after_socializing]]="No",0,""))</f>
        <v>1</v>
      </c>
      <c r="K244">
        <f t="shared" si="13"/>
        <v>0</v>
      </c>
      <c r="L244" t="str">
        <f t="shared" si="14"/>
        <v>Medium</v>
      </c>
      <c r="M244">
        <f t="shared" si="15"/>
        <v>4.5061608304100043</v>
      </c>
    </row>
    <row r="245" spans="1:13" x14ac:dyDescent="0.35">
      <c r="A245">
        <v>8</v>
      </c>
      <c r="B245" t="s">
        <v>9</v>
      </c>
      <c r="C245">
        <v>0</v>
      </c>
      <c r="D245">
        <v>0</v>
      </c>
      <c r="E245" t="s">
        <v>9</v>
      </c>
      <c r="F245">
        <v>3</v>
      </c>
      <c r="G245">
        <v>1</v>
      </c>
      <c r="H245" t="s">
        <v>10</v>
      </c>
      <c r="I245">
        <f t="shared" si="12"/>
        <v>1</v>
      </c>
      <c r="J245">
        <f>IF(Table2[[#This Row],[Drained_after_socializing]]="Yes",1,IF(Table2[[#This Row],[Drained_after_socializing]]="No",0,""))</f>
        <v>1</v>
      </c>
      <c r="K245">
        <f t="shared" si="13"/>
        <v>0</v>
      </c>
      <c r="L245" t="str">
        <f t="shared" si="14"/>
        <v>High</v>
      </c>
      <c r="M245">
        <f t="shared" si="15"/>
        <v>4.5061608304100043</v>
      </c>
    </row>
    <row r="246" spans="1:13" x14ac:dyDescent="0.35">
      <c r="A246">
        <v>5</v>
      </c>
      <c r="B246" t="s">
        <v>9</v>
      </c>
      <c r="C246">
        <v>0</v>
      </c>
      <c r="D246">
        <v>1</v>
      </c>
      <c r="E246" t="s">
        <v>9</v>
      </c>
      <c r="F246">
        <v>2</v>
      </c>
      <c r="G246">
        <v>2</v>
      </c>
      <c r="H246" t="s">
        <v>10</v>
      </c>
      <c r="I246">
        <f t="shared" si="12"/>
        <v>1</v>
      </c>
      <c r="J246">
        <f>IF(Table2[[#This Row],[Drained_after_socializing]]="Yes",1,IF(Table2[[#This Row],[Drained_after_socializing]]="No",0,""))</f>
        <v>1</v>
      </c>
      <c r="K246">
        <f t="shared" si="13"/>
        <v>0</v>
      </c>
      <c r="L246" t="str">
        <f t="shared" si="14"/>
        <v>Medium</v>
      </c>
      <c r="M246">
        <f t="shared" si="15"/>
        <v>4.5061608304100043</v>
      </c>
    </row>
    <row r="247" spans="1:13" x14ac:dyDescent="0.35">
      <c r="A247">
        <v>7</v>
      </c>
      <c r="B247" t="s">
        <v>9</v>
      </c>
      <c r="C247">
        <v>2</v>
      </c>
      <c r="D247">
        <v>2</v>
      </c>
      <c r="E247" t="s">
        <v>9</v>
      </c>
      <c r="F247">
        <v>3</v>
      </c>
      <c r="G247">
        <v>0</v>
      </c>
      <c r="H247" t="s">
        <v>10</v>
      </c>
      <c r="I247">
        <f t="shared" si="12"/>
        <v>1</v>
      </c>
      <c r="J247">
        <f>IF(Table2[[#This Row],[Drained_after_socializing]]="Yes",1,IF(Table2[[#This Row],[Drained_after_socializing]]="No",0,""))</f>
        <v>1</v>
      </c>
      <c r="K247">
        <f t="shared" si="13"/>
        <v>0</v>
      </c>
      <c r="L247" t="str">
        <f t="shared" si="14"/>
        <v>Medium</v>
      </c>
      <c r="M247">
        <f t="shared" si="15"/>
        <v>4.5061608304100043</v>
      </c>
    </row>
    <row r="248" spans="1:13" x14ac:dyDescent="0.35">
      <c r="A248">
        <v>9</v>
      </c>
      <c r="B248" t="s">
        <v>9</v>
      </c>
      <c r="C248">
        <v>0</v>
      </c>
      <c r="D248">
        <v>1</v>
      </c>
      <c r="E248" t="s">
        <v>9</v>
      </c>
      <c r="F248">
        <v>2</v>
      </c>
      <c r="G248">
        <v>1</v>
      </c>
      <c r="H248" t="s">
        <v>10</v>
      </c>
      <c r="I248">
        <f t="shared" si="12"/>
        <v>1</v>
      </c>
      <c r="J248">
        <f>IF(Table2[[#This Row],[Drained_after_socializing]]="Yes",1,IF(Table2[[#This Row],[Drained_after_socializing]]="No",0,""))</f>
        <v>1</v>
      </c>
      <c r="K248">
        <f t="shared" si="13"/>
        <v>0</v>
      </c>
      <c r="L248" t="str">
        <f t="shared" si="14"/>
        <v>High</v>
      </c>
      <c r="M248">
        <f t="shared" si="15"/>
        <v>4.5061608304100043</v>
      </c>
    </row>
    <row r="249" spans="1:13" x14ac:dyDescent="0.35">
      <c r="A249">
        <v>6</v>
      </c>
      <c r="B249" t="s">
        <v>9</v>
      </c>
      <c r="C249">
        <v>2</v>
      </c>
      <c r="D249">
        <v>0</v>
      </c>
      <c r="E249" t="s">
        <v>9</v>
      </c>
      <c r="F249">
        <v>1</v>
      </c>
      <c r="G249">
        <v>2</v>
      </c>
      <c r="H249" t="s">
        <v>10</v>
      </c>
      <c r="I249">
        <f t="shared" si="12"/>
        <v>1</v>
      </c>
      <c r="J249">
        <f>IF(Table2[[#This Row],[Drained_after_socializing]]="Yes",1,IF(Table2[[#This Row],[Drained_after_socializing]]="No",0,""))</f>
        <v>1</v>
      </c>
      <c r="K249">
        <f t="shared" si="13"/>
        <v>0</v>
      </c>
      <c r="L249" t="str">
        <f t="shared" si="14"/>
        <v>Medium</v>
      </c>
      <c r="M249">
        <f t="shared" si="15"/>
        <v>4.5061608304100043</v>
      </c>
    </row>
    <row r="250" spans="1:13" x14ac:dyDescent="0.35">
      <c r="A250">
        <v>9</v>
      </c>
      <c r="B250" t="s">
        <v>9</v>
      </c>
      <c r="C250">
        <v>0</v>
      </c>
      <c r="D250">
        <v>2</v>
      </c>
      <c r="E250" t="s">
        <v>9</v>
      </c>
      <c r="F250">
        <v>3</v>
      </c>
      <c r="G250">
        <v>2</v>
      </c>
      <c r="H250" t="s">
        <v>10</v>
      </c>
      <c r="I250">
        <f t="shared" si="12"/>
        <v>1</v>
      </c>
      <c r="J250">
        <f>IF(Table2[[#This Row],[Drained_after_socializing]]="Yes",1,IF(Table2[[#This Row],[Drained_after_socializing]]="No",0,""))</f>
        <v>1</v>
      </c>
      <c r="K250">
        <f t="shared" si="13"/>
        <v>0</v>
      </c>
      <c r="L250" t="str">
        <f t="shared" si="14"/>
        <v>High</v>
      </c>
      <c r="M250">
        <f t="shared" si="15"/>
        <v>4.5061608304100043</v>
      </c>
    </row>
    <row r="251" spans="1:13" x14ac:dyDescent="0.35">
      <c r="A251">
        <v>5</v>
      </c>
      <c r="B251" t="s">
        <v>9</v>
      </c>
      <c r="C251">
        <v>2</v>
      </c>
      <c r="D251">
        <v>2</v>
      </c>
      <c r="E251" t="s">
        <v>9</v>
      </c>
      <c r="F251">
        <v>3</v>
      </c>
      <c r="G251">
        <v>2</v>
      </c>
      <c r="H251" t="s">
        <v>10</v>
      </c>
      <c r="I251">
        <f t="shared" si="12"/>
        <v>1</v>
      </c>
      <c r="J251">
        <f>IF(Table2[[#This Row],[Drained_after_socializing]]="Yes",1,IF(Table2[[#This Row],[Drained_after_socializing]]="No",0,""))</f>
        <v>1</v>
      </c>
      <c r="K251">
        <f t="shared" si="13"/>
        <v>0</v>
      </c>
      <c r="L251" t="str">
        <f t="shared" si="14"/>
        <v>Medium</v>
      </c>
      <c r="M251">
        <f t="shared" si="15"/>
        <v>4.5061608304100043</v>
      </c>
    </row>
    <row r="252" spans="1:13" x14ac:dyDescent="0.35">
      <c r="A252">
        <v>7</v>
      </c>
      <c r="B252" t="s">
        <v>9</v>
      </c>
      <c r="C252">
        <v>0</v>
      </c>
      <c r="D252">
        <v>0</v>
      </c>
      <c r="E252" t="s">
        <v>9</v>
      </c>
      <c r="F252">
        <v>3</v>
      </c>
      <c r="G252">
        <v>1</v>
      </c>
      <c r="H252" t="s">
        <v>10</v>
      </c>
      <c r="I252">
        <f t="shared" si="12"/>
        <v>1</v>
      </c>
      <c r="J252">
        <f>IF(Table2[[#This Row],[Drained_after_socializing]]="Yes",1,IF(Table2[[#This Row],[Drained_after_socializing]]="No",0,""))</f>
        <v>1</v>
      </c>
      <c r="K252">
        <f t="shared" si="13"/>
        <v>0</v>
      </c>
      <c r="L252" t="str">
        <f t="shared" si="14"/>
        <v>Medium</v>
      </c>
      <c r="M252">
        <f t="shared" si="15"/>
        <v>4.5061608304100043</v>
      </c>
    </row>
    <row r="253" spans="1:13" x14ac:dyDescent="0.35">
      <c r="A253">
        <v>4</v>
      </c>
      <c r="B253" t="s">
        <v>9</v>
      </c>
      <c r="C253">
        <v>2</v>
      </c>
      <c r="D253">
        <v>0</v>
      </c>
      <c r="E253" t="s">
        <v>9</v>
      </c>
      <c r="F253">
        <v>1</v>
      </c>
      <c r="G253">
        <v>1</v>
      </c>
      <c r="H253" t="s">
        <v>10</v>
      </c>
      <c r="I253">
        <f t="shared" si="12"/>
        <v>1</v>
      </c>
      <c r="J253">
        <f>IF(Table2[[#This Row],[Drained_after_socializing]]="Yes",1,IF(Table2[[#This Row],[Drained_after_socializing]]="No",0,""))</f>
        <v>1</v>
      </c>
      <c r="K253">
        <f t="shared" si="13"/>
        <v>0</v>
      </c>
      <c r="L253" t="str">
        <f t="shared" si="14"/>
        <v>Medium</v>
      </c>
      <c r="M253">
        <f t="shared" si="15"/>
        <v>4.5061608304100043</v>
      </c>
    </row>
    <row r="254" spans="1:13" x14ac:dyDescent="0.35">
      <c r="A254">
        <v>9</v>
      </c>
      <c r="B254" t="s">
        <v>9</v>
      </c>
      <c r="C254">
        <v>1</v>
      </c>
      <c r="D254">
        <v>2</v>
      </c>
      <c r="E254" t="s">
        <v>9</v>
      </c>
      <c r="F254">
        <v>3</v>
      </c>
      <c r="G254">
        <v>1</v>
      </c>
      <c r="H254" t="s">
        <v>10</v>
      </c>
      <c r="I254">
        <f t="shared" si="12"/>
        <v>1</v>
      </c>
      <c r="J254">
        <f>IF(Table2[[#This Row],[Drained_after_socializing]]="Yes",1,IF(Table2[[#This Row],[Drained_after_socializing]]="No",0,""))</f>
        <v>1</v>
      </c>
      <c r="K254">
        <f t="shared" si="13"/>
        <v>0</v>
      </c>
      <c r="L254" t="str">
        <f t="shared" si="14"/>
        <v>High</v>
      </c>
      <c r="M254">
        <f t="shared" si="15"/>
        <v>4.5061608304100043</v>
      </c>
    </row>
    <row r="255" spans="1:13" x14ac:dyDescent="0.35">
      <c r="A255">
        <v>4</v>
      </c>
      <c r="B255" t="s">
        <v>9</v>
      </c>
      <c r="C255">
        <v>0</v>
      </c>
      <c r="D255">
        <v>1</v>
      </c>
      <c r="E255" t="s">
        <v>9</v>
      </c>
      <c r="F255">
        <v>1</v>
      </c>
      <c r="G255">
        <v>1</v>
      </c>
      <c r="H255" t="s">
        <v>10</v>
      </c>
      <c r="I255">
        <f t="shared" si="12"/>
        <v>1</v>
      </c>
      <c r="J255">
        <f>IF(Table2[[#This Row],[Drained_after_socializing]]="Yes",1,IF(Table2[[#This Row],[Drained_after_socializing]]="No",0,""))</f>
        <v>1</v>
      </c>
      <c r="K255">
        <f t="shared" si="13"/>
        <v>0</v>
      </c>
      <c r="L255" t="str">
        <f t="shared" si="14"/>
        <v>Medium</v>
      </c>
      <c r="M255">
        <f t="shared" si="15"/>
        <v>4.5061608304100043</v>
      </c>
    </row>
    <row r="256" spans="1:13" x14ac:dyDescent="0.35">
      <c r="A256">
        <v>7</v>
      </c>
      <c r="B256" t="s">
        <v>9</v>
      </c>
      <c r="C256">
        <v>0</v>
      </c>
      <c r="D256">
        <v>0</v>
      </c>
      <c r="E256" t="s">
        <v>9</v>
      </c>
      <c r="F256">
        <v>3</v>
      </c>
      <c r="G256">
        <v>2</v>
      </c>
      <c r="H256" t="s">
        <v>10</v>
      </c>
      <c r="I256">
        <f t="shared" si="12"/>
        <v>1</v>
      </c>
      <c r="J256">
        <f>IF(Table2[[#This Row],[Drained_after_socializing]]="Yes",1,IF(Table2[[#This Row],[Drained_after_socializing]]="No",0,""))</f>
        <v>1</v>
      </c>
      <c r="K256">
        <f t="shared" si="13"/>
        <v>0</v>
      </c>
      <c r="L256" t="str">
        <f t="shared" si="14"/>
        <v>Medium</v>
      </c>
      <c r="M256">
        <f t="shared" si="15"/>
        <v>4.5061608304100043</v>
      </c>
    </row>
    <row r="257" spans="1:13" x14ac:dyDescent="0.35">
      <c r="A257">
        <v>4</v>
      </c>
      <c r="B257" t="s">
        <v>9</v>
      </c>
      <c r="C257">
        <v>0</v>
      </c>
      <c r="D257">
        <v>2</v>
      </c>
      <c r="E257" t="s">
        <v>9</v>
      </c>
      <c r="F257">
        <v>3</v>
      </c>
      <c r="G257">
        <v>2</v>
      </c>
      <c r="H257" t="s">
        <v>10</v>
      </c>
      <c r="I257">
        <f t="shared" si="12"/>
        <v>1</v>
      </c>
      <c r="J257">
        <f>IF(Table2[[#This Row],[Drained_after_socializing]]="Yes",1,IF(Table2[[#This Row],[Drained_after_socializing]]="No",0,""))</f>
        <v>1</v>
      </c>
      <c r="K257">
        <f t="shared" si="13"/>
        <v>0</v>
      </c>
      <c r="L257" t="str">
        <f t="shared" si="14"/>
        <v>Medium</v>
      </c>
      <c r="M257">
        <f t="shared" si="15"/>
        <v>4.5061608304100043</v>
      </c>
    </row>
    <row r="258" spans="1:13" x14ac:dyDescent="0.35">
      <c r="A258">
        <v>7</v>
      </c>
      <c r="B258" t="s">
        <v>9</v>
      </c>
      <c r="C258">
        <v>1</v>
      </c>
      <c r="D258">
        <v>0</v>
      </c>
      <c r="E258" t="s">
        <v>9</v>
      </c>
      <c r="F258">
        <v>3</v>
      </c>
      <c r="G258">
        <v>0</v>
      </c>
      <c r="H258" t="s">
        <v>10</v>
      </c>
      <c r="I258">
        <f t="shared" ref="I258:I321" si="16">IF(B258="Yes",1,IF(B258="No",0,""))</f>
        <v>1</v>
      </c>
      <c r="J258">
        <f>IF(Table2[[#This Row],[Drained_after_socializing]]="Yes",1,IF(Table2[[#This Row],[Drained_after_socializing]]="No",0,""))</f>
        <v>1</v>
      </c>
      <c r="K258">
        <f t="shared" ref="K258:K321" si="17">IF(H258="Extrovert",1,IF(H258="Introvert",0,""))</f>
        <v>0</v>
      </c>
      <c r="L258" t="str">
        <f t="shared" ref="L258:L321" si="18">IF(A258&lt;=3,"Low",IF(A258&lt;=7,"Medium","High"))</f>
        <v>Medium</v>
      </c>
      <c r="M258">
        <f t="shared" ref="M258:M321" si="19">AVERAGE(IF(H:H="Introvert",A:A))</f>
        <v>4.5061608304100043</v>
      </c>
    </row>
    <row r="259" spans="1:13" x14ac:dyDescent="0.35">
      <c r="A259">
        <v>7</v>
      </c>
      <c r="B259" t="s">
        <v>9</v>
      </c>
      <c r="C259">
        <v>1</v>
      </c>
      <c r="D259">
        <v>1</v>
      </c>
      <c r="E259" t="s">
        <v>9</v>
      </c>
      <c r="F259">
        <v>3</v>
      </c>
      <c r="G259">
        <v>1</v>
      </c>
      <c r="H259" t="s">
        <v>10</v>
      </c>
      <c r="I259">
        <f t="shared" si="16"/>
        <v>1</v>
      </c>
      <c r="J259">
        <f>IF(Table2[[#This Row],[Drained_after_socializing]]="Yes",1,IF(Table2[[#This Row],[Drained_after_socializing]]="No",0,""))</f>
        <v>1</v>
      </c>
      <c r="K259">
        <f t="shared" si="17"/>
        <v>0</v>
      </c>
      <c r="L259" t="str">
        <f t="shared" si="18"/>
        <v>Medium</v>
      </c>
      <c r="M259">
        <f t="shared" si="19"/>
        <v>4.5061608304100043</v>
      </c>
    </row>
    <row r="260" spans="1:13" x14ac:dyDescent="0.35">
      <c r="A260">
        <v>4</v>
      </c>
      <c r="B260" t="s">
        <v>9</v>
      </c>
      <c r="C260">
        <v>2</v>
      </c>
      <c r="D260">
        <v>0</v>
      </c>
      <c r="E260" t="s">
        <v>9</v>
      </c>
      <c r="F260">
        <v>1</v>
      </c>
      <c r="G260">
        <v>1</v>
      </c>
      <c r="H260" t="s">
        <v>10</v>
      </c>
      <c r="I260">
        <f t="shared" si="16"/>
        <v>1</v>
      </c>
      <c r="J260">
        <f>IF(Table2[[#This Row],[Drained_after_socializing]]="Yes",1,IF(Table2[[#This Row],[Drained_after_socializing]]="No",0,""))</f>
        <v>1</v>
      </c>
      <c r="K260">
        <f t="shared" si="17"/>
        <v>0</v>
      </c>
      <c r="L260" t="str">
        <f t="shared" si="18"/>
        <v>Medium</v>
      </c>
      <c r="M260">
        <f t="shared" si="19"/>
        <v>4.5061608304100043</v>
      </c>
    </row>
    <row r="261" spans="1:13" x14ac:dyDescent="0.35">
      <c r="A261">
        <v>9</v>
      </c>
      <c r="B261" t="s">
        <v>9</v>
      </c>
      <c r="C261">
        <v>1</v>
      </c>
      <c r="D261">
        <v>1</v>
      </c>
      <c r="E261" t="s">
        <v>9</v>
      </c>
      <c r="F261">
        <v>2</v>
      </c>
      <c r="G261">
        <v>2</v>
      </c>
      <c r="H261" t="s">
        <v>10</v>
      </c>
      <c r="I261">
        <f t="shared" si="16"/>
        <v>1</v>
      </c>
      <c r="J261">
        <f>IF(Table2[[#This Row],[Drained_after_socializing]]="Yes",1,IF(Table2[[#This Row],[Drained_after_socializing]]="No",0,""))</f>
        <v>1</v>
      </c>
      <c r="K261">
        <f t="shared" si="17"/>
        <v>0</v>
      </c>
      <c r="L261" t="str">
        <f t="shared" si="18"/>
        <v>High</v>
      </c>
      <c r="M261">
        <f t="shared" si="19"/>
        <v>4.5061608304100043</v>
      </c>
    </row>
    <row r="262" spans="1:13" x14ac:dyDescent="0.35">
      <c r="A262">
        <v>8</v>
      </c>
      <c r="B262" t="s">
        <v>9</v>
      </c>
      <c r="C262">
        <v>0</v>
      </c>
      <c r="D262">
        <v>0</v>
      </c>
      <c r="E262" t="s">
        <v>9</v>
      </c>
      <c r="F262">
        <v>1</v>
      </c>
      <c r="G262">
        <v>1</v>
      </c>
      <c r="H262" t="s">
        <v>10</v>
      </c>
      <c r="I262">
        <f t="shared" si="16"/>
        <v>1</v>
      </c>
      <c r="J262">
        <f>IF(Table2[[#This Row],[Drained_after_socializing]]="Yes",1,IF(Table2[[#This Row],[Drained_after_socializing]]="No",0,""))</f>
        <v>1</v>
      </c>
      <c r="K262">
        <f t="shared" si="17"/>
        <v>0</v>
      </c>
      <c r="L262" t="str">
        <f t="shared" si="18"/>
        <v>High</v>
      </c>
      <c r="M262">
        <f t="shared" si="19"/>
        <v>4.5061608304100043</v>
      </c>
    </row>
    <row r="263" spans="1:13" x14ac:dyDescent="0.35">
      <c r="A263">
        <v>8</v>
      </c>
      <c r="B263" t="s">
        <v>9</v>
      </c>
      <c r="C263">
        <v>2</v>
      </c>
      <c r="D263">
        <v>2</v>
      </c>
      <c r="E263" t="s">
        <v>9</v>
      </c>
      <c r="F263">
        <v>1</v>
      </c>
      <c r="G263">
        <v>0</v>
      </c>
      <c r="H263" t="s">
        <v>10</v>
      </c>
      <c r="I263">
        <f t="shared" si="16"/>
        <v>1</v>
      </c>
      <c r="J263">
        <f>IF(Table2[[#This Row],[Drained_after_socializing]]="Yes",1,IF(Table2[[#This Row],[Drained_after_socializing]]="No",0,""))</f>
        <v>1</v>
      </c>
      <c r="K263">
        <f t="shared" si="17"/>
        <v>0</v>
      </c>
      <c r="L263" t="str">
        <f t="shared" si="18"/>
        <v>High</v>
      </c>
      <c r="M263">
        <f t="shared" si="19"/>
        <v>4.5061608304100043</v>
      </c>
    </row>
    <row r="264" spans="1:13" x14ac:dyDescent="0.35">
      <c r="A264">
        <v>7</v>
      </c>
      <c r="B264" t="s">
        <v>9</v>
      </c>
      <c r="C264">
        <v>2</v>
      </c>
      <c r="D264">
        <v>2</v>
      </c>
      <c r="E264" t="s">
        <v>9</v>
      </c>
      <c r="F264">
        <v>2</v>
      </c>
      <c r="G264">
        <v>2</v>
      </c>
      <c r="H264" t="s">
        <v>10</v>
      </c>
      <c r="I264">
        <f t="shared" si="16"/>
        <v>1</v>
      </c>
      <c r="J264">
        <f>IF(Table2[[#This Row],[Drained_after_socializing]]="Yes",1,IF(Table2[[#This Row],[Drained_after_socializing]]="No",0,""))</f>
        <v>1</v>
      </c>
      <c r="K264">
        <f t="shared" si="17"/>
        <v>0</v>
      </c>
      <c r="L264" t="str">
        <f t="shared" si="18"/>
        <v>Medium</v>
      </c>
      <c r="M264">
        <f t="shared" si="19"/>
        <v>4.5061608304100043</v>
      </c>
    </row>
    <row r="265" spans="1:13" x14ac:dyDescent="0.35">
      <c r="A265">
        <v>9</v>
      </c>
      <c r="B265" t="s">
        <v>9</v>
      </c>
      <c r="C265">
        <v>1</v>
      </c>
      <c r="D265">
        <v>1</v>
      </c>
      <c r="E265" t="s">
        <v>9</v>
      </c>
      <c r="F265">
        <v>2</v>
      </c>
      <c r="G265">
        <v>1</v>
      </c>
      <c r="H265" t="s">
        <v>10</v>
      </c>
      <c r="I265">
        <f t="shared" si="16"/>
        <v>1</v>
      </c>
      <c r="J265">
        <f>IF(Table2[[#This Row],[Drained_after_socializing]]="Yes",1,IF(Table2[[#This Row],[Drained_after_socializing]]="No",0,""))</f>
        <v>1</v>
      </c>
      <c r="K265">
        <f t="shared" si="17"/>
        <v>0</v>
      </c>
      <c r="L265" t="str">
        <f t="shared" si="18"/>
        <v>High</v>
      </c>
      <c r="M265">
        <f t="shared" si="19"/>
        <v>4.5061608304100043</v>
      </c>
    </row>
    <row r="266" spans="1:13" x14ac:dyDescent="0.35">
      <c r="A266">
        <v>8</v>
      </c>
      <c r="B266" t="s">
        <v>9</v>
      </c>
      <c r="C266">
        <v>2</v>
      </c>
      <c r="D266">
        <v>1</v>
      </c>
      <c r="E266" t="s">
        <v>9</v>
      </c>
      <c r="F266">
        <v>3</v>
      </c>
      <c r="G266">
        <v>2</v>
      </c>
      <c r="H266" t="s">
        <v>10</v>
      </c>
      <c r="I266">
        <f t="shared" si="16"/>
        <v>1</v>
      </c>
      <c r="J266">
        <f>IF(Table2[[#This Row],[Drained_after_socializing]]="Yes",1,IF(Table2[[#This Row],[Drained_after_socializing]]="No",0,""))</f>
        <v>1</v>
      </c>
      <c r="K266">
        <f t="shared" si="17"/>
        <v>0</v>
      </c>
      <c r="L266" t="str">
        <f t="shared" si="18"/>
        <v>High</v>
      </c>
      <c r="M266">
        <f t="shared" si="19"/>
        <v>4.5061608304100043</v>
      </c>
    </row>
    <row r="267" spans="1:13" x14ac:dyDescent="0.35">
      <c r="A267">
        <v>5</v>
      </c>
      <c r="B267" t="s">
        <v>9</v>
      </c>
      <c r="C267">
        <v>0</v>
      </c>
      <c r="D267">
        <v>1</v>
      </c>
      <c r="E267" t="s">
        <v>9</v>
      </c>
      <c r="F267">
        <v>1</v>
      </c>
      <c r="G267">
        <v>2</v>
      </c>
      <c r="H267" t="s">
        <v>10</v>
      </c>
      <c r="I267">
        <f t="shared" si="16"/>
        <v>1</v>
      </c>
      <c r="J267">
        <f>IF(Table2[[#This Row],[Drained_after_socializing]]="Yes",1,IF(Table2[[#This Row],[Drained_after_socializing]]="No",0,""))</f>
        <v>1</v>
      </c>
      <c r="K267">
        <f t="shared" si="17"/>
        <v>0</v>
      </c>
      <c r="L267" t="str">
        <f t="shared" si="18"/>
        <v>Medium</v>
      </c>
      <c r="M267">
        <f t="shared" si="19"/>
        <v>4.5061608304100043</v>
      </c>
    </row>
    <row r="268" spans="1:13" x14ac:dyDescent="0.35">
      <c r="A268">
        <v>4</v>
      </c>
      <c r="B268" t="s">
        <v>9</v>
      </c>
      <c r="C268">
        <v>0</v>
      </c>
      <c r="D268">
        <v>0</v>
      </c>
      <c r="E268" t="s">
        <v>9</v>
      </c>
      <c r="F268">
        <v>3</v>
      </c>
      <c r="G268">
        <v>2</v>
      </c>
      <c r="H268" t="s">
        <v>10</v>
      </c>
      <c r="I268">
        <f t="shared" si="16"/>
        <v>1</v>
      </c>
      <c r="J268">
        <f>IF(Table2[[#This Row],[Drained_after_socializing]]="Yes",1,IF(Table2[[#This Row],[Drained_after_socializing]]="No",0,""))</f>
        <v>1</v>
      </c>
      <c r="K268">
        <f t="shared" si="17"/>
        <v>0</v>
      </c>
      <c r="L268" t="str">
        <f t="shared" si="18"/>
        <v>Medium</v>
      </c>
      <c r="M268">
        <f t="shared" si="19"/>
        <v>4.5061608304100043</v>
      </c>
    </row>
    <row r="269" spans="1:13" x14ac:dyDescent="0.35">
      <c r="A269">
        <v>4</v>
      </c>
      <c r="B269" t="s">
        <v>9</v>
      </c>
      <c r="C269">
        <v>0</v>
      </c>
      <c r="D269">
        <v>1</v>
      </c>
      <c r="E269" t="s">
        <v>9</v>
      </c>
      <c r="F269">
        <v>1</v>
      </c>
      <c r="G269">
        <v>1</v>
      </c>
      <c r="H269" t="s">
        <v>10</v>
      </c>
      <c r="I269">
        <f t="shared" si="16"/>
        <v>1</v>
      </c>
      <c r="J269">
        <f>IF(Table2[[#This Row],[Drained_after_socializing]]="Yes",1,IF(Table2[[#This Row],[Drained_after_socializing]]="No",0,""))</f>
        <v>1</v>
      </c>
      <c r="K269">
        <f t="shared" si="17"/>
        <v>0</v>
      </c>
      <c r="L269" t="str">
        <f t="shared" si="18"/>
        <v>Medium</v>
      </c>
      <c r="M269">
        <f t="shared" si="19"/>
        <v>4.5061608304100043</v>
      </c>
    </row>
    <row r="270" spans="1:13" x14ac:dyDescent="0.35">
      <c r="A270">
        <v>8</v>
      </c>
      <c r="B270" t="s">
        <v>9</v>
      </c>
      <c r="C270">
        <v>1</v>
      </c>
      <c r="D270">
        <v>2</v>
      </c>
      <c r="E270" t="s">
        <v>9</v>
      </c>
      <c r="F270">
        <v>1</v>
      </c>
      <c r="G270">
        <v>0</v>
      </c>
      <c r="H270" t="s">
        <v>10</v>
      </c>
      <c r="I270">
        <f t="shared" si="16"/>
        <v>1</v>
      </c>
      <c r="J270">
        <f>IF(Table2[[#This Row],[Drained_after_socializing]]="Yes",1,IF(Table2[[#This Row],[Drained_after_socializing]]="No",0,""))</f>
        <v>1</v>
      </c>
      <c r="K270">
        <f t="shared" si="17"/>
        <v>0</v>
      </c>
      <c r="L270" t="str">
        <f t="shared" si="18"/>
        <v>High</v>
      </c>
      <c r="M270">
        <f t="shared" si="19"/>
        <v>4.5061608304100043</v>
      </c>
    </row>
    <row r="271" spans="1:13" x14ac:dyDescent="0.35">
      <c r="A271">
        <v>8</v>
      </c>
      <c r="B271" t="s">
        <v>9</v>
      </c>
      <c r="C271">
        <v>0</v>
      </c>
      <c r="D271">
        <v>1</v>
      </c>
      <c r="E271" t="s">
        <v>9</v>
      </c>
      <c r="F271">
        <v>1</v>
      </c>
      <c r="G271">
        <v>3.5647266310000001</v>
      </c>
      <c r="H271" t="s">
        <v>10</v>
      </c>
      <c r="I271">
        <f t="shared" si="16"/>
        <v>1</v>
      </c>
      <c r="J271">
        <f>IF(Table2[[#This Row],[Drained_after_socializing]]="Yes",1,IF(Table2[[#This Row],[Drained_after_socializing]]="No",0,""))</f>
        <v>1</v>
      </c>
      <c r="K271">
        <f t="shared" si="17"/>
        <v>0</v>
      </c>
      <c r="L271" t="str">
        <f t="shared" si="18"/>
        <v>High</v>
      </c>
      <c r="M271">
        <f t="shared" si="19"/>
        <v>4.5061608304100043</v>
      </c>
    </row>
    <row r="272" spans="1:13" x14ac:dyDescent="0.35">
      <c r="A272">
        <v>6</v>
      </c>
      <c r="B272" t="s">
        <v>9</v>
      </c>
      <c r="C272">
        <v>0</v>
      </c>
      <c r="D272">
        <v>2</v>
      </c>
      <c r="E272" t="s">
        <v>9</v>
      </c>
      <c r="F272">
        <v>1</v>
      </c>
      <c r="G272">
        <v>0</v>
      </c>
      <c r="H272" t="s">
        <v>10</v>
      </c>
      <c r="I272">
        <f t="shared" si="16"/>
        <v>1</v>
      </c>
      <c r="J272">
        <f>IF(Table2[[#This Row],[Drained_after_socializing]]="Yes",1,IF(Table2[[#This Row],[Drained_after_socializing]]="No",0,""))</f>
        <v>1</v>
      </c>
      <c r="K272">
        <f t="shared" si="17"/>
        <v>0</v>
      </c>
      <c r="L272" t="str">
        <f t="shared" si="18"/>
        <v>Medium</v>
      </c>
      <c r="M272">
        <f t="shared" si="19"/>
        <v>4.5061608304100043</v>
      </c>
    </row>
    <row r="273" spans="1:13" x14ac:dyDescent="0.35">
      <c r="A273">
        <v>4</v>
      </c>
      <c r="B273" t="s">
        <v>9</v>
      </c>
      <c r="C273">
        <v>2</v>
      </c>
      <c r="D273">
        <v>1</v>
      </c>
      <c r="E273" t="s">
        <v>9</v>
      </c>
      <c r="F273">
        <v>1</v>
      </c>
      <c r="G273">
        <v>1</v>
      </c>
      <c r="H273" t="s">
        <v>10</v>
      </c>
      <c r="I273">
        <f t="shared" si="16"/>
        <v>1</v>
      </c>
      <c r="J273">
        <f>IF(Table2[[#This Row],[Drained_after_socializing]]="Yes",1,IF(Table2[[#This Row],[Drained_after_socializing]]="No",0,""))</f>
        <v>1</v>
      </c>
      <c r="K273">
        <f t="shared" si="17"/>
        <v>0</v>
      </c>
      <c r="L273" t="str">
        <f t="shared" si="18"/>
        <v>Medium</v>
      </c>
      <c r="M273">
        <f t="shared" si="19"/>
        <v>4.5061608304100043</v>
      </c>
    </row>
    <row r="274" spans="1:13" x14ac:dyDescent="0.35">
      <c r="A274">
        <v>9</v>
      </c>
      <c r="B274" t="s">
        <v>9</v>
      </c>
      <c r="C274">
        <v>1</v>
      </c>
      <c r="D274">
        <v>2</v>
      </c>
      <c r="E274" t="s">
        <v>9</v>
      </c>
      <c r="F274">
        <v>2</v>
      </c>
      <c r="G274">
        <v>1</v>
      </c>
      <c r="H274" t="s">
        <v>10</v>
      </c>
      <c r="I274">
        <f t="shared" si="16"/>
        <v>1</v>
      </c>
      <c r="J274">
        <f>IF(Table2[[#This Row],[Drained_after_socializing]]="Yes",1,IF(Table2[[#This Row],[Drained_after_socializing]]="No",0,""))</f>
        <v>1</v>
      </c>
      <c r="K274">
        <f t="shared" si="17"/>
        <v>0</v>
      </c>
      <c r="L274" t="str">
        <f t="shared" si="18"/>
        <v>High</v>
      </c>
      <c r="M274">
        <f t="shared" si="19"/>
        <v>4.5061608304100043</v>
      </c>
    </row>
    <row r="275" spans="1:13" x14ac:dyDescent="0.35">
      <c r="A275">
        <v>9</v>
      </c>
      <c r="B275" t="s">
        <v>9</v>
      </c>
      <c r="C275">
        <v>2</v>
      </c>
      <c r="D275">
        <v>1</v>
      </c>
      <c r="E275" t="s">
        <v>9</v>
      </c>
      <c r="F275">
        <v>3</v>
      </c>
      <c r="G275">
        <v>2</v>
      </c>
      <c r="H275" t="s">
        <v>10</v>
      </c>
      <c r="I275">
        <f t="shared" si="16"/>
        <v>1</v>
      </c>
      <c r="J275">
        <f>IF(Table2[[#This Row],[Drained_after_socializing]]="Yes",1,IF(Table2[[#This Row],[Drained_after_socializing]]="No",0,""))</f>
        <v>1</v>
      </c>
      <c r="K275">
        <f t="shared" si="17"/>
        <v>0</v>
      </c>
      <c r="L275" t="str">
        <f t="shared" si="18"/>
        <v>High</v>
      </c>
      <c r="M275">
        <f t="shared" si="19"/>
        <v>4.5061608304100043</v>
      </c>
    </row>
    <row r="276" spans="1:13" x14ac:dyDescent="0.35">
      <c r="A276">
        <v>5</v>
      </c>
      <c r="B276" t="s">
        <v>9</v>
      </c>
      <c r="C276">
        <v>1</v>
      </c>
      <c r="D276">
        <v>3</v>
      </c>
      <c r="E276" t="s">
        <v>9</v>
      </c>
      <c r="F276">
        <v>1</v>
      </c>
      <c r="G276">
        <v>0</v>
      </c>
      <c r="H276" t="s">
        <v>10</v>
      </c>
      <c r="I276">
        <f t="shared" si="16"/>
        <v>1</v>
      </c>
      <c r="J276">
        <f>IF(Table2[[#This Row],[Drained_after_socializing]]="Yes",1,IF(Table2[[#This Row],[Drained_after_socializing]]="No",0,""))</f>
        <v>1</v>
      </c>
      <c r="K276">
        <f t="shared" si="17"/>
        <v>0</v>
      </c>
      <c r="L276" t="str">
        <f t="shared" si="18"/>
        <v>Medium</v>
      </c>
      <c r="M276">
        <f t="shared" si="19"/>
        <v>4.5061608304100043</v>
      </c>
    </row>
    <row r="277" spans="1:13" x14ac:dyDescent="0.35">
      <c r="A277">
        <v>4</v>
      </c>
      <c r="B277" t="s">
        <v>9</v>
      </c>
      <c r="C277">
        <v>2</v>
      </c>
      <c r="D277">
        <v>1</v>
      </c>
      <c r="E277" t="s">
        <v>9</v>
      </c>
      <c r="F277">
        <v>3</v>
      </c>
      <c r="G277">
        <v>0</v>
      </c>
      <c r="H277" t="s">
        <v>10</v>
      </c>
      <c r="I277">
        <f t="shared" si="16"/>
        <v>1</v>
      </c>
      <c r="J277">
        <f>IF(Table2[[#This Row],[Drained_after_socializing]]="Yes",1,IF(Table2[[#This Row],[Drained_after_socializing]]="No",0,""))</f>
        <v>1</v>
      </c>
      <c r="K277">
        <f t="shared" si="17"/>
        <v>0</v>
      </c>
      <c r="L277" t="str">
        <f t="shared" si="18"/>
        <v>Medium</v>
      </c>
      <c r="M277">
        <f t="shared" si="19"/>
        <v>4.5061608304100043</v>
      </c>
    </row>
    <row r="278" spans="1:13" x14ac:dyDescent="0.35">
      <c r="A278">
        <v>5</v>
      </c>
      <c r="B278" t="s">
        <v>9</v>
      </c>
      <c r="C278">
        <v>2</v>
      </c>
      <c r="D278">
        <v>1</v>
      </c>
      <c r="E278" t="s">
        <v>9</v>
      </c>
      <c r="F278">
        <v>3</v>
      </c>
      <c r="G278">
        <v>1</v>
      </c>
      <c r="H278" t="s">
        <v>10</v>
      </c>
      <c r="I278">
        <f t="shared" si="16"/>
        <v>1</v>
      </c>
      <c r="J278">
        <f>IF(Table2[[#This Row],[Drained_after_socializing]]="Yes",1,IF(Table2[[#This Row],[Drained_after_socializing]]="No",0,""))</f>
        <v>1</v>
      </c>
      <c r="K278">
        <f t="shared" si="17"/>
        <v>0</v>
      </c>
      <c r="L278" t="str">
        <f t="shared" si="18"/>
        <v>Medium</v>
      </c>
      <c r="M278">
        <f t="shared" si="19"/>
        <v>4.5061608304100043</v>
      </c>
    </row>
    <row r="279" spans="1:13" x14ac:dyDescent="0.35">
      <c r="A279">
        <v>4</v>
      </c>
      <c r="B279" t="s">
        <v>9</v>
      </c>
      <c r="C279">
        <v>0</v>
      </c>
      <c r="D279">
        <v>1</v>
      </c>
      <c r="E279" t="s">
        <v>9</v>
      </c>
      <c r="F279">
        <v>3</v>
      </c>
      <c r="G279">
        <v>0</v>
      </c>
      <c r="H279" t="s">
        <v>10</v>
      </c>
      <c r="I279">
        <f t="shared" si="16"/>
        <v>1</v>
      </c>
      <c r="J279">
        <f>IF(Table2[[#This Row],[Drained_after_socializing]]="Yes",1,IF(Table2[[#This Row],[Drained_after_socializing]]="No",0,""))</f>
        <v>1</v>
      </c>
      <c r="K279">
        <f t="shared" si="17"/>
        <v>0</v>
      </c>
      <c r="L279" t="str">
        <f t="shared" si="18"/>
        <v>Medium</v>
      </c>
      <c r="M279">
        <f t="shared" si="19"/>
        <v>4.5061608304100043</v>
      </c>
    </row>
    <row r="280" spans="1:13" x14ac:dyDescent="0.35">
      <c r="A280">
        <v>7</v>
      </c>
      <c r="B280" t="s">
        <v>9</v>
      </c>
      <c r="C280">
        <v>0</v>
      </c>
      <c r="D280">
        <v>0</v>
      </c>
      <c r="E280" t="s">
        <v>9</v>
      </c>
      <c r="F280">
        <v>6.2688629120000003</v>
      </c>
      <c r="G280">
        <v>1</v>
      </c>
      <c r="H280" t="s">
        <v>10</v>
      </c>
      <c r="I280">
        <f t="shared" si="16"/>
        <v>1</v>
      </c>
      <c r="J280">
        <f>IF(Table2[[#This Row],[Drained_after_socializing]]="Yes",1,IF(Table2[[#This Row],[Drained_after_socializing]]="No",0,""))</f>
        <v>1</v>
      </c>
      <c r="K280">
        <f t="shared" si="17"/>
        <v>0</v>
      </c>
      <c r="L280" t="str">
        <f t="shared" si="18"/>
        <v>Medium</v>
      </c>
      <c r="M280">
        <f t="shared" si="19"/>
        <v>4.5061608304100043</v>
      </c>
    </row>
    <row r="281" spans="1:13" x14ac:dyDescent="0.35">
      <c r="A281">
        <v>7</v>
      </c>
      <c r="B281" t="s">
        <v>9</v>
      </c>
      <c r="C281">
        <v>2</v>
      </c>
      <c r="D281">
        <v>2</v>
      </c>
      <c r="E281" t="s">
        <v>9</v>
      </c>
      <c r="F281">
        <v>3</v>
      </c>
      <c r="G281">
        <v>1</v>
      </c>
      <c r="H281" t="s">
        <v>10</v>
      </c>
      <c r="I281">
        <f t="shared" si="16"/>
        <v>1</v>
      </c>
      <c r="J281">
        <f>IF(Table2[[#This Row],[Drained_after_socializing]]="Yes",1,IF(Table2[[#This Row],[Drained_after_socializing]]="No",0,""))</f>
        <v>1</v>
      </c>
      <c r="K281">
        <f t="shared" si="17"/>
        <v>0</v>
      </c>
      <c r="L281" t="str">
        <f t="shared" si="18"/>
        <v>Medium</v>
      </c>
      <c r="M281">
        <f t="shared" si="19"/>
        <v>4.5061608304100043</v>
      </c>
    </row>
    <row r="282" spans="1:13" x14ac:dyDescent="0.35">
      <c r="A282">
        <v>5</v>
      </c>
      <c r="B282" t="s">
        <v>9</v>
      </c>
      <c r="C282">
        <v>2</v>
      </c>
      <c r="D282">
        <v>2</v>
      </c>
      <c r="E282" t="s">
        <v>9</v>
      </c>
      <c r="F282">
        <v>2</v>
      </c>
      <c r="G282">
        <v>2</v>
      </c>
      <c r="H282" t="s">
        <v>10</v>
      </c>
      <c r="I282">
        <f t="shared" si="16"/>
        <v>1</v>
      </c>
      <c r="J282">
        <f>IF(Table2[[#This Row],[Drained_after_socializing]]="Yes",1,IF(Table2[[#This Row],[Drained_after_socializing]]="No",0,""))</f>
        <v>1</v>
      </c>
      <c r="K282">
        <f t="shared" si="17"/>
        <v>0</v>
      </c>
      <c r="L282" t="str">
        <f t="shared" si="18"/>
        <v>Medium</v>
      </c>
      <c r="M282">
        <f t="shared" si="19"/>
        <v>4.5061608304100043</v>
      </c>
    </row>
    <row r="283" spans="1:13" x14ac:dyDescent="0.35">
      <c r="A283">
        <v>4</v>
      </c>
      <c r="B283" t="s">
        <v>9</v>
      </c>
      <c r="C283">
        <v>1</v>
      </c>
      <c r="D283">
        <v>2</v>
      </c>
      <c r="E283" t="s">
        <v>9</v>
      </c>
      <c r="F283">
        <v>2</v>
      </c>
      <c r="G283">
        <v>0</v>
      </c>
      <c r="H283" t="s">
        <v>10</v>
      </c>
      <c r="I283">
        <f t="shared" si="16"/>
        <v>1</v>
      </c>
      <c r="J283">
        <f>IF(Table2[[#This Row],[Drained_after_socializing]]="Yes",1,IF(Table2[[#This Row],[Drained_after_socializing]]="No",0,""))</f>
        <v>1</v>
      </c>
      <c r="K283">
        <f t="shared" si="17"/>
        <v>0</v>
      </c>
      <c r="L283" t="str">
        <f t="shared" si="18"/>
        <v>Medium</v>
      </c>
      <c r="M283">
        <f t="shared" si="19"/>
        <v>4.5061608304100043</v>
      </c>
    </row>
    <row r="284" spans="1:13" x14ac:dyDescent="0.35">
      <c r="A284">
        <v>9</v>
      </c>
      <c r="B284" t="s">
        <v>7</v>
      </c>
      <c r="C284">
        <v>1</v>
      </c>
      <c r="D284">
        <v>1</v>
      </c>
      <c r="E284" t="s">
        <v>9</v>
      </c>
      <c r="F284">
        <v>2</v>
      </c>
      <c r="G284">
        <v>0</v>
      </c>
      <c r="H284" t="s">
        <v>10</v>
      </c>
      <c r="I284">
        <f t="shared" si="16"/>
        <v>0</v>
      </c>
      <c r="J284">
        <f>IF(Table2[[#This Row],[Drained_after_socializing]]="Yes",1,IF(Table2[[#This Row],[Drained_after_socializing]]="No",0,""))</f>
        <v>1</v>
      </c>
      <c r="K284">
        <f t="shared" si="17"/>
        <v>0</v>
      </c>
      <c r="L284" t="str">
        <f t="shared" si="18"/>
        <v>High</v>
      </c>
      <c r="M284">
        <f t="shared" si="19"/>
        <v>4.5061608304100043</v>
      </c>
    </row>
    <row r="285" spans="1:13" x14ac:dyDescent="0.35">
      <c r="A285">
        <v>7</v>
      </c>
      <c r="B285" t="s">
        <v>9</v>
      </c>
      <c r="C285">
        <v>1</v>
      </c>
      <c r="D285">
        <v>1</v>
      </c>
      <c r="E285" t="s">
        <v>9</v>
      </c>
      <c r="F285">
        <v>3</v>
      </c>
      <c r="G285">
        <v>1</v>
      </c>
      <c r="H285" t="s">
        <v>10</v>
      </c>
      <c r="I285">
        <f t="shared" si="16"/>
        <v>1</v>
      </c>
      <c r="J285">
        <f>IF(Table2[[#This Row],[Drained_after_socializing]]="Yes",1,IF(Table2[[#This Row],[Drained_after_socializing]]="No",0,""))</f>
        <v>1</v>
      </c>
      <c r="K285">
        <f t="shared" si="17"/>
        <v>0</v>
      </c>
      <c r="L285" t="str">
        <f t="shared" si="18"/>
        <v>Medium</v>
      </c>
      <c r="M285">
        <f t="shared" si="19"/>
        <v>4.5061608304100043</v>
      </c>
    </row>
    <row r="286" spans="1:13" x14ac:dyDescent="0.35">
      <c r="A286">
        <v>6</v>
      </c>
      <c r="B286" t="s">
        <v>9</v>
      </c>
      <c r="C286">
        <v>0</v>
      </c>
      <c r="D286">
        <v>0</v>
      </c>
      <c r="E286" t="s">
        <v>9</v>
      </c>
      <c r="F286">
        <v>1</v>
      </c>
      <c r="G286">
        <v>0</v>
      </c>
      <c r="H286" t="s">
        <v>10</v>
      </c>
      <c r="I286">
        <f t="shared" si="16"/>
        <v>1</v>
      </c>
      <c r="J286">
        <f>IF(Table2[[#This Row],[Drained_after_socializing]]="Yes",1,IF(Table2[[#This Row],[Drained_after_socializing]]="No",0,""))</f>
        <v>1</v>
      </c>
      <c r="K286">
        <f t="shared" si="17"/>
        <v>0</v>
      </c>
      <c r="L286" t="str">
        <f t="shared" si="18"/>
        <v>Medium</v>
      </c>
      <c r="M286">
        <f t="shared" si="19"/>
        <v>4.5061608304100043</v>
      </c>
    </row>
    <row r="287" spans="1:13" x14ac:dyDescent="0.35">
      <c r="A287">
        <v>7</v>
      </c>
      <c r="B287" t="s">
        <v>9</v>
      </c>
      <c r="C287">
        <v>1</v>
      </c>
      <c r="D287">
        <v>0</v>
      </c>
      <c r="E287" t="s">
        <v>9</v>
      </c>
      <c r="F287">
        <v>2</v>
      </c>
      <c r="G287">
        <v>2</v>
      </c>
      <c r="H287" t="s">
        <v>10</v>
      </c>
      <c r="I287">
        <f t="shared" si="16"/>
        <v>1</v>
      </c>
      <c r="J287">
        <f>IF(Table2[[#This Row],[Drained_after_socializing]]="Yes",1,IF(Table2[[#This Row],[Drained_after_socializing]]="No",0,""))</f>
        <v>1</v>
      </c>
      <c r="K287">
        <f t="shared" si="17"/>
        <v>0</v>
      </c>
      <c r="L287" t="str">
        <f t="shared" si="18"/>
        <v>Medium</v>
      </c>
      <c r="M287">
        <f t="shared" si="19"/>
        <v>4.5061608304100043</v>
      </c>
    </row>
    <row r="288" spans="1:13" x14ac:dyDescent="0.35">
      <c r="A288">
        <v>6</v>
      </c>
      <c r="B288" t="s">
        <v>9</v>
      </c>
      <c r="C288">
        <v>2</v>
      </c>
      <c r="D288">
        <v>0</v>
      </c>
      <c r="E288" t="s">
        <v>9</v>
      </c>
      <c r="F288">
        <v>2</v>
      </c>
      <c r="G288">
        <v>1</v>
      </c>
      <c r="H288" t="s">
        <v>10</v>
      </c>
      <c r="I288">
        <f t="shared" si="16"/>
        <v>1</v>
      </c>
      <c r="J288">
        <f>IF(Table2[[#This Row],[Drained_after_socializing]]="Yes",1,IF(Table2[[#This Row],[Drained_after_socializing]]="No",0,""))</f>
        <v>1</v>
      </c>
      <c r="K288">
        <f t="shared" si="17"/>
        <v>0</v>
      </c>
      <c r="L288" t="str">
        <f t="shared" si="18"/>
        <v>Medium</v>
      </c>
      <c r="M288">
        <f t="shared" si="19"/>
        <v>4.5061608304100043</v>
      </c>
    </row>
    <row r="289" spans="1:13" x14ac:dyDescent="0.35">
      <c r="A289">
        <v>9</v>
      </c>
      <c r="B289" t="s">
        <v>9</v>
      </c>
      <c r="C289">
        <v>2</v>
      </c>
      <c r="D289">
        <v>0</v>
      </c>
      <c r="E289" t="s">
        <v>9</v>
      </c>
      <c r="F289">
        <v>3</v>
      </c>
      <c r="G289">
        <v>2</v>
      </c>
      <c r="H289" t="s">
        <v>10</v>
      </c>
      <c r="I289">
        <f t="shared" si="16"/>
        <v>1</v>
      </c>
      <c r="J289">
        <f>IF(Table2[[#This Row],[Drained_after_socializing]]="Yes",1,IF(Table2[[#This Row],[Drained_after_socializing]]="No",0,""))</f>
        <v>1</v>
      </c>
      <c r="K289">
        <f t="shared" si="17"/>
        <v>0</v>
      </c>
      <c r="L289" t="str">
        <f t="shared" si="18"/>
        <v>High</v>
      </c>
      <c r="M289">
        <f t="shared" si="19"/>
        <v>4.5061608304100043</v>
      </c>
    </row>
    <row r="290" spans="1:13" x14ac:dyDescent="0.35">
      <c r="A290">
        <v>7</v>
      </c>
      <c r="B290" t="s">
        <v>9</v>
      </c>
      <c r="C290">
        <v>1</v>
      </c>
      <c r="D290">
        <v>2</v>
      </c>
      <c r="E290" t="s">
        <v>9</v>
      </c>
      <c r="F290">
        <v>2</v>
      </c>
      <c r="G290">
        <v>0</v>
      </c>
      <c r="H290" t="s">
        <v>10</v>
      </c>
      <c r="I290">
        <f t="shared" si="16"/>
        <v>1</v>
      </c>
      <c r="J290">
        <f>IF(Table2[[#This Row],[Drained_after_socializing]]="Yes",1,IF(Table2[[#This Row],[Drained_after_socializing]]="No",0,""))</f>
        <v>1</v>
      </c>
      <c r="K290">
        <f t="shared" si="17"/>
        <v>0</v>
      </c>
      <c r="L290" t="str">
        <f t="shared" si="18"/>
        <v>Medium</v>
      </c>
      <c r="M290">
        <f t="shared" si="19"/>
        <v>4.5061608304100043</v>
      </c>
    </row>
    <row r="291" spans="1:13" x14ac:dyDescent="0.35">
      <c r="A291">
        <v>5</v>
      </c>
      <c r="B291" t="s">
        <v>9</v>
      </c>
      <c r="C291">
        <v>0</v>
      </c>
      <c r="D291">
        <v>1</v>
      </c>
      <c r="E291" t="s">
        <v>9</v>
      </c>
      <c r="F291">
        <v>3</v>
      </c>
      <c r="G291">
        <v>2</v>
      </c>
      <c r="H291" t="s">
        <v>10</v>
      </c>
      <c r="I291">
        <f t="shared" si="16"/>
        <v>1</v>
      </c>
      <c r="J291">
        <f>IF(Table2[[#This Row],[Drained_after_socializing]]="Yes",1,IF(Table2[[#This Row],[Drained_after_socializing]]="No",0,""))</f>
        <v>1</v>
      </c>
      <c r="K291">
        <f t="shared" si="17"/>
        <v>0</v>
      </c>
      <c r="L291" t="str">
        <f t="shared" si="18"/>
        <v>Medium</v>
      </c>
      <c r="M291">
        <f t="shared" si="19"/>
        <v>4.5061608304100043</v>
      </c>
    </row>
    <row r="292" spans="1:13" x14ac:dyDescent="0.35">
      <c r="A292">
        <v>4</v>
      </c>
      <c r="B292" t="s">
        <v>9</v>
      </c>
      <c r="C292">
        <v>0</v>
      </c>
      <c r="D292">
        <v>0</v>
      </c>
      <c r="E292" t="s">
        <v>9</v>
      </c>
      <c r="F292">
        <v>2</v>
      </c>
      <c r="G292">
        <v>1</v>
      </c>
      <c r="H292" t="s">
        <v>10</v>
      </c>
      <c r="I292">
        <f t="shared" si="16"/>
        <v>1</v>
      </c>
      <c r="J292">
        <f>IF(Table2[[#This Row],[Drained_after_socializing]]="Yes",1,IF(Table2[[#This Row],[Drained_after_socializing]]="No",0,""))</f>
        <v>1</v>
      </c>
      <c r="K292">
        <f t="shared" si="17"/>
        <v>0</v>
      </c>
      <c r="L292" t="str">
        <f t="shared" si="18"/>
        <v>Medium</v>
      </c>
      <c r="M292">
        <f t="shared" si="19"/>
        <v>4.5061608304100043</v>
      </c>
    </row>
    <row r="293" spans="1:13" x14ac:dyDescent="0.35">
      <c r="A293">
        <v>4</v>
      </c>
      <c r="B293" t="s">
        <v>9</v>
      </c>
      <c r="C293">
        <v>2</v>
      </c>
      <c r="D293">
        <v>1</v>
      </c>
      <c r="E293" t="s">
        <v>9</v>
      </c>
      <c r="F293">
        <v>2</v>
      </c>
      <c r="G293">
        <v>1</v>
      </c>
      <c r="H293" t="s">
        <v>10</v>
      </c>
      <c r="I293">
        <f t="shared" si="16"/>
        <v>1</v>
      </c>
      <c r="J293">
        <f>IF(Table2[[#This Row],[Drained_after_socializing]]="Yes",1,IF(Table2[[#This Row],[Drained_after_socializing]]="No",0,""))</f>
        <v>1</v>
      </c>
      <c r="K293">
        <f t="shared" si="17"/>
        <v>0</v>
      </c>
      <c r="L293" t="str">
        <f t="shared" si="18"/>
        <v>Medium</v>
      </c>
      <c r="M293">
        <f t="shared" si="19"/>
        <v>4.5061608304100043</v>
      </c>
    </row>
    <row r="294" spans="1:13" x14ac:dyDescent="0.35">
      <c r="A294">
        <v>4</v>
      </c>
      <c r="B294" t="s">
        <v>9</v>
      </c>
      <c r="C294">
        <v>0</v>
      </c>
      <c r="D294">
        <v>0</v>
      </c>
      <c r="E294" t="s">
        <v>9</v>
      </c>
      <c r="F294">
        <v>1</v>
      </c>
      <c r="G294">
        <v>0</v>
      </c>
      <c r="H294" t="s">
        <v>10</v>
      </c>
      <c r="I294">
        <f t="shared" si="16"/>
        <v>1</v>
      </c>
      <c r="J294">
        <f>IF(Table2[[#This Row],[Drained_after_socializing]]="Yes",1,IF(Table2[[#This Row],[Drained_after_socializing]]="No",0,""))</f>
        <v>1</v>
      </c>
      <c r="K294">
        <f t="shared" si="17"/>
        <v>0</v>
      </c>
      <c r="L294" t="str">
        <f t="shared" si="18"/>
        <v>Medium</v>
      </c>
      <c r="M294">
        <f t="shared" si="19"/>
        <v>4.5061608304100043</v>
      </c>
    </row>
    <row r="295" spans="1:13" x14ac:dyDescent="0.35">
      <c r="A295">
        <v>8</v>
      </c>
      <c r="B295" t="s">
        <v>9</v>
      </c>
      <c r="C295">
        <v>3.963354475</v>
      </c>
      <c r="D295">
        <v>0</v>
      </c>
      <c r="E295" t="s">
        <v>9</v>
      </c>
      <c r="F295">
        <v>6.2688629120000003</v>
      </c>
      <c r="G295">
        <v>3.5647266310000001</v>
      </c>
      <c r="H295" t="s">
        <v>10</v>
      </c>
      <c r="I295">
        <f t="shared" si="16"/>
        <v>1</v>
      </c>
      <c r="J295">
        <f>IF(Table2[[#This Row],[Drained_after_socializing]]="Yes",1,IF(Table2[[#This Row],[Drained_after_socializing]]="No",0,""))</f>
        <v>1</v>
      </c>
      <c r="K295">
        <f t="shared" si="17"/>
        <v>0</v>
      </c>
      <c r="L295" t="str">
        <f t="shared" si="18"/>
        <v>High</v>
      </c>
      <c r="M295">
        <f t="shared" si="19"/>
        <v>4.5061608304100043</v>
      </c>
    </row>
    <row r="296" spans="1:13" x14ac:dyDescent="0.35">
      <c r="A296">
        <v>7</v>
      </c>
      <c r="B296" t="s">
        <v>9</v>
      </c>
      <c r="C296">
        <v>1</v>
      </c>
      <c r="D296">
        <v>2</v>
      </c>
      <c r="E296" t="s">
        <v>9</v>
      </c>
      <c r="F296">
        <v>1</v>
      </c>
      <c r="G296">
        <v>1</v>
      </c>
      <c r="H296" t="s">
        <v>10</v>
      </c>
      <c r="I296">
        <f t="shared" si="16"/>
        <v>1</v>
      </c>
      <c r="J296">
        <f>IF(Table2[[#This Row],[Drained_after_socializing]]="Yes",1,IF(Table2[[#This Row],[Drained_after_socializing]]="No",0,""))</f>
        <v>1</v>
      </c>
      <c r="K296">
        <f t="shared" si="17"/>
        <v>0</v>
      </c>
      <c r="L296" t="str">
        <f t="shared" si="18"/>
        <v>Medium</v>
      </c>
      <c r="M296">
        <f t="shared" si="19"/>
        <v>4.5061608304100043</v>
      </c>
    </row>
    <row r="297" spans="1:13" x14ac:dyDescent="0.35">
      <c r="A297">
        <v>4</v>
      </c>
      <c r="B297" t="s">
        <v>9</v>
      </c>
      <c r="C297">
        <v>0</v>
      </c>
      <c r="D297">
        <v>1</v>
      </c>
      <c r="E297" t="s">
        <v>9</v>
      </c>
      <c r="F297">
        <v>1</v>
      </c>
      <c r="G297">
        <v>2</v>
      </c>
      <c r="H297" t="s">
        <v>10</v>
      </c>
      <c r="I297">
        <f t="shared" si="16"/>
        <v>1</v>
      </c>
      <c r="J297">
        <f>IF(Table2[[#This Row],[Drained_after_socializing]]="Yes",1,IF(Table2[[#This Row],[Drained_after_socializing]]="No",0,""))</f>
        <v>1</v>
      </c>
      <c r="K297">
        <f t="shared" si="17"/>
        <v>0</v>
      </c>
      <c r="L297" t="str">
        <f t="shared" si="18"/>
        <v>Medium</v>
      </c>
      <c r="M297">
        <f t="shared" si="19"/>
        <v>4.5061608304100043</v>
      </c>
    </row>
    <row r="298" spans="1:13" x14ac:dyDescent="0.35">
      <c r="A298">
        <v>4</v>
      </c>
      <c r="B298" t="s">
        <v>9</v>
      </c>
      <c r="C298">
        <v>1</v>
      </c>
      <c r="D298">
        <v>1</v>
      </c>
      <c r="E298" t="s">
        <v>9</v>
      </c>
      <c r="F298">
        <v>2</v>
      </c>
      <c r="G298">
        <v>0</v>
      </c>
      <c r="H298" t="s">
        <v>10</v>
      </c>
      <c r="I298">
        <f t="shared" si="16"/>
        <v>1</v>
      </c>
      <c r="J298">
        <f>IF(Table2[[#This Row],[Drained_after_socializing]]="Yes",1,IF(Table2[[#This Row],[Drained_after_socializing]]="No",0,""))</f>
        <v>1</v>
      </c>
      <c r="K298">
        <f t="shared" si="17"/>
        <v>0</v>
      </c>
      <c r="L298" t="str">
        <f t="shared" si="18"/>
        <v>Medium</v>
      </c>
      <c r="M298">
        <f t="shared" si="19"/>
        <v>4.5061608304100043</v>
      </c>
    </row>
    <row r="299" spans="1:13" x14ac:dyDescent="0.35">
      <c r="A299">
        <v>7</v>
      </c>
      <c r="B299" t="s">
        <v>9</v>
      </c>
      <c r="C299">
        <v>1</v>
      </c>
      <c r="D299">
        <v>1</v>
      </c>
      <c r="E299" t="s">
        <v>9</v>
      </c>
      <c r="F299">
        <v>1</v>
      </c>
      <c r="G299">
        <v>2</v>
      </c>
      <c r="H299" t="s">
        <v>10</v>
      </c>
      <c r="I299">
        <f t="shared" si="16"/>
        <v>1</v>
      </c>
      <c r="J299">
        <f>IF(Table2[[#This Row],[Drained_after_socializing]]="Yes",1,IF(Table2[[#This Row],[Drained_after_socializing]]="No",0,""))</f>
        <v>1</v>
      </c>
      <c r="K299">
        <f t="shared" si="17"/>
        <v>0</v>
      </c>
      <c r="L299" t="str">
        <f t="shared" si="18"/>
        <v>Medium</v>
      </c>
      <c r="M299">
        <f t="shared" si="19"/>
        <v>4.5061608304100043</v>
      </c>
    </row>
    <row r="300" spans="1:13" x14ac:dyDescent="0.35">
      <c r="A300">
        <v>7</v>
      </c>
      <c r="B300" t="s">
        <v>9</v>
      </c>
      <c r="C300">
        <v>0</v>
      </c>
      <c r="D300">
        <v>1</v>
      </c>
      <c r="E300" t="s">
        <v>9</v>
      </c>
      <c r="F300">
        <v>2</v>
      </c>
      <c r="G300">
        <v>0</v>
      </c>
      <c r="H300" t="s">
        <v>10</v>
      </c>
      <c r="I300">
        <f t="shared" si="16"/>
        <v>1</v>
      </c>
      <c r="J300">
        <f>IF(Table2[[#This Row],[Drained_after_socializing]]="Yes",1,IF(Table2[[#This Row],[Drained_after_socializing]]="No",0,""))</f>
        <v>1</v>
      </c>
      <c r="K300">
        <f t="shared" si="17"/>
        <v>0</v>
      </c>
      <c r="L300" t="str">
        <f t="shared" si="18"/>
        <v>Medium</v>
      </c>
      <c r="M300">
        <f t="shared" si="19"/>
        <v>4.5061608304100043</v>
      </c>
    </row>
    <row r="301" spans="1:13" x14ac:dyDescent="0.35">
      <c r="A301">
        <v>5</v>
      </c>
      <c r="B301" t="s">
        <v>9</v>
      </c>
      <c r="C301">
        <v>1</v>
      </c>
      <c r="D301">
        <v>1</v>
      </c>
      <c r="E301" t="s">
        <v>9</v>
      </c>
      <c r="F301">
        <v>1</v>
      </c>
      <c r="G301">
        <v>1</v>
      </c>
      <c r="H301" t="s">
        <v>10</v>
      </c>
      <c r="I301">
        <f t="shared" si="16"/>
        <v>1</v>
      </c>
      <c r="J301">
        <f>IF(Table2[[#This Row],[Drained_after_socializing]]="Yes",1,IF(Table2[[#This Row],[Drained_after_socializing]]="No",0,""))</f>
        <v>1</v>
      </c>
      <c r="K301">
        <f t="shared" si="17"/>
        <v>0</v>
      </c>
      <c r="L301" t="str">
        <f t="shared" si="18"/>
        <v>Medium</v>
      </c>
      <c r="M301">
        <f t="shared" si="19"/>
        <v>4.5061608304100043</v>
      </c>
    </row>
    <row r="302" spans="1:13" x14ac:dyDescent="0.35">
      <c r="A302">
        <v>3</v>
      </c>
      <c r="B302" t="s">
        <v>7</v>
      </c>
      <c r="C302">
        <v>4</v>
      </c>
      <c r="D302">
        <v>5</v>
      </c>
      <c r="E302" t="s">
        <v>7</v>
      </c>
      <c r="F302">
        <v>6</v>
      </c>
      <c r="G302">
        <v>4</v>
      </c>
      <c r="H302" t="s">
        <v>8</v>
      </c>
      <c r="I302">
        <f t="shared" si="16"/>
        <v>0</v>
      </c>
      <c r="J302">
        <f>IF(Table2[[#This Row],[Drained_after_socializing]]="Yes",1,IF(Table2[[#This Row],[Drained_after_socializing]]="No",0,""))</f>
        <v>0</v>
      </c>
      <c r="K302">
        <f t="shared" si="17"/>
        <v>1</v>
      </c>
      <c r="L302" t="str">
        <f t="shared" si="18"/>
        <v>Low</v>
      </c>
      <c r="M302">
        <f t="shared" si="19"/>
        <v>0</v>
      </c>
    </row>
    <row r="303" spans="1:13" x14ac:dyDescent="0.35">
      <c r="A303">
        <v>3</v>
      </c>
      <c r="B303" t="s">
        <v>7</v>
      </c>
      <c r="C303">
        <v>3</v>
      </c>
      <c r="D303">
        <v>7</v>
      </c>
      <c r="E303" t="s">
        <v>7</v>
      </c>
      <c r="F303">
        <v>8</v>
      </c>
      <c r="G303">
        <v>7</v>
      </c>
      <c r="H303" t="s">
        <v>8</v>
      </c>
      <c r="I303">
        <f t="shared" si="16"/>
        <v>0</v>
      </c>
      <c r="J303">
        <f>IF(Table2[[#This Row],[Drained_after_socializing]]="Yes",1,IF(Table2[[#This Row],[Drained_after_socializing]]="No",0,""))</f>
        <v>0</v>
      </c>
      <c r="K303">
        <f t="shared" si="17"/>
        <v>1</v>
      </c>
      <c r="L303" t="str">
        <f t="shared" si="18"/>
        <v>Low</v>
      </c>
      <c r="M303">
        <f t="shared" si="19"/>
        <v>0</v>
      </c>
    </row>
    <row r="304" spans="1:13" x14ac:dyDescent="0.35">
      <c r="A304">
        <v>3</v>
      </c>
      <c r="B304" t="s">
        <v>7</v>
      </c>
      <c r="C304">
        <v>4</v>
      </c>
      <c r="D304">
        <v>4</v>
      </c>
      <c r="E304" t="s">
        <v>7</v>
      </c>
      <c r="F304">
        <v>7</v>
      </c>
      <c r="G304">
        <v>5</v>
      </c>
      <c r="H304" t="s">
        <v>8</v>
      </c>
      <c r="I304">
        <f t="shared" si="16"/>
        <v>0</v>
      </c>
      <c r="J304">
        <f>IF(Table2[[#This Row],[Drained_after_socializing]]="Yes",1,IF(Table2[[#This Row],[Drained_after_socializing]]="No",0,""))</f>
        <v>0</v>
      </c>
      <c r="K304">
        <f t="shared" si="17"/>
        <v>1</v>
      </c>
      <c r="L304" t="str">
        <f t="shared" si="18"/>
        <v>Low</v>
      </c>
      <c r="M304">
        <f t="shared" si="19"/>
        <v>0</v>
      </c>
    </row>
    <row r="305" spans="1:13" x14ac:dyDescent="0.35">
      <c r="A305">
        <v>3</v>
      </c>
      <c r="B305" t="s">
        <v>7</v>
      </c>
      <c r="C305">
        <v>6</v>
      </c>
      <c r="D305">
        <v>5</v>
      </c>
      <c r="E305" t="s">
        <v>7</v>
      </c>
      <c r="F305">
        <v>6</v>
      </c>
      <c r="G305">
        <v>6</v>
      </c>
      <c r="H305" t="s">
        <v>8</v>
      </c>
      <c r="I305">
        <f t="shared" si="16"/>
        <v>0</v>
      </c>
      <c r="J305">
        <f>IF(Table2[[#This Row],[Drained_after_socializing]]="Yes",1,IF(Table2[[#This Row],[Drained_after_socializing]]="No",0,""))</f>
        <v>0</v>
      </c>
      <c r="K305">
        <f t="shared" si="17"/>
        <v>1</v>
      </c>
      <c r="L305" t="str">
        <f t="shared" si="18"/>
        <v>Low</v>
      </c>
      <c r="M305">
        <f t="shared" si="19"/>
        <v>0</v>
      </c>
    </row>
    <row r="306" spans="1:13" x14ac:dyDescent="0.35">
      <c r="A306">
        <v>0</v>
      </c>
      <c r="B306" t="s">
        <v>7</v>
      </c>
      <c r="C306">
        <v>3</v>
      </c>
      <c r="D306">
        <v>4</v>
      </c>
      <c r="E306" t="s">
        <v>7</v>
      </c>
      <c r="F306">
        <v>6</v>
      </c>
      <c r="G306">
        <v>5</v>
      </c>
      <c r="H306" t="s">
        <v>8</v>
      </c>
      <c r="I306">
        <f t="shared" si="16"/>
        <v>0</v>
      </c>
      <c r="J306">
        <f>IF(Table2[[#This Row],[Drained_after_socializing]]="Yes",1,IF(Table2[[#This Row],[Drained_after_socializing]]="No",0,""))</f>
        <v>0</v>
      </c>
      <c r="K306">
        <f t="shared" si="17"/>
        <v>1</v>
      </c>
      <c r="L306" t="str">
        <f t="shared" si="18"/>
        <v>Low</v>
      </c>
      <c r="M306">
        <f t="shared" si="19"/>
        <v>0</v>
      </c>
    </row>
    <row r="307" spans="1:13" x14ac:dyDescent="0.35">
      <c r="A307">
        <v>0</v>
      </c>
      <c r="B307" t="s">
        <v>7</v>
      </c>
      <c r="C307">
        <v>6</v>
      </c>
      <c r="D307">
        <v>6</v>
      </c>
      <c r="E307" t="s">
        <v>7</v>
      </c>
      <c r="F307">
        <v>4</v>
      </c>
      <c r="G307">
        <v>3</v>
      </c>
      <c r="H307" t="s">
        <v>8</v>
      </c>
      <c r="I307">
        <f t="shared" si="16"/>
        <v>0</v>
      </c>
      <c r="J307">
        <f>IF(Table2[[#This Row],[Drained_after_socializing]]="Yes",1,IF(Table2[[#This Row],[Drained_after_socializing]]="No",0,""))</f>
        <v>0</v>
      </c>
      <c r="K307">
        <f t="shared" si="17"/>
        <v>1</v>
      </c>
      <c r="L307" t="str">
        <f t="shared" si="18"/>
        <v>Low</v>
      </c>
      <c r="M307">
        <f t="shared" si="19"/>
        <v>0</v>
      </c>
    </row>
    <row r="308" spans="1:13" x14ac:dyDescent="0.35">
      <c r="A308">
        <v>3</v>
      </c>
      <c r="B308" t="s">
        <v>7</v>
      </c>
      <c r="C308">
        <v>4</v>
      </c>
      <c r="D308">
        <v>6</v>
      </c>
      <c r="E308" t="s">
        <v>7</v>
      </c>
      <c r="F308">
        <v>7</v>
      </c>
      <c r="G308">
        <v>7</v>
      </c>
      <c r="H308" t="s">
        <v>8</v>
      </c>
      <c r="I308">
        <f t="shared" si="16"/>
        <v>0</v>
      </c>
      <c r="J308">
        <f>IF(Table2[[#This Row],[Drained_after_socializing]]="Yes",1,IF(Table2[[#This Row],[Drained_after_socializing]]="No",0,""))</f>
        <v>0</v>
      </c>
      <c r="K308">
        <f t="shared" si="17"/>
        <v>1</v>
      </c>
      <c r="L308" t="str">
        <f t="shared" si="18"/>
        <v>Low</v>
      </c>
      <c r="M308">
        <f t="shared" si="19"/>
        <v>0</v>
      </c>
    </row>
    <row r="309" spans="1:13" x14ac:dyDescent="0.35">
      <c r="A309">
        <v>0</v>
      </c>
      <c r="B309" t="s">
        <v>7</v>
      </c>
      <c r="C309">
        <v>6</v>
      </c>
      <c r="D309">
        <v>6</v>
      </c>
      <c r="E309" t="s">
        <v>7</v>
      </c>
      <c r="F309">
        <v>9</v>
      </c>
      <c r="G309">
        <v>4</v>
      </c>
      <c r="H309" t="s">
        <v>8</v>
      </c>
      <c r="I309">
        <f t="shared" si="16"/>
        <v>0</v>
      </c>
      <c r="J309">
        <f>IF(Table2[[#This Row],[Drained_after_socializing]]="Yes",1,IF(Table2[[#This Row],[Drained_after_socializing]]="No",0,""))</f>
        <v>0</v>
      </c>
      <c r="K309">
        <f t="shared" si="17"/>
        <v>1</v>
      </c>
      <c r="L309" t="str">
        <f t="shared" si="18"/>
        <v>Low</v>
      </c>
      <c r="M309">
        <f t="shared" si="19"/>
        <v>0</v>
      </c>
    </row>
    <row r="310" spans="1:13" x14ac:dyDescent="0.35">
      <c r="A310">
        <v>0</v>
      </c>
      <c r="B310" t="s">
        <v>7</v>
      </c>
      <c r="C310">
        <v>5</v>
      </c>
      <c r="D310">
        <v>5</v>
      </c>
      <c r="E310" t="s">
        <v>7</v>
      </c>
      <c r="F310">
        <v>6.2688629120000003</v>
      </c>
      <c r="G310">
        <v>9</v>
      </c>
      <c r="H310" t="s">
        <v>8</v>
      </c>
      <c r="I310">
        <f t="shared" si="16"/>
        <v>0</v>
      </c>
      <c r="J310">
        <f>IF(Table2[[#This Row],[Drained_after_socializing]]="Yes",1,IF(Table2[[#This Row],[Drained_after_socializing]]="No",0,""))</f>
        <v>0</v>
      </c>
      <c r="K310">
        <f t="shared" si="17"/>
        <v>1</v>
      </c>
      <c r="L310" t="str">
        <f t="shared" si="18"/>
        <v>Low</v>
      </c>
      <c r="M310">
        <f t="shared" si="19"/>
        <v>0</v>
      </c>
    </row>
    <row r="311" spans="1:13" x14ac:dyDescent="0.35">
      <c r="A311">
        <v>0</v>
      </c>
      <c r="B311" t="s">
        <v>7</v>
      </c>
      <c r="C311">
        <v>4</v>
      </c>
      <c r="D311">
        <v>7</v>
      </c>
      <c r="E311" t="s">
        <v>7</v>
      </c>
      <c r="F311">
        <v>8</v>
      </c>
      <c r="G311">
        <v>4</v>
      </c>
      <c r="H311" t="s">
        <v>8</v>
      </c>
      <c r="I311">
        <f t="shared" si="16"/>
        <v>0</v>
      </c>
      <c r="J311">
        <f>IF(Table2[[#This Row],[Drained_after_socializing]]="Yes",1,IF(Table2[[#This Row],[Drained_after_socializing]]="No",0,""))</f>
        <v>0</v>
      </c>
      <c r="K311">
        <f t="shared" si="17"/>
        <v>1</v>
      </c>
      <c r="L311" t="str">
        <f t="shared" si="18"/>
        <v>Low</v>
      </c>
      <c r="M311">
        <f t="shared" si="19"/>
        <v>0</v>
      </c>
    </row>
    <row r="312" spans="1:13" x14ac:dyDescent="0.35">
      <c r="A312">
        <v>1</v>
      </c>
      <c r="B312" t="s">
        <v>7</v>
      </c>
      <c r="C312">
        <v>4</v>
      </c>
      <c r="D312">
        <v>3</v>
      </c>
      <c r="E312" t="s">
        <v>7</v>
      </c>
      <c r="F312">
        <v>6.2688629120000003</v>
      </c>
      <c r="G312">
        <v>5</v>
      </c>
      <c r="H312" t="s">
        <v>8</v>
      </c>
      <c r="I312">
        <f t="shared" si="16"/>
        <v>0</v>
      </c>
      <c r="J312">
        <f>IF(Table2[[#This Row],[Drained_after_socializing]]="Yes",1,IF(Table2[[#This Row],[Drained_after_socializing]]="No",0,""))</f>
        <v>0</v>
      </c>
      <c r="K312">
        <f t="shared" si="17"/>
        <v>1</v>
      </c>
      <c r="L312" t="str">
        <f t="shared" si="18"/>
        <v>Low</v>
      </c>
      <c r="M312">
        <f t="shared" si="19"/>
        <v>0</v>
      </c>
    </row>
    <row r="313" spans="1:13" x14ac:dyDescent="0.35">
      <c r="A313">
        <v>0</v>
      </c>
      <c r="B313" t="s">
        <v>7</v>
      </c>
      <c r="C313">
        <v>6</v>
      </c>
      <c r="D313">
        <v>3</v>
      </c>
      <c r="E313" t="s">
        <v>7</v>
      </c>
      <c r="F313">
        <v>8</v>
      </c>
      <c r="G313">
        <v>4</v>
      </c>
      <c r="H313" t="s">
        <v>8</v>
      </c>
      <c r="I313">
        <f t="shared" si="16"/>
        <v>0</v>
      </c>
      <c r="J313">
        <f>IF(Table2[[#This Row],[Drained_after_socializing]]="Yes",1,IF(Table2[[#This Row],[Drained_after_socializing]]="No",0,""))</f>
        <v>0</v>
      </c>
      <c r="K313">
        <f t="shared" si="17"/>
        <v>1</v>
      </c>
      <c r="L313" t="str">
        <f t="shared" si="18"/>
        <v>Low</v>
      </c>
      <c r="M313">
        <f t="shared" si="19"/>
        <v>0</v>
      </c>
    </row>
    <row r="314" spans="1:13" x14ac:dyDescent="0.35">
      <c r="A314">
        <v>0</v>
      </c>
      <c r="B314" t="s">
        <v>7</v>
      </c>
      <c r="C314">
        <v>5</v>
      </c>
      <c r="D314">
        <v>4</v>
      </c>
      <c r="E314" t="s">
        <v>7</v>
      </c>
      <c r="F314">
        <v>7</v>
      </c>
      <c r="G314">
        <v>3</v>
      </c>
      <c r="H314" t="s">
        <v>8</v>
      </c>
      <c r="I314">
        <f t="shared" si="16"/>
        <v>0</v>
      </c>
      <c r="J314">
        <f>IF(Table2[[#This Row],[Drained_after_socializing]]="Yes",1,IF(Table2[[#This Row],[Drained_after_socializing]]="No",0,""))</f>
        <v>0</v>
      </c>
      <c r="K314">
        <f t="shared" si="17"/>
        <v>1</v>
      </c>
      <c r="L314" t="str">
        <f t="shared" si="18"/>
        <v>Low</v>
      </c>
      <c r="M314">
        <f t="shared" si="19"/>
        <v>0</v>
      </c>
    </row>
    <row r="315" spans="1:13" x14ac:dyDescent="0.35">
      <c r="A315">
        <v>0</v>
      </c>
      <c r="B315" t="s">
        <v>7</v>
      </c>
      <c r="C315">
        <v>7</v>
      </c>
      <c r="D315">
        <v>4</v>
      </c>
      <c r="E315" t="s">
        <v>7</v>
      </c>
      <c r="F315">
        <v>7</v>
      </c>
      <c r="G315">
        <v>4</v>
      </c>
      <c r="H315" t="s">
        <v>8</v>
      </c>
      <c r="I315">
        <f t="shared" si="16"/>
        <v>0</v>
      </c>
      <c r="J315">
        <f>IF(Table2[[#This Row],[Drained_after_socializing]]="Yes",1,IF(Table2[[#This Row],[Drained_after_socializing]]="No",0,""))</f>
        <v>0</v>
      </c>
      <c r="K315">
        <f t="shared" si="17"/>
        <v>1</v>
      </c>
      <c r="L315" t="str">
        <f t="shared" si="18"/>
        <v>Low</v>
      </c>
      <c r="M315">
        <f t="shared" si="19"/>
        <v>0</v>
      </c>
    </row>
    <row r="316" spans="1:13" x14ac:dyDescent="0.35">
      <c r="A316">
        <v>0</v>
      </c>
      <c r="B316" t="s">
        <v>7</v>
      </c>
      <c r="C316">
        <v>3</v>
      </c>
      <c r="D316">
        <v>7</v>
      </c>
      <c r="E316" t="s">
        <v>7</v>
      </c>
      <c r="F316">
        <v>6</v>
      </c>
      <c r="G316">
        <v>3</v>
      </c>
      <c r="H316" t="s">
        <v>8</v>
      </c>
      <c r="I316">
        <f t="shared" si="16"/>
        <v>0</v>
      </c>
      <c r="J316">
        <f>IF(Table2[[#This Row],[Drained_after_socializing]]="Yes",1,IF(Table2[[#This Row],[Drained_after_socializing]]="No",0,""))</f>
        <v>0</v>
      </c>
      <c r="K316">
        <f t="shared" si="17"/>
        <v>1</v>
      </c>
      <c r="L316" t="str">
        <f t="shared" si="18"/>
        <v>Low</v>
      </c>
      <c r="M316">
        <f t="shared" si="19"/>
        <v>0</v>
      </c>
    </row>
    <row r="317" spans="1:13" x14ac:dyDescent="0.35">
      <c r="A317">
        <v>2</v>
      </c>
      <c r="B317" t="s">
        <v>7</v>
      </c>
      <c r="C317">
        <v>6</v>
      </c>
      <c r="D317">
        <v>5</v>
      </c>
      <c r="E317" t="s">
        <v>7</v>
      </c>
      <c r="F317">
        <v>4</v>
      </c>
      <c r="G317">
        <v>9</v>
      </c>
      <c r="H317" t="s">
        <v>8</v>
      </c>
      <c r="I317">
        <f t="shared" si="16"/>
        <v>0</v>
      </c>
      <c r="J317">
        <f>IF(Table2[[#This Row],[Drained_after_socializing]]="Yes",1,IF(Table2[[#This Row],[Drained_after_socializing]]="No",0,""))</f>
        <v>0</v>
      </c>
      <c r="K317">
        <f t="shared" si="17"/>
        <v>1</v>
      </c>
      <c r="L317" t="str">
        <f t="shared" si="18"/>
        <v>Low</v>
      </c>
      <c r="M317">
        <f t="shared" si="19"/>
        <v>0</v>
      </c>
    </row>
    <row r="318" spans="1:13" x14ac:dyDescent="0.35">
      <c r="A318">
        <v>3</v>
      </c>
      <c r="B318" t="s">
        <v>7</v>
      </c>
      <c r="C318">
        <v>7</v>
      </c>
      <c r="D318">
        <v>7</v>
      </c>
      <c r="E318" t="s">
        <v>7</v>
      </c>
      <c r="F318">
        <v>4</v>
      </c>
      <c r="G318">
        <v>9</v>
      </c>
      <c r="H318" t="s">
        <v>8</v>
      </c>
      <c r="I318">
        <f t="shared" si="16"/>
        <v>0</v>
      </c>
      <c r="J318">
        <f>IF(Table2[[#This Row],[Drained_after_socializing]]="Yes",1,IF(Table2[[#This Row],[Drained_after_socializing]]="No",0,""))</f>
        <v>0</v>
      </c>
      <c r="K318">
        <f t="shared" si="17"/>
        <v>1</v>
      </c>
      <c r="L318" t="str">
        <f t="shared" si="18"/>
        <v>Low</v>
      </c>
      <c r="M318">
        <f t="shared" si="19"/>
        <v>0</v>
      </c>
    </row>
    <row r="319" spans="1:13" x14ac:dyDescent="0.35">
      <c r="A319">
        <v>4.5058160029999996</v>
      </c>
      <c r="B319" t="s">
        <v>7</v>
      </c>
      <c r="C319">
        <v>3</v>
      </c>
      <c r="D319">
        <v>6</v>
      </c>
      <c r="E319" t="s">
        <v>7</v>
      </c>
      <c r="F319">
        <v>4</v>
      </c>
      <c r="G319">
        <v>8</v>
      </c>
      <c r="H319" t="s">
        <v>8</v>
      </c>
      <c r="I319">
        <f t="shared" si="16"/>
        <v>0</v>
      </c>
      <c r="J319">
        <f>IF(Table2[[#This Row],[Drained_after_socializing]]="Yes",1,IF(Table2[[#This Row],[Drained_after_socializing]]="No",0,""))</f>
        <v>0</v>
      </c>
      <c r="K319">
        <f t="shared" si="17"/>
        <v>1</v>
      </c>
      <c r="L319" t="str">
        <f t="shared" si="18"/>
        <v>Medium</v>
      </c>
      <c r="M319">
        <f t="shared" si="19"/>
        <v>0</v>
      </c>
    </row>
    <row r="320" spans="1:13" x14ac:dyDescent="0.35">
      <c r="A320">
        <v>0</v>
      </c>
      <c r="B320" t="s">
        <v>7</v>
      </c>
      <c r="C320">
        <v>3</v>
      </c>
      <c r="D320">
        <v>5</v>
      </c>
      <c r="E320" t="s">
        <v>7</v>
      </c>
      <c r="F320">
        <v>7</v>
      </c>
      <c r="G320">
        <v>3</v>
      </c>
      <c r="H320" t="s">
        <v>8</v>
      </c>
      <c r="I320">
        <f t="shared" si="16"/>
        <v>0</v>
      </c>
      <c r="J320">
        <f>IF(Table2[[#This Row],[Drained_after_socializing]]="Yes",1,IF(Table2[[#This Row],[Drained_after_socializing]]="No",0,""))</f>
        <v>0</v>
      </c>
      <c r="K320">
        <f t="shared" si="17"/>
        <v>1</v>
      </c>
      <c r="L320" t="str">
        <f t="shared" si="18"/>
        <v>Low</v>
      </c>
      <c r="M320">
        <f t="shared" si="19"/>
        <v>0</v>
      </c>
    </row>
    <row r="321" spans="1:13" x14ac:dyDescent="0.35">
      <c r="A321">
        <v>1</v>
      </c>
      <c r="B321" t="s">
        <v>7</v>
      </c>
      <c r="C321">
        <v>7</v>
      </c>
      <c r="D321">
        <v>6</v>
      </c>
      <c r="E321" t="s">
        <v>7</v>
      </c>
      <c r="F321">
        <v>6</v>
      </c>
      <c r="G321">
        <v>3</v>
      </c>
      <c r="H321" t="s">
        <v>8</v>
      </c>
      <c r="I321">
        <f t="shared" si="16"/>
        <v>0</v>
      </c>
      <c r="J321">
        <f>IF(Table2[[#This Row],[Drained_after_socializing]]="Yes",1,IF(Table2[[#This Row],[Drained_after_socializing]]="No",0,""))</f>
        <v>0</v>
      </c>
      <c r="K321">
        <f t="shared" si="17"/>
        <v>1</v>
      </c>
      <c r="L321" t="str">
        <f t="shared" si="18"/>
        <v>Low</v>
      </c>
      <c r="M321">
        <f t="shared" si="19"/>
        <v>0</v>
      </c>
    </row>
    <row r="322" spans="1:13" x14ac:dyDescent="0.35">
      <c r="A322">
        <v>4.5058160029999996</v>
      </c>
      <c r="B322" t="s">
        <v>7</v>
      </c>
      <c r="C322">
        <v>6</v>
      </c>
      <c r="D322">
        <v>4</v>
      </c>
      <c r="E322" t="s">
        <v>7</v>
      </c>
      <c r="F322">
        <v>4</v>
      </c>
      <c r="G322">
        <v>5</v>
      </c>
      <c r="H322" t="s">
        <v>8</v>
      </c>
      <c r="I322">
        <f t="shared" ref="I322:I385" si="20">IF(B322="Yes",1,IF(B322="No",0,""))</f>
        <v>0</v>
      </c>
      <c r="J322">
        <f>IF(Table2[[#This Row],[Drained_after_socializing]]="Yes",1,IF(Table2[[#This Row],[Drained_after_socializing]]="No",0,""))</f>
        <v>0</v>
      </c>
      <c r="K322">
        <f t="shared" ref="K322:K385" si="21">IF(H322="Extrovert",1,IF(H322="Introvert",0,""))</f>
        <v>1</v>
      </c>
      <c r="L322" t="str">
        <f t="shared" ref="L322:L385" si="22">IF(A322&lt;=3,"Low",IF(A322&lt;=7,"Medium","High"))</f>
        <v>Medium</v>
      </c>
      <c r="M322">
        <f t="shared" ref="M322:M385" si="23">AVERAGE(IF(H:H="Introvert",A:A))</f>
        <v>0</v>
      </c>
    </row>
    <row r="323" spans="1:13" x14ac:dyDescent="0.35">
      <c r="A323">
        <v>3</v>
      </c>
      <c r="B323" t="s">
        <v>7</v>
      </c>
      <c r="C323">
        <v>3</v>
      </c>
      <c r="D323">
        <v>6</v>
      </c>
      <c r="E323" t="s">
        <v>7</v>
      </c>
      <c r="F323">
        <v>7</v>
      </c>
      <c r="G323">
        <v>8</v>
      </c>
      <c r="H323" t="s">
        <v>8</v>
      </c>
      <c r="I323">
        <f t="shared" si="20"/>
        <v>0</v>
      </c>
      <c r="J323">
        <f>IF(Table2[[#This Row],[Drained_after_socializing]]="Yes",1,IF(Table2[[#This Row],[Drained_after_socializing]]="No",0,""))</f>
        <v>0</v>
      </c>
      <c r="K323">
        <f t="shared" si="21"/>
        <v>1</v>
      </c>
      <c r="L323" t="str">
        <f t="shared" si="22"/>
        <v>Low</v>
      </c>
      <c r="M323">
        <f t="shared" si="23"/>
        <v>0</v>
      </c>
    </row>
    <row r="324" spans="1:13" x14ac:dyDescent="0.35">
      <c r="A324">
        <v>2</v>
      </c>
      <c r="B324" t="s">
        <v>7</v>
      </c>
      <c r="C324">
        <v>6</v>
      </c>
      <c r="D324">
        <v>6</v>
      </c>
      <c r="E324" t="s">
        <v>7</v>
      </c>
      <c r="F324">
        <v>5</v>
      </c>
      <c r="G324">
        <v>9</v>
      </c>
      <c r="H324" t="s">
        <v>8</v>
      </c>
      <c r="I324">
        <f t="shared" si="20"/>
        <v>0</v>
      </c>
      <c r="J324">
        <f>IF(Table2[[#This Row],[Drained_after_socializing]]="Yes",1,IF(Table2[[#This Row],[Drained_after_socializing]]="No",0,""))</f>
        <v>0</v>
      </c>
      <c r="K324">
        <f t="shared" si="21"/>
        <v>1</v>
      </c>
      <c r="L324" t="str">
        <f t="shared" si="22"/>
        <v>Low</v>
      </c>
      <c r="M324">
        <f t="shared" si="23"/>
        <v>0</v>
      </c>
    </row>
    <row r="325" spans="1:13" x14ac:dyDescent="0.35">
      <c r="A325">
        <v>3</v>
      </c>
      <c r="B325" t="s">
        <v>7</v>
      </c>
      <c r="C325">
        <v>7</v>
      </c>
      <c r="D325">
        <v>4</v>
      </c>
      <c r="E325" t="s">
        <v>7</v>
      </c>
      <c r="F325">
        <v>6</v>
      </c>
      <c r="G325">
        <v>6</v>
      </c>
      <c r="H325" t="s">
        <v>8</v>
      </c>
      <c r="I325">
        <f t="shared" si="20"/>
        <v>0</v>
      </c>
      <c r="J325">
        <f>IF(Table2[[#This Row],[Drained_after_socializing]]="Yes",1,IF(Table2[[#This Row],[Drained_after_socializing]]="No",0,""))</f>
        <v>0</v>
      </c>
      <c r="K325">
        <f t="shared" si="21"/>
        <v>1</v>
      </c>
      <c r="L325" t="str">
        <f t="shared" si="22"/>
        <v>Low</v>
      </c>
      <c r="M325">
        <f t="shared" si="23"/>
        <v>0</v>
      </c>
    </row>
    <row r="326" spans="1:13" x14ac:dyDescent="0.35">
      <c r="A326">
        <v>0</v>
      </c>
      <c r="B326" t="s">
        <v>7</v>
      </c>
      <c r="C326">
        <v>6</v>
      </c>
      <c r="D326">
        <v>6</v>
      </c>
      <c r="E326" t="s">
        <v>7</v>
      </c>
      <c r="F326">
        <v>8</v>
      </c>
      <c r="G326">
        <v>6</v>
      </c>
      <c r="H326" t="s">
        <v>8</v>
      </c>
      <c r="I326">
        <f t="shared" si="20"/>
        <v>0</v>
      </c>
      <c r="J326">
        <f>IF(Table2[[#This Row],[Drained_after_socializing]]="Yes",1,IF(Table2[[#This Row],[Drained_after_socializing]]="No",0,""))</f>
        <v>0</v>
      </c>
      <c r="K326">
        <f t="shared" si="21"/>
        <v>1</v>
      </c>
      <c r="L326" t="str">
        <f t="shared" si="22"/>
        <v>Low</v>
      </c>
      <c r="M326">
        <f t="shared" si="23"/>
        <v>0</v>
      </c>
    </row>
    <row r="327" spans="1:13" x14ac:dyDescent="0.35">
      <c r="A327">
        <v>0</v>
      </c>
      <c r="B327" t="s">
        <v>7</v>
      </c>
      <c r="C327">
        <v>3</v>
      </c>
      <c r="D327">
        <v>6</v>
      </c>
      <c r="E327" t="s">
        <v>7</v>
      </c>
      <c r="F327">
        <v>8</v>
      </c>
      <c r="G327">
        <v>7</v>
      </c>
      <c r="H327" t="s">
        <v>8</v>
      </c>
      <c r="I327">
        <f t="shared" si="20"/>
        <v>0</v>
      </c>
      <c r="J327">
        <f>IF(Table2[[#This Row],[Drained_after_socializing]]="Yes",1,IF(Table2[[#This Row],[Drained_after_socializing]]="No",0,""))</f>
        <v>0</v>
      </c>
      <c r="K327">
        <f t="shared" si="21"/>
        <v>1</v>
      </c>
      <c r="L327" t="str">
        <f t="shared" si="22"/>
        <v>Low</v>
      </c>
      <c r="M327">
        <f t="shared" si="23"/>
        <v>0</v>
      </c>
    </row>
    <row r="328" spans="1:13" x14ac:dyDescent="0.35">
      <c r="A328">
        <v>1</v>
      </c>
      <c r="B328" t="s">
        <v>7</v>
      </c>
      <c r="C328">
        <v>4</v>
      </c>
      <c r="D328">
        <v>6</v>
      </c>
      <c r="E328" t="s">
        <v>7</v>
      </c>
      <c r="F328">
        <v>9</v>
      </c>
      <c r="G328">
        <v>9</v>
      </c>
      <c r="H328" t="s">
        <v>8</v>
      </c>
      <c r="I328">
        <f t="shared" si="20"/>
        <v>0</v>
      </c>
      <c r="J328">
        <f>IF(Table2[[#This Row],[Drained_after_socializing]]="Yes",1,IF(Table2[[#This Row],[Drained_after_socializing]]="No",0,""))</f>
        <v>0</v>
      </c>
      <c r="K328">
        <f t="shared" si="21"/>
        <v>1</v>
      </c>
      <c r="L328" t="str">
        <f t="shared" si="22"/>
        <v>Low</v>
      </c>
      <c r="M328">
        <f t="shared" si="23"/>
        <v>0</v>
      </c>
    </row>
    <row r="329" spans="1:13" x14ac:dyDescent="0.35">
      <c r="A329">
        <v>1</v>
      </c>
      <c r="B329" t="s">
        <v>7</v>
      </c>
      <c r="C329">
        <v>7</v>
      </c>
      <c r="D329">
        <v>6</v>
      </c>
      <c r="E329" t="s">
        <v>7</v>
      </c>
      <c r="F329">
        <v>8</v>
      </c>
      <c r="G329">
        <v>5</v>
      </c>
      <c r="H329" t="s">
        <v>8</v>
      </c>
      <c r="I329">
        <f t="shared" si="20"/>
        <v>0</v>
      </c>
      <c r="J329">
        <f>IF(Table2[[#This Row],[Drained_after_socializing]]="Yes",1,IF(Table2[[#This Row],[Drained_after_socializing]]="No",0,""))</f>
        <v>0</v>
      </c>
      <c r="K329">
        <f t="shared" si="21"/>
        <v>1</v>
      </c>
      <c r="L329" t="str">
        <f t="shared" si="22"/>
        <v>Low</v>
      </c>
      <c r="M329">
        <f t="shared" si="23"/>
        <v>0</v>
      </c>
    </row>
    <row r="330" spans="1:13" x14ac:dyDescent="0.35">
      <c r="A330">
        <v>2</v>
      </c>
      <c r="B330" t="s">
        <v>7</v>
      </c>
      <c r="C330">
        <v>4</v>
      </c>
      <c r="D330">
        <v>6</v>
      </c>
      <c r="E330" t="s">
        <v>7</v>
      </c>
      <c r="F330">
        <v>7</v>
      </c>
      <c r="G330">
        <v>3</v>
      </c>
      <c r="H330" t="s">
        <v>8</v>
      </c>
      <c r="I330">
        <f t="shared" si="20"/>
        <v>0</v>
      </c>
      <c r="J330">
        <f>IF(Table2[[#This Row],[Drained_after_socializing]]="Yes",1,IF(Table2[[#This Row],[Drained_after_socializing]]="No",0,""))</f>
        <v>0</v>
      </c>
      <c r="K330">
        <f t="shared" si="21"/>
        <v>1</v>
      </c>
      <c r="L330" t="str">
        <f t="shared" si="22"/>
        <v>Low</v>
      </c>
      <c r="M330">
        <f t="shared" si="23"/>
        <v>0</v>
      </c>
    </row>
    <row r="331" spans="1:13" x14ac:dyDescent="0.35">
      <c r="A331">
        <v>1</v>
      </c>
      <c r="B331" t="s">
        <v>7</v>
      </c>
      <c r="C331">
        <v>4</v>
      </c>
      <c r="D331">
        <v>7</v>
      </c>
      <c r="E331" t="s">
        <v>7</v>
      </c>
      <c r="F331">
        <v>4</v>
      </c>
      <c r="G331">
        <v>7</v>
      </c>
      <c r="H331" t="s">
        <v>8</v>
      </c>
      <c r="I331">
        <f t="shared" si="20"/>
        <v>0</v>
      </c>
      <c r="J331">
        <f>IF(Table2[[#This Row],[Drained_after_socializing]]="Yes",1,IF(Table2[[#This Row],[Drained_after_socializing]]="No",0,""))</f>
        <v>0</v>
      </c>
      <c r="K331">
        <f t="shared" si="21"/>
        <v>1</v>
      </c>
      <c r="L331" t="str">
        <f t="shared" si="22"/>
        <v>Low</v>
      </c>
      <c r="M331">
        <f t="shared" si="23"/>
        <v>0</v>
      </c>
    </row>
    <row r="332" spans="1:13" x14ac:dyDescent="0.35">
      <c r="A332">
        <v>1</v>
      </c>
      <c r="B332" t="s">
        <v>7</v>
      </c>
      <c r="C332">
        <v>3.963354475</v>
      </c>
      <c r="D332">
        <v>7</v>
      </c>
      <c r="E332" t="s">
        <v>7</v>
      </c>
      <c r="F332">
        <v>5</v>
      </c>
      <c r="G332">
        <v>3</v>
      </c>
      <c r="H332" t="s">
        <v>8</v>
      </c>
      <c r="I332">
        <f t="shared" si="20"/>
        <v>0</v>
      </c>
      <c r="J332">
        <f>IF(Table2[[#This Row],[Drained_after_socializing]]="Yes",1,IF(Table2[[#This Row],[Drained_after_socializing]]="No",0,""))</f>
        <v>0</v>
      </c>
      <c r="K332">
        <f t="shared" si="21"/>
        <v>1</v>
      </c>
      <c r="L332" t="str">
        <f t="shared" si="22"/>
        <v>Low</v>
      </c>
      <c r="M332">
        <f t="shared" si="23"/>
        <v>0</v>
      </c>
    </row>
    <row r="333" spans="1:13" x14ac:dyDescent="0.35">
      <c r="A333">
        <v>1</v>
      </c>
      <c r="B333" t="s">
        <v>7</v>
      </c>
      <c r="C333">
        <v>5</v>
      </c>
      <c r="D333">
        <v>5</v>
      </c>
      <c r="E333" t="s">
        <v>7</v>
      </c>
      <c r="F333">
        <v>5</v>
      </c>
      <c r="G333">
        <v>7</v>
      </c>
      <c r="H333" t="s">
        <v>8</v>
      </c>
      <c r="I333">
        <f t="shared" si="20"/>
        <v>0</v>
      </c>
      <c r="J333">
        <f>IF(Table2[[#This Row],[Drained_after_socializing]]="Yes",1,IF(Table2[[#This Row],[Drained_after_socializing]]="No",0,""))</f>
        <v>0</v>
      </c>
      <c r="K333">
        <f t="shared" si="21"/>
        <v>1</v>
      </c>
      <c r="L333" t="str">
        <f t="shared" si="22"/>
        <v>Low</v>
      </c>
      <c r="M333">
        <f t="shared" si="23"/>
        <v>0</v>
      </c>
    </row>
    <row r="334" spans="1:13" x14ac:dyDescent="0.35">
      <c r="A334">
        <v>0</v>
      </c>
      <c r="B334" t="s">
        <v>7</v>
      </c>
      <c r="C334">
        <v>7</v>
      </c>
      <c r="D334">
        <v>5</v>
      </c>
      <c r="E334" t="s">
        <v>7</v>
      </c>
      <c r="F334">
        <v>6</v>
      </c>
      <c r="G334">
        <v>7</v>
      </c>
      <c r="H334" t="s">
        <v>8</v>
      </c>
      <c r="I334">
        <f t="shared" si="20"/>
        <v>0</v>
      </c>
      <c r="J334">
        <f>IF(Table2[[#This Row],[Drained_after_socializing]]="Yes",1,IF(Table2[[#This Row],[Drained_after_socializing]]="No",0,""))</f>
        <v>0</v>
      </c>
      <c r="K334">
        <f t="shared" si="21"/>
        <v>1</v>
      </c>
      <c r="L334" t="str">
        <f t="shared" si="22"/>
        <v>Low</v>
      </c>
      <c r="M334">
        <f t="shared" si="23"/>
        <v>0</v>
      </c>
    </row>
    <row r="335" spans="1:13" x14ac:dyDescent="0.35">
      <c r="A335">
        <v>0</v>
      </c>
      <c r="B335" t="s">
        <v>7</v>
      </c>
      <c r="C335">
        <v>6</v>
      </c>
      <c r="D335">
        <v>4</v>
      </c>
      <c r="E335" t="s">
        <v>7</v>
      </c>
      <c r="F335">
        <v>4</v>
      </c>
      <c r="G335">
        <v>7</v>
      </c>
      <c r="H335" t="s">
        <v>8</v>
      </c>
      <c r="I335">
        <f t="shared" si="20"/>
        <v>0</v>
      </c>
      <c r="J335">
        <f>IF(Table2[[#This Row],[Drained_after_socializing]]="Yes",1,IF(Table2[[#This Row],[Drained_after_socializing]]="No",0,""))</f>
        <v>0</v>
      </c>
      <c r="K335">
        <f t="shared" si="21"/>
        <v>1</v>
      </c>
      <c r="L335" t="str">
        <f t="shared" si="22"/>
        <v>Low</v>
      </c>
      <c r="M335">
        <f t="shared" si="23"/>
        <v>0</v>
      </c>
    </row>
    <row r="336" spans="1:13" x14ac:dyDescent="0.35">
      <c r="A336">
        <v>3</v>
      </c>
      <c r="B336" t="s">
        <v>7</v>
      </c>
      <c r="C336">
        <v>6</v>
      </c>
      <c r="D336">
        <v>5</v>
      </c>
      <c r="E336" t="s">
        <v>7</v>
      </c>
      <c r="F336">
        <v>7</v>
      </c>
      <c r="G336">
        <v>9</v>
      </c>
      <c r="H336" t="s">
        <v>8</v>
      </c>
      <c r="I336">
        <f t="shared" si="20"/>
        <v>0</v>
      </c>
      <c r="J336">
        <f>IF(Table2[[#This Row],[Drained_after_socializing]]="Yes",1,IF(Table2[[#This Row],[Drained_after_socializing]]="No",0,""))</f>
        <v>0</v>
      </c>
      <c r="K336">
        <f t="shared" si="21"/>
        <v>1</v>
      </c>
      <c r="L336" t="str">
        <f t="shared" si="22"/>
        <v>Low</v>
      </c>
      <c r="M336">
        <f t="shared" si="23"/>
        <v>0</v>
      </c>
    </row>
    <row r="337" spans="1:13" x14ac:dyDescent="0.35">
      <c r="A337">
        <v>2</v>
      </c>
      <c r="B337" t="s">
        <v>7</v>
      </c>
      <c r="C337">
        <v>7</v>
      </c>
      <c r="D337">
        <v>7</v>
      </c>
      <c r="E337" t="s">
        <v>7</v>
      </c>
      <c r="F337">
        <v>9</v>
      </c>
      <c r="G337">
        <v>9</v>
      </c>
      <c r="H337" t="s">
        <v>8</v>
      </c>
      <c r="I337">
        <f t="shared" si="20"/>
        <v>0</v>
      </c>
      <c r="J337">
        <f>IF(Table2[[#This Row],[Drained_after_socializing]]="Yes",1,IF(Table2[[#This Row],[Drained_after_socializing]]="No",0,""))</f>
        <v>0</v>
      </c>
      <c r="K337">
        <f t="shared" si="21"/>
        <v>1</v>
      </c>
      <c r="L337" t="str">
        <f t="shared" si="22"/>
        <v>Low</v>
      </c>
      <c r="M337">
        <f t="shared" si="23"/>
        <v>0</v>
      </c>
    </row>
    <row r="338" spans="1:13" x14ac:dyDescent="0.35">
      <c r="A338">
        <v>2</v>
      </c>
      <c r="B338" t="s">
        <v>7</v>
      </c>
      <c r="C338">
        <v>4</v>
      </c>
      <c r="D338">
        <v>5</v>
      </c>
      <c r="E338" t="s">
        <v>7</v>
      </c>
      <c r="F338">
        <v>6</v>
      </c>
      <c r="G338">
        <v>3.5647266310000001</v>
      </c>
      <c r="H338" t="s">
        <v>8</v>
      </c>
      <c r="I338">
        <f t="shared" si="20"/>
        <v>0</v>
      </c>
      <c r="J338">
        <f>IF(Table2[[#This Row],[Drained_after_socializing]]="Yes",1,IF(Table2[[#This Row],[Drained_after_socializing]]="No",0,""))</f>
        <v>0</v>
      </c>
      <c r="K338">
        <f t="shared" si="21"/>
        <v>1</v>
      </c>
      <c r="L338" t="str">
        <f t="shared" si="22"/>
        <v>Low</v>
      </c>
      <c r="M338">
        <f t="shared" si="23"/>
        <v>0</v>
      </c>
    </row>
    <row r="339" spans="1:13" x14ac:dyDescent="0.35">
      <c r="A339">
        <v>1</v>
      </c>
      <c r="B339" t="s">
        <v>7</v>
      </c>
      <c r="C339">
        <v>3.963354475</v>
      </c>
      <c r="D339">
        <v>4</v>
      </c>
      <c r="E339" t="s">
        <v>7</v>
      </c>
      <c r="F339">
        <v>8</v>
      </c>
      <c r="G339">
        <v>4</v>
      </c>
      <c r="H339" t="s">
        <v>8</v>
      </c>
      <c r="I339">
        <f t="shared" si="20"/>
        <v>0</v>
      </c>
      <c r="J339">
        <f>IF(Table2[[#This Row],[Drained_after_socializing]]="Yes",1,IF(Table2[[#This Row],[Drained_after_socializing]]="No",0,""))</f>
        <v>0</v>
      </c>
      <c r="K339">
        <f t="shared" si="21"/>
        <v>1</v>
      </c>
      <c r="L339" t="str">
        <f t="shared" si="22"/>
        <v>Low</v>
      </c>
      <c r="M339">
        <f t="shared" si="23"/>
        <v>0</v>
      </c>
    </row>
    <row r="340" spans="1:13" x14ac:dyDescent="0.35">
      <c r="A340">
        <v>3</v>
      </c>
      <c r="B340" t="s">
        <v>7</v>
      </c>
      <c r="C340">
        <v>4</v>
      </c>
      <c r="D340">
        <v>7</v>
      </c>
      <c r="E340" t="s">
        <v>7</v>
      </c>
      <c r="F340">
        <v>7</v>
      </c>
      <c r="G340">
        <v>7</v>
      </c>
      <c r="H340" t="s">
        <v>8</v>
      </c>
      <c r="I340">
        <f t="shared" si="20"/>
        <v>0</v>
      </c>
      <c r="J340">
        <f>IF(Table2[[#This Row],[Drained_after_socializing]]="Yes",1,IF(Table2[[#This Row],[Drained_after_socializing]]="No",0,""))</f>
        <v>0</v>
      </c>
      <c r="K340">
        <f t="shared" si="21"/>
        <v>1</v>
      </c>
      <c r="L340" t="str">
        <f t="shared" si="22"/>
        <v>Low</v>
      </c>
      <c r="M340">
        <f t="shared" si="23"/>
        <v>0</v>
      </c>
    </row>
    <row r="341" spans="1:13" x14ac:dyDescent="0.35">
      <c r="A341">
        <v>2</v>
      </c>
      <c r="B341" t="s">
        <v>7</v>
      </c>
      <c r="C341">
        <v>3</v>
      </c>
      <c r="D341">
        <v>6</v>
      </c>
      <c r="E341" t="s">
        <v>7</v>
      </c>
      <c r="F341">
        <v>4</v>
      </c>
      <c r="G341">
        <v>5</v>
      </c>
      <c r="H341" t="s">
        <v>8</v>
      </c>
      <c r="I341">
        <f t="shared" si="20"/>
        <v>0</v>
      </c>
      <c r="J341">
        <f>IF(Table2[[#This Row],[Drained_after_socializing]]="Yes",1,IF(Table2[[#This Row],[Drained_after_socializing]]="No",0,""))</f>
        <v>0</v>
      </c>
      <c r="K341">
        <f t="shared" si="21"/>
        <v>1</v>
      </c>
      <c r="L341" t="str">
        <f t="shared" si="22"/>
        <v>Low</v>
      </c>
      <c r="M341">
        <f t="shared" si="23"/>
        <v>0</v>
      </c>
    </row>
    <row r="342" spans="1:13" x14ac:dyDescent="0.35">
      <c r="A342">
        <v>0</v>
      </c>
      <c r="B342" t="s">
        <v>7</v>
      </c>
      <c r="C342">
        <v>6</v>
      </c>
      <c r="D342">
        <v>5</v>
      </c>
      <c r="E342" t="s">
        <v>7</v>
      </c>
      <c r="F342">
        <v>4</v>
      </c>
      <c r="G342">
        <v>9</v>
      </c>
      <c r="H342" t="s">
        <v>8</v>
      </c>
      <c r="I342">
        <f t="shared" si="20"/>
        <v>0</v>
      </c>
      <c r="J342">
        <f>IF(Table2[[#This Row],[Drained_after_socializing]]="Yes",1,IF(Table2[[#This Row],[Drained_after_socializing]]="No",0,""))</f>
        <v>0</v>
      </c>
      <c r="K342">
        <f t="shared" si="21"/>
        <v>1</v>
      </c>
      <c r="L342" t="str">
        <f t="shared" si="22"/>
        <v>Low</v>
      </c>
      <c r="M342">
        <f t="shared" si="23"/>
        <v>0</v>
      </c>
    </row>
    <row r="343" spans="1:13" x14ac:dyDescent="0.35">
      <c r="A343">
        <v>3</v>
      </c>
      <c r="B343" t="s">
        <v>7</v>
      </c>
      <c r="C343">
        <v>3</v>
      </c>
      <c r="D343">
        <v>4</v>
      </c>
      <c r="E343" t="s">
        <v>7</v>
      </c>
      <c r="F343">
        <v>4</v>
      </c>
      <c r="G343">
        <v>8</v>
      </c>
      <c r="H343" t="s">
        <v>8</v>
      </c>
      <c r="I343">
        <f t="shared" si="20"/>
        <v>0</v>
      </c>
      <c r="J343">
        <f>IF(Table2[[#This Row],[Drained_after_socializing]]="Yes",1,IF(Table2[[#This Row],[Drained_after_socializing]]="No",0,""))</f>
        <v>0</v>
      </c>
      <c r="K343">
        <f t="shared" si="21"/>
        <v>1</v>
      </c>
      <c r="L343" t="str">
        <f t="shared" si="22"/>
        <v>Low</v>
      </c>
      <c r="M343">
        <f t="shared" si="23"/>
        <v>0</v>
      </c>
    </row>
    <row r="344" spans="1:13" x14ac:dyDescent="0.35">
      <c r="A344">
        <v>0</v>
      </c>
      <c r="B344" t="s">
        <v>7</v>
      </c>
      <c r="C344">
        <v>4</v>
      </c>
      <c r="D344">
        <v>7</v>
      </c>
      <c r="E344" t="s">
        <v>7</v>
      </c>
      <c r="F344">
        <v>8</v>
      </c>
      <c r="G344">
        <v>7</v>
      </c>
      <c r="H344" t="s">
        <v>8</v>
      </c>
      <c r="I344">
        <f t="shared" si="20"/>
        <v>0</v>
      </c>
      <c r="J344">
        <f>IF(Table2[[#This Row],[Drained_after_socializing]]="Yes",1,IF(Table2[[#This Row],[Drained_after_socializing]]="No",0,""))</f>
        <v>0</v>
      </c>
      <c r="K344">
        <f t="shared" si="21"/>
        <v>1</v>
      </c>
      <c r="L344" t="str">
        <f t="shared" si="22"/>
        <v>Low</v>
      </c>
      <c r="M344">
        <f t="shared" si="23"/>
        <v>0</v>
      </c>
    </row>
    <row r="345" spans="1:13" x14ac:dyDescent="0.35">
      <c r="A345">
        <v>0</v>
      </c>
      <c r="B345" t="s">
        <v>7</v>
      </c>
      <c r="C345">
        <v>7</v>
      </c>
      <c r="D345">
        <v>7</v>
      </c>
      <c r="E345" t="s">
        <v>7</v>
      </c>
      <c r="F345">
        <v>9</v>
      </c>
      <c r="G345">
        <v>7</v>
      </c>
      <c r="H345" t="s">
        <v>8</v>
      </c>
      <c r="I345">
        <f t="shared" si="20"/>
        <v>0</v>
      </c>
      <c r="J345">
        <f>IF(Table2[[#This Row],[Drained_after_socializing]]="Yes",1,IF(Table2[[#This Row],[Drained_after_socializing]]="No",0,""))</f>
        <v>0</v>
      </c>
      <c r="K345">
        <f t="shared" si="21"/>
        <v>1</v>
      </c>
      <c r="L345" t="str">
        <f t="shared" si="22"/>
        <v>Low</v>
      </c>
      <c r="M345">
        <f t="shared" si="23"/>
        <v>0</v>
      </c>
    </row>
    <row r="346" spans="1:13" x14ac:dyDescent="0.35">
      <c r="A346">
        <v>2</v>
      </c>
      <c r="B346" t="s">
        <v>7</v>
      </c>
      <c r="C346">
        <v>6</v>
      </c>
      <c r="D346">
        <v>4</v>
      </c>
      <c r="E346" t="s">
        <v>7</v>
      </c>
      <c r="F346">
        <v>7</v>
      </c>
      <c r="G346">
        <v>5</v>
      </c>
      <c r="H346" t="s">
        <v>8</v>
      </c>
      <c r="I346">
        <f t="shared" si="20"/>
        <v>0</v>
      </c>
      <c r="J346">
        <f>IF(Table2[[#This Row],[Drained_after_socializing]]="Yes",1,IF(Table2[[#This Row],[Drained_after_socializing]]="No",0,""))</f>
        <v>0</v>
      </c>
      <c r="K346">
        <f t="shared" si="21"/>
        <v>1</v>
      </c>
      <c r="L346" t="str">
        <f t="shared" si="22"/>
        <v>Low</v>
      </c>
      <c r="M346">
        <f t="shared" si="23"/>
        <v>0</v>
      </c>
    </row>
    <row r="347" spans="1:13" x14ac:dyDescent="0.35">
      <c r="A347">
        <v>2</v>
      </c>
      <c r="B347" t="s">
        <v>7</v>
      </c>
      <c r="C347">
        <v>6</v>
      </c>
      <c r="D347">
        <v>4</v>
      </c>
      <c r="E347" t="s">
        <v>7</v>
      </c>
      <c r="F347">
        <v>5</v>
      </c>
      <c r="G347">
        <v>9</v>
      </c>
      <c r="H347" t="s">
        <v>8</v>
      </c>
      <c r="I347">
        <f t="shared" si="20"/>
        <v>0</v>
      </c>
      <c r="J347">
        <f>IF(Table2[[#This Row],[Drained_after_socializing]]="Yes",1,IF(Table2[[#This Row],[Drained_after_socializing]]="No",0,""))</f>
        <v>0</v>
      </c>
      <c r="K347">
        <f t="shared" si="21"/>
        <v>1</v>
      </c>
      <c r="L347" t="str">
        <f t="shared" si="22"/>
        <v>Low</v>
      </c>
      <c r="M347">
        <f t="shared" si="23"/>
        <v>0</v>
      </c>
    </row>
    <row r="348" spans="1:13" x14ac:dyDescent="0.35">
      <c r="A348">
        <v>0</v>
      </c>
      <c r="B348" t="s">
        <v>7</v>
      </c>
      <c r="C348">
        <v>3</v>
      </c>
      <c r="D348">
        <v>5</v>
      </c>
      <c r="E348" t="s">
        <v>7</v>
      </c>
      <c r="F348">
        <v>4</v>
      </c>
      <c r="G348">
        <v>7</v>
      </c>
      <c r="H348" t="s">
        <v>8</v>
      </c>
      <c r="I348">
        <f t="shared" si="20"/>
        <v>0</v>
      </c>
      <c r="J348">
        <f>IF(Table2[[#This Row],[Drained_after_socializing]]="Yes",1,IF(Table2[[#This Row],[Drained_after_socializing]]="No",0,""))</f>
        <v>0</v>
      </c>
      <c r="K348">
        <f t="shared" si="21"/>
        <v>1</v>
      </c>
      <c r="L348" t="str">
        <f t="shared" si="22"/>
        <v>Low</v>
      </c>
      <c r="M348">
        <f t="shared" si="23"/>
        <v>0</v>
      </c>
    </row>
    <row r="349" spans="1:13" x14ac:dyDescent="0.35">
      <c r="A349">
        <v>1</v>
      </c>
      <c r="B349" t="s">
        <v>7</v>
      </c>
      <c r="C349">
        <v>5</v>
      </c>
      <c r="D349">
        <v>7</v>
      </c>
      <c r="E349" t="s">
        <v>7</v>
      </c>
      <c r="F349">
        <v>4</v>
      </c>
      <c r="G349">
        <v>5</v>
      </c>
      <c r="H349" t="s">
        <v>8</v>
      </c>
      <c r="I349">
        <f t="shared" si="20"/>
        <v>0</v>
      </c>
      <c r="J349">
        <f>IF(Table2[[#This Row],[Drained_after_socializing]]="Yes",1,IF(Table2[[#This Row],[Drained_after_socializing]]="No",0,""))</f>
        <v>0</v>
      </c>
      <c r="K349">
        <f t="shared" si="21"/>
        <v>1</v>
      </c>
      <c r="L349" t="str">
        <f t="shared" si="22"/>
        <v>Low</v>
      </c>
      <c r="M349">
        <f t="shared" si="23"/>
        <v>0</v>
      </c>
    </row>
    <row r="350" spans="1:13" x14ac:dyDescent="0.35">
      <c r="A350">
        <v>3</v>
      </c>
      <c r="B350" t="s">
        <v>7</v>
      </c>
      <c r="C350">
        <v>4</v>
      </c>
      <c r="D350">
        <v>7</v>
      </c>
      <c r="E350" t="s">
        <v>7</v>
      </c>
      <c r="F350">
        <v>9</v>
      </c>
      <c r="G350">
        <v>6</v>
      </c>
      <c r="H350" t="s">
        <v>8</v>
      </c>
      <c r="I350">
        <f t="shared" si="20"/>
        <v>0</v>
      </c>
      <c r="J350">
        <f>IF(Table2[[#This Row],[Drained_after_socializing]]="Yes",1,IF(Table2[[#This Row],[Drained_after_socializing]]="No",0,""))</f>
        <v>0</v>
      </c>
      <c r="K350">
        <f t="shared" si="21"/>
        <v>1</v>
      </c>
      <c r="L350" t="str">
        <f t="shared" si="22"/>
        <v>Low</v>
      </c>
      <c r="M350">
        <f t="shared" si="23"/>
        <v>0</v>
      </c>
    </row>
    <row r="351" spans="1:13" x14ac:dyDescent="0.35">
      <c r="A351">
        <v>3</v>
      </c>
      <c r="B351" t="s">
        <v>7</v>
      </c>
      <c r="C351">
        <v>6</v>
      </c>
      <c r="D351">
        <v>4</v>
      </c>
      <c r="E351" t="s">
        <v>7</v>
      </c>
      <c r="F351">
        <v>5</v>
      </c>
      <c r="G351">
        <v>6</v>
      </c>
      <c r="H351" t="s">
        <v>8</v>
      </c>
      <c r="I351">
        <f t="shared" si="20"/>
        <v>0</v>
      </c>
      <c r="J351">
        <f>IF(Table2[[#This Row],[Drained_after_socializing]]="Yes",1,IF(Table2[[#This Row],[Drained_after_socializing]]="No",0,""))</f>
        <v>0</v>
      </c>
      <c r="K351">
        <f t="shared" si="21"/>
        <v>1</v>
      </c>
      <c r="L351" t="str">
        <f t="shared" si="22"/>
        <v>Low</v>
      </c>
      <c r="M351">
        <f t="shared" si="23"/>
        <v>0</v>
      </c>
    </row>
    <row r="352" spans="1:13" x14ac:dyDescent="0.35">
      <c r="A352">
        <v>3</v>
      </c>
      <c r="B352" t="s">
        <v>7</v>
      </c>
      <c r="C352">
        <v>4</v>
      </c>
      <c r="D352">
        <v>7</v>
      </c>
      <c r="E352" t="s">
        <v>7</v>
      </c>
      <c r="F352">
        <v>5</v>
      </c>
      <c r="G352">
        <v>6</v>
      </c>
      <c r="H352" t="s">
        <v>8</v>
      </c>
      <c r="I352">
        <f t="shared" si="20"/>
        <v>0</v>
      </c>
      <c r="J352">
        <f>IF(Table2[[#This Row],[Drained_after_socializing]]="Yes",1,IF(Table2[[#This Row],[Drained_after_socializing]]="No",0,""))</f>
        <v>0</v>
      </c>
      <c r="K352">
        <f t="shared" si="21"/>
        <v>1</v>
      </c>
      <c r="L352" t="str">
        <f t="shared" si="22"/>
        <v>Low</v>
      </c>
      <c r="M352">
        <f t="shared" si="23"/>
        <v>0</v>
      </c>
    </row>
    <row r="353" spans="1:13" x14ac:dyDescent="0.35">
      <c r="A353">
        <v>1</v>
      </c>
      <c r="B353" t="s">
        <v>7</v>
      </c>
      <c r="C353">
        <v>6</v>
      </c>
      <c r="D353">
        <v>7</v>
      </c>
      <c r="E353" t="s">
        <v>7</v>
      </c>
      <c r="F353">
        <v>8</v>
      </c>
      <c r="G353">
        <v>3.5647266310000001</v>
      </c>
      <c r="H353" t="s">
        <v>8</v>
      </c>
      <c r="I353">
        <f t="shared" si="20"/>
        <v>0</v>
      </c>
      <c r="J353">
        <f>IF(Table2[[#This Row],[Drained_after_socializing]]="Yes",1,IF(Table2[[#This Row],[Drained_after_socializing]]="No",0,""))</f>
        <v>0</v>
      </c>
      <c r="K353">
        <f t="shared" si="21"/>
        <v>1</v>
      </c>
      <c r="L353" t="str">
        <f t="shared" si="22"/>
        <v>Low</v>
      </c>
      <c r="M353">
        <f t="shared" si="23"/>
        <v>0</v>
      </c>
    </row>
    <row r="354" spans="1:13" x14ac:dyDescent="0.35">
      <c r="A354">
        <v>3</v>
      </c>
      <c r="B354" t="s">
        <v>7</v>
      </c>
      <c r="C354">
        <v>5</v>
      </c>
      <c r="D354">
        <v>5</v>
      </c>
      <c r="E354" t="s">
        <v>7</v>
      </c>
      <c r="F354">
        <v>4</v>
      </c>
      <c r="G354">
        <v>3</v>
      </c>
      <c r="H354" t="s">
        <v>8</v>
      </c>
      <c r="I354">
        <f t="shared" si="20"/>
        <v>0</v>
      </c>
      <c r="J354">
        <f>IF(Table2[[#This Row],[Drained_after_socializing]]="Yes",1,IF(Table2[[#This Row],[Drained_after_socializing]]="No",0,""))</f>
        <v>0</v>
      </c>
      <c r="K354">
        <f t="shared" si="21"/>
        <v>1</v>
      </c>
      <c r="L354" t="str">
        <f t="shared" si="22"/>
        <v>Low</v>
      </c>
      <c r="M354">
        <f t="shared" si="23"/>
        <v>0</v>
      </c>
    </row>
    <row r="355" spans="1:13" x14ac:dyDescent="0.35">
      <c r="A355">
        <v>0</v>
      </c>
      <c r="B355" t="s">
        <v>7</v>
      </c>
      <c r="C355">
        <v>7</v>
      </c>
      <c r="D355">
        <v>7</v>
      </c>
      <c r="E355" t="s">
        <v>7</v>
      </c>
      <c r="F355">
        <v>8</v>
      </c>
      <c r="G355">
        <v>6</v>
      </c>
      <c r="H355" t="s">
        <v>8</v>
      </c>
      <c r="I355">
        <f t="shared" si="20"/>
        <v>0</v>
      </c>
      <c r="J355">
        <f>IF(Table2[[#This Row],[Drained_after_socializing]]="Yes",1,IF(Table2[[#This Row],[Drained_after_socializing]]="No",0,""))</f>
        <v>0</v>
      </c>
      <c r="K355">
        <f t="shared" si="21"/>
        <v>1</v>
      </c>
      <c r="L355" t="str">
        <f t="shared" si="22"/>
        <v>Low</v>
      </c>
      <c r="M355">
        <f t="shared" si="23"/>
        <v>0</v>
      </c>
    </row>
    <row r="356" spans="1:13" x14ac:dyDescent="0.35">
      <c r="A356">
        <v>3</v>
      </c>
      <c r="B356" t="s">
        <v>7</v>
      </c>
      <c r="C356">
        <v>7</v>
      </c>
      <c r="D356">
        <v>4</v>
      </c>
      <c r="E356" t="s">
        <v>7</v>
      </c>
      <c r="F356">
        <v>9</v>
      </c>
      <c r="G356">
        <v>5</v>
      </c>
      <c r="H356" t="s">
        <v>8</v>
      </c>
      <c r="I356">
        <f t="shared" si="20"/>
        <v>0</v>
      </c>
      <c r="J356">
        <f>IF(Table2[[#This Row],[Drained_after_socializing]]="Yes",1,IF(Table2[[#This Row],[Drained_after_socializing]]="No",0,""))</f>
        <v>0</v>
      </c>
      <c r="K356">
        <f t="shared" si="21"/>
        <v>1</v>
      </c>
      <c r="L356" t="str">
        <f t="shared" si="22"/>
        <v>Low</v>
      </c>
      <c r="M356">
        <f t="shared" si="23"/>
        <v>0</v>
      </c>
    </row>
    <row r="357" spans="1:13" x14ac:dyDescent="0.35">
      <c r="A357">
        <v>0</v>
      </c>
      <c r="B357" t="s">
        <v>7</v>
      </c>
      <c r="C357">
        <v>4</v>
      </c>
      <c r="D357">
        <v>6</v>
      </c>
      <c r="E357" t="s">
        <v>7</v>
      </c>
      <c r="F357">
        <v>8</v>
      </c>
      <c r="G357">
        <v>9</v>
      </c>
      <c r="H357" t="s">
        <v>8</v>
      </c>
      <c r="I357">
        <f t="shared" si="20"/>
        <v>0</v>
      </c>
      <c r="J357">
        <f>IF(Table2[[#This Row],[Drained_after_socializing]]="Yes",1,IF(Table2[[#This Row],[Drained_after_socializing]]="No",0,""))</f>
        <v>0</v>
      </c>
      <c r="K357">
        <f t="shared" si="21"/>
        <v>1</v>
      </c>
      <c r="L357" t="str">
        <f t="shared" si="22"/>
        <v>Low</v>
      </c>
      <c r="M357">
        <f t="shared" si="23"/>
        <v>0</v>
      </c>
    </row>
    <row r="358" spans="1:13" x14ac:dyDescent="0.35">
      <c r="A358">
        <v>0</v>
      </c>
      <c r="B358" t="s">
        <v>7</v>
      </c>
      <c r="C358">
        <v>4</v>
      </c>
      <c r="D358">
        <v>5</v>
      </c>
      <c r="E358" t="s">
        <v>7</v>
      </c>
      <c r="F358">
        <v>9</v>
      </c>
      <c r="G358">
        <v>4</v>
      </c>
      <c r="H358" t="s">
        <v>8</v>
      </c>
      <c r="I358">
        <f t="shared" si="20"/>
        <v>0</v>
      </c>
      <c r="J358">
        <f>IF(Table2[[#This Row],[Drained_after_socializing]]="Yes",1,IF(Table2[[#This Row],[Drained_after_socializing]]="No",0,""))</f>
        <v>0</v>
      </c>
      <c r="K358">
        <f t="shared" si="21"/>
        <v>1</v>
      </c>
      <c r="L358" t="str">
        <f t="shared" si="22"/>
        <v>Low</v>
      </c>
      <c r="M358">
        <f t="shared" si="23"/>
        <v>0</v>
      </c>
    </row>
    <row r="359" spans="1:13" x14ac:dyDescent="0.35">
      <c r="A359">
        <v>2</v>
      </c>
      <c r="B359" t="s">
        <v>7</v>
      </c>
      <c r="C359">
        <v>7</v>
      </c>
      <c r="D359">
        <v>4</v>
      </c>
      <c r="E359" t="s">
        <v>7</v>
      </c>
      <c r="F359">
        <v>4</v>
      </c>
      <c r="G359">
        <v>8</v>
      </c>
      <c r="H359" t="s">
        <v>8</v>
      </c>
      <c r="I359">
        <f t="shared" si="20"/>
        <v>0</v>
      </c>
      <c r="J359">
        <f>IF(Table2[[#This Row],[Drained_after_socializing]]="Yes",1,IF(Table2[[#This Row],[Drained_after_socializing]]="No",0,""))</f>
        <v>0</v>
      </c>
      <c r="K359">
        <f t="shared" si="21"/>
        <v>1</v>
      </c>
      <c r="L359" t="str">
        <f t="shared" si="22"/>
        <v>Low</v>
      </c>
      <c r="M359">
        <f t="shared" si="23"/>
        <v>0</v>
      </c>
    </row>
    <row r="360" spans="1:13" x14ac:dyDescent="0.35">
      <c r="A360">
        <v>0</v>
      </c>
      <c r="B360" t="s">
        <v>7</v>
      </c>
      <c r="C360">
        <v>4</v>
      </c>
      <c r="D360">
        <v>7</v>
      </c>
      <c r="E360" t="s">
        <v>7</v>
      </c>
      <c r="F360">
        <v>4</v>
      </c>
      <c r="G360">
        <v>5</v>
      </c>
      <c r="H360" t="s">
        <v>8</v>
      </c>
      <c r="I360">
        <f t="shared" si="20"/>
        <v>0</v>
      </c>
      <c r="J360">
        <f>IF(Table2[[#This Row],[Drained_after_socializing]]="Yes",1,IF(Table2[[#This Row],[Drained_after_socializing]]="No",0,""))</f>
        <v>0</v>
      </c>
      <c r="K360">
        <f t="shared" si="21"/>
        <v>1</v>
      </c>
      <c r="L360" t="str">
        <f t="shared" si="22"/>
        <v>Low</v>
      </c>
      <c r="M360">
        <f t="shared" si="23"/>
        <v>0</v>
      </c>
    </row>
    <row r="361" spans="1:13" x14ac:dyDescent="0.35">
      <c r="A361">
        <v>0</v>
      </c>
      <c r="B361" t="s">
        <v>7</v>
      </c>
      <c r="C361">
        <v>4</v>
      </c>
      <c r="D361">
        <v>6</v>
      </c>
      <c r="E361" t="s">
        <v>7</v>
      </c>
      <c r="F361">
        <v>4</v>
      </c>
      <c r="G361">
        <v>8</v>
      </c>
      <c r="H361" t="s">
        <v>8</v>
      </c>
      <c r="I361">
        <f t="shared" si="20"/>
        <v>0</v>
      </c>
      <c r="J361">
        <f>IF(Table2[[#This Row],[Drained_after_socializing]]="Yes",1,IF(Table2[[#This Row],[Drained_after_socializing]]="No",0,""))</f>
        <v>0</v>
      </c>
      <c r="K361">
        <f t="shared" si="21"/>
        <v>1</v>
      </c>
      <c r="L361" t="str">
        <f t="shared" si="22"/>
        <v>Low</v>
      </c>
      <c r="M361">
        <f t="shared" si="23"/>
        <v>0</v>
      </c>
    </row>
    <row r="362" spans="1:13" x14ac:dyDescent="0.35">
      <c r="A362">
        <v>2</v>
      </c>
      <c r="B362" t="s">
        <v>7</v>
      </c>
      <c r="C362">
        <v>5</v>
      </c>
      <c r="D362">
        <v>4</v>
      </c>
      <c r="E362" t="s">
        <v>7</v>
      </c>
      <c r="F362">
        <v>8</v>
      </c>
      <c r="G362">
        <v>3</v>
      </c>
      <c r="H362" t="s">
        <v>8</v>
      </c>
      <c r="I362">
        <f t="shared" si="20"/>
        <v>0</v>
      </c>
      <c r="J362">
        <f>IF(Table2[[#This Row],[Drained_after_socializing]]="Yes",1,IF(Table2[[#This Row],[Drained_after_socializing]]="No",0,""))</f>
        <v>0</v>
      </c>
      <c r="K362">
        <f t="shared" si="21"/>
        <v>1</v>
      </c>
      <c r="L362" t="str">
        <f t="shared" si="22"/>
        <v>Low</v>
      </c>
      <c r="M362">
        <f t="shared" si="23"/>
        <v>0</v>
      </c>
    </row>
    <row r="363" spans="1:13" x14ac:dyDescent="0.35">
      <c r="A363">
        <v>1</v>
      </c>
      <c r="B363" t="s">
        <v>7</v>
      </c>
      <c r="C363">
        <v>3</v>
      </c>
      <c r="D363">
        <v>6</v>
      </c>
      <c r="E363" t="s">
        <v>7</v>
      </c>
      <c r="F363">
        <v>4</v>
      </c>
      <c r="G363">
        <v>7</v>
      </c>
      <c r="H363" t="s">
        <v>8</v>
      </c>
      <c r="I363">
        <f t="shared" si="20"/>
        <v>0</v>
      </c>
      <c r="J363">
        <f>IF(Table2[[#This Row],[Drained_after_socializing]]="Yes",1,IF(Table2[[#This Row],[Drained_after_socializing]]="No",0,""))</f>
        <v>0</v>
      </c>
      <c r="K363">
        <f t="shared" si="21"/>
        <v>1</v>
      </c>
      <c r="L363" t="str">
        <f t="shared" si="22"/>
        <v>Low</v>
      </c>
      <c r="M363">
        <f t="shared" si="23"/>
        <v>0</v>
      </c>
    </row>
    <row r="364" spans="1:13" x14ac:dyDescent="0.35">
      <c r="A364">
        <v>3</v>
      </c>
      <c r="B364" t="s">
        <v>7</v>
      </c>
      <c r="C364">
        <v>6</v>
      </c>
      <c r="D364">
        <v>4</v>
      </c>
      <c r="E364" t="s">
        <v>7</v>
      </c>
      <c r="F364">
        <v>8</v>
      </c>
      <c r="G364">
        <v>9</v>
      </c>
      <c r="H364" t="s">
        <v>8</v>
      </c>
      <c r="I364">
        <f t="shared" si="20"/>
        <v>0</v>
      </c>
      <c r="J364">
        <f>IF(Table2[[#This Row],[Drained_after_socializing]]="Yes",1,IF(Table2[[#This Row],[Drained_after_socializing]]="No",0,""))</f>
        <v>0</v>
      </c>
      <c r="K364">
        <f t="shared" si="21"/>
        <v>1</v>
      </c>
      <c r="L364" t="str">
        <f t="shared" si="22"/>
        <v>Low</v>
      </c>
      <c r="M364">
        <f t="shared" si="23"/>
        <v>0</v>
      </c>
    </row>
    <row r="365" spans="1:13" x14ac:dyDescent="0.35">
      <c r="A365">
        <v>0</v>
      </c>
      <c r="B365" t="s">
        <v>7</v>
      </c>
      <c r="C365">
        <v>5</v>
      </c>
      <c r="D365">
        <v>4</v>
      </c>
      <c r="E365" t="s">
        <v>7</v>
      </c>
      <c r="F365">
        <v>8</v>
      </c>
      <c r="G365">
        <v>7</v>
      </c>
      <c r="H365" t="s">
        <v>8</v>
      </c>
      <c r="I365">
        <f t="shared" si="20"/>
        <v>0</v>
      </c>
      <c r="J365">
        <f>IF(Table2[[#This Row],[Drained_after_socializing]]="Yes",1,IF(Table2[[#This Row],[Drained_after_socializing]]="No",0,""))</f>
        <v>0</v>
      </c>
      <c r="K365">
        <f t="shared" si="21"/>
        <v>1</v>
      </c>
      <c r="L365" t="str">
        <f t="shared" si="22"/>
        <v>Low</v>
      </c>
      <c r="M365">
        <f t="shared" si="23"/>
        <v>0</v>
      </c>
    </row>
    <row r="366" spans="1:13" x14ac:dyDescent="0.35">
      <c r="A366">
        <v>0</v>
      </c>
      <c r="B366" t="s">
        <v>7</v>
      </c>
      <c r="C366">
        <v>4</v>
      </c>
      <c r="D366">
        <v>5</v>
      </c>
      <c r="E366" t="s">
        <v>7</v>
      </c>
      <c r="F366">
        <v>6</v>
      </c>
      <c r="G366">
        <v>3</v>
      </c>
      <c r="H366" t="s">
        <v>8</v>
      </c>
      <c r="I366">
        <f t="shared" si="20"/>
        <v>0</v>
      </c>
      <c r="J366">
        <f>IF(Table2[[#This Row],[Drained_after_socializing]]="Yes",1,IF(Table2[[#This Row],[Drained_after_socializing]]="No",0,""))</f>
        <v>0</v>
      </c>
      <c r="K366">
        <f t="shared" si="21"/>
        <v>1</v>
      </c>
      <c r="L366" t="str">
        <f t="shared" si="22"/>
        <v>Low</v>
      </c>
      <c r="M366">
        <f t="shared" si="23"/>
        <v>0</v>
      </c>
    </row>
    <row r="367" spans="1:13" x14ac:dyDescent="0.35">
      <c r="A367">
        <v>0</v>
      </c>
      <c r="B367" t="s">
        <v>7</v>
      </c>
      <c r="C367">
        <v>3</v>
      </c>
      <c r="D367">
        <v>5</v>
      </c>
      <c r="E367" t="s">
        <v>7</v>
      </c>
      <c r="F367">
        <v>4</v>
      </c>
      <c r="G367">
        <v>5</v>
      </c>
      <c r="H367" t="s">
        <v>8</v>
      </c>
      <c r="I367">
        <f t="shared" si="20"/>
        <v>0</v>
      </c>
      <c r="J367">
        <f>IF(Table2[[#This Row],[Drained_after_socializing]]="Yes",1,IF(Table2[[#This Row],[Drained_after_socializing]]="No",0,""))</f>
        <v>0</v>
      </c>
      <c r="K367">
        <f t="shared" si="21"/>
        <v>1</v>
      </c>
      <c r="L367" t="str">
        <f t="shared" si="22"/>
        <v>Low</v>
      </c>
      <c r="M367">
        <f t="shared" si="23"/>
        <v>0</v>
      </c>
    </row>
    <row r="368" spans="1:13" x14ac:dyDescent="0.35">
      <c r="A368">
        <v>0</v>
      </c>
      <c r="B368" t="s">
        <v>7</v>
      </c>
      <c r="C368">
        <v>7</v>
      </c>
      <c r="D368">
        <v>7</v>
      </c>
      <c r="E368" t="s">
        <v>7</v>
      </c>
      <c r="F368">
        <v>9</v>
      </c>
      <c r="G368">
        <v>3</v>
      </c>
      <c r="H368" t="s">
        <v>8</v>
      </c>
      <c r="I368">
        <f t="shared" si="20"/>
        <v>0</v>
      </c>
      <c r="J368">
        <f>IF(Table2[[#This Row],[Drained_after_socializing]]="Yes",1,IF(Table2[[#This Row],[Drained_after_socializing]]="No",0,""))</f>
        <v>0</v>
      </c>
      <c r="K368">
        <f t="shared" si="21"/>
        <v>1</v>
      </c>
      <c r="L368" t="str">
        <f t="shared" si="22"/>
        <v>Low</v>
      </c>
      <c r="M368">
        <f t="shared" si="23"/>
        <v>0</v>
      </c>
    </row>
    <row r="369" spans="1:13" x14ac:dyDescent="0.35">
      <c r="A369">
        <v>0</v>
      </c>
      <c r="B369" t="s">
        <v>7</v>
      </c>
      <c r="C369">
        <v>4</v>
      </c>
      <c r="D369">
        <v>7</v>
      </c>
      <c r="E369" t="s">
        <v>7</v>
      </c>
      <c r="F369">
        <v>5</v>
      </c>
      <c r="G369">
        <v>4</v>
      </c>
      <c r="H369" t="s">
        <v>8</v>
      </c>
      <c r="I369">
        <f t="shared" si="20"/>
        <v>0</v>
      </c>
      <c r="J369">
        <f>IF(Table2[[#This Row],[Drained_after_socializing]]="Yes",1,IF(Table2[[#This Row],[Drained_after_socializing]]="No",0,""))</f>
        <v>0</v>
      </c>
      <c r="K369">
        <f t="shared" si="21"/>
        <v>1</v>
      </c>
      <c r="L369" t="str">
        <f t="shared" si="22"/>
        <v>Low</v>
      </c>
      <c r="M369">
        <f t="shared" si="23"/>
        <v>0</v>
      </c>
    </row>
    <row r="370" spans="1:13" x14ac:dyDescent="0.35">
      <c r="A370">
        <v>1</v>
      </c>
      <c r="B370" t="s">
        <v>7</v>
      </c>
      <c r="C370">
        <v>5</v>
      </c>
      <c r="D370">
        <v>6</v>
      </c>
      <c r="E370" t="s">
        <v>7</v>
      </c>
      <c r="F370">
        <v>5</v>
      </c>
      <c r="G370">
        <v>6</v>
      </c>
      <c r="H370" t="s">
        <v>8</v>
      </c>
      <c r="I370">
        <f t="shared" si="20"/>
        <v>0</v>
      </c>
      <c r="J370">
        <f>IF(Table2[[#This Row],[Drained_after_socializing]]="Yes",1,IF(Table2[[#This Row],[Drained_after_socializing]]="No",0,""))</f>
        <v>0</v>
      </c>
      <c r="K370">
        <f t="shared" si="21"/>
        <v>1</v>
      </c>
      <c r="L370" t="str">
        <f t="shared" si="22"/>
        <v>Low</v>
      </c>
      <c r="M370">
        <f t="shared" si="23"/>
        <v>0</v>
      </c>
    </row>
    <row r="371" spans="1:13" x14ac:dyDescent="0.35">
      <c r="A371">
        <v>0</v>
      </c>
      <c r="B371" t="s">
        <v>7</v>
      </c>
      <c r="C371">
        <v>6</v>
      </c>
      <c r="D371">
        <v>4</v>
      </c>
      <c r="E371" t="s">
        <v>7</v>
      </c>
      <c r="F371">
        <v>9</v>
      </c>
      <c r="G371">
        <v>8</v>
      </c>
      <c r="H371" t="s">
        <v>8</v>
      </c>
      <c r="I371">
        <f t="shared" si="20"/>
        <v>0</v>
      </c>
      <c r="J371">
        <f>IF(Table2[[#This Row],[Drained_after_socializing]]="Yes",1,IF(Table2[[#This Row],[Drained_after_socializing]]="No",0,""))</f>
        <v>0</v>
      </c>
      <c r="K371">
        <f t="shared" si="21"/>
        <v>1</v>
      </c>
      <c r="L371" t="str">
        <f t="shared" si="22"/>
        <v>Low</v>
      </c>
      <c r="M371">
        <f t="shared" si="23"/>
        <v>0</v>
      </c>
    </row>
    <row r="372" spans="1:13" x14ac:dyDescent="0.35">
      <c r="A372">
        <v>2</v>
      </c>
      <c r="B372" t="s">
        <v>7</v>
      </c>
      <c r="C372">
        <v>3</v>
      </c>
      <c r="D372">
        <v>4</v>
      </c>
      <c r="E372" t="s">
        <v>7</v>
      </c>
      <c r="F372">
        <v>8</v>
      </c>
      <c r="G372">
        <v>7</v>
      </c>
      <c r="H372" t="s">
        <v>8</v>
      </c>
      <c r="I372">
        <f t="shared" si="20"/>
        <v>0</v>
      </c>
      <c r="J372">
        <f>IF(Table2[[#This Row],[Drained_after_socializing]]="Yes",1,IF(Table2[[#This Row],[Drained_after_socializing]]="No",0,""))</f>
        <v>0</v>
      </c>
      <c r="K372">
        <f t="shared" si="21"/>
        <v>1</v>
      </c>
      <c r="L372" t="str">
        <f t="shared" si="22"/>
        <v>Low</v>
      </c>
      <c r="M372">
        <f t="shared" si="23"/>
        <v>0</v>
      </c>
    </row>
    <row r="373" spans="1:13" x14ac:dyDescent="0.35">
      <c r="A373">
        <v>1</v>
      </c>
      <c r="B373" t="s">
        <v>7</v>
      </c>
      <c r="C373">
        <v>4</v>
      </c>
      <c r="D373">
        <v>6</v>
      </c>
      <c r="E373" t="s">
        <v>7</v>
      </c>
      <c r="F373">
        <v>6</v>
      </c>
      <c r="G373">
        <v>9</v>
      </c>
      <c r="H373" t="s">
        <v>8</v>
      </c>
      <c r="I373">
        <f t="shared" si="20"/>
        <v>0</v>
      </c>
      <c r="J373">
        <f>IF(Table2[[#This Row],[Drained_after_socializing]]="Yes",1,IF(Table2[[#This Row],[Drained_after_socializing]]="No",0,""))</f>
        <v>0</v>
      </c>
      <c r="K373">
        <f t="shared" si="21"/>
        <v>1</v>
      </c>
      <c r="L373" t="str">
        <f t="shared" si="22"/>
        <v>Low</v>
      </c>
      <c r="M373">
        <f t="shared" si="23"/>
        <v>0</v>
      </c>
    </row>
    <row r="374" spans="1:13" x14ac:dyDescent="0.35">
      <c r="A374">
        <v>1</v>
      </c>
      <c r="B374" t="s">
        <v>7</v>
      </c>
      <c r="C374">
        <v>6</v>
      </c>
      <c r="D374">
        <v>5</v>
      </c>
      <c r="E374" t="s">
        <v>7</v>
      </c>
      <c r="F374">
        <v>9</v>
      </c>
      <c r="G374">
        <v>4</v>
      </c>
      <c r="H374" t="s">
        <v>8</v>
      </c>
      <c r="I374">
        <f t="shared" si="20"/>
        <v>0</v>
      </c>
      <c r="J374">
        <f>IF(Table2[[#This Row],[Drained_after_socializing]]="Yes",1,IF(Table2[[#This Row],[Drained_after_socializing]]="No",0,""))</f>
        <v>0</v>
      </c>
      <c r="K374">
        <f t="shared" si="21"/>
        <v>1</v>
      </c>
      <c r="L374" t="str">
        <f t="shared" si="22"/>
        <v>Low</v>
      </c>
      <c r="M374">
        <f t="shared" si="23"/>
        <v>0</v>
      </c>
    </row>
    <row r="375" spans="1:13" x14ac:dyDescent="0.35">
      <c r="A375">
        <v>1</v>
      </c>
      <c r="B375" t="s">
        <v>7</v>
      </c>
      <c r="C375">
        <v>4</v>
      </c>
      <c r="D375">
        <v>5</v>
      </c>
      <c r="E375" t="s">
        <v>7</v>
      </c>
      <c r="F375">
        <v>6</v>
      </c>
      <c r="G375">
        <v>5</v>
      </c>
      <c r="H375" t="s">
        <v>8</v>
      </c>
      <c r="I375">
        <f t="shared" si="20"/>
        <v>0</v>
      </c>
      <c r="J375">
        <f>IF(Table2[[#This Row],[Drained_after_socializing]]="Yes",1,IF(Table2[[#This Row],[Drained_after_socializing]]="No",0,""))</f>
        <v>0</v>
      </c>
      <c r="K375">
        <f t="shared" si="21"/>
        <v>1</v>
      </c>
      <c r="L375" t="str">
        <f t="shared" si="22"/>
        <v>Low</v>
      </c>
      <c r="M375">
        <f t="shared" si="23"/>
        <v>0</v>
      </c>
    </row>
    <row r="376" spans="1:13" x14ac:dyDescent="0.35">
      <c r="A376">
        <v>2</v>
      </c>
      <c r="B376" t="s">
        <v>7</v>
      </c>
      <c r="C376">
        <v>4</v>
      </c>
      <c r="D376">
        <v>7</v>
      </c>
      <c r="E376" t="s">
        <v>7</v>
      </c>
      <c r="F376">
        <v>4</v>
      </c>
      <c r="G376">
        <v>8</v>
      </c>
      <c r="H376" t="s">
        <v>8</v>
      </c>
      <c r="I376">
        <f t="shared" si="20"/>
        <v>0</v>
      </c>
      <c r="J376">
        <f>IF(Table2[[#This Row],[Drained_after_socializing]]="Yes",1,IF(Table2[[#This Row],[Drained_after_socializing]]="No",0,""))</f>
        <v>0</v>
      </c>
      <c r="K376">
        <f t="shared" si="21"/>
        <v>1</v>
      </c>
      <c r="L376" t="str">
        <f t="shared" si="22"/>
        <v>Low</v>
      </c>
      <c r="M376">
        <f t="shared" si="23"/>
        <v>0</v>
      </c>
    </row>
    <row r="377" spans="1:13" x14ac:dyDescent="0.35">
      <c r="A377">
        <v>0</v>
      </c>
      <c r="B377" t="s">
        <v>7</v>
      </c>
      <c r="C377">
        <v>6</v>
      </c>
      <c r="D377">
        <v>5</v>
      </c>
      <c r="E377" t="s">
        <v>7</v>
      </c>
      <c r="F377">
        <v>5</v>
      </c>
      <c r="G377">
        <v>5</v>
      </c>
      <c r="H377" t="s">
        <v>8</v>
      </c>
      <c r="I377">
        <f t="shared" si="20"/>
        <v>0</v>
      </c>
      <c r="J377">
        <f>IF(Table2[[#This Row],[Drained_after_socializing]]="Yes",1,IF(Table2[[#This Row],[Drained_after_socializing]]="No",0,""))</f>
        <v>0</v>
      </c>
      <c r="K377">
        <f t="shared" si="21"/>
        <v>1</v>
      </c>
      <c r="L377" t="str">
        <f t="shared" si="22"/>
        <v>Low</v>
      </c>
      <c r="M377">
        <f t="shared" si="23"/>
        <v>0</v>
      </c>
    </row>
    <row r="378" spans="1:13" x14ac:dyDescent="0.35">
      <c r="A378">
        <v>0</v>
      </c>
      <c r="B378" t="s">
        <v>7</v>
      </c>
      <c r="C378">
        <v>7</v>
      </c>
      <c r="D378">
        <v>4</v>
      </c>
      <c r="E378" t="s">
        <v>7</v>
      </c>
      <c r="F378">
        <v>7</v>
      </c>
      <c r="G378">
        <v>4</v>
      </c>
      <c r="H378" t="s">
        <v>8</v>
      </c>
      <c r="I378">
        <f t="shared" si="20"/>
        <v>0</v>
      </c>
      <c r="J378">
        <f>IF(Table2[[#This Row],[Drained_after_socializing]]="Yes",1,IF(Table2[[#This Row],[Drained_after_socializing]]="No",0,""))</f>
        <v>0</v>
      </c>
      <c r="K378">
        <f t="shared" si="21"/>
        <v>1</v>
      </c>
      <c r="L378" t="str">
        <f t="shared" si="22"/>
        <v>Low</v>
      </c>
      <c r="M378">
        <f t="shared" si="23"/>
        <v>0</v>
      </c>
    </row>
    <row r="379" spans="1:13" x14ac:dyDescent="0.35">
      <c r="A379">
        <v>3</v>
      </c>
      <c r="B379" t="s">
        <v>7</v>
      </c>
      <c r="C379">
        <v>3</v>
      </c>
      <c r="D379">
        <v>5</v>
      </c>
      <c r="E379" t="s">
        <v>7</v>
      </c>
      <c r="F379">
        <v>4</v>
      </c>
      <c r="G379">
        <v>6</v>
      </c>
      <c r="H379" t="s">
        <v>8</v>
      </c>
      <c r="I379">
        <f t="shared" si="20"/>
        <v>0</v>
      </c>
      <c r="J379">
        <f>IF(Table2[[#This Row],[Drained_after_socializing]]="Yes",1,IF(Table2[[#This Row],[Drained_after_socializing]]="No",0,""))</f>
        <v>0</v>
      </c>
      <c r="K379">
        <f t="shared" si="21"/>
        <v>1</v>
      </c>
      <c r="L379" t="str">
        <f t="shared" si="22"/>
        <v>Low</v>
      </c>
      <c r="M379">
        <f t="shared" si="23"/>
        <v>0</v>
      </c>
    </row>
    <row r="380" spans="1:13" x14ac:dyDescent="0.35">
      <c r="A380">
        <v>3</v>
      </c>
      <c r="B380" t="s">
        <v>7</v>
      </c>
      <c r="C380">
        <v>7</v>
      </c>
      <c r="D380">
        <v>5</v>
      </c>
      <c r="E380" t="s">
        <v>7</v>
      </c>
      <c r="F380">
        <v>6.2688629120000003</v>
      </c>
      <c r="G380">
        <v>7</v>
      </c>
      <c r="H380" t="s">
        <v>8</v>
      </c>
      <c r="I380">
        <f t="shared" si="20"/>
        <v>0</v>
      </c>
      <c r="J380">
        <f>IF(Table2[[#This Row],[Drained_after_socializing]]="Yes",1,IF(Table2[[#This Row],[Drained_after_socializing]]="No",0,""))</f>
        <v>0</v>
      </c>
      <c r="K380">
        <f t="shared" si="21"/>
        <v>1</v>
      </c>
      <c r="L380" t="str">
        <f t="shared" si="22"/>
        <v>Low</v>
      </c>
      <c r="M380">
        <f t="shared" si="23"/>
        <v>0</v>
      </c>
    </row>
    <row r="381" spans="1:13" x14ac:dyDescent="0.35">
      <c r="A381">
        <v>1</v>
      </c>
      <c r="B381" t="s">
        <v>7</v>
      </c>
      <c r="C381">
        <v>7</v>
      </c>
      <c r="D381">
        <v>5</v>
      </c>
      <c r="E381" t="s">
        <v>7</v>
      </c>
      <c r="F381">
        <v>6</v>
      </c>
      <c r="G381">
        <v>5</v>
      </c>
      <c r="H381" t="s">
        <v>8</v>
      </c>
      <c r="I381">
        <f t="shared" si="20"/>
        <v>0</v>
      </c>
      <c r="J381">
        <f>IF(Table2[[#This Row],[Drained_after_socializing]]="Yes",1,IF(Table2[[#This Row],[Drained_after_socializing]]="No",0,""))</f>
        <v>0</v>
      </c>
      <c r="K381">
        <f t="shared" si="21"/>
        <v>1</v>
      </c>
      <c r="L381" t="str">
        <f t="shared" si="22"/>
        <v>Low</v>
      </c>
      <c r="M381">
        <f t="shared" si="23"/>
        <v>0</v>
      </c>
    </row>
    <row r="382" spans="1:13" x14ac:dyDescent="0.35">
      <c r="A382">
        <v>3</v>
      </c>
      <c r="B382" t="s">
        <v>7</v>
      </c>
      <c r="C382">
        <v>5</v>
      </c>
      <c r="D382">
        <v>6</v>
      </c>
      <c r="E382" t="s">
        <v>7</v>
      </c>
      <c r="F382">
        <v>6.2688629120000003</v>
      </c>
      <c r="G382">
        <v>9</v>
      </c>
      <c r="H382" t="s">
        <v>8</v>
      </c>
      <c r="I382">
        <f t="shared" si="20"/>
        <v>0</v>
      </c>
      <c r="J382">
        <f>IF(Table2[[#This Row],[Drained_after_socializing]]="Yes",1,IF(Table2[[#This Row],[Drained_after_socializing]]="No",0,""))</f>
        <v>0</v>
      </c>
      <c r="K382">
        <f t="shared" si="21"/>
        <v>1</v>
      </c>
      <c r="L382" t="str">
        <f t="shared" si="22"/>
        <v>Low</v>
      </c>
      <c r="M382">
        <f t="shared" si="23"/>
        <v>0</v>
      </c>
    </row>
    <row r="383" spans="1:13" x14ac:dyDescent="0.35">
      <c r="A383">
        <v>2</v>
      </c>
      <c r="B383" t="s">
        <v>7</v>
      </c>
      <c r="C383">
        <v>5</v>
      </c>
      <c r="D383">
        <v>5</v>
      </c>
      <c r="E383" t="s">
        <v>7</v>
      </c>
      <c r="F383">
        <v>7</v>
      </c>
      <c r="G383">
        <v>6</v>
      </c>
      <c r="H383" t="s">
        <v>8</v>
      </c>
      <c r="I383">
        <f t="shared" si="20"/>
        <v>0</v>
      </c>
      <c r="J383">
        <f>IF(Table2[[#This Row],[Drained_after_socializing]]="Yes",1,IF(Table2[[#This Row],[Drained_after_socializing]]="No",0,""))</f>
        <v>0</v>
      </c>
      <c r="K383">
        <f t="shared" si="21"/>
        <v>1</v>
      </c>
      <c r="L383" t="str">
        <f t="shared" si="22"/>
        <v>Low</v>
      </c>
      <c r="M383">
        <f t="shared" si="23"/>
        <v>0</v>
      </c>
    </row>
    <row r="384" spans="1:13" x14ac:dyDescent="0.35">
      <c r="A384">
        <v>3</v>
      </c>
      <c r="B384" t="s">
        <v>7</v>
      </c>
      <c r="C384">
        <v>3</v>
      </c>
      <c r="D384">
        <v>6</v>
      </c>
      <c r="E384" t="s">
        <v>7</v>
      </c>
      <c r="F384">
        <v>6</v>
      </c>
      <c r="G384">
        <v>5</v>
      </c>
      <c r="H384" t="s">
        <v>8</v>
      </c>
      <c r="I384">
        <f t="shared" si="20"/>
        <v>0</v>
      </c>
      <c r="J384">
        <f>IF(Table2[[#This Row],[Drained_after_socializing]]="Yes",1,IF(Table2[[#This Row],[Drained_after_socializing]]="No",0,""))</f>
        <v>0</v>
      </c>
      <c r="K384">
        <f t="shared" si="21"/>
        <v>1</v>
      </c>
      <c r="L384" t="str">
        <f t="shared" si="22"/>
        <v>Low</v>
      </c>
      <c r="M384">
        <f t="shared" si="23"/>
        <v>0</v>
      </c>
    </row>
    <row r="385" spans="1:13" x14ac:dyDescent="0.35">
      <c r="A385">
        <v>0</v>
      </c>
      <c r="B385" t="s">
        <v>7</v>
      </c>
      <c r="C385">
        <v>4</v>
      </c>
      <c r="D385">
        <v>4</v>
      </c>
      <c r="E385" t="s">
        <v>7</v>
      </c>
      <c r="F385">
        <v>5</v>
      </c>
      <c r="G385">
        <v>5</v>
      </c>
      <c r="H385" t="s">
        <v>8</v>
      </c>
      <c r="I385">
        <f t="shared" si="20"/>
        <v>0</v>
      </c>
      <c r="J385">
        <f>IF(Table2[[#This Row],[Drained_after_socializing]]="Yes",1,IF(Table2[[#This Row],[Drained_after_socializing]]="No",0,""))</f>
        <v>0</v>
      </c>
      <c r="K385">
        <f t="shared" si="21"/>
        <v>1</v>
      </c>
      <c r="L385" t="str">
        <f t="shared" si="22"/>
        <v>Low</v>
      </c>
      <c r="M385">
        <f t="shared" si="23"/>
        <v>0</v>
      </c>
    </row>
    <row r="386" spans="1:13" x14ac:dyDescent="0.35">
      <c r="A386">
        <v>2</v>
      </c>
      <c r="B386" t="s">
        <v>7</v>
      </c>
      <c r="C386">
        <v>7</v>
      </c>
      <c r="D386">
        <v>4</v>
      </c>
      <c r="E386" t="s">
        <v>7</v>
      </c>
      <c r="F386">
        <v>5</v>
      </c>
      <c r="G386">
        <v>6</v>
      </c>
      <c r="H386" t="s">
        <v>8</v>
      </c>
      <c r="I386">
        <f t="shared" ref="I386:I449" si="24">IF(B386="Yes",1,IF(B386="No",0,""))</f>
        <v>0</v>
      </c>
      <c r="J386">
        <f>IF(Table2[[#This Row],[Drained_after_socializing]]="Yes",1,IF(Table2[[#This Row],[Drained_after_socializing]]="No",0,""))</f>
        <v>0</v>
      </c>
      <c r="K386">
        <f t="shared" ref="K386:K449" si="25">IF(H386="Extrovert",1,IF(H386="Introvert",0,""))</f>
        <v>1</v>
      </c>
      <c r="L386" t="str">
        <f t="shared" ref="L386:L449" si="26">IF(A386&lt;=3,"Low",IF(A386&lt;=7,"Medium","High"))</f>
        <v>Low</v>
      </c>
      <c r="M386">
        <f t="shared" ref="M386:M449" si="27">AVERAGE(IF(H:H="Introvert",A:A))</f>
        <v>0</v>
      </c>
    </row>
    <row r="387" spans="1:13" x14ac:dyDescent="0.35">
      <c r="A387">
        <v>1</v>
      </c>
      <c r="B387" t="s">
        <v>7</v>
      </c>
      <c r="C387">
        <v>7</v>
      </c>
      <c r="D387">
        <v>5</v>
      </c>
      <c r="E387" t="s">
        <v>7</v>
      </c>
      <c r="F387">
        <v>8</v>
      </c>
      <c r="G387">
        <v>8</v>
      </c>
      <c r="H387" t="s">
        <v>8</v>
      </c>
      <c r="I387">
        <f t="shared" si="24"/>
        <v>0</v>
      </c>
      <c r="J387">
        <f>IF(Table2[[#This Row],[Drained_after_socializing]]="Yes",1,IF(Table2[[#This Row],[Drained_after_socializing]]="No",0,""))</f>
        <v>0</v>
      </c>
      <c r="K387">
        <f t="shared" si="25"/>
        <v>1</v>
      </c>
      <c r="L387" t="str">
        <f t="shared" si="26"/>
        <v>Low</v>
      </c>
      <c r="M387">
        <f t="shared" si="27"/>
        <v>0</v>
      </c>
    </row>
    <row r="388" spans="1:13" x14ac:dyDescent="0.35">
      <c r="A388">
        <v>0</v>
      </c>
      <c r="B388" t="s">
        <v>7</v>
      </c>
      <c r="C388">
        <v>3.963354475</v>
      </c>
      <c r="D388">
        <v>4</v>
      </c>
      <c r="E388" t="s">
        <v>7</v>
      </c>
      <c r="F388">
        <v>7</v>
      </c>
      <c r="G388">
        <v>4</v>
      </c>
      <c r="H388" t="s">
        <v>8</v>
      </c>
      <c r="I388">
        <f t="shared" si="24"/>
        <v>0</v>
      </c>
      <c r="J388">
        <f>IF(Table2[[#This Row],[Drained_after_socializing]]="Yes",1,IF(Table2[[#This Row],[Drained_after_socializing]]="No",0,""))</f>
        <v>0</v>
      </c>
      <c r="K388">
        <f t="shared" si="25"/>
        <v>1</v>
      </c>
      <c r="L388" t="str">
        <f t="shared" si="26"/>
        <v>Low</v>
      </c>
      <c r="M388">
        <f t="shared" si="27"/>
        <v>0</v>
      </c>
    </row>
    <row r="389" spans="1:13" x14ac:dyDescent="0.35">
      <c r="A389">
        <v>1</v>
      </c>
      <c r="B389" t="s">
        <v>7</v>
      </c>
      <c r="C389">
        <v>4</v>
      </c>
      <c r="D389">
        <v>4</v>
      </c>
      <c r="E389" t="s">
        <v>7</v>
      </c>
      <c r="F389">
        <v>9</v>
      </c>
      <c r="G389">
        <v>4</v>
      </c>
      <c r="H389" t="s">
        <v>8</v>
      </c>
      <c r="I389">
        <f t="shared" si="24"/>
        <v>0</v>
      </c>
      <c r="J389">
        <f>IF(Table2[[#This Row],[Drained_after_socializing]]="Yes",1,IF(Table2[[#This Row],[Drained_after_socializing]]="No",0,""))</f>
        <v>0</v>
      </c>
      <c r="K389">
        <f t="shared" si="25"/>
        <v>1</v>
      </c>
      <c r="L389" t="str">
        <f t="shared" si="26"/>
        <v>Low</v>
      </c>
      <c r="M389">
        <f t="shared" si="27"/>
        <v>0</v>
      </c>
    </row>
    <row r="390" spans="1:13" x14ac:dyDescent="0.35">
      <c r="A390">
        <v>0</v>
      </c>
      <c r="B390" t="s">
        <v>7</v>
      </c>
      <c r="C390">
        <v>5</v>
      </c>
      <c r="D390">
        <v>4</v>
      </c>
      <c r="E390" t="s">
        <v>7</v>
      </c>
      <c r="F390">
        <v>5</v>
      </c>
      <c r="G390">
        <v>3</v>
      </c>
      <c r="H390" t="s">
        <v>8</v>
      </c>
      <c r="I390">
        <f t="shared" si="24"/>
        <v>0</v>
      </c>
      <c r="J390">
        <f>IF(Table2[[#This Row],[Drained_after_socializing]]="Yes",1,IF(Table2[[#This Row],[Drained_after_socializing]]="No",0,""))</f>
        <v>0</v>
      </c>
      <c r="K390">
        <f t="shared" si="25"/>
        <v>1</v>
      </c>
      <c r="L390" t="str">
        <f t="shared" si="26"/>
        <v>Low</v>
      </c>
      <c r="M390">
        <f t="shared" si="27"/>
        <v>0</v>
      </c>
    </row>
    <row r="391" spans="1:13" x14ac:dyDescent="0.35">
      <c r="A391">
        <v>2</v>
      </c>
      <c r="B391" t="s">
        <v>7</v>
      </c>
      <c r="C391">
        <v>3</v>
      </c>
      <c r="D391">
        <v>5</v>
      </c>
      <c r="E391" t="s">
        <v>7</v>
      </c>
      <c r="F391">
        <v>6.2688629120000003</v>
      </c>
      <c r="G391">
        <v>5</v>
      </c>
      <c r="H391" t="s">
        <v>8</v>
      </c>
      <c r="I391">
        <f t="shared" si="24"/>
        <v>0</v>
      </c>
      <c r="J391">
        <f>IF(Table2[[#This Row],[Drained_after_socializing]]="Yes",1,IF(Table2[[#This Row],[Drained_after_socializing]]="No",0,""))</f>
        <v>0</v>
      </c>
      <c r="K391">
        <f t="shared" si="25"/>
        <v>1</v>
      </c>
      <c r="L391" t="str">
        <f t="shared" si="26"/>
        <v>Low</v>
      </c>
      <c r="M391">
        <f t="shared" si="27"/>
        <v>0</v>
      </c>
    </row>
    <row r="392" spans="1:13" x14ac:dyDescent="0.35">
      <c r="A392">
        <v>2</v>
      </c>
      <c r="B392" t="s">
        <v>7</v>
      </c>
      <c r="C392">
        <v>7</v>
      </c>
      <c r="D392">
        <v>4</v>
      </c>
      <c r="E392" t="s">
        <v>7</v>
      </c>
      <c r="F392">
        <v>5</v>
      </c>
      <c r="G392">
        <v>6</v>
      </c>
      <c r="H392" t="s">
        <v>8</v>
      </c>
      <c r="I392">
        <f t="shared" si="24"/>
        <v>0</v>
      </c>
      <c r="J392">
        <f>IF(Table2[[#This Row],[Drained_after_socializing]]="Yes",1,IF(Table2[[#This Row],[Drained_after_socializing]]="No",0,""))</f>
        <v>0</v>
      </c>
      <c r="K392">
        <f t="shared" si="25"/>
        <v>1</v>
      </c>
      <c r="L392" t="str">
        <f t="shared" si="26"/>
        <v>Low</v>
      </c>
      <c r="M392">
        <f t="shared" si="27"/>
        <v>0</v>
      </c>
    </row>
    <row r="393" spans="1:13" x14ac:dyDescent="0.35">
      <c r="A393">
        <v>0</v>
      </c>
      <c r="B393" t="s">
        <v>7</v>
      </c>
      <c r="C393">
        <v>3</v>
      </c>
      <c r="D393">
        <v>6</v>
      </c>
      <c r="E393" t="s">
        <v>7</v>
      </c>
      <c r="F393">
        <v>8</v>
      </c>
      <c r="G393">
        <v>6</v>
      </c>
      <c r="H393" t="s">
        <v>8</v>
      </c>
      <c r="I393">
        <f t="shared" si="24"/>
        <v>0</v>
      </c>
      <c r="J393">
        <f>IF(Table2[[#This Row],[Drained_after_socializing]]="Yes",1,IF(Table2[[#This Row],[Drained_after_socializing]]="No",0,""))</f>
        <v>0</v>
      </c>
      <c r="K393">
        <f t="shared" si="25"/>
        <v>1</v>
      </c>
      <c r="L393" t="str">
        <f t="shared" si="26"/>
        <v>Low</v>
      </c>
      <c r="M393">
        <f t="shared" si="27"/>
        <v>0</v>
      </c>
    </row>
    <row r="394" spans="1:13" x14ac:dyDescent="0.35">
      <c r="A394">
        <v>2</v>
      </c>
      <c r="B394" t="s">
        <v>7</v>
      </c>
      <c r="C394">
        <v>4</v>
      </c>
      <c r="D394">
        <v>7</v>
      </c>
      <c r="E394" t="s">
        <v>7</v>
      </c>
      <c r="F394">
        <v>9</v>
      </c>
      <c r="G394">
        <v>4</v>
      </c>
      <c r="H394" t="s">
        <v>8</v>
      </c>
      <c r="I394">
        <f t="shared" si="24"/>
        <v>0</v>
      </c>
      <c r="J394">
        <f>IF(Table2[[#This Row],[Drained_after_socializing]]="Yes",1,IF(Table2[[#This Row],[Drained_after_socializing]]="No",0,""))</f>
        <v>0</v>
      </c>
      <c r="K394">
        <f t="shared" si="25"/>
        <v>1</v>
      </c>
      <c r="L394" t="str">
        <f t="shared" si="26"/>
        <v>Low</v>
      </c>
      <c r="M394">
        <f t="shared" si="27"/>
        <v>0</v>
      </c>
    </row>
    <row r="395" spans="1:13" x14ac:dyDescent="0.35">
      <c r="A395">
        <v>0</v>
      </c>
      <c r="B395" t="s">
        <v>7</v>
      </c>
      <c r="C395">
        <v>4</v>
      </c>
      <c r="D395">
        <v>5</v>
      </c>
      <c r="E395" t="s">
        <v>7</v>
      </c>
      <c r="F395">
        <v>6</v>
      </c>
      <c r="G395">
        <v>5</v>
      </c>
      <c r="H395" t="s">
        <v>8</v>
      </c>
      <c r="I395">
        <f t="shared" si="24"/>
        <v>0</v>
      </c>
      <c r="J395">
        <f>IF(Table2[[#This Row],[Drained_after_socializing]]="Yes",1,IF(Table2[[#This Row],[Drained_after_socializing]]="No",0,""))</f>
        <v>0</v>
      </c>
      <c r="K395">
        <f t="shared" si="25"/>
        <v>1</v>
      </c>
      <c r="L395" t="str">
        <f t="shared" si="26"/>
        <v>Low</v>
      </c>
      <c r="M395">
        <f t="shared" si="27"/>
        <v>0</v>
      </c>
    </row>
    <row r="396" spans="1:13" x14ac:dyDescent="0.35">
      <c r="A396">
        <v>2</v>
      </c>
      <c r="B396" t="s">
        <v>7</v>
      </c>
      <c r="C396">
        <v>5</v>
      </c>
      <c r="D396">
        <v>6</v>
      </c>
      <c r="E396" t="s">
        <v>7</v>
      </c>
      <c r="F396">
        <v>9</v>
      </c>
      <c r="G396">
        <v>5</v>
      </c>
      <c r="H396" t="s">
        <v>8</v>
      </c>
      <c r="I396">
        <f t="shared" si="24"/>
        <v>0</v>
      </c>
      <c r="J396">
        <f>IF(Table2[[#This Row],[Drained_after_socializing]]="Yes",1,IF(Table2[[#This Row],[Drained_after_socializing]]="No",0,""))</f>
        <v>0</v>
      </c>
      <c r="K396">
        <f t="shared" si="25"/>
        <v>1</v>
      </c>
      <c r="L396" t="str">
        <f t="shared" si="26"/>
        <v>Low</v>
      </c>
      <c r="M396">
        <f t="shared" si="27"/>
        <v>0</v>
      </c>
    </row>
    <row r="397" spans="1:13" x14ac:dyDescent="0.35">
      <c r="A397">
        <v>2</v>
      </c>
      <c r="B397" t="s">
        <v>7</v>
      </c>
      <c r="C397">
        <v>6</v>
      </c>
      <c r="D397">
        <v>4</v>
      </c>
      <c r="E397" t="s">
        <v>7</v>
      </c>
      <c r="F397">
        <v>5</v>
      </c>
      <c r="G397">
        <v>4</v>
      </c>
      <c r="H397" t="s">
        <v>8</v>
      </c>
      <c r="I397">
        <f t="shared" si="24"/>
        <v>0</v>
      </c>
      <c r="J397">
        <f>IF(Table2[[#This Row],[Drained_after_socializing]]="Yes",1,IF(Table2[[#This Row],[Drained_after_socializing]]="No",0,""))</f>
        <v>0</v>
      </c>
      <c r="K397">
        <f t="shared" si="25"/>
        <v>1</v>
      </c>
      <c r="L397" t="str">
        <f t="shared" si="26"/>
        <v>Low</v>
      </c>
      <c r="M397">
        <f t="shared" si="27"/>
        <v>0</v>
      </c>
    </row>
    <row r="398" spans="1:13" x14ac:dyDescent="0.35">
      <c r="A398">
        <v>1</v>
      </c>
      <c r="B398" t="s">
        <v>7</v>
      </c>
      <c r="C398">
        <v>5</v>
      </c>
      <c r="D398">
        <v>6</v>
      </c>
      <c r="E398" t="s">
        <v>7</v>
      </c>
      <c r="F398">
        <v>4</v>
      </c>
      <c r="G398">
        <v>9</v>
      </c>
      <c r="H398" t="s">
        <v>8</v>
      </c>
      <c r="I398">
        <f t="shared" si="24"/>
        <v>0</v>
      </c>
      <c r="J398">
        <f>IF(Table2[[#This Row],[Drained_after_socializing]]="Yes",1,IF(Table2[[#This Row],[Drained_after_socializing]]="No",0,""))</f>
        <v>0</v>
      </c>
      <c r="K398">
        <f t="shared" si="25"/>
        <v>1</v>
      </c>
      <c r="L398" t="str">
        <f t="shared" si="26"/>
        <v>Low</v>
      </c>
      <c r="M398">
        <f t="shared" si="27"/>
        <v>0</v>
      </c>
    </row>
    <row r="399" spans="1:13" x14ac:dyDescent="0.35">
      <c r="A399">
        <v>0</v>
      </c>
      <c r="B399" t="s">
        <v>7</v>
      </c>
      <c r="C399">
        <v>6</v>
      </c>
      <c r="D399">
        <v>5</v>
      </c>
      <c r="E399" t="s">
        <v>7</v>
      </c>
      <c r="F399">
        <v>4</v>
      </c>
      <c r="G399">
        <v>3</v>
      </c>
      <c r="H399" t="s">
        <v>8</v>
      </c>
      <c r="I399">
        <f t="shared" si="24"/>
        <v>0</v>
      </c>
      <c r="J399">
        <f>IF(Table2[[#This Row],[Drained_after_socializing]]="Yes",1,IF(Table2[[#This Row],[Drained_after_socializing]]="No",0,""))</f>
        <v>0</v>
      </c>
      <c r="K399">
        <f t="shared" si="25"/>
        <v>1</v>
      </c>
      <c r="L399" t="str">
        <f t="shared" si="26"/>
        <v>Low</v>
      </c>
      <c r="M399">
        <f t="shared" si="27"/>
        <v>0</v>
      </c>
    </row>
    <row r="400" spans="1:13" x14ac:dyDescent="0.35">
      <c r="A400">
        <v>2</v>
      </c>
      <c r="B400" t="s">
        <v>7</v>
      </c>
      <c r="C400">
        <v>4</v>
      </c>
      <c r="D400">
        <v>5</v>
      </c>
      <c r="E400" t="s">
        <v>7</v>
      </c>
      <c r="F400">
        <v>7</v>
      </c>
      <c r="G400">
        <v>3</v>
      </c>
      <c r="H400" t="s">
        <v>8</v>
      </c>
      <c r="I400">
        <f t="shared" si="24"/>
        <v>0</v>
      </c>
      <c r="J400">
        <f>IF(Table2[[#This Row],[Drained_after_socializing]]="Yes",1,IF(Table2[[#This Row],[Drained_after_socializing]]="No",0,""))</f>
        <v>0</v>
      </c>
      <c r="K400">
        <f t="shared" si="25"/>
        <v>1</v>
      </c>
      <c r="L400" t="str">
        <f t="shared" si="26"/>
        <v>Low</v>
      </c>
      <c r="M400">
        <f t="shared" si="27"/>
        <v>0</v>
      </c>
    </row>
    <row r="401" spans="1:13" x14ac:dyDescent="0.35">
      <c r="A401">
        <v>0</v>
      </c>
      <c r="B401" t="s">
        <v>7</v>
      </c>
      <c r="C401">
        <v>7</v>
      </c>
      <c r="D401">
        <v>7</v>
      </c>
      <c r="E401" t="s">
        <v>7</v>
      </c>
      <c r="F401">
        <v>4</v>
      </c>
      <c r="G401">
        <v>6</v>
      </c>
      <c r="H401" t="s">
        <v>8</v>
      </c>
      <c r="I401">
        <f t="shared" si="24"/>
        <v>0</v>
      </c>
      <c r="J401">
        <f>IF(Table2[[#This Row],[Drained_after_socializing]]="Yes",1,IF(Table2[[#This Row],[Drained_after_socializing]]="No",0,""))</f>
        <v>0</v>
      </c>
      <c r="K401">
        <f t="shared" si="25"/>
        <v>1</v>
      </c>
      <c r="L401" t="str">
        <f t="shared" si="26"/>
        <v>Low</v>
      </c>
      <c r="M401">
        <f t="shared" si="27"/>
        <v>0</v>
      </c>
    </row>
    <row r="402" spans="1:13" x14ac:dyDescent="0.35">
      <c r="A402">
        <v>2</v>
      </c>
      <c r="B402" t="s">
        <v>7</v>
      </c>
      <c r="C402">
        <v>7</v>
      </c>
      <c r="D402">
        <v>4</v>
      </c>
      <c r="E402" t="s">
        <v>7</v>
      </c>
      <c r="F402">
        <v>13</v>
      </c>
      <c r="G402">
        <v>7</v>
      </c>
      <c r="H402" t="s">
        <v>8</v>
      </c>
      <c r="I402">
        <f t="shared" si="24"/>
        <v>0</v>
      </c>
      <c r="J402">
        <f>IF(Table2[[#This Row],[Drained_after_socializing]]="Yes",1,IF(Table2[[#This Row],[Drained_after_socializing]]="No",0,""))</f>
        <v>0</v>
      </c>
      <c r="K402">
        <f t="shared" si="25"/>
        <v>1</v>
      </c>
      <c r="L402" t="str">
        <f t="shared" si="26"/>
        <v>Low</v>
      </c>
      <c r="M402">
        <f t="shared" si="27"/>
        <v>0</v>
      </c>
    </row>
    <row r="403" spans="1:13" x14ac:dyDescent="0.35">
      <c r="A403">
        <v>8</v>
      </c>
      <c r="B403" t="s">
        <v>9</v>
      </c>
      <c r="C403">
        <v>2</v>
      </c>
      <c r="D403">
        <v>1</v>
      </c>
      <c r="E403" t="s">
        <v>9</v>
      </c>
      <c r="F403">
        <v>2</v>
      </c>
      <c r="G403">
        <v>2</v>
      </c>
      <c r="H403" t="s">
        <v>10</v>
      </c>
      <c r="I403">
        <f t="shared" si="24"/>
        <v>1</v>
      </c>
      <c r="J403">
        <f>IF(Table2[[#This Row],[Drained_after_socializing]]="Yes",1,IF(Table2[[#This Row],[Drained_after_socializing]]="No",0,""))</f>
        <v>1</v>
      </c>
      <c r="K403">
        <f t="shared" si="25"/>
        <v>0</v>
      </c>
      <c r="L403" t="str">
        <f t="shared" si="26"/>
        <v>High</v>
      </c>
      <c r="M403">
        <f t="shared" si="27"/>
        <v>4.5061608304100043</v>
      </c>
    </row>
    <row r="404" spans="1:13" x14ac:dyDescent="0.35">
      <c r="A404">
        <v>6</v>
      </c>
      <c r="B404" t="s">
        <v>9</v>
      </c>
      <c r="C404">
        <v>2</v>
      </c>
      <c r="D404">
        <v>0</v>
      </c>
      <c r="E404" t="s">
        <v>9</v>
      </c>
      <c r="F404">
        <v>6.2688629120000003</v>
      </c>
      <c r="G404">
        <v>2</v>
      </c>
      <c r="H404" t="s">
        <v>10</v>
      </c>
      <c r="I404">
        <f t="shared" si="24"/>
        <v>1</v>
      </c>
      <c r="J404">
        <f>IF(Table2[[#This Row],[Drained_after_socializing]]="Yes",1,IF(Table2[[#This Row],[Drained_after_socializing]]="No",0,""))</f>
        <v>1</v>
      </c>
      <c r="K404">
        <f t="shared" si="25"/>
        <v>0</v>
      </c>
      <c r="L404" t="str">
        <f t="shared" si="26"/>
        <v>Medium</v>
      </c>
      <c r="M404">
        <f t="shared" si="27"/>
        <v>4.5061608304100043</v>
      </c>
    </row>
    <row r="405" spans="1:13" x14ac:dyDescent="0.35">
      <c r="A405">
        <v>9</v>
      </c>
      <c r="B405" t="s">
        <v>9</v>
      </c>
      <c r="C405">
        <v>0</v>
      </c>
      <c r="D405">
        <v>1</v>
      </c>
      <c r="E405" t="s">
        <v>9</v>
      </c>
      <c r="F405">
        <v>3</v>
      </c>
      <c r="G405">
        <v>1</v>
      </c>
      <c r="H405" t="s">
        <v>10</v>
      </c>
      <c r="I405">
        <f t="shared" si="24"/>
        <v>1</v>
      </c>
      <c r="J405">
        <f>IF(Table2[[#This Row],[Drained_after_socializing]]="Yes",1,IF(Table2[[#This Row],[Drained_after_socializing]]="No",0,""))</f>
        <v>1</v>
      </c>
      <c r="K405">
        <f t="shared" si="25"/>
        <v>0</v>
      </c>
      <c r="L405" t="str">
        <f t="shared" si="26"/>
        <v>High</v>
      </c>
      <c r="M405">
        <f t="shared" si="27"/>
        <v>4.5061608304100043</v>
      </c>
    </row>
    <row r="406" spans="1:13" x14ac:dyDescent="0.35">
      <c r="A406">
        <v>1</v>
      </c>
      <c r="B406" t="s">
        <v>7</v>
      </c>
      <c r="C406">
        <v>5</v>
      </c>
      <c r="D406">
        <v>7</v>
      </c>
      <c r="E406" t="s">
        <v>7</v>
      </c>
      <c r="F406">
        <v>10</v>
      </c>
      <c r="G406">
        <v>3</v>
      </c>
      <c r="H406" t="s">
        <v>8</v>
      </c>
      <c r="I406">
        <f t="shared" si="24"/>
        <v>0</v>
      </c>
      <c r="J406">
        <f>IF(Table2[[#This Row],[Drained_after_socializing]]="Yes",1,IF(Table2[[#This Row],[Drained_after_socializing]]="No",0,""))</f>
        <v>0</v>
      </c>
      <c r="K406">
        <f t="shared" si="25"/>
        <v>1</v>
      </c>
      <c r="L406" t="str">
        <f t="shared" si="26"/>
        <v>Low</v>
      </c>
      <c r="M406">
        <f t="shared" si="27"/>
        <v>0</v>
      </c>
    </row>
    <row r="407" spans="1:13" x14ac:dyDescent="0.35">
      <c r="A407">
        <v>3</v>
      </c>
      <c r="B407" t="s">
        <v>7</v>
      </c>
      <c r="C407">
        <v>5</v>
      </c>
      <c r="D407">
        <v>5</v>
      </c>
      <c r="E407" t="s">
        <v>7</v>
      </c>
      <c r="F407">
        <v>14</v>
      </c>
      <c r="G407">
        <v>3</v>
      </c>
      <c r="H407" t="s">
        <v>8</v>
      </c>
      <c r="I407">
        <f t="shared" si="24"/>
        <v>0</v>
      </c>
      <c r="J407">
        <f>IF(Table2[[#This Row],[Drained_after_socializing]]="Yes",1,IF(Table2[[#This Row],[Drained_after_socializing]]="No",0,""))</f>
        <v>0</v>
      </c>
      <c r="K407">
        <f t="shared" si="25"/>
        <v>1</v>
      </c>
      <c r="L407" t="str">
        <f t="shared" si="26"/>
        <v>Low</v>
      </c>
      <c r="M407">
        <f t="shared" si="27"/>
        <v>0</v>
      </c>
    </row>
    <row r="408" spans="1:13" x14ac:dyDescent="0.35">
      <c r="A408">
        <v>2</v>
      </c>
      <c r="B408" t="s">
        <v>7</v>
      </c>
      <c r="C408">
        <v>6</v>
      </c>
      <c r="D408">
        <v>6</v>
      </c>
      <c r="E408" t="s">
        <v>7</v>
      </c>
      <c r="F408">
        <v>8</v>
      </c>
      <c r="G408">
        <v>6</v>
      </c>
      <c r="H408" t="s">
        <v>8</v>
      </c>
      <c r="I408">
        <f t="shared" si="24"/>
        <v>0</v>
      </c>
      <c r="J408">
        <f>IF(Table2[[#This Row],[Drained_after_socializing]]="Yes",1,IF(Table2[[#This Row],[Drained_after_socializing]]="No",0,""))</f>
        <v>0</v>
      </c>
      <c r="K408">
        <f t="shared" si="25"/>
        <v>1</v>
      </c>
      <c r="L408" t="str">
        <f t="shared" si="26"/>
        <v>Low</v>
      </c>
      <c r="M408">
        <f t="shared" si="27"/>
        <v>0</v>
      </c>
    </row>
    <row r="409" spans="1:13" x14ac:dyDescent="0.35">
      <c r="A409">
        <v>10</v>
      </c>
      <c r="B409" t="s">
        <v>9</v>
      </c>
      <c r="C409">
        <v>3</v>
      </c>
      <c r="D409">
        <v>0</v>
      </c>
      <c r="E409" t="s">
        <v>9</v>
      </c>
      <c r="F409">
        <v>2</v>
      </c>
      <c r="G409">
        <v>0</v>
      </c>
      <c r="H409" t="s">
        <v>10</v>
      </c>
      <c r="I409">
        <f t="shared" si="24"/>
        <v>1</v>
      </c>
      <c r="J409">
        <f>IF(Table2[[#This Row],[Drained_after_socializing]]="Yes",1,IF(Table2[[#This Row],[Drained_after_socializing]]="No",0,""))</f>
        <v>1</v>
      </c>
      <c r="K409">
        <f t="shared" si="25"/>
        <v>0</v>
      </c>
      <c r="L409" t="str">
        <f t="shared" si="26"/>
        <v>High</v>
      </c>
      <c r="M409">
        <f t="shared" si="27"/>
        <v>4.5061608304100043</v>
      </c>
    </row>
    <row r="410" spans="1:13" x14ac:dyDescent="0.35">
      <c r="A410">
        <v>6</v>
      </c>
      <c r="B410" t="s">
        <v>9</v>
      </c>
      <c r="C410">
        <v>2</v>
      </c>
      <c r="D410">
        <v>0</v>
      </c>
      <c r="E410" t="s">
        <v>9</v>
      </c>
      <c r="F410">
        <v>0</v>
      </c>
      <c r="G410">
        <v>2</v>
      </c>
      <c r="H410" t="s">
        <v>8</v>
      </c>
      <c r="I410">
        <f t="shared" si="24"/>
        <v>1</v>
      </c>
      <c r="J410">
        <f>IF(Table2[[#This Row],[Drained_after_socializing]]="Yes",1,IF(Table2[[#This Row],[Drained_after_socializing]]="No",0,""))</f>
        <v>1</v>
      </c>
      <c r="K410">
        <f t="shared" si="25"/>
        <v>1</v>
      </c>
      <c r="L410" t="str">
        <f t="shared" si="26"/>
        <v>Medium</v>
      </c>
      <c r="M410">
        <f t="shared" si="27"/>
        <v>0</v>
      </c>
    </row>
    <row r="411" spans="1:13" x14ac:dyDescent="0.35">
      <c r="A411">
        <v>5</v>
      </c>
      <c r="B411" t="s">
        <v>9</v>
      </c>
      <c r="C411">
        <v>3</v>
      </c>
      <c r="D411">
        <v>0</v>
      </c>
      <c r="E411" t="s">
        <v>9</v>
      </c>
      <c r="F411">
        <v>3</v>
      </c>
      <c r="G411">
        <v>1</v>
      </c>
      <c r="H411" t="s">
        <v>10</v>
      </c>
      <c r="I411">
        <f t="shared" si="24"/>
        <v>1</v>
      </c>
      <c r="J411">
        <f>IF(Table2[[#This Row],[Drained_after_socializing]]="Yes",1,IF(Table2[[#This Row],[Drained_after_socializing]]="No",0,""))</f>
        <v>1</v>
      </c>
      <c r="K411">
        <f t="shared" si="25"/>
        <v>0</v>
      </c>
      <c r="L411" t="str">
        <f t="shared" si="26"/>
        <v>Medium</v>
      </c>
      <c r="M411">
        <f t="shared" si="27"/>
        <v>4.5061608304100043</v>
      </c>
    </row>
    <row r="412" spans="1:13" x14ac:dyDescent="0.35">
      <c r="A412">
        <v>5</v>
      </c>
      <c r="B412" t="s">
        <v>9</v>
      </c>
      <c r="C412">
        <v>1</v>
      </c>
      <c r="D412">
        <v>0</v>
      </c>
      <c r="E412" t="s">
        <v>9</v>
      </c>
      <c r="F412">
        <v>1</v>
      </c>
      <c r="G412">
        <v>0</v>
      </c>
      <c r="H412" t="s">
        <v>10</v>
      </c>
      <c r="I412">
        <f t="shared" si="24"/>
        <v>1</v>
      </c>
      <c r="J412">
        <f>IF(Table2[[#This Row],[Drained_after_socializing]]="Yes",1,IF(Table2[[#This Row],[Drained_after_socializing]]="No",0,""))</f>
        <v>1</v>
      </c>
      <c r="K412">
        <f t="shared" si="25"/>
        <v>0</v>
      </c>
      <c r="L412" t="str">
        <f t="shared" si="26"/>
        <v>Medium</v>
      </c>
      <c r="M412">
        <f t="shared" si="27"/>
        <v>4.5061608304100043</v>
      </c>
    </row>
    <row r="413" spans="1:13" x14ac:dyDescent="0.35">
      <c r="A413">
        <v>5</v>
      </c>
      <c r="B413" t="s">
        <v>9</v>
      </c>
      <c r="C413">
        <v>3</v>
      </c>
      <c r="D413">
        <v>2</v>
      </c>
      <c r="E413" t="s">
        <v>9</v>
      </c>
      <c r="F413">
        <v>3</v>
      </c>
      <c r="G413">
        <v>2</v>
      </c>
      <c r="H413" t="s">
        <v>8</v>
      </c>
      <c r="I413">
        <f t="shared" si="24"/>
        <v>1</v>
      </c>
      <c r="J413">
        <f>IF(Table2[[#This Row],[Drained_after_socializing]]="Yes",1,IF(Table2[[#This Row],[Drained_after_socializing]]="No",0,""))</f>
        <v>1</v>
      </c>
      <c r="K413">
        <f t="shared" si="25"/>
        <v>1</v>
      </c>
      <c r="L413" t="str">
        <f t="shared" si="26"/>
        <v>Medium</v>
      </c>
      <c r="M413">
        <f t="shared" si="27"/>
        <v>0</v>
      </c>
    </row>
    <row r="414" spans="1:13" x14ac:dyDescent="0.35">
      <c r="A414">
        <v>7</v>
      </c>
      <c r="B414" t="s">
        <v>9</v>
      </c>
      <c r="C414">
        <v>0</v>
      </c>
      <c r="D414">
        <v>2</v>
      </c>
      <c r="E414" t="s">
        <v>9</v>
      </c>
      <c r="F414">
        <v>2</v>
      </c>
      <c r="G414">
        <v>1</v>
      </c>
      <c r="H414" t="s">
        <v>10</v>
      </c>
      <c r="I414">
        <f t="shared" si="24"/>
        <v>1</v>
      </c>
      <c r="J414">
        <f>IF(Table2[[#This Row],[Drained_after_socializing]]="Yes",1,IF(Table2[[#This Row],[Drained_after_socializing]]="No",0,""))</f>
        <v>1</v>
      </c>
      <c r="K414">
        <f t="shared" si="25"/>
        <v>0</v>
      </c>
      <c r="L414" t="str">
        <f t="shared" si="26"/>
        <v>Medium</v>
      </c>
      <c r="M414">
        <f t="shared" si="27"/>
        <v>4.5061608304100043</v>
      </c>
    </row>
    <row r="415" spans="1:13" x14ac:dyDescent="0.35">
      <c r="A415">
        <v>4</v>
      </c>
      <c r="B415" t="s">
        <v>9</v>
      </c>
      <c r="C415">
        <v>3</v>
      </c>
      <c r="D415">
        <v>1</v>
      </c>
      <c r="E415" t="s">
        <v>9</v>
      </c>
      <c r="F415">
        <v>3</v>
      </c>
      <c r="G415">
        <v>1</v>
      </c>
      <c r="H415" t="s">
        <v>10</v>
      </c>
      <c r="I415">
        <f t="shared" si="24"/>
        <v>1</v>
      </c>
      <c r="J415">
        <f>IF(Table2[[#This Row],[Drained_after_socializing]]="Yes",1,IF(Table2[[#This Row],[Drained_after_socializing]]="No",0,""))</f>
        <v>1</v>
      </c>
      <c r="K415">
        <f t="shared" si="25"/>
        <v>0</v>
      </c>
      <c r="L415" t="str">
        <f t="shared" si="26"/>
        <v>Medium</v>
      </c>
      <c r="M415">
        <f t="shared" si="27"/>
        <v>4.5061608304100043</v>
      </c>
    </row>
    <row r="416" spans="1:13" x14ac:dyDescent="0.35">
      <c r="A416">
        <v>1</v>
      </c>
      <c r="B416" t="s">
        <v>7</v>
      </c>
      <c r="C416">
        <v>9</v>
      </c>
      <c r="D416">
        <v>5</v>
      </c>
      <c r="E416" t="s">
        <v>7</v>
      </c>
      <c r="F416">
        <v>9</v>
      </c>
      <c r="G416">
        <v>8</v>
      </c>
      <c r="H416" t="s">
        <v>8</v>
      </c>
      <c r="I416">
        <f t="shared" si="24"/>
        <v>0</v>
      </c>
      <c r="J416">
        <f>IF(Table2[[#This Row],[Drained_after_socializing]]="Yes",1,IF(Table2[[#This Row],[Drained_after_socializing]]="No",0,""))</f>
        <v>0</v>
      </c>
      <c r="K416">
        <f t="shared" si="25"/>
        <v>1</v>
      </c>
      <c r="L416" t="str">
        <f t="shared" si="26"/>
        <v>Low</v>
      </c>
      <c r="M416">
        <f t="shared" si="27"/>
        <v>0</v>
      </c>
    </row>
    <row r="417" spans="1:13" x14ac:dyDescent="0.35">
      <c r="A417">
        <v>8</v>
      </c>
      <c r="B417" t="s">
        <v>9</v>
      </c>
      <c r="C417">
        <v>2</v>
      </c>
      <c r="D417">
        <v>1</v>
      </c>
      <c r="E417" t="s">
        <v>9</v>
      </c>
      <c r="F417">
        <v>1</v>
      </c>
      <c r="G417">
        <v>1</v>
      </c>
      <c r="H417" t="s">
        <v>8</v>
      </c>
      <c r="I417">
        <f t="shared" si="24"/>
        <v>1</v>
      </c>
      <c r="J417">
        <f>IF(Table2[[#This Row],[Drained_after_socializing]]="Yes",1,IF(Table2[[#This Row],[Drained_after_socializing]]="No",0,""))</f>
        <v>1</v>
      </c>
      <c r="K417">
        <f t="shared" si="25"/>
        <v>1</v>
      </c>
      <c r="L417" t="str">
        <f t="shared" si="26"/>
        <v>High</v>
      </c>
      <c r="M417">
        <f t="shared" si="27"/>
        <v>0</v>
      </c>
    </row>
    <row r="418" spans="1:13" x14ac:dyDescent="0.35">
      <c r="A418">
        <v>5</v>
      </c>
      <c r="B418" t="s">
        <v>9</v>
      </c>
      <c r="C418">
        <v>1</v>
      </c>
      <c r="D418">
        <v>1</v>
      </c>
      <c r="E418" t="s">
        <v>9</v>
      </c>
      <c r="F418">
        <v>5</v>
      </c>
      <c r="G418">
        <v>2</v>
      </c>
      <c r="H418" t="s">
        <v>10</v>
      </c>
      <c r="I418">
        <f t="shared" si="24"/>
        <v>1</v>
      </c>
      <c r="J418">
        <f>IF(Table2[[#This Row],[Drained_after_socializing]]="Yes",1,IF(Table2[[#This Row],[Drained_after_socializing]]="No",0,""))</f>
        <v>1</v>
      </c>
      <c r="K418">
        <f t="shared" si="25"/>
        <v>0</v>
      </c>
      <c r="L418" t="str">
        <f t="shared" si="26"/>
        <v>Medium</v>
      </c>
      <c r="M418">
        <f t="shared" si="27"/>
        <v>4.5061608304100043</v>
      </c>
    </row>
    <row r="419" spans="1:13" x14ac:dyDescent="0.35">
      <c r="A419">
        <v>3</v>
      </c>
      <c r="B419" t="s">
        <v>7</v>
      </c>
      <c r="C419">
        <v>4</v>
      </c>
      <c r="D419">
        <v>5</v>
      </c>
      <c r="E419" t="s">
        <v>7</v>
      </c>
      <c r="F419">
        <v>13</v>
      </c>
      <c r="G419">
        <v>7</v>
      </c>
      <c r="H419" t="s">
        <v>8</v>
      </c>
      <c r="I419">
        <f t="shared" si="24"/>
        <v>0</v>
      </c>
      <c r="J419">
        <f>IF(Table2[[#This Row],[Drained_after_socializing]]="Yes",1,IF(Table2[[#This Row],[Drained_after_socializing]]="No",0,""))</f>
        <v>0</v>
      </c>
      <c r="K419">
        <f t="shared" si="25"/>
        <v>1</v>
      </c>
      <c r="L419" t="str">
        <f t="shared" si="26"/>
        <v>Low</v>
      </c>
      <c r="M419">
        <f t="shared" si="27"/>
        <v>0</v>
      </c>
    </row>
    <row r="420" spans="1:13" x14ac:dyDescent="0.35">
      <c r="A420">
        <v>3</v>
      </c>
      <c r="B420" t="s">
        <v>7</v>
      </c>
      <c r="C420">
        <v>8</v>
      </c>
      <c r="D420">
        <v>5</v>
      </c>
      <c r="E420" t="s">
        <v>7</v>
      </c>
      <c r="F420">
        <v>10</v>
      </c>
      <c r="G420">
        <v>4</v>
      </c>
      <c r="H420" t="s">
        <v>8</v>
      </c>
      <c r="I420">
        <f t="shared" si="24"/>
        <v>0</v>
      </c>
      <c r="J420">
        <f>IF(Table2[[#This Row],[Drained_after_socializing]]="Yes",1,IF(Table2[[#This Row],[Drained_after_socializing]]="No",0,""))</f>
        <v>0</v>
      </c>
      <c r="K420">
        <f t="shared" si="25"/>
        <v>1</v>
      </c>
      <c r="L420" t="str">
        <f t="shared" si="26"/>
        <v>Low</v>
      </c>
      <c r="M420">
        <f t="shared" si="27"/>
        <v>0</v>
      </c>
    </row>
    <row r="421" spans="1:13" x14ac:dyDescent="0.35">
      <c r="A421">
        <v>4</v>
      </c>
      <c r="B421" t="s">
        <v>9</v>
      </c>
      <c r="C421">
        <v>3</v>
      </c>
      <c r="D421">
        <v>0</v>
      </c>
      <c r="E421" t="s">
        <v>9</v>
      </c>
      <c r="F421">
        <v>0</v>
      </c>
      <c r="G421">
        <v>0</v>
      </c>
      <c r="H421" t="s">
        <v>8</v>
      </c>
      <c r="I421">
        <f t="shared" si="24"/>
        <v>1</v>
      </c>
      <c r="J421">
        <f>IF(Table2[[#This Row],[Drained_after_socializing]]="Yes",1,IF(Table2[[#This Row],[Drained_after_socializing]]="No",0,""))</f>
        <v>1</v>
      </c>
      <c r="K421">
        <f t="shared" si="25"/>
        <v>1</v>
      </c>
      <c r="L421" t="str">
        <f t="shared" si="26"/>
        <v>Medium</v>
      </c>
      <c r="M421">
        <f t="shared" si="27"/>
        <v>0</v>
      </c>
    </row>
    <row r="422" spans="1:13" x14ac:dyDescent="0.35">
      <c r="A422">
        <v>2</v>
      </c>
      <c r="B422" t="s">
        <v>7</v>
      </c>
      <c r="C422">
        <v>8</v>
      </c>
      <c r="D422">
        <v>4</v>
      </c>
      <c r="E422" t="s">
        <v>7</v>
      </c>
      <c r="F422">
        <v>14</v>
      </c>
      <c r="G422">
        <v>9</v>
      </c>
      <c r="H422" t="s">
        <v>8</v>
      </c>
      <c r="I422">
        <f t="shared" si="24"/>
        <v>0</v>
      </c>
      <c r="J422">
        <f>IF(Table2[[#This Row],[Drained_after_socializing]]="Yes",1,IF(Table2[[#This Row],[Drained_after_socializing]]="No",0,""))</f>
        <v>0</v>
      </c>
      <c r="K422">
        <f t="shared" si="25"/>
        <v>1</v>
      </c>
      <c r="L422" t="str">
        <f t="shared" si="26"/>
        <v>Low</v>
      </c>
      <c r="M422">
        <f t="shared" si="27"/>
        <v>0</v>
      </c>
    </row>
    <row r="423" spans="1:13" x14ac:dyDescent="0.35">
      <c r="A423">
        <v>0</v>
      </c>
      <c r="B423" t="s">
        <v>7</v>
      </c>
      <c r="C423">
        <v>4</v>
      </c>
      <c r="D423">
        <v>7</v>
      </c>
      <c r="E423" t="s">
        <v>7</v>
      </c>
      <c r="F423">
        <v>13</v>
      </c>
      <c r="G423">
        <v>9</v>
      </c>
      <c r="H423" t="s">
        <v>8</v>
      </c>
      <c r="I423">
        <f t="shared" si="24"/>
        <v>0</v>
      </c>
      <c r="J423">
        <f>IF(Table2[[#This Row],[Drained_after_socializing]]="Yes",1,IF(Table2[[#This Row],[Drained_after_socializing]]="No",0,""))</f>
        <v>0</v>
      </c>
      <c r="K423">
        <f t="shared" si="25"/>
        <v>1</v>
      </c>
      <c r="L423" t="str">
        <f t="shared" si="26"/>
        <v>Low</v>
      </c>
      <c r="M423">
        <f t="shared" si="27"/>
        <v>0</v>
      </c>
    </row>
    <row r="424" spans="1:13" x14ac:dyDescent="0.35">
      <c r="A424">
        <v>6</v>
      </c>
      <c r="B424" t="s">
        <v>9</v>
      </c>
      <c r="C424">
        <v>2</v>
      </c>
      <c r="D424">
        <v>0</v>
      </c>
      <c r="E424" t="s">
        <v>9</v>
      </c>
      <c r="F424">
        <v>2</v>
      </c>
      <c r="G424">
        <v>2</v>
      </c>
      <c r="H424" t="s">
        <v>8</v>
      </c>
      <c r="I424">
        <f t="shared" si="24"/>
        <v>1</v>
      </c>
      <c r="J424">
        <f>IF(Table2[[#This Row],[Drained_after_socializing]]="Yes",1,IF(Table2[[#This Row],[Drained_after_socializing]]="No",0,""))</f>
        <v>1</v>
      </c>
      <c r="K424">
        <f t="shared" si="25"/>
        <v>1</v>
      </c>
      <c r="L424" t="str">
        <f t="shared" si="26"/>
        <v>Medium</v>
      </c>
      <c r="M424">
        <f t="shared" si="27"/>
        <v>0</v>
      </c>
    </row>
    <row r="425" spans="1:13" x14ac:dyDescent="0.35">
      <c r="A425">
        <v>4</v>
      </c>
      <c r="B425" t="s">
        <v>9</v>
      </c>
      <c r="C425">
        <v>2</v>
      </c>
      <c r="D425">
        <v>0</v>
      </c>
      <c r="E425" t="s">
        <v>9</v>
      </c>
      <c r="F425">
        <v>1</v>
      </c>
      <c r="G425">
        <v>2</v>
      </c>
      <c r="H425" t="s">
        <v>8</v>
      </c>
      <c r="I425">
        <f t="shared" si="24"/>
        <v>1</v>
      </c>
      <c r="J425">
        <f>IF(Table2[[#This Row],[Drained_after_socializing]]="Yes",1,IF(Table2[[#This Row],[Drained_after_socializing]]="No",0,""))</f>
        <v>1</v>
      </c>
      <c r="K425">
        <f t="shared" si="25"/>
        <v>1</v>
      </c>
      <c r="L425" t="str">
        <f t="shared" si="26"/>
        <v>Medium</v>
      </c>
      <c r="M425">
        <f t="shared" si="27"/>
        <v>0</v>
      </c>
    </row>
    <row r="426" spans="1:13" x14ac:dyDescent="0.35">
      <c r="A426">
        <v>1</v>
      </c>
      <c r="B426" t="s">
        <v>7</v>
      </c>
      <c r="C426">
        <v>4</v>
      </c>
      <c r="D426">
        <v>7</v>
      </c>
      <c r="E426" t="s">
        <v>7</v>
      </c>
      <c r="F426">
        <v>12</v>
      </c>
      <c r="G426">
        <v>3</v>
      </c>
      <c r="H426" t="s">
        <v>8</v>
      </c>
      <c r="I426">
        <f t="shared" si="24"/>
        <v>0</v>
      </c>
      <c r="J426">
        <f>IF(Table2[[#This Row],[Drained_after_socializing]]="Yes",1,IF(Table2[[#This Row],[Drained_after_socializing]]="No",0,""))</f>
        <v>0</v>
      </c>
      <c r="K426">
        <f t="shared" si="25"/>
        <v>1</v>
      </c>
      <c r="L426" t="str">
        <f t="shared" si="26"/>
        <v>Low</v>
      </c>
      <c r="M426">
        <f t="shared" si="27"/>
        <v>0</v>
      </c>
    </row>
    <row r="427" spans="1:13" x14ac:dyDescent="0.35">
      <c r="A427">
        <v>11</v>
      </c>
      <c r="B427" t="s">
        <v>9</v>
      </c>
      <c r="C427">
        <v>3</v>
      </c>
      <c r="D427">
        <v>1</v>
      </c>
      <c r="E427" t="s">
        <v>9</v>
      </c>
      <c r="F427">
        <v>0</v>
      </c>
      <c r="G427">
        <v>2</v>
      </c>
      <c r="H427" t="s">
        <v>10</v>
      </c>
      <c r="I427">
        <f t="shared" si="24"/>
        <v>1</v>
      </c>
      <c r="J427">
        <f>IF(Table2[[#This Row],[Drained_after_socializing]]="Yes",1,IF(Table2[[#This Row],[Drained_after_socializing]]="No",0,""))</f>
        <v>1</v>
      </c>
      <c r="K427">
        <f t="shared" si="25"/>
        <v>0</v>
      </c>
      <c r="L427" t="str">
        <f t="shared" si="26"/>
        <v>High</v>
      </c>
      <c r="M427">
        <f t="shared" si="27"/>
        <v>4.5061608304100043</v>
      </c>
    </row>
    <row r="428" spans="1:13" x14ac:dyDescent="0.35">
      <c r="A428">
        <v>10</v>
      </c>
      <c r="B428" t="s">
        <v>9</v>
      </c>
      <c r="C428">
        <v>1</v>
      </c>
      <c r="D428">
        <v>0</v>
      </c>
      <c r="E428" t="s">
        <v>9</v>
      </c>
      <c r="F428">
        <v>2</v>
      </c>
      <c r="G428">
        <v>1</v>
      </c>
      <c r="H428" t="s">
        <v>10</v>
      </c>
      <c r="I428">
        <f t="shared" si="24"/>
        <v>1</v>
      </c>
      <c r="J428">
        <f>IF(Table2[[#This Row],[Drained_after_socializing]]="Yes",1,IF(Table2[[#This Row],[Drained_after_socializing]]="No",0,""))</f>
        <v>1</v>
      </c>
      <c r="K428">
        <f t="shared" si="25"/>
        <v>0</v>
      </c>
      <c r="L428" t="str">
        <f t="shared" si="26"/>
        <v>High</v>
      </c>
      <c r="M428">
        <f t="shared" si="27"/>
        <v>4.5061608304100043</v>
      </c>
    </row>
    <row r="429" spans="1:13" x14ac:dyDescent="0.35">
      <c r="A429">
        <v>6</v>
      </c>
      <c r="B429" t="s">
        <v>9</v>
      </c>
      <c r="C429">
        <v>2</v>
      </c>
      <c r="D429">
        <v>0</v>
      </c>
      <c r="E429" t="s">
        <v>9</v>
      </c>
      <c r="F429">
        <v>2</v>
      </c>
      <c r="G429">
        <v>0</v>
      </c>
      <c r="H429" t="s">
        <v>10</v>
      </c>
      <c r="I429">
        <f t="shared" si="24"/>
        <v>1</v>
      </c>
      <c r="J429">
        <f>IF(Table2[[#This Row],[Drained_after_socializing]]="Yes",1,IF(Table2[[#This Row],[Drained_after_socializing]]="No",0,""))</f>
        <v>1</v>
      </c>
      <c r="K429">
        <f t="shared" si="25"/>
        <v>0</v>
      </c>
      <c r="L429" t="str">
        <f t="shared" si="26"/>
        <v>Medium</v>
      </c>
      <c r="M429">
        <f t="shared" si="27"/>
        <v>4.5061608304100043</v>
      </c>
    </row>
    <row r="430" spans="1:13" x14ac:dyDescent="0.35">
      <c r="A430">
        <v>2</v>
      </c>
      <c r="B430" t="s">
        <v>7</v>
      </c>
      <c r="C430">
        <v>9</v>
      </c>
      <c r="D430">
        <v>6</v>
      </c>
      <c r="E430" t="s">
        <v>7</v>
      </c>
      <c r="F430">
        <v>6</v>
      </c>
      <c r="G430">
        <v>7</v>
      </c>
      <c r="H430" t="s">
        <v>8</v>
      </c>
      <c r="I430">
        <f t="shared" si="24"/>
        <v>0</v>
      </c>
      <c r="J430">
        <f>IF(Table2[[#This Row],[Drained_after_socializing]]="Yes",1,IF(Table2[[#This Row],[Drained_after_socializing]]="No",0,""))</f>
        <v>0</v>
      </c>
      <c r="K430">
        <f t="shared" si="25"/>
        <v>1</v>
      </c>
      <c r="L430" t="str">
        <f t="shared" si="26"/>
        <v>Low</v>
      </c>
      <c r="M430">
        <f t="shared" si="27"/>
        <v>0</v>
      </c>
    </row>
    <row r="431" spans="1:13" x14ac:dyDescent="0.35">
      <c r="A431">
        <v>1</v>
      </c>
      <c r="B431" t="s">
        <v>7</v>
      </c>
      <c r="C431">
        <v>9</v>
      </c>
      <c r="D431">
        <v>6</v>
      </c>
      <c r="E431" t="s">
        <v>7</v>
      </c>
      <c r="F431">
        <v>14</v>
      </c>
      <c r="G431">
        <v>9</v>
      </c>
      <c r="H431" t="s">
        <v>8</v>
      </c>
      <c r="I431">
        <f t="shared" si="24"/>
        <v>0</v>
      </c>
      <c r="J431">
        <f>IF(Table2[[#This Row],[Drained_after_socializing]]="Yes",1,IF(Table2[[#This Row],[Drained_after_socializing]]="No",0,""))</f>
        <v>0</v>
      </c>
      <c r="K431">
        <f t="shared" si="25"/>
        <v>1</v>
      </c>
      <c r="L431" t="str">
        <f t="shared" si="26"/>
        <v>Low</v>
      </c>
      <c r="M431">
        <f t="shared" si="27"/>
        <v>0</v>
      </c>
    </row>
    <row r="432" spans="1:13" x14ac:dyDescent="0.35">
      <c r="A432">
        <v>2</v>
      </c>
      <c r="B432" t="s">
        <v>7</v>
      </c>
      <c r="C432">
        <v>5</v>
      </c>
      <c r="D432">
        <v>5</v>
      </c>
      <c r="E432" t="s">
        <v>7</v>
      </c>
      <c r="F432">
        <v>8</v>
      </c>
      <c r="G432">
        <v>9</v>
      </c>
      <c r="H432" t="s">
        <v>8</v>
      </c>
      <c r="I432">
        <f t="shared" si="24"/>
        <v>0</v>
      </c>
      <c r="J432">
        <f>IF(Table2[[#This Row],[Drained_after_socializing]]="Yes",1,IF(Table2[[#This Row],[Drained_after_socializing]]="No",0,""))</f>
        <v>0</v>
      </c>
      <c r="K432">
        <f t="shared" si="25"/>
        <v>1</v>
      </c>
      <c r="L432" t="str">
        <f t="shared" si="26"/>
        <v>Low</v>
      </c>
      <c r="M432">
        <f t="shared" si="27"/>
        <v>0</v>
      </c>
    </row>
    <row r="433" spans="1:13" x14ac:dyDescent="0.35">
      <c r="A433">
        <v>3</v>
      </c>
      <c r="B433" t="s">
        <v>7</v>
      </c>
      <c r="C433">
        <v>4</v>
      </c>
      <c r="D433">
        <v>7</v>
      </c>
      <c r="E433" t="s">
        <v>7</v>
      </c>
      <c r="F433">
        <v>9</v>
      </c>
      <c r="G433">
        <v>8</v>
      </c>
      <c r="H433" t="s">
        <v>8</v>
      </c>
      <c r="I433">
        <f t="shared" si="24"/>
        <v>0</v>
      </c>
      <c r="J433">
        <f>IF(Table2[[#This Row],[Drained_after_socializing]]="Yes",1,IF(Table2[[#This Row],[Drained_after_socializing]]="No",0,""))</f>
        <v>0</v>
      </c>
      <c r="K433">
        <f t="shared" si="25"/>
        <v>1</v>
      </c>
      <c r="L433" t="str">
        <f t="shared" si="26"/>
        <v>Low</v>
      </c>
      <c r="M433">
        <f t="shared" si="27"/>
        <v>0</v>
      </c>
    </row>
    <row r="434" spans="1:13" x14ac:dyDescent="0.35">
      <c r="A434">
        <v>8</v>
      </c>
      <c r="B434" t="s">
        <v>9</v>
      </c>
      <c r="C434">
        <v>2</v>
      </c>
      <c r="D434">
        <v>2</v>
      </c>
      <c r="E434" t="s">
        <v>9</v>
      </c>
      <c r="F434">
        <v>4</v>
      </c>
      <c r="G434">
        <v>2</v>
      </c>
      <c r="H434" t="s">
        <v>8</v>
      </c>
      <c r="I434">
        <f t="shared" si="24"/>
        <v>1</v>
      </c>
      <c r="J434">
        <f>IF(Table2[[#This Row],[Drained_after_socializing]]="Yes",1,IF(Table2[[#This Row],[Drained_after_socializing]]="No",0,""))</f>
        <v>1</v>
      </c>
      <c r="K434">
        <f t="shared" si="25"/>
        <v>1</v>
      </c>
      <c r="L434" t="str">
        <f t="shared" si="26"/>
        <v>High</v>
      </c>
      <c r="M434">
        <f t="shared" si="27"/>
        <v>0</v>
      </c>
    </row>
    <row r="435" spans="1:13" x14ac:dyDescent="0.35">
      <c r="A435">
        <v>2</v>
      </c>
      <c r="B435" t="s">
        <v>7</v>
      </c>
      <c r="C435">
        <v>8</v>
      </c>
      <c r="D435">
        <v>7</v>
      </c>
      <c r="E435" t="s">
        <v>7</v>
      </c>
      <c r="F435">
        <v>12</v>
      </c>
      <c r="G435">
        <v>5</v>
      </c>
      <c r="H435" t="s">
        <v>8</v>
      </c>
      <c r="I435">
        <f t="shared" si="24"/>
        <v>0</v>
      </c>
      <c r="J435">
        <f>IF(Table2[[#This Row],[Drained_after_socializing]]="Yes",1,IF(Table2[[#This Row],[Drained_after_socializing]]="No",0,""))</f>
        <v>0</v>
      </c>
      <c r="K435">
        <f t="shared" si="25"/>
        <v>1</v>
      </c>
      <c r="L435" t="str">
        <f t="shared" si="26"/>
        <v>Low</v>
      </c>
      <c r="M435">
        <f t="shared" si="27"/>
        <v>0</v>
      </c>
    </row>
    <row r="436" spans="1:13" x14ac:dyDescent="0.35">
      <c r="A436">
        <v>6</v>
      </c>
      <c r="B436" t="s">
        <v>9</v>
      </c>
      <c r="C436">
        <v>1</v>
      </c>
      <c r="D436">
        <v>1</v>
      </c>
      <c r="E436" t="s">
        <v>9</v>
      </c>
      <c r="F436">
        <v>1</v>
      </c>
      <c r="G436">
        <v>0</v>
      </c>
      <c r="H436" t="s">
        <v>10</v>
      </c>
      <c r="I436">
        <f t="shared" si="24"/>
        <v>1</v>
      </c>
      <c r="J436">
        <f>IF(Table2[[#This Row],[Drained_after_socializing]]="Yes",1,IF(Table2[[#This Row],[Drained_after_socializing]]="No",0,""))</f>
        <v>1</v>
      </c>
      <c r="K436">
        <f t="shared" si="25"/>
        <v>0</v>
      </c>
      <c r="L436" t="str">
        <f t="shared" si="26"/>
        <v>Medium</v>
      </c>
      <c r="M436">
        <f t="shared" si="27"/>
        <v>4.5061608304100043</v>
      </c>
    </row>
    <row r="437" spans="1:13" x14ac:dyDescent="0.35">
      <c r="A437">
        <v>1</v>
      </c>
      <c r="B437" t="s">
        <v>7</v>
      </c>
      <c r="C437">
        <v>4</v>
      </c>
      <c r="D437">
        <v>4</v>
      </c>
      <c r="E437" t="s">
        <v>7</v>
      </c>
      <c r="F437">
        <v>11</v>
      </c>
      <c r="G437">
        <v>6</v>
      </c>
      <c r="H437" t="s">
        <v>8</v>
      </c>
      <c r="I437">
        <f t="shared" si="24"/>
        <v>0</v>
      </c>
      <c r="J437">
        <f>IF(Table2[[#This Row],[Drained_after_socializing]]="Yes",1,IF(Table2[[#This Row],[Drained_after_socializing]]="No",0,""))</f>
        <v>0</v>
      </c>
      <c r="K437">
        <f t="shared" si="25"/>
        <v>1</v>
      </c>
      <c r="L437" t="str">
        <f t="shared" si="26"/>
        <v>Low</v>
      </c>
      <c r="M437">
        <f t="shared" si="27"/>
        <v>0</v>
      </c>
    </row>
    <row r="438" spans="1:13" x14ac:dyDescent="0.35">
      <c r="A438">
        <v>3</v>
      </c>
      <c r="B438" t="s">
        <v>7</v>
      </c>
      <c r="C438">
        <v>7</v>
      </c>
      <c r="D438">
        <v>7</v>
      </c>
      <c r="E438" t="s">
        <v>7</v>
      </c>
      <c r="F438">
        <v>9</v>
      </c>
      <c r="G438">
        <v>8</v>
      </c>
      <c r="H438" t="s">
        <v>8</v>
      </c>
      <c r="I438">
        <f t="shared" si="24"/>
        <v>0</v>
      </c>
      <c r="J438">
        <f>IF(Table2[[#This Row],[Drained_after_socializing]]="Yes",1,IF(Table2[[#This Row],[Drained_after_socializing]]="No",0,""))</f>
        <v>0</v>
      </c>
      <c r="K438">
        <f t="shared" si="25"/>
        <v>1</v>
      </c>
      <c r="L438" t="str">
        <f t="shared" si="26"/>
        <v>Low</v>
      </c>
      <c r="M438">
        <f t="shared" si="27"/>
        <v>0</v>
      </c>
    </row>
    <row r="439" spans="1:13" x14ac:dyDescent="0.35">
      <c r="A439">
        <v>1</v>
      </c>
      <c r="B439" t="s">
        <v>7</v>
      </c>
      <c r="C439">
        <v>6</v>
      </c>
      <c r="D439">
        <v>7</v>
      </c>
      <c r="E439" t="s">
        <v>7</v>
      </c>
      <c r="F439">
        <v>12</v>
      </c>
      <c r="G439">
        <v>6</v>
      </c>
      <c r="H439" t="s">
        <v>8</v>
      </c>
      <c r="I439">
        <f t="shared" si="24"/>
        <v>0</v>
      </c>
      <c r="J439">
        <f>IF(Table2[[#This Row],[Drained_after_socializing]]="Yes",1,IF(Table2[[#This Row],[Drained_after_socializing]]="No",0,""))</f>
        <v>0</v>
      </c>
      <c r="K439">
        <f t="shared" si="25"/>
        <v>1</v>
      </c>
      <c r="L439" t="str">
        <f t="shared" si="26"/>
        <v>Low</v>
      </c>
      <c r="M439">
        <f t="shared" si="27"/>
        <v>0</v>
      </c>
    </row>
    <row r="440" spans="1:13" x14ac:dyDescent="0.35">
      <c r="A440">
        <v>0</v>
      </c>
      <c r="B440" t="s">
        <v>7</v>
      </c>
      <c r="C440">
        <v>9</v>
      </c>
      <c r="D440">
        <v>4</v>
      </c>
      <c r="E440" t="s">
        <v>7</v>
      </c>
      <c r="F440">
        <v>6</v>
      </c>
      <c r="G440">
        <v>3</v>
      </c>
      <c r="H440" t="s">
        <v>8</v>
      </c>
      <c r="I440">
        <f t="shared" si="24"/>
        <v>0</v>
      </c>
      <c r="J440">
        <f>IF(Table2[[#This Row],[Drained_after_socializing]]="Yes",1,IF(Table2[[#This Row],[Drained_after_socializing]]="No",0,""))</f>
        <v>0</v>
      </c>
      <c r="K440">
        <f t="shared" si="25"/>
        <v>1</v>
      </c>
      <c r="L440" t="str">
        <f t="shared" si="26"/>
        <v>Low</v>
      </c>
      <c r="M440">
        <f t="shared" si="27"/>
        <v>0</v>
      </c>
    </row>
    <row r="441" spans="1:13" x14ac:dyDescent="0.35">
      <c r="A441">
        <v>2</v>
      </c>
      <c r="B441" t="s">
        <v>7</v>
      </c>
      <c r="C441">
        <v>9</v>
      </c>
      <c r="D441">
        <v>4</v>
      </c>
      <c r="E441" t="s">
        <v>7</v>
      </c>
      <c r="F441">
        <v>9</v>
      </c>
      <c r="G441">
        <v>7</v>
      </c>
      <c r="H441" t="s">
        <v>8</v>
      </c>
      <c r="I441">
        <f t="shared" si="24"/>
        <v>0</v>
      </c>
      <c r="J441">
        <f>IF(Table2[[#This Row],[Drained_after_socializing]]="Yes",1,IF(Table2[[#This Row],[Drained_after_socializing]]="No",0,""))</f>
        <v>0</v>
      </c>
      <c r="K441">
        <f t="shared" si="25"/>
        <v>1</v>
      </c>
      <c r="L441" t="str">
        <f t="shared" si="26"/>
        <v>Low</v>
      </c>
      <c r="M441">
        <f t="shared" si="27"/>
        <v>0</v>
      </c>
    </row>
    <row r="442" spans="1:13" x14ac:dyDescent="0.35">
      <c r="A442">
        <v>0</v>
      </c>
      <c r="B442" t="s">
        <v>7</v>
      </c>
      <c r="C442">
        <v>6</v>
      </c>
      <c r="D442">
        <v>6</v>
      </c>
      <c r="E442" t="s">
        <v>7</v>
      </c>
      <c r="F442">
        <v>11</v>
      </c>
      <c r="G442">
        <v>5</v>
      </c>
      <c r="H442" t="s">
        <v>10</v>
      </c>
      <c r="I442">
        <f t="shared" si="24"/>
        <v>0</v>
      </c>
      <c r="J442">
        <f>IF(Table2[[#This Row],[Drained_after_socializing]]="Yes",1,IF(Table2[[#This Row],[Drained_after_socializing]]="No",0,""))</f>
        <v>0</v>
      </c>
      <c r="K442">
        <f t="shared" si="25"/>
        <v>0</v>
      </c>
      <c r="L442" t="str">
        <f t="shared" si="26"/>
        <v>Low</v>
      </c>
      <c r="M442">
        <f t="shared" si="27"/>
        <v>4.5061608304100043</v>
      </c>
    </row>
    <row r="443" spans="1:13" x14ac:dyDescent="0.35">
      <c r="A443">
        <v>4</v>
      </c>
      <c r="B443" t="s">
        <v>9</v>
      </c>
      <c r="C443">
        <v>1</v>
      </c>
      <c r="D443">
        <v>0</v>
      </c>
      <c r="E443" t="s">
        <v>9</v>
      </c>
      <c r="F443">
        <v>0</v>
      </c>
      <c r="G443">
        <v>2</v>
      </c>
      <c r="H443" t="s">
        <v>10</v>
      </c>
      <c r="I443">
        <f t="shared" si="24"/>
        <v>1</v>
      </c>
      <c r="J443">
        <f>IF(Table2[[#This Row],[Drained_after_socializing]]="Yes",1,IF(Table2[[#This Row],[Drained_after_socializing]]="No",0,""))</f>
        <v>1</v>
      </c>
      <c r="K443">
        <f t="shared" si="25"/>
        <v>0</v>
      </c>
      <c r="L443" t="str">
        <f t="shared" si="26"/>
        <v>Medium</v>
      </c>
      <c r="M443">
        <f t="shared" si="27"/>
        <v>4.5061608304100043</v>
      </c>
    </row>
    <row r="444" spans="1:13" x14ac:dyDescent="0.35">
      <c r="A444">
        <v>5</v>
      </c>
      <c r="B444" t="s">
        <v>9</v>
      </c>
      <c r="C444">
        <v>3</v>
      </c>
      <c r="D444">
        <v>2</v>
      </c>
      <c r="E444" t="s">
        <v>9</v>
      </c>
      <c r="F444">
        <v>2</v>
      </c>
      <c r="G444">
        <v>1</v>
      </c>
      <c r="H444" t="s">
        <v>10</v>
      </c>
      <c r="I444">
        <f t="shared" si="24"/>
        <v>1</v>
      </c>
      <c r="J444">
        <f>IF(Table2[[#This Row],[Drained_after_socializing]]="Yes",1,IF(Table2[[#This Row],[Drained_after_socializing]]="No",0,""))</f>
        <v>1</v>
      </c>
      <c r="K444">
        <f t="shared" si="25"/>
        <v>0</v>
      </c>
      <c r="L444" t="str">
        <f t="shared" si="26"/>
        <v>Medium</v>
      </c>
      <c r="M444">
        <f t="shared" si="27"/>
        <v>4.5061608304100043</v>
      </c>
    </row>
    <row r="445" spans="1:13" x14ac:dyDescent="0.35">
      <c r="A445">
        <v>11</v>
      </c>
      <c r="B445" t="s">
        <v>9</v>
      </c>
      <c r="C445">
        <v>3</v>
      </c>
      <c r="D445">
        <v>0</v>
      </c>
      <c r="E445" t="s">
        <v>9</v>
      </c>
      <c r="F445">
        <v>3</v>
      </c>
      <c r="G445">
        <v>0</v>
      </c>
      <c r="H445" t="s">
        <v>10</v>
      </c>
      <c r="I445">
        <f t="shared" si="24"/>
        <v>1</v>
      </c>
      <c r="J445">
        <f>IF(Table2[[#This Row],[Drained_after_socializing]]="Yes",1,IF(Table2[[#This Row],[Drained_after_socializing]]="No",0,""))</f>
        <v>1</v>
      </c>
      <c r="K445">
        <f t="shared" si="25"/>
        <v>0</v>
      </c>
      <c r="L445" t="str">
        <f t="shared" si="26"/>
        <v>High</v>
      </c>
      <c r="M445">
        <f t="shared" si="27"/>
        <v>4.5061608304100043</v>
      </c>
    </row>
    <row r="446" spans="1:13" x14ac:dyDescent="0.35">
      <c r="A446">
        <v>9</v>
      </c>
      <c r="B446" t="s">
        <v>9</v>
      </c>
      <c r="C446">
        <v>0</v>
      </c>
      <c r="D446">
        <v>1</v>
      </c>
      <c r="E446" t="s">
        <v>9</v>
      </c>
      <c r="F446">
        <v>3</v>
      </c>
      <c r="G446">
        <v>1</v>
      </c>
      <c r="H446" t="s">
        <v>10</v>
      </c>
      <c r="I446">
        <f t="shared" si="24"/>
        <v>1</v>
      </c>
      <c r="J446">
        <f>IF(Table2[[#This Row],[Drained_after_socializing]]="Yes",1,IF(Table2[[#This Row],[Drained_after_socializing]]="No",0,""))</f>
        <v>1</v>
      </c>
      <c r="K446">
        <f t="shared" si="25"/>
        <v>0</v>
      </c>
      <c r="L446" t="str">
        <f t="shared" si="26"/>
        <v>High</v>
      </c>
      <c r="M446">
        <f t="shared" si="27"/>
        <v>4.5061608304100043</v>
      </c>
    </row>
    <row r="447" spans="1:13" x14ac:dyDescent="0.35">
      <c r="A447">
        <v>10</v>
      </c>
      <c r="B447" t="s">
        <v>9</v>
      </c>
      <c r="C447">
        <v>1</v>
      </c>
      <c r="D447">
        <v>2</v>
      </c>
      <c r="E447" t="s">
        <v>9</v>
      </c>
      <c r="F447">
        <v>0</v>
      </c>
      <c r="G447">
        <v>0</v>
      </c>
      <c r="H447" t="s">
        <v>10</v>
      </c>
      <c r="I447">
        <f t="shared" si="24"/>
        <v>1</v>
      </c>
      <c r="J447">
        <f>IF(Table2[[#This Row],[Drained_after_socializing]]="Yes",1,IF(Table2[[#This Row],[Drained_after_socializing]]="No",0,""))</f>
        <v>1</v>
      </c>
      <c r="K447">
        <f t="shared" si="25"/>
        <v>0</v>
      </c>
      <c r="L447" t="str">
        <f t="shared" si="26"/>
        <v>High</v>
      </c>
      <c r="M447">
        <f t="shared" si="27"/>
        <v>4.5061608304100043</v>
      </c>
    </row>
    <row r="448" spans="1:13" x14ac:dyDescent="0.35">
      <c r="A448">
        <v>4</v>
      </c>
      <c r="B448" t="s">
        <v>9</v>
      </c>
      <c r="C448">
        <v>3</v>
      </c>
      <c r="D448">
        <v>0</v>
      </c>
      <c r="E448" t="s">
        <v>9</v>
      </c>
      <c r="F448">
        <v>2</v>
      </c>
      <c r="G448">
        <v>3.5647266310000001</v>
      </c>
      <c r="H448" t="s">
        <v>10</v>
      </c>
      <c r="I448">
        <f t="shared" si="24"/>
        <v>1</v>
      </c>
      <c r="J448">
        <f>IF(Table2[[#This Row],[Drained_after_socializing]]="Yes",1,IF(Table2[[#This Row],[Drained_after_socializing]]="No",0,""))</f>
        <v>1</v>
      </c>
      <c r="K448">
        <f t="shared" si="25"/>
        <v>0</v>
      </c>
      <c r="L448" t="str">
        <f t="shared" si="26"/>
        <v>Medium</v>
      </c>
      <c r="M448">
        <f t="shared" si="27"/>
        <v>4.5061608304100043</v>
      </c>
    </row>
    <row r="449" spans="1:13" x14ac:dyDescent="0.35">
      <c r="A449">
        <v>5</v>
      </c>
      <c r="B449" t="s">
        <v>9</v>
      </c>
      <c r="C449">
        <v>1</v>
      </c>
      <c r="D449">
        <v>1</v>
      </c>
      <c r="E449" t="s">
        <v>9</v>
      </c>
      <c r="F449">
        <v>4</v>
      </c>
      <c r="G449">
        <v>0</v>
      </c>
      <c r="H449" t="s">
        <v>10</v>
      </c>
      <c r="I449">
        <f t="shared" si="24"/>
        <v>1</v>
      </c>
      <c r="J449">
        <f>IF(Table2[[#This Row],[Drained_after_socializing]]="Yes",1,IF(Table2[[#This Row],[Drained_after_socializing]]="No",0,""))</f>
        <v>1</v>
      </c>
      <c r="K449">
        <f t="shared" si="25"/>
        <v>0</v>
      </c>
      <c r="L449" t="str">
        <f t="shared" si="26"/>
        <v>Medium</v>
      </c>
      <c r="M449">
        <f t="shared" si="27"/>
        <v>4.5061608304100043</v>
      </c>
    </row>
    <row r="450" spans="1:13" x14ac:dyDescent="0.35">
      <c r="A450">
        <v>0</v>
      </c>
      <c r="B450" t="s">
        <v>7</v>
      </c>
      <c r="C450">
        <v>6</v>
      </c>
      <c r="D450">
        <v>5</v>
      </c>
      <c r="E450" t="s">
        <v>7</v>
      </c>
      <c r="F450">
        <v>7</v>
      </c>
      <c r="G450">
        <v>7</v>
      </c>
      <c r="H450" t="s">
        <v>8</v>
      </c>
      <c r="I450">
        <f t="shared" ref="I450:I513" si="28">IF(B450="Yes",1,IF(B450="No",0,""))</f>
        <v>0</v>
      </c>
      <c r="J450">
        <f>IF(Table2[[#This Row],[Drained_after_socializing]]="Yes",1,IF(Table2[[#This Row],[Drained_after_socializing]]="No",0,""))</f>
        <v>0</v>
      </c>
      <c r="K450">
        <f t="shared" ref="K450:K513" si="29">IF(H450="Extrovert",1,IF(H450="Introvert",0,""))</f>
        <v>1</v>
      </c>
      <c r="L450" t="str">
        <f t="shared" ref="L450:L513" si="30">IF(A450&lt;=3,"Low",IF(A450&lt;=7,"Medium","High"))</f>
        <v>Low</v>
      </c>
      <c r="M450">
        <f t="shared" ref="M450:M513" si="31">AVERAGE(IF(H:H="Introvert",A:A))</f>
        <v>0</v>
      </c>
    </row>
    <row r="451" spans="1:13" x14ac:dyDescent="0.35">
      <c r="A451">
        <v>7</v>
      </c>
      <c r="B451" t="s">
        <v>9</v>
      </c>
      <c r="C451">
        <v>1</v>
      </c>
      <c r="D451">
        <v>1</v>
      </c>
      <c r="E451" t="s">
        <v>9</v>
      </c>
      <c r="F451">
        <v>3</v>
      </c>
      <c r="G451">
        <v>2</v>
      </c>
      <c r="H451" t="s">
        <v>10</v>
      </c>
      <c r="I451">
        <f t="shared" si="28"/>
        <v>1</v>
      </c>
      <c r="J451">
        <f>IF(Table2[[#This Row],[Drained_after_socializing]]="Yes",1,IF(Table2[[#This Row],[Drained_after_socializing]]="No",0,""))</f>
        <v>1</v>
      </c>
      <c r="K451">
        <f t="shared" si="29"/>
        <v>0</v>
      </c>
      <c r="L451" t="str">
        <f t="shared" si="30"/>
        <v>Medium</v>
      </c>
      <c r="M451">
        <f t="shared" si="31"/>
        <v>4.5061608304100043</v>
      </c>
    </row>
    <row r="452" spans="1:13" x14ac:dyDescent="0.35">
      <c r="A452">
        <v>6</v>
      </c>
      <c r="B452" t="s">
        <v>9</v>
      </c>
      <c r="C452">
        <v>3</v>
      </c>
      <c r="D452">
        <v>2</v>
      </c>
      <c r="E452" t="s">
        <v>9</v>
      </c>
      <c r="F452">
        <v>0</v>
      </c>
      <c r="G452">
        <v>2</v>
      </c>
      <c r="H452" t="s">
        <v>10</v>
      </c>
      <c r="I452">
        <f t="shared" si="28"/>
        <v>1</v>
      </c>
      <c r="J452">
        <f>IF(Table2[[#This Row],[Drained_after_socializing]]="Yes",1,IF(Table2[[#This Row],[Drained_after_socializing]]="No",0,""))</f>
        <v>1</v>
      </c>
      <c r="K452">
        <f t="shared" si="29"/>
        <v>0</v>
      </c>
      <c r="L452" t="str">
        <f t="shared" si="30"/>
        <v>Medium</v>
      </c>
      <c r="M452">
        <f t="shared" si="31"/>
        <v>4.5061608304100043</v>
      </c>
    </row>
    <row r="453" spans="1:13" x14ac:dyDescent="0.35">
      <c r="A453">
        <v>9</v>
      </c>
      <c r="B453" t="s">
        <v>9</v>
      </c>
      <c r="C453">
        <v>3</v>
      </c>
      <c r="D453">
        <v>0</v>
      </c>
      <c r="E453" t="s">
        <v>9</v>
      </c>
      <c r="F453">
        <v>3</v>
      </c>
      <c r="G453">
        <v>1</v>
      </c>
      <c r="H453" t="s">
        <v>10</v>
      </c>
      <c r="I453">
        <f t="shared" si="28"/>
        <v>1</v>
      </c>
      <c r="J453">
        <f>IF(Table2[[#This Row],[Drained_after_socializing]]="Yes",1,IF(Table2[[#This Row],[Drained_after_socializing]]="No",0,""))</f>
        <v>1</v>
      </c>
      <c r="K453">
        <f t="shared" si="29"/>
        <v>0</v>
      </c>
      <c r="L453" t="str">
        <f t="shared" si="30"/>
        <v>High</v>
      </c>
      <c r="M453">
        <f t="shared" si="31"/>
        <v>4.5061608304100043</v>
      </c>
    </row>
    <row r="454" spans="1:13" x14ac:dyDescent="0.35">
      <c r="A454">
        <v>9</v>
      </c>
      <c r="B454" t="s">
        <v>9</v>
      </c>
      <c r="C454">
        <v>1</v>
      </c>
      <c r="D454">
        <v>2</v>
      </c>
      <c r="E454" t="s">
        <v>9</v>
      </c>
      <c r="F454">
        <v>0</v>
      </c>
      <c r="G454">
        <v>0</v>
      </c>
      <c r="H454" t="s">
        <v>10</v>
      </c>
      <c r="I454">
        <f t="shared" si="28"/>
        <v>1</v>
      </c>
      <c r="J454">
        <f>IF(Table2[[#This Row],[Drained_after_socializing]]="Yes",1,IF(Table2[[#This Row],[Drained_after_socializing]]="No",0,""))</f>
        <v>1</v>
      </c>
      <c r="K454">
        <f t="shared" si="29"/>
        <v>0</v>
      </c>
      <c r="L454" t="str">
        <f t="shared" si="30"/>
        <v>High</v>
      </c>
      <c r="M454">
        <f t="shared" si="31"/>
        <v>4.5061608304100043</v>
      </c>
    </row>
    <row r="455" spans="1:13" x14ac:dyDescent="0.35">
      <c r="A455">
        <v>3</v>
      </c>
      <c r="B455" t="s">
        <v>7</v>
      </c>
      <c r="C455">
        <v>6</v>
      </c>
      <c r="D455">
        <v>5</v>
      </c>
      <c r="E455" t="s">
        <v>7</v>
      </c>
      <c r="F455">
        <v>8</v>
      </c>
      <c r="G455">
        <v>6</v>
      </c>
      <c r="H455" t="s">
        <v>8</v>
      </c>
      <c r="I455">
        <f t="shared" si="28"/>
        <v>0</v>
      </c>
      <c r="J455">
        <f>IF(Table2[[#This Row],[Drained_after_socializing]]="Yes",1,IF(Table2[[#This Row],[Drained_after_socializing]]="No",0,""))</f>
        <v>0</v>
      </c>
      <c r="K455">
        <f t="shared" si="29"/>
        <v>1</v>
      </c>
      <c r="L455" t="str">
        <f t="shared" si="30"/>
        <v>Low</v>
      </c>
      <c r="M455">
        <f t="shared" si="31"/>
        <v>0</v>
      </c>
    </row>
    <row r="456" spans="1:13" x14ac:dyDescent="0.35">
      <c r="A456">
        <v>3</v>
      </c>
      <c r="B456" t="s">
        <v>7</v>
      </c>
      <c r="C456">
        <v>6</v>
      </c>
      <c r="D456">
        <v>7</v>
      </c>
      <c r="E456" t="s">
        <v>7</v>
      </c>
      <c r="F456">
        <v>8</v>
      </c>
      <c r="G456">
        <v>4</v>
      </c>
      <c r="H456" t="s">
        <v>8</v>
      </c>
      <c r="I456">
        <f t="shared" si="28"/>
        <v>0</v>
      </c>
      <c r="J456">
        <f>IF(Table2[[#This Row],[Drained_after_socializing]]="Yes",1,IF(Table2[[#This Row],[Drained_after_socializing]]="No",0,""))</f>
        <v>0</v>
      </c>
      <c r="K456">
        <f t="shared" si="29"/>
        <v>1</v>
      </c>
      <c r="L456" t="str">
        <f t="shared" si="30"/>
        <v>Low</v>
      </c>
      <c r="M456">
        <f t="shared" si="31"/>
        <v>0</v>
      </c>
    </row>
    <row r="457" spans="1:13" x14ac:dyDescent="0.35">
      <c r="A457">
        <v>2</v>
      </c>
      <c r="B457" t="s">
        <v>7</v>
      </c>
      <c r="C457">
        <v>6</v>
      </c>
      <c r="D457">
        <v>7</v>
      </c>
      <c r="E457" t="s">
        <v>7</v>
      </c>
      <c r="F457">
        <v>12</v>
      </c>
      <c r="G457">
        <v>6</v>
      </c>
      <c r="H457" t="s">
        <v>8</v>
      </c>
      <c r="I457">
        <f t="shared" si="28"/>
        <v>0</v>
      </c>
      <c r="J457">
        <f>IF(Table2[[#This Row],[Drained_after_socializing]]="Yes",1,IF(Table2[[#This Row],[Drained_after_socializing]]="No",0,""))</f>
        <v>0</v>
      </c>
      <c r="K457">
        <f t="shared" si="29"/>
        <v>1</v>
      </c>
      <c r="L457" t="str">
        <f t="shared" si="30"/>
        <v>Low</v>
      </c>
      <c r="M457">
        <f t="shared" si="31"/>
        <v>0</v>
      </c>
    </row>
    <row r="458" spans="1:13" x14ac:dyDescent="0.35">
      <c r="A458">
        <v>4</v>
      </c>
      <c r="B458" t="s">
        <v>9</v>
      </c>
      <c r="C458">
        <v>0</v>
      </c>
      <c r="D458">
        <v>2</v>
      </c>
      <c r="E458" t="s">
        <v>9</v>
      </c>
      <c r="F458">
        <v>1</v>
      </c>
      <c r="G458">
        <v>0</v>
      </c>
      <c r="H458" t="s">
        <v>10</v>
      </c>
      <c r="I458">
        <f t="shared" si="28"/>
        <v>1</v>
      </c>
      <c r="J458">
        <f>IF(Table2[[#This Row],[Drained_after_socializing]]="Yes",1,IF(Table2[[#This Row],[Drained_after_socializing]]="No",0,""))</f>
        <v>1</v>
      </c>
      <c r="K458">
        <f t="shared" si="29"/>
        <v>0</v>
      </c>
      <c r="L458" t="str">
        <f t="shared" si="30"/>
        <v>Medium</v>
      </c>
      <c r="M458">
        <f t="shared" si="31"/>
        <v>4.5061608304100043</v>
      </c>
    </row>
    <row r="459" spans="1:13" x14ac:dyDescent="0.35">
      <c r="A459">
        <v>2</v>
      </c>
      <c r="B459" t="s">
        <v>7</v>
      </c>
      <c r="C459">
        <v>7</v>
      </c>
      <c r="D459">
        <v>4</v>
      </c>
      <c r="E459" t="s">
        <v>7</v>
      </c>
      <c r="F459">
        <v>14</v>
      </c>
      <c r="G459">
        <v>4</v>
      </c>
      <c r="H459" t="s">
        <v>8</v>
      </c>
      <c r="I459">
        <f t="shared" si="28"/>
        <v>0</v>
      </c>
      <c r="J459">
        <f>IF(Table2[[#This Row],[Drained_after_socializing]]="Yes",1,IF(Table2[[#This Row],[Drained_after_socializing]]="No",0,""))</f>
        <v>0</v>
      </c>
      <c r="K459">
        <f t="shared" si="29"/>
        <v>1</v>
      </c>
      <c r="L459" t="str">
        <f t="shared" si="30"/>
        <v>Low</v>
      </c>
      <c r="M459">
        <f t="shared" si="31"/>
        <v>0</v>
      </c>
    </row>
    <row r="460" spans="1:13" x14ac:dyDescent="0.35">
      <c r="A460">
        <v>10</v>
      </c>
      <c r="B460" t="s">
        <v>9</v>
      </c>
      <c r="C460">
        <v>2</v>
      </c>
      <c r="D460">
        <v>1</v>
      </c>
      <c r="E460" t="s">
        <v>9</v>
      </c>
      <c r="F460">
        <v>1</v>
      </c>
      <c r="G460">
        <v>2</v>
      </c>
      <c r="H460" t="s">
        <v>10</v>
      </c>
      <c r="I460">
        <f t="shared" si="28"/>
        <v>1</v>
      </c>
      <c r="J460">
        <f>IF(Table2[[#This Row],[Drained_after_socializing]]="Yes",1,IF(Table2[[#This Row],[Drained_after_socializing]]="No",0,""))</f>
        <v>1</v>
      </c>
      <c r="K460">
        <f t="shared" si="29"/>
        <v>0</v>
      </c>
      <c r="L460" t="str">
        <f t="shared" si="30"/>
        <v>High</v>
      </c>
      <c r="M460">
        <f t="shared" si="31"/>
        <v>4.5061608304100043</v>
      </c>
    </row>
    <row r="461" spans="1:13" x14ac:dyDescent="0.35">
      <c r="A461">
        <v>10</v>
      </c>
      <c r="B461" t="s">
        <v>9</v>
      </c>
      <c r="C461">
        <v>3</v>
      </c>
      <c r="D461">
        <v>1</v>
      </c>
      <c r="E461" t="s">
        <v>9</v>
      </c>
      <c r="F461">
        <v>0</v>
      </c>
      <c r="G461">
        <v>0</v>
      </c>
      <c r="H461" t="s">
        <v>10</v>
      </c>
      <c r="I461">
        <f t="shared" si="28"/>
        <v>1</v>
      </c>
      <c r="J461">
        <f>IF(Table2[[#This Row],[Drained_after_socializing]]="Yes",1,IF(Table2[[#This Row],[Drained_after_socializing]]="No",0,""))</f>
        <v>1</v>
      </c>
      <c r="K461">
        <f t="shared" si="29"/>
        <v>0</v>
      </c>
      <c r="L461" t="str">
        <f t="shared" si="30"/>
        <v>High</v>
      </c>
      <c r="M461">
        <f t="shared" si="31"/>
        <v>4.5061608304100043</v>
      </c>
    </row>
    <row r="462" spans="1:13" x14ac:dyDescent="0.35">
      <c r="A462">
        <v>1</v>
      </c>
      <c r="B462" t="s">
        <v>7</v>
      </c>
      <c r="C462">
        <v>4</v>
      </c>
      <c r="D462">
        <v>7</v>
      </c>
      <c r="E462" t="s">
        <v>7</v>
      </c>
      <c r="F462">
        <v>10</v>
      </c>
      <c r="G462">
        <v>7</v>
      </c>
      <c r="H462" t="s">
        <v>8</v>
      </c>
      <c r="I462">
        <f t="shared" si="28"/>
        <v>0</v>
      </c>
      <c r="J462">
        <f>IF(Table2[[#This Row],[Drained_after_socializing]]="Yes",1,IF(Table2[[#This Row],[Drained_after_socializing]]="No",0,""))</f>
        <v>0</v>
      </c>
      <c r="K462">
        <f t="shared" si="29"/>
        <v>1</v>
      </c>
      <c r="L462" t="str">
        <f t="shared" si="30"/>
        <v>Low</v>
      </c>
      <c r="M462">
        <f t="shared" si="31"/>
        <v>0</v>
      </c>
    </row>
    <row r="463" spans="1:13" x14ac:dyDescent="0.35">
      <c r="A463">
        <v>3</v>
      </c>
      <c r="B463" t="s">
        <v>7</v>
      </c>
      <c r="C463">
        <v>6</v>
      </c>
      <c r="D463">
        <v>6</v>
      </c>
      <c r="E463" t="s">
        <v>7</v>
      </c>
      <c r="F463">
        <v>14</v>
      </c>
      <c r="G463">
        <v>3</v>
      </c>
      <c r="H463" t="s">
        <v>8</v>
      </c>
      <c r="I463">
        <f t="shared" si="28"/>
        <v>0</v>
      </c>
      <c r="J463">
        <f>IF(Table2[[#This Row],[Drained_after_socializing]]="Yes",1,IF(Table2[[#This Row],[Drained_after_socializing]]="No",0,""))</f>
        <v>0</v>
      </c>
      <c r="K463">
        <f t="shared" si="29"/>
        <v>1</v>
      </c>
      <c r="L463" t="str">
        <f t="shared" si="30"/>
        <v>Low</v>
      </c>
      <c r="M463">
        <f t="shared" si="31"/>
        <v>0</v>
      </c>
    </row>
    <row r="464" spans="1:13" x14ac:dyDescent="0.35">
      <c r="A464">
        <v>2</v>
      </c>
      <c r="B464" t="s">
        <v>7</v>
      </c>
      <c r="C464">
        <v>6</v>
      </c>
      <c r="D464">
        <v>7</v>
      </c>
      <c r="E464" t="s">
        <v>7</v>
      </c>
      <c r="F464">
        <v>6.2688629120000003</v>
      </c>
      <c r="G464">
        <v>6</v>
      </c>
      <c r="H464" t="s">
        <v>8</v>
      </c>
      <c r="I464">
        <f t="shared" si="28"/>
        <v>0</v>
      </c>
      <c r="J464">
        <f>IF(Table2[[#This Row],[Drained_after_socializing]]="Yes",1,IF(Table2[[#This Row],[Drained_after_socializing]]="No",0,""))</f>
        <v>0</v>
      </c>
      <c r="K464">
        <f t="shared" si="29"/>
        <v>1</v>
      </c>
      <c r="L464" t="str">
        <f t="shared" si="30"/>
        <v>Low</v>
      </c>
      <c r="M464">
        <f t="shared" si="31"/>
        <v>0</v>
      </c>
    </row>
    <row r="465" spans="1:13" x14ac:dyDescent="0.35">
      <c r="A465">
        <v>3</v>
      </c>
      <c r="B465" t="s">
        <v>7</v>
      </c>
      <c r="C465">
        <v>9</v>
      </c>
      <c r="D465">
        <v>7</v>
      </c>
      <c r="E465" t="s">
        <v>7</v>
      </c>
      <c r="F465">
        <v>6</v>
      </c>
      <c r="G465">
        <v>6</v>
      </c>
      <c r="H465" t="s">
        <v>8</v>
      </c>
      <c r="I465">
        <f t="shared" si="28"/>
        <v>0</v>
      </c>
      <c r="J465">
        <f>IF(Table2[[#This Row],[Drained_after_socializing]]="Yes",1,IF(Table2[[#This Row],[Drained_after_socializing]]="No",0,""))</f>
        <v>0</v>
      </c>
      <c r="K465">
        <f t="shared" si="29"/>
        <v>1</v>
      </c>
      <c r="L465" t="str">
        <f t="shared" si="30"/>
        <v>Low</v>
      </c>
      <c r="M465">
        <f t="shared" si="31"/>
        <v>0</v>
      </c>
    </row>
    <row r="466" spans="1:13" x14ac:dyDescent="0.35">
      <c r="A466">
        <v>2</v>
      </c>
      <c r="B466" t="s">
        <v>7</v>
      </c>
      <c r="C466">
        <v>4</v>
      </c>
      <c r="D466">
        <v>7</v>
      </c>
      <c r="E466" t="s">
        <v>7</v>
      </c>
      <c r="F466">
        <v>9</v>
      </c>
      <c r="G466">
        <v>8</v>
      </c>
      <c r="H466" t="s">
        <v>8</v>
      </c>
      <c r="I466">
        <f t="shared" si="28"/>
        <v>0</v>
      </c>
      <c r="J466">
        <f>IF(Table2[[#This Row],[Drained_after_socializing]]="Yes",1,IF(Table2[[#This Row],[Drained_after_socializing]]="No",0,""))</f>
        <v>0</v>
      </c>
      <c r="K466">
        <f t="shared" si="29"/>
        <v>1</v>
      </c>
      <c r="L466" t="str">
        <f t="shared" si="30"/>
        <v>Low</v>
      </c>
      <c r="M466">
        <f t="shared" si="31"/>
        <v>0</v>
      </c>
    </row>
    <row r="467" spans="1:13" x14ac:dyDescent="0.35">
      <c r="A467">
        <v>3</v>
      </c>
      <c r="B467" t="s">
        <v>7</v>
      </c>
      <c r="C467">
        <v>7</v>
      </c>
      <c r="D467">
        <v>5</v>
      </c>
      <c r="E467" t="s">
        <v>7</v>
      </c>
      <c r="F467">
        <v>8</v>
      </c>
      <c r="G467">
        <v>8</v>
      </c>
      <c r="H467" t="s">
        <v>8</v>
      </c>
      <c r="I467">
        <f t="shared" si="28"/>
        <v>0</v>
      </c>
      <c r="J467">
        <f>IF(Table2[[#This Row],[Drained_after_socializing]]="Yes",1,IF(Table2[[#This Row],[Drained_after_socializing]]="No",0,""))</f>
        <v>0</v>
      </c>
      <c r="K467">
        <f t="shared" si="29"/>
        <v>1</v>
      </c>
      <c r="L467" t="str">
        <f t="shared" si="30"/>
        <v>Low</v>
      </c>
      <c r="M467">
        <f t="shared" si="31"/>
        <v>0</v>
      </c>
    </row>
    <row r="468" spans="1:13" x14ac:dyDescent="0.35">
      <c r="A468">
        <v>4</v>
      </c>
      <c r="B468" t="s">
        <v>9</v>
      </c>
      <c r="C468">
        <v>2</v>
      </c>
      <c r="D468">
        <v>0</v>
      </c>
      <c r="E468" t="s">
        <v>9</v>
      </c>
      <c r="F468">
        <v>4</v>
      </c>
      <c r="G468">
        <v>1</v>
      </c>
      <c r="H468" t="s">
        <v>10</v>
      </c>
      <c r="I468">
        <f t="shared" si="28"/>
        <v>1</v>
      </c>
      <c r="J468">
        <f>IF(Table2[[#This Row],[Drained_after_socializing]]="Yes",1,IF(Table2[[#This Row],[Drained_after_socializing]]="No",0,""))</f>
        <v>1</v>
      </c>
      <c r="K468">
        <f t="shared" si="29"/>
        <v>0</v>
      </c>
      <c r="L468" t="str">
        <f t="shared" si="30"/>
        <v>Medium</v>
      </c>
      <c r="M468">
        <f t="shared" si="31"/>
        <v>4.5061608304100043</v>
      </c>
    </row>
    <row r="469" spans="1:13" x14ac:dyDescent="0.35">
      <c r="A469">
        <v>11</v>
      </c>
      <c r="B469" t="s">
        <v>9</v>
      </c>
      <c r="C469">
        <v>1</v>
      </c>
      <c r="D469">
        <v>1</v>
      </c>
      <c r="E469" t="s">
        <v>9</v>
      </c>
      <c r="F469">
        <v>1</v>
      </c>
      <c r="G469">
        <v>3.5647266310000001</v>
      </c>
      <c r="H469" t="s">
        <v>10</v>
      </c>
      <c r="I469">
        <f t="shared" si="28"/>
        <v>1</v>
      </c>
      <c r="J469">
        <f>IF(Table2[[#This Row],[Drained_after_socializing]]="Yes",1,IF(Table2[[#This Row],[Drained_after_socializing]]="No",0,""))</f>
        <v>1</v>
      </c>
      <c r="K469">
        <f t="shared" si="29"/>
        <v>0</v>
      </c>
      <c r="L469" t="str">
        <f t="shared" si="30"/>
        <v>High</v>
      </c>
      <c r="M469">
        <f t="shared" si="31"/>
        <v>4.5061608304100043</v>
      </c>
    </row>
    <row r="470" spans="1:13" x14ac:dyDescent="0.35">
      <c r="A470">
        <v>6</v>
      </c>
      <c r="B470" t="s">
        <v>9</v>
      </c>
      <c r="C470">
        <v>3</v>
      </c>
      <c r="D470">
        <v>0</v>
      </c>
      <c r="E470" t="s">
        <v>9</v>
      </c>
      <c r="F470">
        <v>0</v>
      </c>
      <c r="G470">
        <v>0</v>
      </c>
      <c r="H470" t="s">
        <v>10</v>
      </c>
      <c r="I470">
        <f t="shared" si="28"/>
        <v>1</v>
      </c>
      <c r="J470">
        <f>IF(Table2[[#This Row],[Drained_after_socializing]]="Yes",1,IF(Table2[[#This Row],[Drained_after_socializing]]="No",0,""))</f>
        <v>1</v>
      </c>
      <c r="K470">
        <f t="shared" si="29"/>
        <v>0</v>
      </c>
      <c r="L470" t="str">
        <f t="shared" si="30"/>
        <v>Medium</v>
      </c>
      <c r="M470">
        <f t="shared" si="31"/>
        <v>4.5061608304100043</v>
      </c>
    </row>
    <row r="471" spans="1:13" x14ac:dyDescent="0.35">
      <c r="A471">
        <v>7</v>
      </c>
      <c r="B471" t="s">
        <v>9</v>
      </c>
      <c r="C471">
        <v>0</v>
      </c>
      <c r="D471">
        <v>1</v>
      </c>
      <c r="E471" t="s">
        <v>9</v>
      </c>
      <c r="F471">
        <v>4</v>
      </c>
      <c r="G471">
        <v>2</v>
      </c>
      <c r="H471" t="s">
        <v>10</v>
      </c>
      <c r="I471">
        <f t="shared" si="28"/>
        <v>1</v>
      </c>
      <c r="J471">
        <f>IF(Table2[[#This Row],[Drained_after_socializing]]="Yes",1,IF(Table2[[#This Row],[Drained_after_socializing]]="No",0,""))</f>
        <v>1</v>
      </c>
      <c r="K471">
        <f t="shared" si="29"/>
        <v>0</v>
      </c>
      <c r="L471" t="str">
        <f t="shared" si="30"/>
        <v>Medium</v>
      </c>
      <c r="M471">
        <f t="shared" si="31"/>
        <v>4.5061608304100043</v>
      </c>
    </row>
    <row r="472" spans="1:13" x14ac:dyDescent="0.35">
      <c r="A472">
        <v>6</v>
      </c>
      <c r="B472" t="s">
        <v>9</v>
      </c>
      <c r="C472">
        <v>0</v>
      </c>
      <c r="D472">
        <v>0</v>
      </c>
      <c r="E472" t="s">
        <v>9</v>
      </c>
      <c r="F472">
        <v>3</v>
      </c>
      <c r="G472">
        <v>2</v>
      </c>
      <c r="H472" t="s">
        <v>10</v>
      </c>
      <c r="I472">
        <f t="shared" si="28"/>
        <v>1</v>
      </c>
      <c r="J472">
        <f>IF(Table2[[#This Row],[Drained_after_socializing]]="Yes",1,IF(Table2[[#This Row],[Drained_after_socializing]]="No",0,""))</f>
        <v>1</v>
      </c>
      <c r="K472">
        <f t="shared" si="29"/>
        <v>0</v>
      </c>
      <c r="L472" t="str">
        <f t="shared" si="30"/>
        <v>Medium</v>
      </c>
      <c r="M472">
        <f t="shared" si="31"/>
        <v>4.5061608304100043</v>
      </c>
    </row>
    <row r="473" spans="1:13" x14ac:dyDescent="0.35">
      <c r="A473">
        <v>2</v>
      </c>
      <c r="B473" t="s">
        <v>7</v>
      </c>
      <c r="C473">
        <v>9</v>
      </c>
      <c r="D473">
        <v>6</v>
      </c>
      <c r="E473" t="s">
        <v>7</v>
      </c>
      <c r="F473">
        <v>11</v>
      </c>
      <c r="G473">
        <v>8</v>
      </c>
      <c r="H473" t="s">
        <v>8</v>
      </c>
      <c r="I473">
        <f t="shared" si="28"/>
        <v>0</v>
      </c>
      <c r="J473">
        <f>IF(Table2[[#This Row],[Drained_after_socializing]]="Yes",1,IF(Table2[[#This Row],[Drained_after_socializing]]="No",0,""))</f>
        <v>0</v>
      </c>
      <c r="K473">
        <f t="shared" si="29"/>
        <v>1</v>
      </c>
      <c r="L473" t="str">
        <f t="shared" si="30"/>
        <v>Low</v>
      </c>
      <c r="M473">
        <f t="shared" si="31"/>
        <v>0</v>
      </c>
    </row>
    <row r="474" spans="1:13" x14ac:dyDescent="0.35">
      <c r="A474">
        <v>1</v>
      </c>
      <c r="B474" t="s">
        <v>7</v>
      </c>
      <c r="C474">
        <v>3.963354475</v>
      </c>
      <c r="D474">
        <v>5</v>
      </c>
      <c r="E474" t="s">
        <v>7</v>
      </c>
      <c r="F474">
        <v>8</v>
      </c>
      <c r="G474">
        <v>8</v>
      </c>
      <c r="H474" t="s">
        <v>8</v>
      </c>
      <c r="I474">
        <f t="shared" si="28"/>
        <v>0</v>
      </c>
      <c r="J474">
        <f>IF(Table2[[#This Row],[Drained_after_socializing]]="Yes",1,IF(Table2[[#This Row],[Drained_after_socializing]]="No",0,""))</f>
        <v>0</v>
      </c>
      <c r="K474">
        <f t="shared" si="29"/>
        <v>1</v>
      </c>
      <c r="L474" t="str">
        <f t="shared" si="30"/>
        <v>Low</v>
      </c>
      <c r="M474">
        <f t="shared" si="31"/>
        <v>0</v>
      </c>
    </row>
    <row r="475" spans="1:13" x14ac:dyDescent="0.35">
      <c r="A475">
        <v>11</v>
      </c>
      <c r="B475" t="s">
        <v>9</v>
      </c>
      <c r="C475">
        <v>2</v>
      </c>
      <c r="D475">
        <v>2</v>
      </c>
      <c r="E475" t="s">
        <v>9</v>
      </c>
      <c r="F475">
        <v>1</v>
      </c>
      <c r="G475">
        <v>0</v>
      </c>
      <c r="H475" t="s">
        <v>10</v>
      </c>
      <c r="I475">
        <f t="shared" si="28"/>
        <v>1</v>
      </c>
      <c r="J475">
        <f>IF(Table2[[#This Row],[Drained_after_socializing]]="Yes",1,IF(Table2[[#This Row],[Drained_after_socializing]]="No",0,""))</f>
        <v>1</v>
      </c>
      <c r="K475">
        <f t="shared" si="29"/>
        <v>0</v>
      </c>
      <c r="L475" t="str">
        <f t="shared" si="30"/>
        <v>High</v>
      </c>
      <c r="M475">
        <f t="shared" si="31"/>
        <v>4.5061608304100043</v>
      </c>
    </row>
    <row r="476" spans="1:13" x14ac:dyDescent="0.35">
      <c r="A476">
        <v>1</v>
      </c>
      <c r="B476" t="s">
        <v>7</v>
      </c>
      <c r="C476">
        <v>4</v>
      </c>
      <c r="D476">
        <v>7</v>
      </c>
      <c r="E476" t="s">
        <v>7</v>
      </c>
      <c r="F476">
        <v>6</v>
      </c>
      <c r="G476">
        <v>7</v>
      </c>
      <c r="H476" t="s">
        <v>8</v>
      </c>
      <c r="I476">
        <f t="shared" si="28"/>
        <v>0</v>
      </c>
      <c r="J476">
        <f>IF(Table2[[#This Row],[Drained_after_socializing]]="Yes",1,IF(Table2[[#This Row],[Drained_after_socializing]]="No",0,""))</f>
        <v>0</v>
      </c>
      <c r="K476">
        <f t="shared" si="29"/>
        <v>1</v>
      </c>
      <c r="L476" t="str">
        <f t="shared" si="30"/>
        <v>Low</v>
      </c>
      <c r="M476">
        <f t="shared" si="31"/>
        <v>0</v>
      </c>
    </row>
    <row r="477" spans="1:13" x14ac:dyDescent="0.35">
      <c r="A477">
        <v>7</v>
      </c>
      <c r="B477" t="s">
        <v>9</v>
      </c>
      <c r="C477">
        <v>0</v>
      </c>
      <c r="D477">
        <v>2</v>
      </c>
      <c r="E477" t="s">
        <v>9</v>
      </c>
      <c r="F477">
        <v>3</v>
      </c>
      <c r="G477">
        <v>2</v>
      </c>
      <c r="H477" t="s">
        <v>10</v>
      </c>
      <c r="I477">
        <f t="shared" si="28"/>
        <v>1</v>
      </c>
      <c r="J477">
        <f>IF(Table2[[#This Row],[Drained_after_socializing]]="Yes",1,IF(Table2[[#This Row],[Drained_after_socializing]]="No",0,""))</f>
        <v>1</v>
      </c>
      <c r="K477">
        <f t="shared" si="29"/>
        <v>0</v>
      </c>
      <c r="L477" t="str">
        <f t="shared" si="30"/>
        <v>Medium</v>
      </c>
      <c r="M477">
        <f t="shared" si="31"/>
        <v>4.5061608304100043</v>
      </c>
    </row>
    <row r="478" spans="1:13" x14ac:dyDescent="0.35">
      <c r="A478">
        <v>3</v>
      </c>
      <c r="B478" t="s">
        <v>7</v>
      </c>
      <c r="C478">
        <v>4</v>
      </c>
      <c r="D478">
        <v>7</v>
      </c>
      <c r="E478" t="s">
        <v>7</v>
      </c>
      <c r="F478">
        <v>6</v>
      </c>
      <c r="G478">
        <v>6</v>
      </c>
      <c r="H478" t="s">
        <v>8</v>
      </c>
      <c r="I478">
        <f t="shared" si="28"/>
        <v>0</v>
      </c>
      <c r="J478">
        <f>IF(Table2[[#This Row],[Drained_after_socializing]]="Yes",1,IF(Table2[[#This Row],[Drained_after_socializing]]="No",0,""))</f>
        <v>0</v>
      </c>
      <c r="K478">
        <f t="shared" si="29"/>
        <v>1</v>
      </c>
      <c r="L478" t="str">
        <f t="shared" si="30"/>
        <v>Low</v>
      </c>
      <c r="M478">
        <f t="shared" si="31"/>
        <v>0</v>
      </c>
    </row>
    <row r="479" spans="1:13" x14ac:dyDescent="0.35">
      <c r="A479">
        <v>7</v>
      </c>
      <c r="B479" t="s">
        <v>9</v>
      </c>
      <c r="C479">
        <v>1</v>
      </c>
      <c r="D479">
        <v>0</v>
      </c>
      <c r="E479" t="s">
        <v>9</v>
      </c>
      <c r="F479">
        <v>5</v>
      </c>
      <c r="G479">
        <v>0</v>
      </c>
      <c r="H479" t="s">
        <v>10</v>
      </c>
      <c r="I479">
        <f t="shared" si="28"/>
        <v>1</v>
      </c>
      <c r="J479">
        <f>IF(Table2[[#This Row],[Drained_after_socializing]]="Yes",1,IF(Table2[[#This Row],[Drained_after_socializing]]="No",0,""))</f>
        <v>1</v>
      </c>
      <c r="K479">
        <f t="shared" si="29"/>
        <v>0</v>
      </c>
      <c r="L479" t="str">
        <f t="shared" si="30"/>
        <v>Medium</v>
      </c>
      <c r="M479">
        <f t="shared" si="31"/>
        <v>4.5061608304100043</v>
      </c>
    </row>
    <row r="480" spans="1:13" x14ac:dyDescent="0.35">
      <c r="A480">
        <v>9</v>
      </c>
      <c r="B480" t="s">
        <v>9</v>
      </c>
      <c r="C480">
        <v>2</v>
      </c>
      <c r="D480">
        <v>0</v>
      </c>
      <c r="E480" t="s">
        <v>9</v>
      </c>
      <c r="F480">
        <v>4</v>
      </c>
      <c r="G480">
        <v>0</v>
      </c>
      <c r="H480" t="s">
        <v>10</v>
      </c>
      <c r="I480">
        <f t="shared" si="28"/>
        <v>1</v>
      </c>
      <c r="J480">
        <f>IF(Table2[[#This Row],[Drained_after_socializing]]="Yes",1,IF(Table2[[#This Row],[Drained_after_socializing]]="No",0,""))</f>
        <v>1</v>
      </c>
      <c r="K480">
        <f t="shared" si="29"/>
        <v>0</v>
      </c>
      <c r="L480" t="str">
        <f t="shared" si="30"/>
        <v>High</v>
      </c>
      <c r="M480">
        <f t="shared" si="31"/>
        <v>4.5061608304100043</v>
      </c>
    </row>
    <row r="481" spans="1:13" x14ac:dyDescent="0.35">
      <c r="A481">
        <v>4</v>
      </c>
      <c r="B481" t="s">
        <v>9</v>
      </c>
      <c r="C481">
        <v>1</v>
      </c>
      <c r="D481">
        <v>0</v>
      </c>
      <c r="E481" t="s">
        <v>9</v>
      </c>
      <c r="F481">
        <v>2</v>
      </c>
      <c r="G481">
        <v>0</v>
      </c>
      <c r="H481" t="s">
        <v>10</v>
      </c>
      <c r="I481">
        <f t="shared" si="28"/>
        <v>1</v>
      </c>
      <c r="J481">
        <f>IF(Table2[[#This Row],[Drained_after_socializing]]="Yes",1,IF(Table2[[#This Row],[Drained_after_socializing]]="No",0,""))</f>
        <v>1</v>
      </c>
      <c r="K481">
        <f t="shared" si="29"/>
        <v>0</v>
      </c>
      <c r="L481" t="str">
        <f t="shared" si="30"/>
        <v>Medium</v>
      </c>
      <c r="M481">
        <f t="shared" si="31"/>
        <v>4.5061608304100043</v>
      </c>
    </row>
    <row r="482" spans="1:13" x14ac:dyDescent="0.35">
      <c r="A482">
        <v>3</v>
      </c>
      <c r="B482" t="s">
        <v>7</v>
      </c>
      <c r="C482">
        <v>8</v>
      </c>
      <c r="D482">
        <v>4</v>
      </c>
      <c r="E482" t="s">
        <v>7</v>
      </c>
      <c r="F482">
        <v>12</v>
      </c>
      <c r="G482">
        <v>3</v>
      </c>
      <c r="H482" t="s">
        <v>8</v>
      </c>
      <c r="I482">
        <f t="shared" si="28"/>
        <v>0</v>
      </c>
      <c r="J482">
        <f>IF(Table2[[#This Row],[Drained_after_socializing]]="Yes",1,IF(Table2[[#This Row],[Drained_after_socializing]]="No",0,""))</f>
        <v>0</v>
      </c>
      <c r="K482">
        <f t="shared" si="29"/>
        <v>1</v>
      </c>
      <c r="L482" t="str">
        <f t="shared" si="30"/>
        <v>Low</v>
      </c>
      <c r="M482">
        <f t="shared" si="31"/>
        <v>0</v>
      </c>
    </row>
    <row r="483" spans="1:13" x14ac:dyDescent="0.35">
      <c r="A483">
        <v>11</v>
      </c>
      <c r="B483" t="s">
        <v>9</v>
      </c>
      <c r="C483">
        <v>2</v>
      </c>
      <c r="D483">
        <v>1</v>
      </c>
      <c r="E483" t="s">
        <v>9</v>
      </c>
      <c r="F483">
        <v>0</v>
      </c>
      <c r="G483">
        <v>1</v>
      </c>
      <c r="H483" t="s">
        <v>10</v>
      </c>
      <c r="I483">
        <f t="shared" si="28"/>
        <v>1</v>
      </c>
      <c r="J483">
        <f>IF(Table2[[#This Row],[Drained_after_socializing]]="Yes",1,IF(Table2[[#This Row],[Drained_after_socializing]]="No",0,""))</f>
        <v>1</v>
      </c>
      <c r="K483">
        <f t="shared" si="29"/>
        <v>0</v>
      </c>
      <c r="L483" t="str">
        <f t="shared" si="30"/>
        <v>High</v>
      </c>
      <c r="M483">
        <f t="shared" si="31"/>
        <v>4.5061608304100043</v>
      </c>
    </row>
    <row r="484" spans="1:13" x14ac:dyDescent="0.35">
      <c r="A484">
        <v>2</v>
      </c>
      <c r="B484" t="s">
        <v>7</v>
      </c>
      <c r="C484">
        <v>9</v>
      </c>
      <c r="D484">
        <v>5</v>
      </c>
      <c r="E484" t="s">
        <v>7</v>
      </c>
      <c r="F484">
        <v>8</v>
      </c>
      <c r="G484">
        <v>8</v>
      </c>
      <c r="H484" t="s">
        <v>8</v>
      </c>
      <c r="I484">
        <f t="shared" si="28"/>
        <v>0</v>
      </c>
      <c r="J484">
        <f>IF(Table2[[#This Row],[Drained_after_socializing]]="Yes",1,IF(Table2[[#This Row],[Drained_after_socializing]]="No",0,""))</f>
        <v>0</v>
      </c>
      <c r="K484">
        <f t="shared" si="29"/>
        <v>1</v>
      </c>
      <c r="L484" t="str">
        <f t="shared" si="30"/>
        <v>Low</v>
      </c>
      <c r="M484">
        <f t="shared" si="31"/>
        <v>0</v>
      </c>
    </row>
    <row r="485" spans="1:13" x14ac:dyDescent="0.35">
      <c r="A485">
        <v>3</v>
      </c>
      <c r="B485" t="s">
        <v>7</v>
      </c>
      <c r="C485">
        <v>5</v>
      </c>
      <c r="D485">
        <v>7</v>
      </c>
      <c r="E485" t="s">
        <v>7</v>
      </c>
      <c r="F485">
        <v>11</v>
      </c>
      <c r="G485">
        <v>9</v>
      </c>
      <c r="H485" t="s">
        <v>8</v>
      </c>
      <c r="I485">
        <f t="shared" si="28"/>
        <v>0</v>
      </c>
      <c r="J485">
        <f>IF(Table2[[#This Row],[Drained_after_socializing]]="Yes",1,IF(Table2[[#This Row],[Drained_after_socializing]]="No",0,""))</f>
        <v>0</v>
      </c>
      <c r="K485">
        <f t="shared" si="29"/>
        <v>1</v>
      </c>
      <c r="L485" t="str">
        <f t="shared" si="30"/>
        <v>Low</v>
      </c>
      <c r="M485">
        <f t="shared" si="31"/>
        <v>0</v>
      </c>
    </row>
    <row r="486" spans="1:13" x14ac:dyDescent="0.35">
      <c r="A486">
        <v>5</v>
      </c>
      <c r="B486" t="s">
        <v>9</v>
      </c>
      <c r="C486">
        <v>2</v>
      </c>
      <c r="D486">
        <v>2</v>
      </c>
      <c r="E486" t="s">
        <v>9</v>
      </c>
      <c r="F486">
        <v>1</v>
      </c>
      <c r="G486">
        <v>1</v>
      </c>
      <c r="H486" t="s">
        <v>10</v>
      </c>
      <c r="I486">
        <f t="shared" si="28"/>
        <v>1</v>
      </c>
      <c r="J486">
        <f>IF(Table2[[#This Row],[Drained_after_socializing]]="Yes",1,IF(Table2[[#This Row],[Drained_after_socializing]]="No",0,""))</f>
        <v>1</v>
      </c>
      <c r="K486">
        <f t="shared" si="29"/>
        <v>0</v>
      </c>
      <c r="L486" t="str">
        <f t="shared" si="30"/>
        <v>Medium</v>
      </c>
      <c r="M486">
        <f t="shared" si="31"/>
        <v>4.5061608304100043</v>
      </c>
    </row>
    <row r="487" spans="1:13" x14ac:dyDescent="0.35">
      <c r="A487">
        <v>5</v>
      </c>
      <c r="B487" t="s">
        <v>9</v>
      </c>
      <c r="C487">
        <v>0</v>
      </c>
      <c r="D487">
        <v>0</v>
      </c>
      <c r="E487" t="s">
        <v>9</v>
      </c>
      <c r="F487">
        <v>0</v>
      </c>
      <c r="G487">
        <v>2</v>
      </c>
      <c r="H487" t="s">
        <v>10</v>
      </c>
      <c r="I487">
        <f t="shared" si="28"/>
        <v>1</v>
      </c>
      <c r="J487">
        <f>IF(Table2[[#This Row],[Drained_after_socializing]]="Yes",1,IF(Table2[[#This Row],[Drained_after_socializing]]="No",0,""))</f>
        <v>1</v>
      </c>
      <c r="K487">
        <f t="shared" si="29"/>
        <v>0</v>
      </c>
      <c r="L487" t="str">
        <f t="shared" si="30"/>
        <v>Medium</v>
      </c>
      <c r="M487">
        <f t="shared" si="31"/>
        <v>4.5061608304100043</v>
      </c>
    </row>
    <row r="488" spans="1:13" x14ac:dyDescent="0.35">
      <c r="A488">
        <v>1</v>
      </c>
      <c r="B488" t="s">
        <v>7</v>
      </c>
      <c r="C488">
        <v>8</v>
      </c>
      <c r="D488">
        <v>5</v>
      </c>
      <c r="E488" t="s">
        <v>7</v>
      </c>
      <c r="F488">
        <v>12</v>
      </c>
      <c r="G488">
        <v>4</v>
      </c>
      <c r="H488" t="s">
        <v>8</v>
      </c>
      <c r="I488">
        <f t="shared" si="28"/>
        <v>0</v>
      </c>
      <c r="J488">
        <f>IF(Table2[[#This Row],[Drained_after_socializing]]="Yes",1,IF(Table2[[#This Row],[Drained_after_socializing]]="No",0,""))</f>
        <v>0</v>
      </c>
      <c r="K488">
        <f t="shared" si="29"/>
        <v>1</v>
      </c>
      <c r="L488" t="str">
        <f t="shared" si="30"/>
        <v>Low</v>
      </c>
      <c r="M488">
        <f t="shared" si="31"/>
        <v>0</v>
      </c>
    </row>
    <row r="489" spans="1:13" x14ac:dyDescent="0.35">
      <c r="A489">
        <v>6</v>
      </c>
      <c r="B489" t="s">
        <v>9</v>
      </c>
      <c r="C489">
        <v>1</v>
      </c>
      <c r="D489">
        <v>0</v>
      </c>
      <c r="E489" t="s">
        <v>9</v>
      </c>
      <c r="F489">
        <v>4</v>
      </c>
      <c r="G489">
        <v>1</v>
      </c>
      <c r="H489" t="s">
        <v>10</v>
      </c>
      <c r="I489">
        <f t="shared" si="28"/>
        <v>1</v>
      </c>
      <c r="J489">
        <f>IF(Table2[[#This Row],[Drained_after_socializing]]="Yes",1,IF(Table2[[#This Row],[Drained_after_socializing]]="No",0,""))</f>
        <v>1</v>
      </c>
      <c r="K489">
        <f t="shared" si="29"/>
        <v>0</v>
      </c>
      <c r="L489" t="str">
        <f t="shared" si="30"/>
        <v>Medium</v>
      </c>
      <c r="M489">
        <f t="shared" si="31"/>
        <v>4.5061608304100043</v>
      </c>
    </row>
    <row r="490" spans="1:13" x14ac:dyDescent="0.35">
      <c r="A490">
        <v>10</v>
      </c>
      <c r="B490" t="s">
        <v>9</v>
      </c>
      <c r="C490">
        <v>0</v>
      </c>
      <c r="D490">
        <v>0</v>
      </c>
      <c r="E490" t="s">
        <v>9</v>
      </c>
      <c r="F490">
        <v>3</v>
      </c>
      <c r="G490">
        <v>0</v>
      </c>
      <c r="H490" t="s">
        <v>10</v>
      </c>
      <c r="I490">
        <f t="shared" si="28"/>
        <v>1</v>
      </c>
      <c r="J490">
        <f>IF(Table2[[#This Row],[Drained_after_socializing]]="Yes",1,IF(Table2[[#This Row],[Drained_after_socializing]]="No",0,""))</f>
        <v>1</v>
      </c>
      <c r="K490">
        <f t="shared" si="29"/>
        <v>0</v>
      </c>
      <c r="L490" t="str">
        <f t="shared" si="30"/>
        <v>High</v>
      </c>
      <c r="M490">
        <f t="shared" si="31"/>
        <v>4.5061608304100043</v>
      </c>
    </row>
    <row r="491" spans="1:13" x14ac:dyDescent="0.35">
      <c r="A491">
        <v>11</v>
      </c>
      <c r="B491" t="s">
        <v>9</v>
      </c>
      <c r="C491">
        <v>3</v>
      </c>
      <c r="D491">
        <v>1</v>
      </c>
      <c r="E491" t="s">
        <v>9</v>
      </c>
      <c r="F491">
        <v>5</v>
      </c>
      <c r="G491">
        <v>2</v>
      </c>
      <c r="H491" t="s">
        <v>10</v>
      </c>
      <c r="I491">
        <f t="shared" si="28"/>
        <v>1</v>
      </c>
      <c r="J491">
        <f>IF(Table2[[#This Row],[Drained_after_socializing]]="Yes",1,IF(Table2[[#This Row],[Drained_after_socializing]]="No",0,""))</f>
        <v>1</v>
      </c>
      <c r="K491">
        <f t="shared" si="29"/>
        <v>0</v>
      </c>
      <c r="L491" t="str">
        <f t="shared" si="30"/>
        <v>High</v>
      </c>
      <c r="M491">
        <f t="shared" si="31"/>
        <v>4.5061608304100043</v>
      </c>
    </row>
    <row r="492" spans="1:13" x14ac:dyDescent="0.35">
      <c r="A492">
        <v>10</v>
      </c>
      <c r="B492" t="s">
        <v>9</v>
      </c>
      <c r="C492">
        <v>2</v>
      </c>
      <c r="D492">
        <v>1</v>
      </c>
      <c r="E492" t="s">
        <v>9</v>
      </c>
      <c r="F492">
        <v>1</v>
      </c>
      <c r="G492">
        <v>2</v>
      </c>
      <c r="H492" t="s">
        <v>10</v>
      </c>
      <c r="I492">
        <f t="shared" si="28"/>
        <v>1</v>
      </c>
      <c r="J492">
        <f>IF(Table2[[#This Row],[Drained_after_socializing]]="Yes",1,IF(Table2[[#This Row],[Drained_after_socializing]]="No",0,""))</f>
        <v>1</v>
      </c>
      <c r="K492">
        <f t="shared" si="29"/>
        <v>0</v>
      </c>
      <c r="L492" t="str">
        <f t="shared" si="30"/>
        <v>High</v>
      </c>
      <c r="M492">
        <f t="shared" si="31"/>
        <v>4.5061608304100043</v>
      </c>
    </row>
    <row r="493" spans="1:13" x14ac:dyDescent="0.35">
      <c r="A493">
        <v>2</v>
      </c>
      <c r="B493" t="s">
        <v>7</v>
      </c>
      <c r="C493">
        <v>9</v>
      </c>
      <c r="D493">
        <v>6</v>
      </c>
      <c r="E493" t="s">
        <v>7</v>
      </c>
      <c r="F493">
        <v>14</v>
      </c>
      <c r="G493">
        <v>4</v>
      </c>
      <c r="H493" t="s">
        <v>8</v>
      </c>
      <c r="I493">
        <f t="shared" si="28"/>
        <v>0</v>
      </c>
      <c r="J493">
        <f>IF(Table2[[#This Row],[Drained_after_socializing]]="Yes",1,IF(Table2[[#This Row],[Drained_after_socializing]]="No",0,""))</f>
        <v>0</v>
      </c>
      <c r="K493">
        <f t="shared" si="29"/>
        <v>1</v>
      </c>
      <c r="L493" t="str">
        <f t="shared" si="30"/>
        <v>Low</v>
      </c>
      <c r="M493">
        <f t="shared" si="31"/>
        <v>0</v>
      </c>
    </row>
    <row r="494" spans="1:13" x14ac:dyDescent="0.35">
      <c r="A494">
        <v>2</v>
      </c>
      <c r="B494" t="s">
        <v>7</v>
      </c>
      <c r="C494">
        <v>9</v>
      </c>
      <c r="D494">
        <v>4</v>
      </c>
      <c r="E494" t="s">
        <v>7</v>
      </c>
      <c r="F494">
        <v>11</v>
      </c>
      <c r="G494">
        <v>4</v>
      </c>
      <c r="H494" t="s">
        <v>8</v>
      </c>
      <c r="I494">
        <f t="shared" si="28"/>
        <v>0</v>
      </c>
      <c r="J494">
        <f>IF(Table2[[#This Row],[Drained_after_socializing]]="Yes",1,IF(Table2[[#This Row],[Drained_after_socializing]]="No",0,""))</f>
        <v>0</v>
      </c>
      <c r="K494">
        <f t="shared" si="29"/>
        <v>1</v>
      </c>
      <c r="L494" t="str">
        <f t="shared" si="30"/>
        <v>Low</v>
      </c>
      <c r="M494">
        <f t="shared" si="31"/>
        <v>0</v>
      </c>
    </row>
    <row r="495" spans="1:13" x14ac:dyDescent="0.35">
      <c r="A495">
        <v>5</v>
      </c>
      <c r="B495" t="s">
        <v>9</v>
      </c>
      <c r="C495">
        <v>1</v>
      </c>
      <c r="D495">
        <v>0</v>
      </c>
      <c r="E495" t="s">
        <v>9</v>
      </c>
      <c r="F495">
        <v>3</v>
      </c>
      <c r="G495">
        <v>1</v>
      </c>
      <c r="H495" t="s">
        <v>10</v>
      </c>
      <c r="I495">
        <f t="shared" si="28"/>
        <v>1</v>
      </c>
      <c r="J495">
        <f>IF(Table2[[#This Row],[Drained_after_socializing]]="Yes",1,IF(Table2[[#This Row],[Drained_after_socializing]]="No",0,""))</f>
        <v>1</v>
      </c>
      <c r="K495">
        <f t="shared" si="29"/>
        <v>0</v>
      </c>
      <c r="L495" t="str">
        <f t="shared" si="30"/>
        <v>Medium</v>
      </c>
      <c r="M495">
        <f t="shared" si="31"/>
        <v>4.5061608304100043</v>
      </c>
    </row>
    <row r="496" spans="1:13" x14ac:dyDescent="0.35">
      <c r="A496">
        <v>9</v>
      </c>
      <c r="B496" t="s">
        <v>9</v>
      </c>
      <c r="C496">
        <v>2</v>
      </c>
      <c r="D496">
        <v>1</v>
      </c>
      <c r="E496" t="s">
        <v>9</v>
      </c>
      <c r="F496">
        <v>2</v>
      </c>
      <c r="G496">
        <v>0</v>
      </c>
      <c r="H496" t="s">
        <v>10</v>
      </c>
      <c r="I496">
        <f t="shared" si="28"/>
        <v>1</v>
      </c>
      <c r="J496">
        <f>IF(Table2[[#This Row],[Drained_after_socializing]]="Yes",1,IF(Table2[[#This Row],[Drained_after_socializing]]="No",0,""))</f>
        <v>1</v>
      </c>
      <c r="K496">
        <f t="shared" si="29"/>
        <v>0</v>
      </c>
      <c r="L496" t="str">
        <f t="shared" si="30"/>
        <v>High</v>
      </c>
      <c r="M496">
        <f t="shared" si="31"/>
        <v>4.5061608304100043</v>
      </c>
    </row>
    <row r="497" spans="1:13" x14ac:dyDescent="0.35">
      <c r="A497">
        <v>4</v>
      </c>
      <c r="B497" t="s">
        <v>9</v>
      </c>
      <c r="C497">
        <v>3</v>
      </c>
      <c r="D497">
        <v>0</v>
      </c>
      <c r="E497" t="s">
        <v>9</v>
      </c>
      <c r="F497">
        <v>3</v>
      </c>
      <c r="G497">
        <v>0</v>
      </c>
      <c r="H497" t="s">
        <v>10</v>
      </c>
      <c r="I497">
        <f t="shared" si="28"/>
        <v>1</v>
      </c>
      <c r="J497">
        <f>IF(Table2[[#This Row],[Drained_after_socializing]]="Yes",1,IF(Table2[[#This Row],[Drained_after_socializing]]="No",0,""))</f>
        <v>1</v>
      </c>
      <c r="K497">
        <f t="shared" si="29"/>
        <v>0</v>
      </c>
      <c r="L497" t="str">
        <f t="shared" si="30"/>
        <v>Medium</v>
      </c>
      <c r="M497">
        <f t="shared" si="31"/>
        <v>4.5061608304100043</v>
      </c>
    </row>
    <row r="498" spans="1:13" x14ac:dyDescent="0.35">
      <c r="A498">
        <v>2</v>
      </c>
      <c r="B498" t="s">
        <v>7</v>
      </c>
      <c r="C498">
        <v>7</v>
      </c>
      <c r="D498">
        <v>5</v>
      </c>
      <c r="E498" t="s">
        <v>7</v>
      </c>
      <c r="F498">
        <v>9</v>
      </c>
      <c r="G498">
        <v>8</v>
      </c>
      <c r="H498" t="s">
        <v>8</v>
      </c>
      <c r="I498">
        <f t="shared" si="28"/>
        <v>0</v>
      </c>
      <c r="J498">
        <f>IF(Table2[[#This Row],[Drained_after_socializing]]="Yes",1,IF(Table2[[#This Row],[Drained_after_socializing]]="No",0,""))</f>
        <v>0</v>
      </c>
      <c r="K498">
        <f t="shared" si="29"/>
        <v>1</v>
      </c>
      <c r="L498" t="str">
        <f t="shared" si="30"/>
        <v>Low</v>
      </c>
      <c r="M498">
        <f t="shared" si="31"/>
        <v>0</v>
      </c>
    </row>
    <row r="499" spans="1:13" x14ac:dyDescent="0.35">
      <c r="A499">
        <v>10</v>
      </c>
      <c r="B499" t="s">
        <v>9</v>
      </c>
      <c r="C499">
        <v>2</v>
      </c>
      <c r="D499">
        <v>2</v>
      </c>
      <c r="E499" t="s">
        <v>9</v>
      </c>
      <c r="F499">
        <v>3</v>
      </c>
      <c r="G499">
        <v>0</v>
      </c>
      <c r="H499" t="s">
        <v>10</v>
      </c>
      <c r="I499">
        <f t="shared" si="28"/>
        <v>1</v>
      </c>
      <c r="J499">
        <f>IF(Table2[[#This Row],[Drained_after_socializing]]="Yes",1,IF(Table2[[#This Row],[Drained_after_socializing]]="No",0,""))</f>
        <v>1</v>
      </c>
      <c r="K499">
        <f t="shared" si="29"/>
        <v>0</v>
      </c>
      <c r="L499" t="str">
        <f t="shared" si="30"/>
        <v>High</v>
      </c>
      <c r="M499">
        <f t="shared" si="31"/>
        <v>4.5061608304100043</v>
      </c>
    </row>
    <row r="500" spans="1:13" x14ac:dyDescent="0.35">
      <c r="A500">
        <v>1</v>
      </c>
      <c r="B500" t="s">
        <v>7</v>
      </c>
      <c r="C500">
        <v>7</v>
      </c>
      <c r="D500">
        <v>5</v>
      </c>
      <c r="E500" t="s">
        <v>7</v>
      </c>
      <c r="F500">
        <v>8</v>
      </c>
      <c r="G500">
        <v>3</v>
      </c>
      <c r="H500" t="s">
        <v>8</v>
      </c>
      <c r="I500">
        <f t="shared" si="28"/>
        <v>0</v>
      </c>
      <c r="J500">
        <f>IF(Table2[[#This Row],[Drained_after_socializing]]="Yes",1,IF(Table2[[#This Row],[Drained_after_socializing]]="No",0,""))</f>
        <v>0</v>
      </c>
      <c r="K500">
        <f t="shared" si="29"/>
        <v>1</v>
      </c>
      <c r="L500" t="str">
        <f t="shared" si="30"/>
        <v>Low</v>
      </c>
      <c r="M500">
        <f t="shared" si="31"/>
        <v>0</v>
      </c>
    </row>
    <row r="501" spans="1:13" x14ac:dyDescent="0.35">
      <c r="A501">
        <v>3</v>
      </c>
      <c r="B501" t="s">
        <v>7</v>
      </c>
      <c r="C501">
        <v>6</v>
      </c>
      <c r="D501">
        <v>7</v>
      </c>
      <c r="E501" t="s">
        <v>7</v>
      </c>
      <c r="F501">
        <v>12</v>
      </c>
      <c r="G501">
        <v>4</v>
      </c>
      <c r="H501" t="s">
        <v>8</v>
      </c>
      <c r="I501">
        <f t="shared" si="28"/>
        <v>0</v>
      </c>
      <c r="J501">
        <f>IF(Table2[[#This Row],[Drained_after_socializing]]="Yes",1,IF(Table2[[#This Row],[Drained_after_socializing]]="No",0,""))</f>
        <v>0</v>
      </c>
      <c r="K501">
        <f t="shared" si="29"/>
        <v>1</v>
      </c>
      <c r="L501" t="str">
        <f t="shared" si="30"/>
        <v>Low</v>
      </c>
      <c r="M501">
        <f t="shared" si="31"/>
        <v>0</v>
      </c>
    </row>
    <row r="502" spans="1:13" x14ac:dyDescent="0.35">
      <c r="A502">
        <v>8</v>
      </c>
      <c r="B502" t="s">
        <v>9</v>
      </c>
      <c r="C502">
        <v>1</v>
      </c>
      <c r="D502">
        <v>0</v>
      </c>
      <c r="E502" t="s">
        <v>9</v>
      </c>
      <c r="F502">
        <v>5</v>
      </c>
      <c r="G502">
        <v>2</v>
      </c>
      <c r="H502" t="s">
        <v>10</v>
      </c>
      <c r="I502">
        <f t="shared" si="28"/>
        <v>1</v>
      </c>
      <c r="J502">
        <f>IF(Table2[[#This Row],[Drained_after_socializing]]="Yes",1,IF(Table2[[#This Row],[Drained_after_socializing]]="No",0,""))</f>
        <v>1</v>
      </c>
      <c r="K502">
        <f t="shared" si="29"/>
        <v>0</v>
      </c>
      <c r="L502" t="str">
        <f t="shared" si="30"/>
        <v>High</v>
      </c>
      <c r="M502">
        <f t="shared" si="31"/>
        <v>4.5061608304100043</v>
      </c>
    </row>
    <row r="503" spans="1:13" x14ac:dyDescent="0.35">
      <c r="A503">
        <v>2</v>
      </c>
      <c r="B503" t="s">
        <v>7</v>
      </c>
      <c r="C503">
        <v>4</v>
      </c>
      <c r="D503">
        <v>7</v>
      </c>
      <c r="E503" t="s">
        <v>7</v>
      </c>
      <c r="F503">
        <v>10</v>
      </c>
      <c r="G503">
        <v>3</v>
      </c>
      <c r="H503" t="s">
        <v>8</v>
      </c>
      <c r="I503">
        <f t="shared" si="28"/>
        <v>0</v>
      </c>
      <c r="J503">
        <f>IF(Table2[[#This Row],[Drained_after_socializing]]="Yes",1,IF(Table2[[#This Row],[Drained_after_socializing]]="No",0,""))</f>
        <v>0</v>
      </c>
      <c r="K503">
        <f t="shared" si="29"/>
        <v>1</v>
      </c>
      <c r="L503" t="str">
        <f t="shared" si="30"/>
        <v>Low</v>
      </c>
      <c r="M503">
        <f t="shared" si="31"/>
        <v>0</v>
      </c>
    </row>
    <row r="504" spans="1:13" x14ac:dyDescent="0.35">
      <c r="A504">
        <v>1</v>
      </c>
      <c r="B504" t="s">
        <v>7</v>
      </c>
      <c r="C504">
        <v>5</v>
      </c>
      <c r="D504">
        <v>4</v>
      </c>
      <c r="E504" t="s">
        <v>7</v>
      </c>
      <c r="F504">
        <v>7</v>
      </c>
      <c r="G504">
        <v>8</v>
      </c>
      <c r="H504" t="s">
        <v>8</v>
      </c>
      <c r="I504">
        <f t="shared" si="28"/>
        <v>0</v>
      </c>
      <c r="J504">
        <f>IF(Table2[[#This Row],[Drained_after_socializing]]="Yes",1,IF(Table2[[#This Row],[Drained_after_socializing]]="No",0,""))</f>
        <v>0</v>
      </c>
      <c r="K504">
        <f t="shared" si="29"/>
        <v>1</v>
      </c>
      <c r="L504" t="str">
        <f t="shared" si="30"/>
        <v>Low</v>
      </c>
      <c r="M504">
        <f t="shared" si="31"/>
        <v>0</v>
      </c>
    </row>
    <row r="505" spans="1:13" x14ac:dyDescent="0.35">
      <c r="A505">
        <v>9</v>
      </c>
      <c r="B505" t="s">
        <v>9</v>
      </c>
      <c r="C505">
        <v>3</v>
      </c>
      <c r="D505">
        <v>0</v>
      </c>
      <c r="E505" t="s">
        <v>9</v>
      </c>
      <c r="F505">
        <v>4</v>
      </c>
      <c r="G505">
        <v>0</v>
      </c>
      <c r="H505" t="s">
        <v>10</v>
      </c>
      <c r="I505">
        <f t="shared" si="28"/>
        <v>1</v>
      </c>
      <c r="J505">
        <f>IF(Table2[[#This Row],[Drained_after_socializing]]="Yes",1,IF(Table2[[#This Row],[Drained_after_socializing]]="No",0,""))</f>
        <v>1</v>
      </c>
      <c r="K505">
        <f t="shared" si="29"/>
        <v>0</v>
      </c>
      <c r="L505" t="str">
        <f t="shared" si="30"/>
        <v>High</v>
      </c>
      <c r="M505">
        <f t="shared" si="31"/>
        <v>4.5061608304100043</v>
      </c>
    </row>
    <row r="506" spans="1:13" x14ac:dyDescent="0.35">
      <c r="A506">
        <v>4</v>
      </c>
      <c r="B506" t="s">
        <v>9</v>
      </c>
      <c r="C506">
        <v>3</v>
      </c>
      <c r="D506">
        <v>0</v>
      </c>
      <c r="E506" t="s">
        <v>9</v>
      </c>
      <c r="F506">
        <v>4</v>
      </c>
      <c r="G506">
        <v>1</v>
      </c>
      <c r="H506" t="s">
        <v>10</v>
      </c>
      <c r="I506">
        <f t="shared" si="28"/>
        <v>1</v>
      </c>
      <c r="J506">
        <f>IF(Table2[[#This Row],[Drained_after_socializing]]="Yes",1,IF(Table2[[#This Row],[Drained_after_socializing]]="No",0,""))</f>
        <v>1</v>
      </c>
      <c r="K506">
        <f t="shared" si="29"/>
        <v>0</v>
      </c>
      <c r="L506" t="str">
        <f t="shared" si="30"/>
        <v>Medium</v>
      </c>
      <c r="M506">
        <f t="shared" si="31"/>
        <v>4.5061608304100043</v>
      </c>
    </row>
    <row r="507" spans="1:13" x14ac:dyDescent="0.35">
      <c r="A507">
        <v>0</v>
      </c>
      <c r="B507" t="s">
        <v>7</v>
      </c>
      <c r="C507">
        <v>6</v>
      </c>
      <c r="D507">
        <v>7</v>
      </c>
      <c r="E507" t="s">
        <v>7</v>
      </c>
      <c r="F507">
        <v>8</v>
      </c>
      <c r="G507">
        <v>7</v>
      </c>
      <c r="H507" t="s">
        <v>8</v>
      </c>
      <c r="I507">
        <f t="shared" si="28"/>
        <v>0</v>
      </c>
      <c r="J507">
        <f>IF(Table2[[#This Row],[Drained_after_socializing]]="Yes",1,IF(Table2[[#This Row],[Drained_after_socializing]]="No",0,""))</f>
        <v>0</v>
      </c>
      <c r="K507">
        <f t="shared" si="29"/>
        <v>1</v>
      </c>
      <c r="L507" t="str">
        <f t="shared" si="30"/>
        <v>Low</v>
      </c>
      <c r="M507">
        <f t="shared" si="31"/>
        <v>0</v>
      </c>
    </row>
    <row r="508" spans="1:13" x14ac:dyDescent="0.35">
      <c r="A508">
        <v>9</v>
      </c>
      <c r="B508" t="s">
        <v>9</v>
      </c>
      <c r="C508">
        <v>0</v>
      </c>
      <c r="D508">
        <v>0</v>
      </c>
      <c r="E508" t="s">
        <v>9</v>
      </c>
      <c r="F508">
        <v>5</v>
      </c>
      <c r="G508">
        <v>0</v>
      </c>
      <c r="H508" t="s">
        <v>10</v>
      </c>
      <c r="I508">
        <f t="shared" si="28"/>
        <v>1</v>
      </c>
      <c r="J508">
        <f>IF(Table2[[#This Row],[Drained_after_socializing]]="Yes",1,IF(Table2[[#This Row],[Drained_after_socializing]]="No",0,""))</f>
        <v>1</v>
      </c>
      <c r="K508">
        <f t="shared" si="29"/>
        <v>0</v>
      </c>
      <c r="L508" t="str">
        <f t="shared" si="30"/>
        <v>High</v>
      </c>
      <c r="M508">
        <f t="shared" si="31"/>
        <v>4.5061608304100043</v>
      </c>
    </row>
    <row r="509" spans="1:13" x14ac:dyDescent="0.35">
      <c r="A509">
        <v>10</v>
      </c>
      <c r="B509" t="s">
        <v>9</v>
      </c>
      <c r="C509">
        <v>0</v>
      </c>
      <c r="D509">
        <v>1</v>
      </c>
      <c r="E509" t="s">
        <v>9</v>
      </c>
      <c r="F509">
        <v>5</v>
      </c>
      <c r="G509">
        <v>1</v>
      </c>
      <c r="H509" t="s">
        <v>10</v>
      </c>
      <c r="I509">
        <f t="shared" si="28"/>
        <v>1</v>
      </c>
      <c r="J509">
        <f>IF(Table2[[#This Row],[Drained_after_socializing]]="Yes",1,IF(Table2[[#This Row],[Drained_after_socializing]]="No",0,""))</f>
        <v>1</v>
      </c>
      <c r="K509">
        <f t="shared" si="29"/>
        <v>0</v>
      </c>
      <c r="L509" t="str">
        <f t="shared" si="30"/>
        <v>High</v>
      </c>
      <c r="M509">
        <f t="shared" si="31"/>
        <v>4.5061608304100043</v>
      </c>
    </row>
    <row r="510" spans="1:13" x14ac:dyDescent="0.35">
      <c r="A510">
        <v>7</v>
      </c>
      <c r="B510" t="s">
        <v>9</v>
      </c>
      <c r="C510">
        <v>0</v>
      </c>
      <c r="D510">
        <v>1</v>
      </c>
      <c r="E510" t="s">
        <v>9</v>
      </c>
      <c r="F510">
        <v>1</v>
      </c>
      <c r="G510">
        <v>0</v>
      </c>
      <c r="H510" t="s">
        <v>10</v>
      </c>
      <c r="I510">
        <f t="shared" si="28"/>
        <v>1</v>
      </c>
      <c r="J510">
        <f>IF(Table2[[#This Row],[Drained_after_socializing]]="Yes",1,IF(Table2[[#This Row],[Drained_after_socializing]]="No",0,""))</f>
        <v>1</v>
      </c>
      <c r="K510">
        <f t="shared" si="29"/>
        <v>0</v>
      </c>
      <c r="L510" t="str">
        <f t="shared" si="30"/>
        <v>Medium</v>
      </c>
      <c r="M510">
        <f t="shared" si="31"/>
        <v>4.5061608304100043</v>
      </c>
    </row>
    <row r="511" spans="1:13" x14ac:dyDescent="0.35">
      <c r="A511">
        <v>2</v>
      </c>
      <c r="B511" t="s">
        <v>7</v>
      </c>
      <c r="C511">
        <v>7</v>
      </c>
      <c r="D511">
        <v>4</v>
      </c>
      <c r="E511" t="s">
        <v>7</v>
      </c>
      <c r="F511">
        <v>10</v>
      </c>
      <c r="G511">
        <v>9</v>
      </c>
      <c r="H511" t="s">
        <v>8</v>
      </c>
      <c r="I511">
        <f t="shared" si="28"/>
        <v>0</v>
      </c>
      <c r="J511">
        <f>IF(Table2[[#This Row],[Drained_after_socializing]]="Yes",1,IF(Table2[[#This Row],[Drained_after_socializing]]="No",0,""))</f>
        <v>0</v>
      </c>
      <c r="K511">
        <f t="shared" si="29"/>
        <v>1</v>
      </c>
      <c r="L511" t="str">
        <f t="shared" si="30"/>
        <v>Low</v>
      </c>
      <c r="M511">
        <f t="shared" si="31"/>
        <v>0</v>
      </c>
    </row>
    <row r="512" spans="1:13" x14ac:dyDescent="0.35">
      <c r="A512">
        <v>1</v>
      </c>
      <c r="B512" t="s">
        <v>7</v>
      </c>
      <c r="C512">
        <v>5</v>
      </c>
      <c r="D512">
        <v>5</v>
      </c>
      <c r="E512" t="s">
        <v>7</v>
      </c>
      <c r="F512">
        <v>10</v>
      </c>
      <c r="G512">
        <v>6</v>
      </c>
      <c r="H512" t="s">
        <v>8</v>
      </c>
      <c r="I512">
        <f t="shared" si="28"/>
        <v>0</v>
      </c>
      <c r="J512">
        <f>IF(Table2[[#This Row],[Drained_after_socializing]]="Yes",1,IF(Table2[[#This Row],[Drained_after_socializing]]="No",0,""))</f>
        <v>0</v>
      </c>
      <c r="K512">
        <f t="shared" si="29"/>
        <v>1</v>
      </c>
      <c r="L512" t="str">
        <f t="shared" si="30"/>
        <v>Low</v>
      </c>
      <c r="M512">
        <f t="shared" si="31"/>
        <v>0</v>
      </c>
    </row>
    <row r="513" spans="1:13" x14ac:dyDescent="0.35">
      <c r="A513">
        <v>5</v>
      </c>
      <c r="B513" t="s">
        <v>9</v>
      </c>
      <c r="C513">
        <v>3</v>
      </c>
      <c r="D513">
        <v>2</v>
      </c>
      <c r="E513" t="s">
        <v>9</v>
      </c>
      <c r="F513">
        <v>1</v>
      </c>
      <c r="G513">
        <v>1</v>
      </c>
      <c r="H513" t="s">
        <v>10</v>
      </c>
      <c r="I513">
        <f t="shared" si="28"/>
        <v>1</v>
      </c>
      <c r="J513">
        <f>IF(Table2[[#This Row],[Drained_after_socializing]]="Yes",1,IF(Table2[[#This Row],[Drained_after_socializing]]="No",0,""))</f>
        <v>1</v>
      </c>
      <c r="K513">
        <f t="shared" si="29"/>
        <v>0</v>
      </c>
      <c r="L513" t="str">
        <f t="shared" si="30"/>
        <v>Medium</v>
      </c>
      <c r="M513">
        <f t="shared" si="31"/>
        <v>4.5061608304100043</v>
      </c>
    </row>
    <row r="514" spans="1:13" x14ac:dyDescent="0.35">
      <c r="A514">
        <v>6</v>
      </c>
      <c r="B514" t="s">
        <v>9</v>
      </c>
      <c r="C514">
        <v>1</v>
      </c>
      <c r="D514">
        <v>0</v>
      </c>
      <c r="E514" t="s">
        <v>9</v>
      </c>
      <c r="F514">
        <v>4</v>
      </c>
      <c r="G514">
        <v>0</v>
      </c>
      <c r="H514" t="s">
        <v>10</v>
      </c>
      <c r="I514">
        <f t="shared" ref="I514:I577" si="32">IF(B514="Yes",1,IF(B514="No",0,""))</f>
        <v>1</v>
      </c>
      <c r="J514">
        <f>IF(Table2[[#This Row],[Drained_after_socializing]]="Yes",1,IF(Table2[[#This Row],[Drained_after_socializing]]="No",0,""))</f>
        <v>1</v>
      </c>
      <c r="K514">
        <f t="shared" ref="K514:K577" si="33">IF(H514="Extrovert",1,IF(H514="Introvert",0,""))</f>
        <v>0</v>
      </c>
      <c r="L514" t="str">
        <f t="shared" ref="L514:L577" si="34">IF(A514&lt;=3,"Low",IF(A514&lt;=7,"Medium","High"))</f>
        <v>Medium</v>
      </c>
      <c r="M514">
        <f t="shared" ref="M514:M577" si="35">AVERAGE(IF(H:H="Introvert",A:A))</f>
        <v>4.5061608304100043</v>
      </c>
    </row>
    <row r="515" spans="1:13" x14ac:dyDescent="0.35">
      <c r="A515">
        <v>7</v>
      </c>
      <c r="B515" t="s">
        <v>9</v>
      </c>
      <c r="C515">
        <v>3</v>
      </c>
      <c r="D515">
        <v>2</v>
      </c>
      <c r="E515" t="s">
        <v>9</v>
      </c>
      <c r="F515">
        <v>1</v>
      </c>
      <c r="G515">
        <v>0</v>
      </c>
      <c r="H515" t="s">
        <v>10</v>
      </c>
      <c r="I515">
        <f t="shared" si="32"/>
        <v>1</v>
      </c>
      <c r="J515">
        <f>IF(Table2[[#This Row],[Drained_after_socializing]]="Yes",1,IF(Table2[[#This Row],[Drained_after_socializing]]="No",0,""))</f>
        <v>1</v>
      </c>
      <c r="K515">
        <f t="shared" si="33"/>
        <v>0</v>
      </c>
      <c r="L515" t="str">
        <f t="shared" si="34"/>
        <v>Medium</v>
      </c>
      <c r="M515">
        <f t="shared" si="35"/>
        <v>4.5061608304100043</v>
      </c>
    </row>
    <row r="516" spans="1:13" x14ac:dyDescent="0.35">
      <c r="A516">
        <v>3</v>
      </c>
      <c r="B516" t="s">
        <v>7</v>
      </c>
      <c r="C516">
        <v>6</v>
      </c>
      <c r="D516">
        <v>7</v>
      </c>
      <c r="E516" t="s">
        <v>7</v>
      </c>
      <c r="F516">
        <v>13</v>
      </c>
      <c r="G516">
        <v>6</v>
      </c>
      <c r="H516" t="s">
        <v>8</v>
      </c>
      <c r="I516">
        <f t="shared" si="32"/>
        <v>0</v>
      </c>
      <c r="J516">
        <f>IF(Table2[[#This Row],[Drained_after_socializing]]="Yes",1,IF(Table2[[#This Row],[Drained_after_socializing]]="No",0,""))</f>
        <v>0</v>
      </c>
      <c r="K516">
        <f t="shared" si="33"/>
        <v>1</v>
      </c>
      <c r="L516" t="str">
        <f t="shared" si="34"/>
        <v>Low</v>
      </c>
      <c r="M516">
        <f t="shared" si="35"/>
        <v>0</v>
      </c>
    </row>
    <row r="517" spans="1:13" x14ac:dyDescent="0.35">
      <c r="A517">
        <v>1</v>
      </c>
      <c r="B517" t="s">
        <v>7</v>
      </c>
      <c r="C517">
        <v>6</v>
      </c>
      <c r="D517">
        <v>7</v>
      </c>
      <c r="E517" t="s">
        <v>7</v>
      </c>
      <c r="F517">
        <v>6</v>
      </c>
      <c r="G517">
        <v>3</v>
      </c>
      <c r="H517" t="s">
        <v>8</v>
      </c>
      <c r="I517">
        <f t="shared" si="32"/>
        <v>0</v>
      </c>
      <c r="J517">
        <f>IF(Table2[[#This Row],[Drained_after_socializing]]="Yes",1,IF(Table2[[#This Row],[Drained_after_socializing]]="No",0,""))</f>
        <v>0</v>
      </c>
      <c r="K517">
        <f t="shared" si="33"/>
        <v>1</v>
      </c>
      <c r="L517" t="str">
        <f t="shared" si="34"/>
        <v>Low</v>
      </c>
      <c r="M517">
        <f t="shared" si="35"/>
        <v>0</v>
      </c>
    </row>
    <row r="518" spans="1:13" x14ac:dyDescent="0.35">
      <c r="A518">
        <v>8</v>
      </c>
      <c r="B518" t="s">
        <v>9</v>
      </c>
      <c r="C518">
        <v>2</v>
      </c>
      <c r="D518">
        <v>2</v>
      </c>
      <c r="E518" t="s">
        <v>9</v>
      </c>
      <c r="F518">
        <v>4</v>
      </c>
      <c r="G518">
        <v>2</v>
      </c>
      <c r="H518" t="s">
        <v>10</v>
      </c>
      <c r="I518">
        <f t="shared" si="32"/>
        <v>1</v>
      </c>
      <c r="J518">
        <f>IF(Table2[[#This Row],[Drained_after_socializing]]="Yes",1,IF(Table2[[#This Row],[Drained_after_socializing]]="No",0,""))</f>
        <v>1</v>
      </c>
      <c r="K518">
        <f t="shared" si="33"/>
        <v>0</v>
      </c>
      <c r="L518" t="str">
        <f t="shared" si="34"/>
        <v>High</v>
      </c>
      <c r="M518">
        <f t="shared" si="35"/>
        <v>4.5061608304100043</v>
      </c>
    </row>
    <row r="519" spans="1:13" x14ac:dyDescent="0.35">
      <c r="A519">
        <v>0</v>
      </c>
      <c r="B519" t="s">
        <v>7</v>
      </c>
      <c r="C519">
        <v>4</v>
      </c>
      <c r="D519">
        <v>7</v>
      </c>
      <c r="E519" t="s">
        <v>7</v>
      </c>
      <c r="F519">
        <v>7</v>
      </c>
      <c r="G519">
        <v>7</v>
      </c>
      <c r="H519" t="s">
        <v>8</v>
      </c>
      <c r="I519">
        <f t="shared" si="32"/>
        <v>0</v>
      </c>
      <c r="J519">
        <f>IF(Table2[[#This Row],[Drained_after_socializing]]="Yes",1,IF(Table2[[#This Row],[Drained_after_socializing]]="No",0,""))</f>
        <v>0</v>
      </c>
      <c r="K519">
        <f t="shared" si="33"/>
        <v>1</v>
      </c>
      <c r="L519" t="str">
        <f t="shared" si="34"/>
        <v>Low</v>
      </c>
      <c r="M519">
        <f t="shared" si="35"/>
        <v>0</v>
      </c>
    </row>
    <row r="520" spans="1:13" x14ac:dyDescent="0.35">
      <c r="A520">
        <v>2</v>
      </c>
      <c r="B520" t="s">
        <v>7</v>
      </c>
      <c r="C520">
        <v>5</v>
      </c>
      <c r="D520">
        <v>6</v>
      </c>
      <c r="E520" t="s">
        <v>7</v>
      </c>
      <c r="F520">
        <v>12</v>
      </c>
      <c r="G520">
        <v>3</v>
      </c>
      <c r="H520" t="s">
        <v>8</v>
      </c>
      <c r="I520">
        <f t="shared" si="32"/>
        <v>0</v>
      </c>
      <c r="J520">
        <f>IF(Table2[[#This Row],[Drained_after_socializing]]="Yes",1,IF(Table2[[#This Row],[Drained_after_socializing]]="No",0,""))</f>
        <v>0</v>
      </c>
      <c r="K520">
        <f t="shared" si="33"/>
        <v>1</v>
      </c>
      <c r="L520" t="str">
        <f t="shared" si="34"/>
        <v>Low</v>
      </c>
      <c r="M520">
        <f t="shared" si="35"/>
        <v>0</v>
      </c>
    </row>
    <row r="521" spans="1:13" x14ac:dyDescent="0.35">
      <c r="A521">
        <v>5</v>
      </c>
      <c r="B521" t="s">
        <v>9</v>
      </c>
      <c r="C521">
        <v>3</v>
      </c>
      <c r="D521">
        <v>0</v>
      </c>
      <c r="E521" t="s">
        <v>9</v>
      </c>
      <c r="F521">
        <v>1</v>
      </c>
      <c r="G521">
        <v>1</v>
      </c>
      <c r="H521" t="s">
        <v>10</v>
      </c>
      <c r="I521">
        <f t="shared" si="32"/>
        <v>1</v>
      </c>
      <c r="J521">
        <f>IF(Table2[[#This Row],[Drained_after_socializing]]="Yes",1,IF(Table2[[#This Row],[Drained_after_socializing]]="No",0,""))</f>
        <v>1</v>
      </c>
      <c r="K521">
        <f t="shared" si="33"/>
        <v>0</v>
      </c>
      <c r="L521" t="str">
        <f t="shared" si="34"/>
        <v>Medium</v>
      </c>
      <c r="M521">
        <f t="shared" si="35"/>
        <v>4.5061608304100043</v>
      </c>
    </row>
    <row r="522" spans="1:13" x14ac:dyDescent="0.35">
      <c r="A522">
        <v>4.5058160029999996</v>
      </c>
      <c r="B522" t="s">
        <v>7</v>
      </c>
      <c r="C522">
        <v>9</v>
      </c>
      <c r="D522">
        <v>5</v>
      </c>
      <c r="E522" t="s">
        <v>7</v>
      </c>
      <c r="F522">
        <v>8</v>
      </c>
      <c r="G522">
        <v>3</v>
      </c>
      <c r="H522" t="s">
        <v>8</v>
      </c>
      <c r="I522">
        <f t="shared" si="32"/>
        <v>0</v>
      </c>
      <c r="J522">
        <f>IF(Table2[[#This Row],[Drained_after_socializing]]="Yes",1,IF(Table2[[#This Row],[Drained_after_socializing]]="No",0,""))</f>
        <v>0</v>
      </c>
      <c r="K522">
        <f t="shared" si="33"/>
        <v>1</v>
      </c>
      <c r="L522" t="str">
        <f t="shared" si="34"/>
        <v>Medium</v>
      </c>
      <c r="M522">
        <f t="shared" si="35"/>
        <v>0</v>
      </c>
    </row>
    <row r="523" spans="1:13" x14ac:dyDescent="0.35">
      <c r="A523">
        <v>10</v>
      </c>
      <c r="B523" t="s">
        <v>9</v>
      </c>
      <c r="C523">
        <v>3</v>
      </c>
      <c r="D523">
        <v>1</v>
      </c>
      <c r="E523" t="s">
        <v>9</v>
      </c>
      <c r="F523">
        <v>4</v>
      </c>
      <c r="G523">
        <v>1</v>
      </c>
      <c r="H523" t="s">
        <v>10</v>
      </c>
      <c r="I523">
        <f t="shared" si="32"/>
        <v>1</v>
      </c>
      <c r="J523">
        <f>IF(Table2[[#This Row],[Drained_after_socializing]]="Yes",1,IF(Table2[[#This Row],[Drained_after_socializing]]="No",0,""))</f>
        <v>1</v>
      </c>
      <c r="K523">
        <f t="shared" si="33"/>
        <v>0</v>
      </c>
      <c r="L523" t="str">
        <f t="shared" si="34"/>
        <v>High</v>
      </c>
      <c r="M523">
        <f t="shared" si="35"/>
        <v>4.5061608304100043</v>
      </c>
    </row>
    <row r="524" spans="1:13" x14ac:dyDescent="0.35">
      <c r="A524">
        <v>0</v>
      </c>
      <c r="B524" t="s">
        <v>7</v>
      </c>
      <c r="C524">
        <v>6</v>
      </c>
      <c r="D524">
        <v>4</v>
      </c>
      <c r="E524" t="s">
        <v>7</v>
      </c>
      <c r="F524">
        <v>13</v>
      </c>
      <c r="G524">
        <v>6</v>
      </c>
      <c r="H524" t="s">
        <v>10</v>
      </c>
      <c r="I524">
        <f t="shared" si="32"/>
        <v>0</v>
      </c>
      <c r="J524">
        <f>IF(Table2[[#This Row],[Drained_after_socializing]]="Yes",1,IF(Table2[[#This Row],[Drained_after_socializing]]="No",0,""))</f>
        <v>0</v>
      </c>
      <c r="K524">
        <f t="shared" si="33"/>
        <v>0</v>
      </c>
      <c r="L524" t="str">
        <f t="shared" si="34"/>
        <v>Low</v>
      </c>
      <c r="M524">
        <f t="shared" si="35"/>
        <v>4.5061608304100043</v>
      </c>
    </row>
    <row r="525" spans="1:13" x14ac:dyDescent="0.35">
      <c r="A525">
        <v>4</v>
      </c>
      <c r="B525" t="s">
        <v>9</v>
      </c>
      <c r="C525">
        <v>0</v>
      </c>
      <c r="D525">
        <v>0</v>
      </c>
      <c r="E525" t="s">
        <v>9</v>
      </c>
      <c r="F525">
        <v>0</v>
      </c>
      <c r="G525">
        <v>1</v>
      </c>
      <c r="H525" t="s">
        <v>10</v>
      </c>
      <c r="I525">
        <f t="shared" si="32"/>
        <v>1</v>
      </c>
      <c r="J525">
        <f>IF(Table2[[#This Row],[Drained_after_socializing]]="Yes",1,IF(Table2[[#This Row],[Drained_after_socializing]]="No",0,""))</f>
        <v>1</v>
      </c>
      <c r="K525">
        <f t="shared" si="33"/>
        <v>0</v>
      </c>
      <c r="L525" t="str">
        <f t="shared" si="34"/>
        <v>Medium</v>
      </c>
      <c r="M525">
        <f t="shared" si="35"/>
        <v>4.5061608304100043</v>
      </c>
    </row>
    <row r="526" spans="1:13" x14ac:dyDescent="0.35">
      <c r="A526">
        <v>8</v>
      </c>
      <c r="B526" t="s">
        <v>9</v>
      </c>
      <c r="C526">
        <v>0</v>
      </c>
      <c r="D526">
        <v>2</v>
      </c>
      <c r="E526" t="s">
        <v>9</v>
      </c>
      <c r="F526">
        <v>0</v>
      </c>
      <c r="G526">
        <v>2</v>
      </c>
      <c r="H526" t="s">
        <v>10</v>
      </c>
      <c r="I526">
        <f t="shared" si="32"/>
        <v>1</v>
      </c>
      <c r="J526">
        <f>IF(Table2[[#This Row],[Drained_after_socializing]]="Yes",1,IF(Table2[[#This Row],[Drained_after_socializing]]="No",0,""))</f>
        <v>1</v>
      </c>
      <c r="K526">
        <f t="shared" si="33"/>
        <v>0</v>
      </c>
      <c r="L526" t="str">
        <f t="shared" si="34"/>
        <v>High</v>
      </c>
      <c r="M526">
        <f t="shared" si="35"/>
        <v>4.5061608304100043</v>
      </c>
    </row>
    <row r="527" spans="1:13" x14ac:dyDescent="0.35">
      <c r="A527">
        <v>11</v>
      </c>
      <c r="B527" t="s">
        <v>9</v>
      </c>
      <c r="C527">
        <v>3</v>
      </c>
      <c r="D527">
        <v>1</v>
      </c>
      <c r="E527" t="s">
        <v>9</v>
      </c>
      <c r="F527">
        <v>0</v>
      </c>
      <c r="G527">
        <v>2</v>
      </c>
      <c r="H527" t="s">
        <v>10</v>
      </c>
      <c r="I527">
        <f t="shared" si="32"/>
        <v>1</v>
      </c>
      <c r="J527">
        <f>IF(Table2[[#This Row],[Drained_after_socializing]]="Yes",1,IF(Table2[[#This Row],[Drained_after_socializing]]="No",0,""))</f>
        <v>1</v>
      </c>
      <c r="K527">
        <f t="shared" si="33"/>
        <v>0</v>
      </c>
      <c r="L527" t="str">
        <f t="shared" si="34"/>
        <v>High</v>
      </c>
      <c r="M527">
        <f t="shared" si="35"/>
        <v>4.5061608304100043</v>
      </c>
    </row>
    <row r="528" spans="1:13" x14ac:dyDescent="0.35">
      <c r="A528">
        <v>4.5058160029999996</v>
      </c>
      <c r="B528" t="s">
        <v>9</v>
      </c>
      <c r="C528">
        <v>3</v>
      </c>
      <c r="D528">
        <v>2</v>
      </c>
      <c r="E528" t="s">
        <v>9</v>
      </c>
      <c r="F528">
        <v>5</v>
      </c>
      <c r="G528">
        <v>0</v>
      </c>
      <c r="H528" t="s">
        <v>10</v>
      </c>
      <c r="I528">
        <f t="shared" si="32"/>
        <v>1</v>
      </c>
      <c r="J528">
        <f>IF(Table2[[#This Row],[Drained_after_socializing]]="Yes",1,IF(Table2[[#This Row],[Drained_after_socializing]]="No",0,""))</f>
        <v>1</v>
      </c>
      <c r="K528">
        <f t="shared" si="33"/>
        <v>0</v>
      </c>
      <c r="L528" t="str">
        <f t="shared" si="34"/>
        <v>Medium</v>
      </c>
      <c r="M528">
        <f t="shared" si="35"/>
        <v>4.5061608304100043</v>
      </c>
    </row>
    <row r="529" spans="1:13" x14ac:dyDescent="0.35">
      <c r="A529">
        <v>3</v>
      </c>
      <c r="B529" t="s">
        <v>7</v>
      </c>
      <c r="C529">
        <v>4</v>
      </c>
      <c r="D529">
        <v>6</v>
      </c>
      <c r="E529" t="s">
        <v>7</v>
      </c>
      <c r="F529">
        <v>12</v>
      </c>
      <c r="G529">
        <v>3</v>
      </c>
      <c r="H529" t="s">
        <v>8</v>
      </c>
      <c r="I529">
        <f t="shared" si="32"/>
        <v>0</v>
      </c>
      <c r="J529">
        <f>IF(Table2[[#This Row],[Drained_after_socializing]]="Yes",1,IF(Table2[[#This Row],[Drained_after_socializing]]="No",0,""))</f>
        <v>0</v>
      </c>
      <c r="K529">
        <f t="shared" si="33"/>
        <v>1</v>
      </c>
      <c r="L529" t="str">
        <f t="shared" si="34"/>
        <v>Low</v>
      </c>
      <c r="M529">
        <f t="shared" si="35"/>
        <v>0</v>
      </c>
    </row>
    <row r="530" spans="1:13" x14ac:dyDescent="0.35">
      <c r="A530">
        <v>2</v>
      </c>
      <c r="B530" t="s">
        <v>7</v>
      </c>
      <c r="C530">
        <v>4</v>
      </c>
      <c r="D530">
        <v>5</v>
      </c>
      <c r="E530" t="s">
        <v>7</v>
      </c>
      <c r="F530">
        <v>6</v>
      </c>
      <c r="G530">
        <v>3.5647266310000001</v>
      </c>
      <c r="H530" t="s">
        <v>8</v>
      </c>
      <c r="I530">
        <f t="shared" si="32"/>
        <v>0</v>
      </c>
      <c r="J530">
        <f>IF(Table2[[#This Row],[Drained_after_socializing]]="Yes",1,IF(Table2[[#This Row],[Drained_after_socializing]]="No",0,""))</f>
        <v>0</v>
      </c>
      <c r="K530">
        <f t="shared" si="33"/>
        <v>1</v>
      </c>
      <c r="L530" t="str">
        <f t="shared" si="34"/>
        <v>Low</v>
      </c>
      <c r="M530">
        <f t="shared" si="35"/>
        <v>0</v>
      </c>
    </row>
    <row r="531" spans="1:13" x14ac:dyDescent="0.35">
      <c r="A531">
        <v>1</v>
      </c>
      <c r="B531" t="s">
        <v>7</v>
      </c>
      <c r="C531">
        <v>7</v>
      </c>
      <c r="D531">
        <v>7</v>
      </c>
      <c r="E531" t="s">
        <v>7</v>
      </c>
      <c r="F531">
        <v>14</v>
      </c>
      <c r="G531">
        <v>8</v>
      </c>
      <c r="H531" t="s">
        <v>8</v>
      </c>
      <c r="I531">
        <f t="shared" si="32"/>
        <v>0</v>
      </c>
      <c r="J531">
        <f>IF(Table2[[#This Row],[Drained_after_socializing]]="Yes",1,IF(Table2[[#This Row],[Drained_after_socializing]]="No",0,""))</f>
        <v>0</v>
      </c>
      <c r="K531">
        <f t="shared" si="33"/>
        <v>1</v>
      </c>
      <c r="L531" t="str">
        <f t="shared" si="34"/>
        <v>Low</v>
      </c>
      <c r="M531">
        <f t="shared" si="35"/>
        <v>0</v>
      </c>
    </row>
    <row r="532" spans="1:13" x14ac:dyDescent="0.35">
      <c r="A532">
        <v>8</v>
      </c>
      <c r="B532" t="s">
        <v>9</v>
      </c>
      <c r="C532">
        <v>2</v>
      </c>
      <c r="D532">
        <v>2</v>
      </c>
      <c r="E532" t="s">
        <v>9</v>
      </c>
      <c r="F532">
        <v>0</v>
      </c>
      <c r="G532">
        <v>0</v>
      </c>
      <c r="H532" t="s">
        <v>10</v>
      </c>
      <c r="I532">
        <f t="shared" si="32"/>
        <v>1</v>
      </c>
      <c r="J532">
        <f>IF(Table2[[#This Row],[Drained_after_socializing]]="Yes",1,IF(Table2[[#This Row],[Drained_after_socializing]]="No",0,""))</f>
        <v>1</v>
      </c>
      <c r="K532">
        <f t="shared" si="33"/>
        <v>0</v>
      </c>
      <c r="L532" t="str">
        <f t="shared" si="34"/>
        <v>High</v>
      </c>
      <c r="M532">
        <f t="shared" si="35"/>
        <v>4.5061608304100043</v>
      </c>
    </row>
    <row r="533" spans="1:13" x14ac:dyDescent="0.35">
      <c r="A533">
        <v>4</v>
      </c>
      <c r="B533" t="s">
        <v>9</v>
      </c>
      <c r="C533">
        <v>2</v>
      </c>
      <c r="D533">
        <v>0</v>
      </c>
      <c r="E533" t="s">
        <v>9</v>
      </c>
      <c r="F533">
        <v>3</v>
      </c>
      <c r="G533">
        <v>1</v>
      </c>
      <c r="H533" t="s">
        <v>10</v>
      </c>
      <c r="I533">
        <f t="shared" si="32"/>
        <v>1</v>
      </c>
      <c r="J533">
        <f>IF(Table2[[#This Row],[Drained_after_socializing]]="Yes",1,IF(Table2[[#This Row],[Drained_after_socializing]]="No",0,""))</f>
        <v>1</v>
      </c>
      <c r="K533">
        <f t="shared" si="33"/>
        <v>0</v>
      </c>
      <c r="L533" t="str">
        <f t="shared" si="34"/>
        <v>Medium</v>
      </c>
      <c r="M533">
        <f t="shared" si="35"/>
        <v>4.5061608304100043</v>
      </c>
    </row>
    <row r="534" spans="1:13" x14ac:dyDescent="0.35">
      <c r="A534">
        <v>2</v>
      </c>
      <c r="B534" t="s">
        <v>7</v>
      </c>
      <c r="C534">
        <v>7</v>
      </c>
      <c r="D534">
        <v>6</v>
      </c>
      <c r="E534" t="s">
        <v>7</v>
      </c>
      <c r="F534">
        <v>10</v>
      </c>
      <c r="G534">
        <v>7</v>
      </c>
      <c r="H534" t="s">
        <v>8</v>
      </c>
      <c r="I534">
        <f t="shared" si="32"/>
        <v>0</v>
      </c>
      <c r="J534">
        <f>IF(Table2[[#This Row],[Drained_after_socializing]]="Yes",1,IF(Table2[[#This Row],[Drained_after_socializing]]="No",0,""))</f>
        <v>0</v>
      </c>
      <c r="K534">
        <f t="shared" si="33"/>
        <v>1</v>
      </c>
      <c r="L534" t="str">
        <f t="shared" si="34"/>
        <v>Low</v>
      </c>
      <c r="M534">
        <f t="shared" si="35"/>
        <v>0</v>
      </c>
    </row>
    <row r="535" spans="1:13" x14ac:dyDescent="0.35">
      <c r="A535">
        <v>2</v>
      </c>
      <c r="B535" t="s">
        <v>7</v>
      </c>
      <c r="C535">
        <v>7</v>
      </c>
      <c r="D535">
        <v>4</v>
      </c>
      <c r="E535" t="s">
        <v>7</v>
      </c>
      <c r="F535">
        <v>9</v>
      </c>
      <c r="G535">
        <v>5</v>
      </c>
      <c r="H535" t="s">
        <v>10</v>
      </c>
      <c r="I535">
        <f t="shared" si="32"/>
        <v>0</v>
      </c>
      <c r="J535">
        <f>IF(Table2[[#This Row],[Drained_after_socializing]]="Yes",1,IF(Table2[[#This Row],[Drained_after_socializing]]="No",0,""))</f>
        <v>0</v>
      </c>
      <c r="K535">
        <f t="shared" si="33"/>
        <v>0</v>
      </c>
      <c r="L535" t="str">
        <f t="shared" si="34"/>
        <v>Low</v>
      </c>
      <c r="M535">
        <f t="shared" si="35"/>
        <v>4.5061608304100043</v>
      </c>
    </row>
    <row r="536" spans="1:13" x14ac:dyDescent="0.35">
      <c r="A536">
        <v>8</v>
      </c>
      <c r="B536" t="s">
        <v>9</v>
      </c>
      <c r="C536">
        <v>3</v>
      </c>
      <c r="D536">
        <v>0</v>
      </c>
      <c r="E536" t="s">
        <v>9</v>
      </c>
      <c r="F536">
        <v>0</v>
      </c>
      <c r="G536">
        <v>2</v>
      </c>
      <c r="H536" t="s">
        <v>10</v>
      </c>
      <c r="I536">
        <f t="shared" si="32"/>
        <v>1</v>
      </c>
      <c r="J536">
        <f>IF(Table2[[#This Row],[Drained_after_socializing]]="Yes",1,IF(Table2[[#This Row],[Drained_after_socializing]]="No",0,""))</f>
        <v>1</v>
      </c>
      <c r="K536">
        <f t="shared" si="33"/>
        <v>0</v>
      </c>
      <c r="L536" t="str">
        <f t="shared" si="34"/>
        <v>High</v>
      </c>
      <c r="M536">
        <f t="shared" si="35"/>
        <v>4.5061608304100043</v>
      </c>
    </row>
    <row r="537" spans="1:13" x14ac:dyDescent="0.35">
      <c r="A537">
        <v>8</v>
      </c>
      <c r="B537" t="s">
        <v>9</v>
      </c>
      <c r="C537">
        <v>0</v>
      </c>
      <c r="D537">
        <v>1</v>
      </c>
      <c r="E537" t="s">
        <v>9</v>
      </c>
      <c r="F537">
        <v>1</v>
      </c>
      <c r="G537">
        <v>2</v>
      </c>
      <c r="H537" t="s">
        <v>10</v>
      </c>
      <c r="I537">
        <f t="shared" si="32"/>
        <v>1</v>
      </c>
      <c r="J537">
        <f>IF(Table2[[#This Row],[Drained_after_socializing]]="Yes",1,IF(Table2[[#This Row],[Drained_after_socializing]]="No",0,""))</f>
        <v>1</v>
      </c>
      <c r="K537">
        <f t="shared" si="33"/>
        <v>0</v>
      </c>
      <c r="L537" t="str">
        <f t="shared" si="34"/>
        <v>High</v>
      </c>
      <c r="M537">
        <f t="shared" si="35"/>
        <v>4.5061608304100043</v>
      </c>
    </row>
    <row r="538" spans="1:13" x14ac:dyDescent="0.35">
      <c r="A538">
        <v>9</v>
      </c>
      <c r="B538" t="s">
        <v>9</v>
      </c>
      <c r="C538">
        <v>2</v>
      </c>
      <c r="D538">
        <v>1</v>
      </c>
      <c r="E538" t="s">
        <v>9</v>
      </c>
      <c r="F538">
        <v>4</v>
      </c>
      <c r="G538">
        <v>2</v>
      </c>
      <c r="H538" t="s">
        <v>10</v>
      </c>
      <c r="I538">
        <f t="shared" si="32"/>
        <v>1</v>
      </c>
      <c r="J538">
        <f>IF(Table2[[#This Row],[Drained_after_socializing]]="Yes",1,IF(Table2[[#This Row],[Drained_after_socializing]]="No",0,""))</f>
        <v>1</v>
      </c>
      <c r="K538">
        <f t="shared" si="33"/>
        <v>0</v>
      </c>
      <c r="L538" t="str">
        <f t="shared" si="34"/>
        <v>High</v>
      </c>
      <c r="M538">
        <f t="shared" si="35"/>
        <v>4.5061608304100043</v>
      </c>
    </row>
    <row r="539" spans="1:13" x14ac:dyDescent="0.35">
      <c r="A539">
        <v>2</v>
      </c>
      <c r="B539" t="s">
        <v>7</v>
      </c>
      <c r="C539">
        <v>8</v>
      </c>
      <c r="D539">
        <v>6</v>
      </c>
      <c r="E539" t="s">
        <v>7</v>
      </c>
      <c r="F539">
        <v>7</v>
      </c>
      <c r="G539">
        <v>9</v>
      </c>
      <c r="H539" t="s">
        <v>8</v>
      </c>
      <c r="I539">
        <f t="shared" si="32"/>
        <v>0</v>
      </c>
      <c r="J539">
        <f>IF(Table2[[#This Row],[Drained_after_socializing]]="Yes",1,IF(Table2[[#This Row],[Drained_after_socializing]]="No",0,""))</f>
        <v>0</v>
      </c>
      <c r="K539">
        <f t="shared" si="33"/>
        <v>1</v>
      </c>
      <c r="L539" t="str">
        <f t="shared" si="34"/>
        <v>Low</v>
      </c>
      <c r="M539">
        <f t="shared" si="35"/>
        <v>0</v>
      </c>
    </row>
    <row r="540" spans="1:13" x14ac:dyDescent="0.35">
      <c r="A540">
        <v>3</v>
      </c>
      <c r="B540" t="s">
        <v>7</v>
      </c>
      <c r="C540">
        <v>4</v>
      </c>
      <c r="D540">
        <v>5</v>
      </c>
      <c r="E540" t="s">
        <v>7</v>
      </c>
      <c r="F540">
        <v>6</v>
      </c>
      <c r="G540">
        <v>7</v>
      </c>
      <c r="H540" t="s">
        <v>8</v>
      </c>
      <c r="I540">
        <f t="shared" si="32"/>
        <v>0</v>
      </c>
      <c r="J540">
        <f>IF(Table2[[#This Row],[Drained_after_socializing]]="Yes",1,IF(Table2[[#This Row],[Drained_after_socializing]]="No",0,""))</f>
        <v>0</v>
      </c>
      <c r="K540">
        <f t="shared" si="33"/>
        <v>1</v>
      </c>
      <c r="L540" t="str">
        <f t="shared" si="34"/>
        <v>Low</v>
      </c>
      <c r="M540">
        <f t="shared" si="35"/>
        <v>0</v>
      </c>
    </row>
    <row r="541" spans="1:13" x14ac:dyDescent="0.35">
      <c r="A541">
        <v>9</v>
      </c>
      <c r="B541" t="s">
        <v>9</v>
      </c>
      <c r="C541">
        <v>2</v>
      </c>
      <c r="D541">
        <v>1</v>
      </c>
      <c r="E541" t="s">
        <v>9</v>
      </c>
      <c r="F541">
        <v>4</v>
      </c>
      <c r="G541">
        <v>1</v>
      </c>
      <c r="H541" t="s">
        <v>10</v>
      </c>
      <c r="I541">
        <f t="shared" si="32"/>
        <v>1</v>
      </c>
      <c r="J541">
        <f>IF(Table2[[#This Row],[Drained_after_socializing]]="Yes",1,IF(Table2[[#This Row],[Drained_after_socializing]]="No",0,""))</f>
        <v>1</v>
      </c>
      <c r="K541">
        <f t="shared" si="33"/>
        <v>0</v>
      </c>
      <c r="L541" t="str">
        <f t="shared" si="34"/>
        <v>High</v>
      </c>
      <c r="M541">
        <f t="shared" si="35"/>
        <v>4.5061608304100043</v>
      </c>
    </row>
    <row r="542" spans="1:13" x14ac:dyDescent="0.35">
      <c r="A542">
        <v>4</v>
      </c>
      <c r="B542" t="s">
        <v>9</v>
      </c>
      <c r="C542">
        <v>1</v>
      </c>
      <c r="D542">
        <v>2</v>
      </c>
      <c r="E542" t="s">
        <v>9</v>
      </c>
      <c r="F542">
        <v>1</v>
      </c>
      <c r="G542">
        <v>1</v>
      </c>
      <c r="H542" t="s">
        <v>10</v>
      </c>
      <c r="I542">
        <f t="shared" si="32"/>
        <v>1</v>
      </c>
      <c r="J542">
        <f>IF(Table2[[#This Row],[Drained_after_socializing]]="Yes",1,IF(Table2[[#This Row],[Drained_after_socializing]]="No",0,""))</f>
        <v>1</v>
      </c>
      <c r="K542">
        <f t="shared" si="33"/>
        <v>0</v>
      </c>
      <c r="L542" t="str">
        <f t="shared" si="34"/>
        <v>Medium</v>
      </c>
      <c r="M542">
        <f t="shared" si="35"/>
        <v>4.5061608304100043</v>
      </c>
    </row>
    <row r="543" spans="1:13" x14ac:dyDescent="0.35">
      <c r="A543">
        <v>8</v>
      </c>
      <c r="B543" t="s">
        <v>9</v>
      </c>
      <c r="C543">
        <v>0</v>
      </c>
      <c r="D543">
        <v>0</v>
      </c>
      <c r="E543" t="s">
        <v>9</v>
      </c>
      <c r="F543">
        <v>5</v>
      </c>
      <c r="G543">
        <v>2</v>
      </c>
      <c r="H543" t="s">
        <v>10</v>
      </c>
      <c r="I543">
        <f t="shared" si="32"/>
        <v>1</v>
      </c>
      <c r="J543">
        <f>IF(Table2[[#This Row],[Drained_after_socializing]]="Yes",1,IF(Table2[[#This Row],[Drained_after_socializing]]="No",0,""))</f>
        <v>1</v>
      </c>
      <c r="K543">
        <f t="shared" si="33"/>
        <v>0</v>
      </c>
      <c r="L543" t="str">
        <f t="shared" si="34"/>
        <v>High</v>
      </c>
      <c r="M543">
        <f t="shared" si="35"/>
        <v>4.5061608304100043</v>
      </c>
    </row>
    <row r="544" spans="1:13" x14ac:dyDescent="0.35">
      <c r="A544">
        <v>11</v>
      </c>
      <c r="B544" t="s">
        <v>9</v>
      </c>
      <c r="C544">
        <v>3</v>
      </c>
      <c r="D544">
        <v>0</v>
      </c>
      <c r="E544" t="s">
        <v>9</v>
      </c>
      <c r="F544">
        <v>0</v>
      </c>
      <c r="G544">
        <v>1</v>
      </c>
      <c r="H544" t="s">
        <v>10</v>
      </c>
      <c r="I544">
        <f t="shared" si="32"/>
        <v>1</v>
      </c>
      <c r="J544">
        <f>IF(Table2[[#This Row],[Drained_after_socializing]]="Yes",1,IF(Table2[[#This Row],[Drained_after_socializing]]="No",0,""))</f>
        <v>1</v>
      </c>
      <c r="K544">
        <f t="shared" si="33"/>
        <v>0</v>
      </c>
      <c r="L544" t="str">
        <f t="shared" si="34"/>
        <v>High</v>
      </c>
      <c r="M544">
        <f t="shared" si="35"/>
        <v>4.5061608304100043</v>
      </c>
    </row>
    <row r="545" spans="1:13" x14ac:dyDescent="0.35">
      <c r="A545">
        <v>3</v>
      </c>
      <c r="B545" t="s">
        <v>7</v>
      </c>
      <c r="C545">
        <v>4</v>
      </c>
      <c r="D545">
        <v>6</v>
      </c>
      <c r="E545" t="s">
        <v>7</v>
      </c>
      <c r="F545">
        <v>12</v>
      </c>
      <c r="G545">
        <v>3</v>
      </c>
      <c r="H545" t="s">
        <v>8</v>
      </c>
      <c r="I545">
        <f t="shared" si="32"/>
        <v>0</v>
      </c>
      <c r="J545">
        <f>IF(Table2[[#This Row],[Drained_after_socializing]]="Yes",1,IF(Table2[[#This Row],[Drained_after_socializing]]="No",0,""))</f>
        <v>0</v>
      </c>
      <c r="K545">
        <f t="shared" si="33"/>
        <v>1</v>
      </c>
      <c r="L545" t="str">
        <f t="shared" si="34"/>
        <v>Low</v>
      </c>
      <c r="M545">
        <f t="shared" si="35"/>
        <v>0</v>
      </c>
    </row>
    <row r="546" spans="1:13" x14ac:dyDescent="0.35">
      <c r="A546">
        <v>8</v>
      </c>
      <c r="B546" t="s">
        <v>9</v>
      </c>
      <c r="C546">
        <v>3</v>
      </c>
      <c r="D546">
        <v>1</v>
      </c>
      <c r="E546" t="s">
        <v>9</v>
      </c>
      <c r="F546">
        <v>3</v>
      </c>
      <c r="G546">
        <v>2</v>
      </c>
      <c r="H546" t="s">
        <v>10</v>
      </c>
      <c r="I546">
        <f t="shared" si="32"/>
        <v>1</v>
      </c>
      <c r="J546">
        <f>IF(Table2[[#This Row],[Drained_after_socializing]]="Yes",1,IF(Table2[[#This Row],[Drained_after_socializing]]="No",0,""))</f>
        <v>1</v>
      </c>
      <c r="K546">
        <f t="shared" si="33"/>
        <v>0</v>
      </c>
      <c r="L546" t="str">
        <f t="shared" si="34"/>
        <v>High</v>
      </c>
      <c r="M546">
        <f t="shared" si="35"/>
        <v>4.5061608304100043</v>
      </c>
    </row>
    <row r="547" spans="1:13" x14ac:dyDescent="0.35">
      <c r="A547">
        <v>6</v>
      </c>
      <c r="B547" t="s">
        <v>9</v>
      </c>
      <c r="C547">
        <v>0</v>
      </c>
      <c r="D547">
        <v>1</v>
      </c>
      <c r="E547" t="s">
        <v>9</v>
      </c>
      <c r="F547">
        <v>2</v>
      </c>
      <c r="G547">
        <v>1</v>
      </c>
      <c r="H547" t="s">
        <v>8</v>
      </c>
      <c r="I547">
        <f t="shared" si="32"/>
        <v>1</v>
      </c>
      <c r="J547">
        <f>IF(Table2[[#This Row],[Drained_after_socializing]]="Yes",1,IF(Table2[[#This Row],[Drained_after_socializing]]="No",0,""))</f>
        <v>1</v>
      </c>
      <c r="K547">
        <f t="shared" si="33"/>
        <v>1</v>
      </c>
      <c r="L547" t="str">
        <f t="shared" si="34"/>
        <v>Medium</v>
      </c>
      <c r="M547">
        <f t="shared" si="35"/>
        <v>0</v>
      </c>
    </row>
    <row r="548" spans="1:13" x14ac:dyDescent="0.35">
      <c r="A548">
        <v>5</v>
      </c>
      <c r="B548" t="s">
        <v>9</v>
      </c>
      <c r="C548">
        <v>2</v>
      </c>
      <c r="D548">
        <v>2</v>
      </c>
      <c r="E548" t="s">
        <v>9</v>
      </c>
      <c r="F548">
        <v>5</v>
      </c>
      <c r="G548">
        <v>2</v>
      </c>
      <c r="H548" t="s">
        <v>10</v>
      </c>
      <c r="I548">
        <f t="shared" si="32"/>
        <v>1</v>
      </c>
      <c r="J548">
        <f>IF(Table2[[#This Row],[Drained_after_socializing]]="Yes",1,IF(Table2[[#This Row],[Drained_after_socializing]]="No",0,""))</f>
        <v>1</v>
      </c>
      <c r="K548">
        <f t="shared" si="33"/>
        <v>0</v>
      </c>
      <c r="L548" t="str">
        <f t="shared" si="34"/>
        <v>Medium</v>
      </c>
      <c r="M548">
        <f t="shared" si="35"/>
        <v>4.5061608304100043</v>
      </c>
    </row>
    <row r="549" spans="1:13" x14ac:dyDescent="0.35">
      <c r="A549">
        <v>0</v>
      </c>
      <c r="B549" t="s">
        <v>7</v>
      </c>
      <c r="C549">
        <v>8</v>
      </c>
      <c r="D549">
        <v>5</v>
      </c>
      <c r="E549" t="s">
        <v>7</v>
      </c>
      <c r="F549">
        <v>9</v>
      </c>
      <c r="G549">
        <v>6</v>
      </c>
      <c r="H549" t="s">
        <v>8</v>
      </c>
      <c r="I549">
        <f t="shared" si="32"/>
        <v>0</v>
      </c>
      <c r="J549">
        <f>IF(Table2[[#This Row],[Drained_after_socializing]]="Yes",1,IF(Table2[[#This Row],[Drained_after_socializing]]="No",0,""))</f>
        <v>0</v>
      </c>
      <c r="K549">
        <f t="shared" si="33"/>
        <v>1</v>
      </c>
      <c r="L549" t="str">
        <f t="shared" si="34"/>
        <v>Low</v>
      </c>
      <c r="M549">
        <f t="shared" si="35"/>
        <v>0</v>
      </c>
    </row>
    <row r="550" spans="1:13" x14ac:dyDescent="0.35">
      <c r="A550">
        <v>11</v>
      </c>
      <c r="B550" t="s">
        <v>9</v>
      </c>
      <c r="C550">
        <v>0</v>
      </c>
      <c r="D550">
        <v>2</v>
      </c>
      <c r="E550" t="s">
        <v>9</v>
      </c>
      <c r="F550">
        <v>0</v>
      </c>
      <c r="G550">
        <v>2</v>
      </c>
      <c r="H550" t="s">
        <v>10</v>
      </c>
      <c r="I550">
        <f t="shared" si="32"/>
        <v>1</v>
      </c>
      <c r="J550">
        <f>IF(Table2[[#This Row],[Drained_after_socializing]]="Yes",1,IF(Table2[[#This Row],[Drained_after_socializing]]="No",0,""))</f>
        <v>1</v>
      </c>
      <c r="K550">
        <f t="shared" si="33"/>
        <v>0</v>
      </c>
      <c r="L550" t="str">
        <f t="shared" si="34"/>
        <v>High</v>
      </c>
      <c r="M550">
        <f t="shared" si="35"/>
        <v>4.5061608304100043</v>
      </c>
    </row>
    <row r="551" spans="1:13" x14ac:dyDescent="0.35">
      <c r="A551">
        <v>4</v>
      </c>
      <c r="B551" t="s">
        <v>9</v>
      </c>
      <c r="C551">
        <v>2</v>
      </c>
      <c r="D551">
        <v>0</v>
      </c>
      <c r="E551" t="s">
        <v>9</v>
      </c>
      <c r="F551">
        <v>3</v>
      </c>
      <c r="G551">
        <v>1</v>
      </c>
      <c r="H551" t="s">
        <v>10</v>
      </c>
      <c r="I551">
        <f t="shared" si="32"/>
        <v>1</v>
      </c>
      <c r="J551">
        <f>IF(Table2[[#This Row],[Drained_after_socializing]]="Yes",1,IF(Table2[[#This Row],[Drained_after_socializing]]="No",0,""))</f>
        <v>1</v>
      </c>
      <c r="K551">
        <f t="shared" si="33"/>
        <v>0</v>
      </c>
      <c r="L551" t="str">
        <f t="shared" si="34"/>
        <v>Medium</v>
      </c>
      <c r="M551">
        <f t="shared" si="35"/>
        <v>4.5061608304100043</v>
      </c>
    </row>
    <row r="552" spans="1:13" x14ac:dyDescent="0.35">
      <c r="A552">
        <v>0</v>
      </c>
      <c r="B552" t="s">
        <v>7</v>
      </c>
      <c r="C552">
        <v>7</v>
      </c>
      <c r="D552">
        <v>4</v>
      </c>
      <c r="E552" t="s">
        <v>7</v>
      </c>
      <c r="F552">
        <v>14</v>
      </c>
      <c r="G552">
        <v>3.5647266310000001</v>
      </c>
      <c r="H552" t="s">
        <v>10</v>
      </c>
      <c r="I552">
        <f t="shared" si="32"/>
        <v>0</v>
      </c>
      <c r="J552">
        <f>IF(Table2[[#This Row],[Drained_after_socializing]]="Yes",1,IF(Table2[[#This Row],[Drained_after_socializing]]="No",0,""))</f>
        <v>0</v>
      </c>
      <c r="K552">
        <f t="shared" si="33"/>
        <v>0</v>
      </c>
      <c r="L552" t="str">
        <f t="shared" si="34"/>
        <v>Low</v>
      </c>
      <c r="M552">
        <f t="shared" si="35"/>
        <v>4.5061608304100043</v>
      </c>
    </row>
    <row r="553" spans="1:13" x14ac:dyDescent="0.35">
      <c r="A553">
        <v>1</v>
      </c>
      <c r="B553" t="s">
        <v>7</v>
      </c>
      <c r="C553">
        <v>8</v>
      </c>
      <c r="D553">
        <v>5</v>
      </c>
      <c r="E553" t="s">
        <v>7</v>
      </c>
      <c r="F553">
        <v>10</v>
      </c>
      <c r="G553">
        <v>8</v>
      </c>
      <c r="H553" t="s">
        <v>8</v>
      </c>
      <c r="I553">
        <f t="shared" si="32"/>
        <v>0</v>
      </c>
      <c r="J553">
        <f>IF(Table2[[#This Row],[Drained_after_socializing]]="Yes",1,IF(Table2[[#This Row],[Drained_after_socializing]]="No",0,""))</f>
        <v>0</v>
      </c>
      <c r="K553">
        <f t="shared" si="33"/>
        <v>1</v>
      </c>
      <c r="L553" t="str">
        <f t="shared" si="34"/>
        <v>Low</v>
      </c>
      <c r="M553">
        <f t="shared" si="35"/>
        <v>0</v>
      </c>
    </row>
    <row r="554" spans="1:13" x14ac:dyDescent="0.35">
      <c r="A554">
        <v>8</v>
      </c>
      <c r="B554" t="s">
        <v>9</v>
      </c>
      <c r="C554">
        <v>2</v>
      </c>
      <c r="D554">
        <v>0</v>
      </c>
      <c r="E554" t="s">
        <v>9</v>
      </c>
      <c r="F554">
        <v>3</v>
      </c>
      <c r="G554">
        <v>2</v>
      </c>
      <c r="H554" t="s">
        <v>10</v>
      </c>
      <c r="I554">
        <f t="shared" si="32"/>
        <v>1</v>
      </c>
      <c r="J554">
        <f>IF(Table2[[#This Row],[Drained_after_socializing]]="Yes",1,IF(Table2[[#This Row],[Drained_after_socializing]]="No",0,""))</f>
        <v>1</v>
      </c>
      <c r="K554">
        <f t="shared" si="33"/>
        <v>0</v>
      </c>
      <c r="L554" t="str">
        <f t="shared" si="34"/>
        <v>High</v>
      </c>
      <c r="M554">
        <f t="shared" si="35"/>
        <v>4.5061608304100043</v>
      </c>
    </row>
    <row r="555" spans="1:13" x14ac:dyDescent="0.35">
      <c r="A555">
        <v>6</v>
      </c>
      <c r="B555" t="s">
        <v>9</v>
      </c>
      <c r="C555">
        <v>3</v>
      </c>
      <c r="D555">
        <v>0</v>
      </c>
      <c r="E555" t="s">
        <v>9</v>
      </c>
      <c r="F555">
        <v>1</v>
      </c>
      <c r="G555">
        <v>2</v>
      </c>
      <c r="H555" t="s">
        <v>10</v>
      </c>
      <c r="I555">
        <f t="shared" si="32"/>
        <v>1</v>
      </c>
      <c r="J555">
        <f>IF(Table2[[#This Row],[Drained_after_socializing]]="Yes",1,IF(Table2[[#This Row],[Drained_after_socializing]]="No",0,""))</f>
        <v>1</v>
      </c>
      <c r="K555">
        <f t="shared" si="33"/>
        <v>0</v>
      </c>
      <c r="L555" t="str">
        <f t="shared" si="34"/>
        <v>Medium</v>
      </c>
      <c r="M555">
        <f t="shared" si="35"/>
        <v>4.5061608304100043</v>
      </c>
    </row>
    <row r="556" spans="1:13" x14ac:dyDescent="0.35">
      <c r="A556">
        <v>4</v>
      </c>
      <c r="B556" t="s">
        <v>9</v>
      </c>
      <c r="C556">
        <v>0</v>
      </c>
      <c r="D556">
        <v>1</v>
      </c>
      <c r="E556" t="s">
        <v>9</v>
      </c>
      <c r="F556">
        <v>0</v>
      </c>
      <c r="G556">
        <v>0</v>
      </c>
      <c r="H556" t="s">
        <v>10</v>
      </c>
      <c r="I556">
        <f t="shared" si="32"/>
        <v>1</v>
      </c>
      <c r="J556">
        <f>IF(Table2[[#This Row],[Drained_after_socializing]]="Yes",1,IF(Table2[[#This Row],[Drained_after_socializing]]="No",0,""))</f>
        <v>1</v>
      </c>
      <c r="K556">
        <f t="shared" si="33"/>
        <v>0</v>
      </c>
      <c r="L556" t="str">
        <f t="shared" si="34"/>
        <v>Medium</v>
      </c>
      <c r="M556">
        <f t="shared" si="35"/>
        <v>4.5061608304100043</v>
      </c>
    </row>
    <row r="557" spans="1:13" x14ac:dyDescent="0.35">
      <c r="A557">
        <v>9</v>
      </c>
      <c r="B557" t="s">
        <v>9</v>
      </c>
      <c r="C557">
        <v>1</v>
      </c>
      <c r="D557">
        <v>2</v>
      </c>
      <c r="E557" t="s">
        <v>9</v>
      </c>
      <c r="F557">
        <v>0</v>
      </c>
      <c r="G557">
        <v>2</v>
      </c>
      <c r="H557" t="s">
        <v>10</v>
      </c>
      <c r="I557">
        <f t="shared" si="32"/>
        <v>1</v>
      </c>
      <c r="J557">
        <f>IF(Table2[[#This Row],[Drained_after_socializing]]="Yes",1,IF(Table2[[#This Row],[Drained_after_socializing]]="No",0,""))</f>
        <v>1</v>
      </c>
      <c r="K557">
        <f t="shared" si="33"/>
        <v>0</v>
      </c>
      <c r="L557" t="str">
        <f t="shared" si="34"/>
        <v>High</v>
      </c>
      <c r="M557">
        <f t="shared" si="35"/>
        <v>4.5061608304100043</v>
      </c>
    </row>
    <row r="558" spans="1:13" x14ac:dyDescent="0.35">
      <c r="A558">
        <v>7</v>
      </c>
      <c r="B558" t="s">
        <v>9</v>
      </c>
      <c r="C558">
        <v>1</v>
      </c>
      <c r="D558">
        <v>1</v>
      </c>
      <c r="E558" t="s">
        <v>9</v>
      </c>
      <c r="F558">
        <v>3</v>
      </c>
      <c r="G558">
        <v>0</v>
      </c>
      <c r="H558" t="s">
        <v>10</v>
      </c>
      <c r="I558">
        <f t="shared" si="32"/>
        <v>1</v>
      </c>
      <c r="J558">
        <f>IF(Table2[[#This Row],[Drained_after_socializing]]="Yes",1,IF(Table2[[#This Row],[Drained_after_socializing]]="No",0,""))</f>
        <v>1</v>
      </c>
      <c r="K558">
        <f t="shared" si="33"/>
        <v>0</v>
      </c>
      <c r="L558" t="str">
        <f t="shared" si="34"/>
        <v>Medium</v>
      </c>
      <c r="M558">
        <f t="shared" si="35"/>
        <v>4.5061608304100043</v>
      </c>
    </row>
    <row r="559" spans="1:13" x14ac:dyDescent="0.35">
      <c r="A559">
        <v>3</v>
      </c>
      <c r="B559" t="s">
        <v>7</v>
      </c>
      <c r="C559">
        <v>5</v>
      </c>
      <c r="D559">
        <v>7</v>
      </c>
      <c r="E559" t="s">
        <v>7</v>
      </c>
      <c r="F559">
        <v>9</v>
      </c>
      <c r="G559">
        <v>4</v>
      </c>
      <c r="H559" t="s">
        <v>8</v>
      </c>
      <c r="I559">
        <f t="shared" si="32"/>
        <v>0</v>
      </c>
      <c r="J559">
        <f>IF(Table2[[#This Row],[Drained_after_socializing]]="Yes",1,IF(Table2[[#This Row],[Drained_after_socializing]]="No",0,""))</f>
        <v>0</v>
      </c>
      <c r="K559">
        <f t="shared" si="33"/>
        <v>1</v>
      </c>
      <c r="L559" t="str">
        <f t="shared" si="34"/>
        <v>Low</v>
      </c>
      <c r="M559">
        <f t="shared" si="35"/>
        <v>0</v>
      </c>
    </row>
    <row r="560" spans="1:13" x14ac:dyDescent="0.35">
      <c r="A560">
        <v>11</v>
      </c>
      <c r="B560" t="s">
        <v>9</v>
      </c>
      <c r="C560">
        <v>1</v>
      </c>
      <c r="D560">
        <v>1</v>
      </c>
      <c r="E560" t="s">
        <v>9</v>
      </c>
      <c r="F560">
        <v>3</v>
      </c>
      <c r="G560">
        <v>0</v>
      </c>
      <c r="H560" t="s">
        <v>8</v>
      </c>
      <c r="I560">
        <f t="shared" si="32"/>
        <v>1</v>
      </c>
      <c r="J560">
        <f>IF(Table2[[#This Row],[Drained_after_socializing]]="Yes",1,IF(Table2[[#This Row],[Drained_after_socializing]]="No",0,""))</f>
        <v>1</v>
      </c>
      <c r="K560">
        <f t="shared" si="33"/>
        <v>1</v>
      </c>
      <c r="L560" t="str">
        <f t="shared" si="34"/>
        <v>High</v>
      </c>
      <c r="M560">
        <f t="shared" si="35"/>
        <v>0</v>
      </c>
    </row>
    <row r="561" spans="1:13" x14ac:dyDescent="0.35">
      <c r="A561">
        <v>4</v>
      </c>
      <c r="B561" t="s">
        <v>9</v>
      </c>
      <c r="C561">
        <v>3</v>
      </c>
      <c r="D561">
        <v>2</v>
      </c>
      <c r="E561" t="s">
        <v>9</v>
      </c>
      <c r="F561">
        <v>5</v>
      </c>
      <c r="G561">
        <v>2</v>
      </c>
      <c r="H561" t="s">
        <v>10</v>
      </c>
      <c r="I561">
        <f t="shared" si="32"/>
        <v>1</v>
      </c>
      <c r="J561">
        <f>IF(Table2[[#This Row],[Drained_after_socializing]]="Yes",1,IF(Table2[[#This Row],[Drained_after_socializing]]="No",0,""))</f>
        <v>1</v>
      </c>
      <c r="K561">
        <f t="shared" si="33"/>
        <v>0</v>
      </c>
      <c r="L561" t="str">
        <f t="shared" si="34"/>
        <v>Medium</v>
      </c>
      <c r="M561">
        <f t="shared" si="35"/>
        <v>4.5061608304100043</v>
      </c>
    </row>
    <row r="562" spans="1:13" x14ac:dyDescent="0.35">
      <c r="A562">
        <v>4</v>
      </c>
      <c r="B562" t="s">
        <v>9</v>
      </c>
      <c r="C562">
        <v>0</v>
      </c>
      <c r="D562">
        <v>0</v>
      </c>
      <c r="E562" t="s">
        <v>9</v>
      </c>
      <c r="F562">
        <v>4</v>
      </c>
      <c r="G562">
        <v>0</v>
      </c>
      <c r="H562" t="s">
        <v>10</v>
      </c>
      <c r="I562">
        <f t="shared" si="32"/>
        <v>1</v>
      </c>
      <c r="J562">
        <f>IF(Table2[[#This Row],[Drained_after_socializing]]="Yes",1,IF(Table2[[#This Row],[Drained_after_socializing]]="No",0,""))</f>
        <v>1</v>
      </c>
      <c r="K562">
        <f t="shared" si="33"/>
        <v>0</v>
      </c>
      <c r="L562" t="str">
        <f t="shared" si="34"/>
        <v>Medium</v>
      </c>
      <c r="M562">
        <f t="shared" si="35"/>
        <v>4.5061608304100043</v>
      </c>
    </row>
    <row r="563" spans="1:13" x14ac:dyDescent="0.35">
      <c r="A563">
        <v>3</v>
      </c>
      <c r="B563" t="s">
        <v>7</v>
      </c>
      <c r="C563">
        <v>8</v>
      </c>
      <c r="D563">
        <v>4</v>
      </c>
      <c r="E563" t="s">
        <v>7</v>
      </c>
      <c r="F563">
        <v>8</v>
      </c>
      <c r="G563">
        <v>7</v>
      </c>
      <c r="H563" t="s">
        <v>8</v>
      </c>
      <c r="I563">
        <f t="shared" si="32"/>
        <v>0</v>
      </c>
      <c r="J563">
        <f>IF(Table2[[#This Row],[Drained_after_socializing]]="Yes",1,IF(Table2[[#This Row],[Drained_after_socializing]]="No",0,""))</f>
        <v>0</v>
      </c>
      <c r="K563">
        <f t="shared" si="33"/>
        <v>1</v>
      </c>
      <c r="L563" t="str">
        <f t="shared" si="34"/>
        <v>Low</v>
      </c>
      <c r="M563">
        <f t="shared" si="35"/>
        <v>0</v>
      </c>
    </row>
    <row r="564" spans="1:13" x14ac:dyDescent="0.35">
      <c r="A564">
        <v>9</v>
      </c>
      <c r="B564" t="s">
        <v>9</v>
      </c>
      <c r="C564">
        <v>1</v>
      </c>
      <c r="D564">
        <v>2</v>
      </c>
      <c r="E564" t="s">
        <v>9</v>
      </c>
      <c r="F564">
        <v>4</v>
      </c>
      <c r="G564">
        <v>2</v>
      </c>
      <c r="H564" t="s">
        <v>10</v>
      </c>
      <c r="I564">
        <f t="shared" si="32"/>
        <v>1</v>
      </c>
      <c r="J564">
        <f>IF(Table2[[#This Row],[Drained_after_socializing]]="Yes",1,IF(Table2[[#This Row],[Drained_after_socializing]]="No",0,""))</f>
        <v>1</v>
      </c>
      <c r="K564">
        <f t="shared" si="33"/>
        <v>0</v>
      </c>
      <c r="L564" t="str">
        <f t="shared" si="34"/>
        <v>High</v>
      </c>
      <c r="M564">
        <f t="shared" si="35"/>
        <v>4.5061608304100043</v>
      </c>
    </row>
    <row r="565" spans="1:13" x14ac:dyDescent="0.35">
      <c r="A565">
        <v>0</v>
      </c>
      <c r="B565" t="s">
        <v>7</v>
      </c>
      <c r="C565">
        <v>3.963354475</v>
      </c>
      <c r="D565">
        <v>5</v>
      </c>
      <c r="E565" t="s">
        <v>7</v>
      </c>
      <c r="F565">
        <v>13</v>
      </c>
      <c r="G565">
        <v>8</v>
      </c>
      <c r="H565" t="s">
        <v>8</v>
      </c>
      <c r="I565">
        <f t="shared" si="32"/>
        <v>0</v>
      </c>
      <c r="J565">
        <f>IF(Table2[[#This Row],[Drained_after_socializing]]="Yes",1,IF(Table2[[#This Row],[Drained_after_socializing]]="No",0,""))</f>
        <v>0</v>
      </c>
      <c r="K565">
        <f t="shared" si="33"/>
        <v>1</v>
      </c>
      <c r="L565" t="str">
        <f t="shared" si="34"/>
        <v>Low</v>
      </c>
      <c r="M565">
        <f t="shared" si="35"/>
        <v>0</v>
      </c>
    </row>
    <row r="566" spans="1:13" x14ac:dyDescent="0.35">
      <c r="A566">
        <v>1</v>
      </c>
      <c r="B566" t="s">
        <v>7</v>
      </c>
      <c r="C566">
        <v>6</v>
      </c>
      <c r="D566">
        <v>4</v>
      </c>
      <c r="E566" t="s">
        <v>7</v>
      </c>
      <c r="F566">
        <v>10</v>
      </c>
      <c r="G566">
        <v>9</v>
      </c>
      <c r="H566" t="s">
        <v>8</v>
      </c>
      <c r="I566">
        <f t="shared" si="32"/>
        <v>0</v>
      </c>
      <c r="J566">
        <f>IF(Table2[[#This Row],[Drained_after_socializing]]="Yes",1,IF(Table2[[#This Row],[Drained_after_socializing]]="No",0,""))</f>
        <v>0</v>
      </c>
      <c r="K566">
        <f t="shared" si="33"/>
        <v>1</v>
      </c>
      <c r="L566" t="str">
        <f t="shared" si="34"/>
        <v>Low</v>
      </c>
      <c r="M566">
        <f t="shared" si="35"/>
        <v>0</v>
      </c>
    </row>
    <row r="567" spans="1:13" x14ac:dyDescent="0.35">
      <c r="A567">
        <v>11</v>
      </c>
      <c r="B567" t="s">
        <v>9</v>
      </c>
      <c r="C567">
        <v>0</v>
      </c>
      <c r="D567">
        <v>1</v>
      </c>
      <c r="E567" t="s">
        <v>9</v>
      </c>
      <c r="F567">
        <v>0</v>
      </c>
      <c r="G567">
        <v>1</v>
      </c>
      <c r="H567" t="s">
        <v>10</v>
      </c>
      <c r="I567">
        <f t="shared" si="32"/>
        <v>1</v>
      </c>
      <c r="J567">
        <f>IF(Table2[[#This Row],[Drained_after_socializing]]="Yes",1,IF(Table2[[#This Row],[Drained_after_socializing]]="No",0,""))</f>
        <v>1</v>
      </c>
      <c r="K567">
        <f t="shared" si="33"/>
        <v>0</v>
      </c>
      <c r="L567" t="str">
        <f t="shared" si="34"/>
        <v>High</v>
      </c>
      <c r="M567">
        <f t="shared" si="35"/>
        <v>4.5061608304100043</v>
      </c>
    </row>
    <row r="568" spans="1:13" x14ac:dyDescent="0.35">
      <c r="A568">
        <v>11</v>
      </c>
      <c r="B568" t="s">
        <v>9</v>
      </c>
      <c r="C568">
        <v>2</v>
      </c>
      <c r="D568">
        <v>0</v>
      </c>
      <c r="E568" t="s">
        <v>9</v>
      </c>
      <c r="F568">
        <v>2</v>
      </c>
      <c r="G568">
        <v>0</v>
      </c>
      <c r="H568" t="s">
        <v>10</v>
      </c>
      <c r="I568">
        <f t="shared" si="32"/>
        <v>1</v>
      </c>
      <c r="J568">
        <f>IF(Table2[[#This Row],[Drained_after_socializing]]="Yes",1,IF(Table2[[#This Row],[Drained_after_socializing]]="No",0,""))</f>
        <v>1</v>
      </c>
      <c r="K568">
        <f t="shared" si="33"/>
        <v>0</v>
      </c>
      <c r="L568" t="str">
        <f t="shared" si="34"/>
        <v>High</v>
      </c>
      <c r="M568">
        <f t="shared" si="35"/>
        <v>4.5061608304100043</v>
      </c>
    </row>
    <row r="569" spans="1:13" x14ac:dyDescent="0.35">
      <c r="A569">
        <v>1</v>
      </c>
      <c r="B569" t="s">
        <v>7</v>
      </c>
      <c r="C569">
        <v>4</v>
      </c>
      <c r="D569">
        <v>5</v>
      </c>
      <c r="E569" t="s">
        <v>7</v>
      </c>
      <c r="F569">
        <v>6</v>
      </c>
      <c r="G569">
        <v>7</v>
      </c>
      <c r="H569" t="s">
        <v>10</v>
      </c>
      <c r="I569">
        <f t="shared" si="32"/>
        <v>0</v>
      </c>
      <c r="J569">
        <f>IF(Table2[[#This Row],[Drained_after_socializing]]="Yes",1,IF(Table2[[#This Row],[Drained_after_socializing]]="No",0,""))</f>
        <v>0</v>
      </c>
      <c r="K569">
        <f t="shared" si="33"/>
        <v>0</v>
      </c>
      <c r="L569" t="str">
        <f t="shared" si="34"/>
        <v>Low</v>
      </c>
      <c r="M569">
        <f t="shared" si="35"/>
        <v>4.5061608304100043</v>
      </c>
    </row>
    <row r="570" spans="1:13" x14ac:dyDescent="0.35">
      <c r="A570">
        <v>4</v>
      </c>
      <c r="B570" t="s">
        <v>9</v>
      </c>
      <c r="C570">
        <v>1</v>
      </c>
      <c r="D570">
        <v>0</v>
      </c>
      <c r="E570" t="s">
        <v>9</v>
      </c>
      <c r="F570">
        <v>2</v>
      </c>
      <c r="G570">
        <v>2</v>
      </c>
      <c r="H570" t="s">
        <v>8</v>
      </c>
      <c r="I570">
        <f t="shared" si="32"/>
        <v>1</v>
      </c>
      <c r="J570">
        <f>IF(Table2[[#This Row],[Drained_after_socializing]]="Yes",1,IF(Table2[[#This Row],[Drained_after_socializing]]="No",0,""))</f>
        <v>1</v>
      </c>
      <c r="K570">
        <f t="shared" si="33"/>
        <v>1</v>
      </c>
      <c r="L570" t="str">
        <f t="shared" si="34"/>
        <v>Medium</v>
      </c>
      <c r="M570">
        <f t="shared" si="35"/>
        <v>0</v>
      </c>
    </row>
    <row r="571" spans="1:13" x14ac:dyDescent="0.35">
      <c r="A571">
        <v>4</v>
      </c>
      <c r="B571" t="s">
        <v>7</v>
      </c>
      <c r="C571">
        <v>0</v>
      </c>
      <c r="D571">
        <v>2</v>
      </c>
      <c r="E571" t="s">
        <v>9</v>
      </c>
      <c r="F571">
        <v>5</v>
      </c>
      <c r="G571">
        <v>0</v>
      </c>
      <c r="H571" t="s">
        <v>10</v>
      </c>
      <c r="I571">
        <f t="shared" si="32"/>
        <v>0</v>
      </c>
      <c r="J571">
        <f>IF(Table2[[#This Row],[Drained_after_socializing]]="Yes",1,IF(Table2[[#This Row],[Drained_after_socializing]]="No",0,""))</f>
        <v>1</v>
      </c>
      <c r="K571">
        <f t="shared" si="33"/>
        <v>0</v>
      </c>
      <c r="L571" t="str">
        <f t="shared" si="34"/>
        <v>Medium</v>
      </c>
      <c r="M571">
        <f t="shared" si="35"/>
        <v>4.5061608304100043</v>
      </c>
    </row>
    <row r="572" spans="1:13" x14ac:dyDescent="0.35">
      <c r="A572">
        <v>0</v>
      </c>
      <c r="B572" t="s">
        <v>7</v>
      </c>
      <c r="C572">
        <v>8</v>
      </c>
      <c r="D572">
        <v>5</v>
      </c>
      <c r="E572" t="s">
        <v>7</v>
      </c>
      <c r="F572">
        <v>8</v>
      </c>
      <c r="G572">
        <v>7</v>
      </c>
      <c r="H572" t="s">
        <v>8</v>
      </c>
      <c r="I572">
        <f t="shared" si="32"/>
        <v>0</v>
      </c>
      <c r="J572">
        <f>IF(Table2[[#This Row],[Drained_after_socializing]]="Yes",1,IF(Table2[[#This Row],[Drained_after_socializing]]="No",0,""))</f>
        <v>0</v>
      </c>
      <c r="K572">
        <f t="shared" si="33"/>
        <v>1</v>
      </c>
      <c r="L572" t="str">
        <f t="shared" si="34"/>
        <v>Low</v>
      </c>
      <c r="M572">
        <f t="shared" si="35"/>
        <v>0</v>
      </c>
    </row>
    <row r="573" spans="1:13" x14ac:dyDescent="0.35">
      <c r="A573">
        <v>2</v>
      </c>
      <c r="B573" t="s">
        <v>7</v>
      </c>
      <c r="C573">
        <v>8</v>
      </c>
      <c r="D573">
        <v>4</v>
      </c>
      <c r="E573" t="s">
        <v>7</v>
      </c>
      <c r="F573">
        <v>10</v>
      </c>
      <c r="G573">
        <v>4</v>
      </c>
      <c r="H573" t="s">
        <v>10</v>
      </c>
      <c r="I573">
        <f t="shared" si="32"/>
        <v>0</v>
      </c>
      <c r="J573">
        <f>IF(Table2[[#This Row],[Drained_after_socializing]]="Yes",1,IF(Table2[[#This Row],[Drained_after_socializing]]="No",0,""))</f>
        <v>0</v>
      </c>
      <c r="K573">
        <f t="shared" si="33"/>
        <v>0</v>
      </c>
      <c r="L573" t="str">
        <f t="shared" si="34"/>
        <v>Low</v>
      </c>
      <c r="M573">
        <f t="shared" si="35"/>
        <v>4.5061608304100043</v>
      </c>
    </row>
    <row r="574" spans="1:13" x14ac:dyDescent="0.35">
      <c r="A574">
        <v>5</v>
      </c>
      <c r="B574" t="s">
        <v>9</v>
      </c>
      <c r="C574">
        <v>2</v>
      </c>
      <c r="D574">
        <v>0</v>
      </c>
      <c r="E574" t="s">
        <v>9</v>
      </c>
      <c r="F574">
        <v>4</v>
      </c>
      <c r="G574">
        <v>1</v>
      </c>
      <c r="H574" t="s">
        <v>10</v>
      </c>
      <c r="I574">
        <f t="shared" si="32"/>
        <v>1</v>
      </c>
      <c r="J574">
        <f>IF(Table2[[#This Row],[Drained_after_socializing]]="Yes",1,IF(Table2[[#This Row],[Drained_after_socializing]]="No",0,""))</f>
        <v>1</v>
      </c>
      <c r="K574">
        <f t="shared" si="33"/>
        <v>0</v>
      </c>
      <c r="L574" t="str">
        <f t="shared" si="34"/>
        <v>Medium</v>
      </c>
      <c r="M574">
        <f t="shared" si="35"/>
        <v>4.5061608304100043</v>
      </c>
    </row>
    <row r="575" spans="1:13" x14ac:dyDescent="0.35">
      <c r="A575">
        <v>0</v>
      </c>
      <c r="B575" t="s">
        <v>7</v>
      </c>
      <c r="C575">
        <v>9</v>
      </c>
      <c r="D575">
        <v>4</v>
      </c>
      <c r="E575" t="s">
        <v>7</v>
      </c>
      <c r="F575">
        <v>8</v>
      </c>
      <c r="G575">
        <v>7</v>
      </c>
      <c r="H575" t="s">
        <v>8</v>
      </c>
      <c r="I575">
        <f t="shared" si="32"/>
        <v>0</v>
      </c>
      <c r="J575">
        <f>IF(Table2[[#This Row],[Drained_after_socializing]]="Yes",1,IF(Table2[[#This Row],[Drained_after_socializing]]="No",0,""))</f>
        <v>0</v>
      </c>
      <c r="K575">
        <f t="shared" si="33"/>
        <v>1</v>
      </c>
      <c r="L575" t="str">
        <f t="shared" si="34"/>
        <v>Low</v>
      </c>
      <c r="M575">
        <f t="shared" si="35"/>
        <v>0</v>
      </c>
    </row>
    <row r="576" spans="1:13" x14ac:dyDescent="0.35">
      <c r="A576">
        <v>0</v>
      </c>
      <c r="B576" t="s">
        <v>7</v>
      </c>
      <c r="C576">
        <v>7</v>
      </c>
      <c r="D576">
        <v>5</v>
      </c>
      <c r="E576" t="s">
        <v>7</v>
      </c>
      <c r="F576">
        <v>6</v>
      </c>
      <c r="G576">
        <v>3</v>
      </c>
      <c r="H576" t="s">
        <v>8</v>
      </c>
      <c r="I576">
        <f t="shared" si="32"/>
        <v>0</v>
      </c>
      <c r="J576">
        <f>IF(Table2[[#This Row],[Drained_after_socializing]]="Yes",1,IF(Table2[[#This Row],[Drained_after_socializing]]="No",0,""))</f>
        <v>0</v>
      </c>
      <c r="K576">
        <f t="shared" si="33"/>
        <v>1</v>
      </c>
      <c r="L576" t="str">
        <f t="shared" si="34"/>
        <v>Low</v>
      </c>
      <c r="M576">
        <f t="shared" si="35"/>
        <v>0</v>
      </c>
    </row>
    <row r="577" spans="1:13" x14ac:dyDescent="0.35">
      <c r="A577">
        <v>11</v>
      </c>
      <c r="B577" t="s">
        <v>9</v>
      </c>
      <c r="C577">
        <v>3</v>
      </c>
      <c r="D577">
        <v>1</v>
      </c>
      <c r="E577" t="s">
        <v>9</v>
      </c>
      <c r="F577">
        <v>6.2688629120000003</v>
      </c>
      <c r="G577">
        <v>2</v>
      </c>
      <c r="H577" t="s">
        <v>10</v>
      </c>
      <c r="I577">
        <f t="shared" si="32"/>
        <v>1</v>
      </c>
      <c r="J577">
        <f>IF(Table2[[#This Row],[Drained_after_socializing]]="Yes",1,IF(Table2[[#This Row],[Drained_after_socializing]]="No",0,""))</f>
        <v>1</v>
      </c>
      <c r="K577">
        <f t="shared" si="33"/>
        <v>0</v>
      </c>
      <c r="L577" t="str">
        <f t="shared" si="34"/>
        <v>High</v>
      </c>
      <c r="M577">
        <f t="shared" si="35"/>
        <v>4.5061608304100043</v>
      </c>
    </row>
    <row r="578" spans="1:13" x14ac:dyDescent="0.35">
      <c r="A578">
        <v>11</v>
      </c>
      <c r="B578" t="s">
        <v>9</v>
      </c>
      <c r="C578">
        <v>2</v>
      </c>
      <c r="D578">
        <v>1</v>
      </c>
      <c r="E578" t="s">
        <v>9</v>
      </c>
      <c r="F578">
        <v>1</v>
      </c>
      <c r="G578">
        <v>1</v>
      </c>
      <c r="H578" t="s">
        <v>10</v>
      </c>
      <c r="I578">
        <f t="shared" ref="I578:I641" si="36">IF(B578="Yes",1,IF(B578="No",0,""))</f>
        <v>1</v>
      </c>
      <c r="J578">
        <f>IF(Table2[[#This Row],[Drained_after_socializing]]="Yes",1,IF(Table2[[#This Row],[Drained_after_socializing]]="No",0,""))</f>
        <v>1</v>
      </c>
      <c r="K578">
        <f t="shared" ref="K578:K641" si="37">IF(H578="Extrovert",1,IF(H578="Introvert",0,""))</f>
        <v>0</v>
      </c>
      <c r="L578" t="str">
        <f t="shared" ref="L578:L641" si="38">IF(A578&lt;=3,"Low",IF(A578&lt;=7,"Medium","High"))</f>
        <v>High</v>
      </c>
      <c r="M578">
        <f t="shared" ref="M578:M641" si="39">AVERAGE(IF(H:H="Introvert",A:A))</f>
        <v>4.5061608304100043</v>
      </c>
    </row>
    <row r="579" spans="1:13" x14ac:dyDescent="0.35">
      <c r="A579">
        <v>9</v>
      </c>
      <c r="B579" t="s">
        <v>9</v>
      </c>
      <c r="C579">
        <v>1</v>
      </c>
      <c r="D579">
        <v>2</v>
      </c>
      <c r="E579" t="s">
        <v>9</v>
      </c>
      <c r="F579">
        <v>2</v>
      </c>
      <c r="G579">
        <v>1</v>
      </c>
      <c r="H579" t="s">
        <v>10</v>
      </c>
      <c r="I579">
        <f t="shared" si="36"/>
        <v>1</v>
      </c>
      <c r="J579">
        <f>IF(Table2[[#This Row],[Drained_after_socializing]]="Yes",1,IF(Table2[[#This Row],[Drained_after_socializing]]="No",0,""))</f>
        <v>1</v>
      </c>
      <c r="K579">
        <f t="shared" si="37"/>
        <v>0</v>
      </c>
      <c r="L579" t="str">
        <f t="shared" si="38"/>
        <v>High</v>
      </c>
      <c r="M579">
        <f t="shared" si="39"/>
        <v>4.5061608304100043</v>
      </c>
    </row>
    <row r="580" spans="1:13" x14ac:dyDescent="0.35">
      <c r="A580">
        <v>7</v>
      </c>
      <c r="B580" t="s">
        <v>9</v>
      </c>
      <c r="C580">
        <v>0</v>
      </c>
      <c r="D580">
        <v>1</v>
      </c>
      <c r="E580" t="s">
        <v>9</v>
      </c>
      <c r="F580">
        <v>3</v>
      </c>
      <c r="G580">
        <v>0</v>
      </c>
      <c r="H580" t="s">
        <v>10</v>
      </c>
      <c r="I580">
        <f t="shared" si="36"/>
        <v>1</v>
      </c>
      <c r="J580">
        <f>IF(Table2[[#This Row],[Drained_after_socializing]]="Yes",1,IF(Table2[[#This Row],[Drained_after_socializing]]="No",0,""))</f>
        <v>1</v>
      </c>
      <c r="K580">
        <f t="shared" si="37"/>
        <v>0</v>
      </c>
      <c r="L580" t="str">
        <f t="shared" si="38"/>
        <v>Medium</v>
      </c>
      <c r="M580">
        <f t="shared" si="39"/>
        <v>4.5061608304100043</v>
      </c>
    </row>
    <row r="581" spans="1:13" x14ac:dyDescent="0.35">
      <c r="A581">
        <v>9</v>
      </c>
      <c r="B581" t="s">
        <v>9</v>
      </c>
      <c r="C581">
        <v>1</v>
      </c>
      <c r="D581">
        <v>2</v>
      </c>
      <c r="E581" t="s">
        <v>9</v>
      </c>
      <c r="F581">
        <v>0</v>
      </c>
      <c r="G581">
        <v>0</v>
      </c>
      <c r="H581" t="s">
        <v>10</v>
      </c>
      <c r="I581">
        <f t="shared" si="36"/>
        <v>1</v>
      </c>
      <c r="J581">
        <f>IF(Table2[[#This Row],[Drained_after_socializing]]="Yes",1,IF(Table2[[#This Row],[Drained_after_socializing]]="No",0,""))</f>
        <v>1</v>
      </c>
      <c r="K581">
        <f t="shared" si="37"/>
        <v>0</v>
      </c>
      <c r="L581" t="str">
        <f t="shared" si="38"/>
        <v>High</v>
      </c>
      <c r="M581">
        <f t="shared" si="39"/>
        <v>4.5061608304100043</v>
      </c>
    </row>
    <row r="582" spans="1:13" x14ac:dyDescent="0.35">
      <c r="A582">
        <v>3</v>
      </c>
      <c r="B582" t="s">
        <v>7</v>
      </c>
      <c r="C582">
        <v>8</v>
      </c>
      <c r="D582">
        <v>4</v>
      </c>
      <c r="E582" t="s">
        <v>7</v>
      </c>
      <c r="F582">
        <v>7</v>
      </c>
      <c r="G582">
        <v>5</v>
      </c>
      <c r="H582" t="s">
        <v>8</v>
      </c>
      <c r="I582">
        <f t="shared" si="36"/>
        <v>0</v>
      </c>
      <c r="J582">
        <f>IF(Table2[[#This Row],[Drained_after_socializing]]="Yes",1,IF(Table2[[#This Row],[Drained_after_socializing]]="No",0,""))</f>
        <v>0</v>
      </c>
      <c r="K582">
        <f t="shared" si="37"/>
        <v>1</v>
      </c>
      <c r="L582" t="str">
        <f t="shared" si="38"/>
        <v>Low</v>
      </c>
      <c r="M582">
        <f t="shared" si="39"/>
        <v>0</v>
      </c>
    </row>
    <row r="583" spans="1:13" x14ac:dyDescent="0.35">
      <c r="A583">
        <v>2</v>
      </c>
      <c r="B583" t="s">
        <v>7</v>
      </c>
      <c r="C583">
        <v>9</v>
      </c>
      <c r="D583">
        <v>7</v>
      </c>
      <c r="E583" t="s">
        <v>7</v>
      </c>
      <c r="F583">
        <v>7</v>
      </c>
      <c r="G583">
        <v>8</v>
      </c>
      <c r="H583" t="s">
        <v>8</v>
      </c>
      <c r="I583">
        <f t="shared" si="36"/>
        <v>0</v>
      </c>
      <c r="J583">
        <f>IF(Table2[[#This Row],[Drained_after_socializing]]="Yes",1,IF(Table2[[#This Row],[Drained_after_socializing]]="No",0,""))</f>
        <v>0</v>
      </c>
      <c r="K583">
        <f t="shared" si="37"/>
        <v>1</v>
      </c>
      <c r="L583" t="str">
        <f t="shared" si="38"/>
        <v>Low</v>
      </c>
      <c r="M583">
        <f t="shared" si="39"/>
        <v>0</v>
      </c>
    </row>
    <row r="584" spans="1:13" x14ac:dyDescent="0.35">
      <c r="A584">
        <v>1</v>
      </c>
      <c r="B584" t="s">
        <v>7</v>
      </c>
      <c r="C584">
        <v>5</v>
      </c>
      <c r="D584">
        <v>5</v>
      </c>
      <c r="E584" t="s">
        <v>7</v>
      </c>
      <c r="F584">
        <v>8</v>
      </c>
      <c r="G584">
        <v>9</v>
      </c>
      <c r="H584" t="s">
        <v>10</v>
      </c>
      <c r="I584">
        <f t="shared" si="36"/>
        <v>0</v>
      </c>
      <c r="J584">
        <f>IF(Table2[[#This Row],[Drained_after_socializing]]="Yes",1,IF(Table2[[#This Row],[Drained_after_socializing]]="No",0,""))</f>
        <v>0</v>
      </c>
      <c r="K584">
        <f t="shared" si="37"/>
        <v>0</v>
      </c>
      <c r="L584" t="str">
        <f t="shared" si="38"/>
        <v>Low</v>
      </c>
      <c r="M584">
        <f t="shared" si="39"/>
        <v>4.5061608304100043</v>
      </c>
    </row>
    <row r="585" spans="1:13" x14ac:dyDescent="0.35">
      <c r="A585">
        <v>5</v>
      </c>
      <c r="B585" t="s">
        <v>9</v>
      </c>
      <c r="C585">
        <v>3</v>
      </c>
      <c r="D585">
        <v>0</v>
      </c>
      <c r="E585" t="s">
        <v>9</v>
      </c>
      <c r="F585">
        <v>5</v>
      </c>
      <c r="G585">
        <v>0</v>
      </c>
      <c r="H585" t="s">
        <v>10</v>
      </c>
      <c r="I585">
        <f t="shared" si="36"/>
        <v>1</v>
      </c>
      <c r="J585">
        <f>IF(Table2[[#This Row],[Drained_after_socializing]]="Yes",1,IF(Table2[[#This Row],[Drained_after_socializing]]="No",0,""))</f>
        <v>1</v>
      </c>
      <c r="K585">
        <f t="shared" si="37"/>
        <v>0</v>
      </c>
      <c r="L585" t="str">
        <f t="shared" si="38"/>
        <v>Medium</v>
      </c>
      <c r="M585">
        <f t="shared" si="39"/>
        <v>4.5061608304100043</v>
      </c>
    </row>
    <row r="586" spans="1:13" x14ac:dyDescent="0.35">
      <c r="A586">
        <v>11</v>
      </c>
      <c r="B586" t="s">
        <v>9</v>
      </c>
      <c r="C586">
        <v>2</v>
      </c>
      <c r="D586">
        <v>1</v>
      </c>
      <c r="E586" t="s">
        <v>9</v>
      </c>
      <c r="F586">
        <v>1</v>
      </c>
      <c r="G586">
        <v>2</v>
      </c>
      <c r="H586" t="s">
        <v>10</v>
      </c>
      <c r="I586">
        <f t="shared" si="36"/>
        <v>1</v>
      </c>
      <c r="J586">
        <f>IF(Table2[[#This Row],[Drained_after_socializing]]="Yes",1,IF(Table2[[#This Row],[Drained_after_socializing]]="No",0,""))</f>
        <v>1</v>
      </c>
      <c r="K586">
        <f t="shared" si="37"/>
        <v>0</v>
      </c>
      <c r="L586" t="str">
        <f t="shared" si="38"/>
        <v>High</v>
      </c>
      <c r="M586">
        <f t="shared" si="39"/>
        <v>4.5061608304100043</v>
      </c>
    </row>
    <row r="587" spans="1:13" x14ac:dyDescent="0.35">
      <c r="A587">
        <v>4</v>
      </c>
      <c r="B587" t="s">
        <v>9</v>
      </c>
      <c r="C587">
        <v>0</v>
      </c>
      <c r="D587">
        <v>0</v>
      </c>
      <c r="E587" t="s">
        <v>9</v>
      </c>
      <c r="F587">
        <v>3</v>
      </c>
      <c r="G587">
        <v>1</v>
      </c>
      <c r="H587" t="s">
        <v>10</v>
      </c>
      <c r="I587">
        <f t="shared" si="36"/>
        <v>1</v>
      </c>
      <c r="J587">
        <f>IF(Table2[[#This Row],[Drained_after_socializing]]="Yes",1,IF(Table2[[#This Row],[Drained_after_socializing]]="No",0,""))</f>
        <v>1</v>
      </c>
      <c r="K587">
        <f t="shared" si="37"/>
        <v>0</v>
      </c>
      <c r="L587" t="str">
        <f t="shared" si="38"/>
        <v>Medium</v>
      </c>
      <c r="M587">
        <f t="shared" si="39"/>
        <v>4.5061608304100043</v>
      </c>
    </row>
    <row r="588" spans="1:13" x14ac:dyDescent="0.35">
      <c r="A588">
        <v>3</v>
      </c>
      <c r="B588" t="s">
        <v>7</v>
      </c>
      <c r="C588">
        <v>4</v>
      </c>
      <c r="D588">
        <v>5</v>
      </c>
      <c r="E588" t="s">
        <v>7</v>
      </c>
      <c r="F588">
        <v>6</v>
      </c>
      <c r="G588">
        <v>6</v>
      </c>
      <c r="H588" t="s">
        <v>8</v>
      </c>
      <c r="I588">
        <f t="shared" si="36"/>
        <v>0</v>
      </c>
      <c r="J588">
        <f>IF(Table2[[#This Row],[Drained_after_socializing]]="Yes",1,IF(Table2[[#This Row],[Drained_after_socializing]]="No",0,""))</f>
        <v>0</v>
      </c>
      <c r="K588">
        <f t="shared" si="37"/>
        <v>1</v>
      </c>
      <c r="L588" t="str">
        <f t="shared" si="38"/>
        <v>Low</v>
      </c>
      <c r="M588">
        <f t="shared" si="39"/>
        <v>0</v>
      </c>
    </row>
    <row r="589" spans="1:13" x14ac:dyDescent="0.35">
      <c r="A589">
        <v>7</v>
      </c>
      <c r="B589" t="s">
        <v>9</v>
      </c>
      <c r="C589">
        <v>3</v>
      </c>
      <c r="D589">
        <v>0</v>
      </c>
      <c r="E589" t="s">
        <v>9</v>
      </c>
      <c r="F589">
        <v>6.2688629120000003</v>
      </c>
      <c r="G589">
        <v>1</v>
      </c>
      <c r="H589" t="s">
        <v>10</v>
      </c>
      <c r="I589">
        <f t="shared" si="36"/>
        <v>1</v>
      </c>
      <c r="J589">
        <f>IF(Table2[[#This Row],[Drained_after_socializing]]="Yes",1,IF(Table2[[#This Row],[Drained_after_socializing]]="No",0,""))</f>
        <v>1</v>
      </c>
      <c r="K589">
        <f t="shared" si="37"/>
        <v>0</v>
      </c>
      <c r="L589" t="str">
        <f t="shared" si="38"/>
        <v>Medium</v>
      </c>
      <c r="M589">
        <f t="shared" si="39"/>
        <v>4.5061608304100043</v>
      </c>
    </row>
    <row r="590" spans="1:13" x14ac:dyDescent="0.35">
      <c r="A590">
        <v>8</v>
      </c>
      <c r="B590" t="s">
        <v>9</v>
      </c>
      <c r="C590">
        <v>1</v>
      </c>
      <c r="D590">
        <v>0</v>
      </c>
      <c r="E590" t="s">
        <v>9</v>
      </c>
      <c r="F590">
        <v>5</v>
      </c>
      <c r="G590">
        <v>2</v>
      </c>
      <c r="H590" t="s">
        <v>10</v>
      </c>
      <c r="I590">
        <f t="shared" si="36"/>
        <v>1</v>
      </c>
      <c r="J590">
        <f>IF(Table2[[#This Row],[Drained_after_socializing]]="Yes",1,IF(Table2[[#This Row],[Drained_after_socializing]]="No",0,""))</f>
        <v>1</v>
      </c>
      <c r="K590">
        <f t="shared" si="37"/>
        <v>0</v>
      </c>
      <c r="L590" t="str">
        <f t="shared" si="38"/>
        <v>High</v>
      </c>
      <c r="M590">
        <f t="shared" si="39"/>
        <v>4.5061608304100043</v>
      </c>
    </row>
    <row r="591" spans="1:13" x14ac:dyDescent="0.35">
      <c r="A591">
        <v>6</v>
      </c>
      <c r="B591" t="s">
        <v>9</v>
      </c>
      <c r="C591">
        <v>3</v>
      </c>
      <c r="D591">
        <v>2</v>
      </c>
      <c r="E591" t="s">
        <v>9</v>
      </c>
      <c r="F591">
        <v>2</v>
      </c>
      <c r="G591">
        <v>2</v>
      </c>
      <c r="H591" t="s">
        <v>10</v>
      </c>
      <c r="I591">
        <f t="shared" si="36"/>
        <v>1</v>
      </c>
      <c r="J591">
        <f>IF(Table2[[#This Row],[Drained_after_socializing]]="Yes",1,IF(Table2[[#This Row],[Drained_after_socializing]]="No",0,""))</f>
        <v>1</v>
      </c>
      <c r="K591">
        <f t="shared" si="37"/>
        <v>0</v>
      </c>
      <c r="L591" t="str">
        <f t="shared" si="38"/>
        <v>Medium</v>
      </c>
      <c r="M591">
        <f t="shared" si="39"/>
        <v>4.5061608304100043</v>
      </c>
    </row>
    <row r="592" spans="1:13" x14ac:dyDescent="0.35">
      <c r="A592">
        <v>4</v>
      </c>
      <c r="B592" t="s">
        <v>9</v>
      </c>
      <c r="C592">
        <v>2</v>
      </c>
      <c r="D592">
        <v>2</v>
      </c>
      <c r="E592" t="s">
        <v>9</v>
      </c>
      <c r="F592">
        <v>2</v>
      </c>
      <c r="G592">
        <v>1</v>
      </c>
      <c r="H592" t="s">
        <v>10</v>
      </c>
      <c r="I592">
        <f t="shared" si="36"/>
        <v>1</v>
      </c>
      <c r="J592">
        <f>IF(Table2[[#This Row],[Drained_after_socializing]]="Yes",1,IF(Table2[[#This Row],[Drained_after_socializing]]="No",0,""))</f>
        <v>1</v>
      </c>
      <c r="K592">
        <f t="shared" si="37"/>
        <v>0</v>
      </c>
      <c r="L592" t="str">
        <f t="shared" si="38"/>
        <v>Medium</v>
      </c>
      <c r="M592">
        <f t="shared" si="39"/>
        <v>4.5061608304100043</v>
      </c>
    </row>
    <row r="593" spans="1:13" x14ac:dyDescent="0.35">
      <c r="A593">
        <v>11</v>
      </c>
      <c r="B593" t="s">
        <v>9</v>
      </c>
      <c r="C593">
        <v>3</v>
      </c>
      <c r="D593">
        <v>0</v>
      </c>
      <c r="E593" t="s">
        <v>9</v>
      </c>
      <c r="F593">
        <v>2</v>
      </c>
      <c r="G593">
        <v>2</v>
      </c>
      <c r="H593" t="s">
        <v>10</v>
      </c>
      <c r="I593">
        <f t="shared" si="36"/>
        <v>1</v>
      </c>
      <c r="J593">
        <f>IF(Table2[[#This Row],[Drained_after_socializing]]="Yes",1,IF(Table2[[#This Row],[Drained_after_socializing]]="No",0,""))</f>
        <v>1</v>
      </c>
      <c r="K593">
        <f t="shared" si="37"/>
        <v>0</v>
      </c>
      <c r="L593" t="str">
        <f t="shared" si="38"/>
        <v>High</v>
      </c>
      <c r="M593">
        <f t="shared" si="39"/>
        <v>4.5061608304100043</v>
      </c>
    </row>
    <row r="594" spans="1:13" x14ac:dyDescent="0.35">
      <c r="A594">
        <v>6</v>
      </c>
      <c r="B594" t="s">
        <v>9</v>
      </c>
      <c r="C594">
        <v>0</v>
      </c>
      <c r="D594">
        <v>1</v>
      </c>
      <c r="E594" t="s">
        <v>9</v>
      </c>
      <c r="F594">
        <v>4</v>
      </c>
      <c r="G594">
        <v>1</v>
      </c>
      <c r="H594" t="s">
        <v>10</v>
      </c>
      <c r="I594">
        <f t="shared" si="36"/>
        <v>1</v>
      </c>
      <c r="J594">
        <f>IF(Table2[[#This Row],[Drained_after_socializing]]="Yes",1,IF(Table2[[#This Row],[Drained_after_socializing]]="No",0,""))</f>
        <v>1</v>
      </c>
      <c r="K594">
        <f t="shared" si="37"/>
        <v>0</v>
      </c>
      <c r="L594" t="str">
        <f t="shared" si="38"/>
        <v>Medium</v>
      </c>
      <c r="M594">
        <f t="shared" si="39"/>
        <v>4.5061608304100043</v>
      </c>
    </row>
    <row r="595" spans="1:13" x14ac:dyDescent="0.35">
      <c r="A595">
        <v>2</v>
      </c>
      <c r="B595" t="s">
        <v>7</v>
      </c>
      <c r="C595">
        <v>6</v>
      </c>
      <c r="D595">
        <v>4</v>
      </c>
      <c r="E595" t="s">
        <v>7</v>
      </c>
      <c r="F595">
        <v>10</v>
      </c>
      <c r="G595">
        <v>4</v>
      </c>
      <c r="H595" t="s">
        <v>8</v>
      </c>
      <c r="I595">
        <f t="shared" si="36"/>
        <v>0</v>
      </c>
      <c r="J595">
        <f>IF(Table2[[#This Row],[Drained_after_socializing]]="Yes",1,IF(Table2[[#This Row],[Drained_after_socializing]]="No",0,""))</f>
        <v>0</v>
      </c>
      <c r="K595">
        <f t="shared" si="37"/>
        <v>1</v>
      </c>
      <c r="L595" t="str">
        <f t="shared" si="38"/>
        <v>Low</v>
      </c>
      <c r="M595">
        <f t="shared" si="39"/>
        <v>0</v>
      </c>
    </row>
    <row r="596" spans="1:13" x14ac:dyDescent="0.35">
      <c r="A596">
        <v>7</v>
      </c>
      <c r="B596" t="s">
        <v>9</v>
      </c>
      <c r="C596">
        <v>1</v>
      </c>
      <c r="D596">
        <v>0</v>
      </c>
      <c r="E596" t="s">
        <v>9</v>
      </c>
      <c r="F596">
        <v>5</v>
      </c>
      <c r="G596">
        <v>0</v>
      </c>
      <c r="H596" t="s">
        <v>10</v>
      </c>
      <c r="I596">
        <f t="shared" si="36"/>
        <v>1</v>
      </c>
      <c r="J596">
        <f>IF(Table2[[#This Row],[Drained_after_socializing]]="Yes",1,IF(Table2[[#This Row],[Drained_after_socializing]]="No",0,""))</f>
        <v>1</v>
      </c>
      <c r="K596">
        <f t="shared" si="37"/>
        <v>0</v>
      </c>
      <c r="L596" t="str">
        <f t="shared" si="38"/>
        <v>Medium</v>
      </c>
      <c r="M596">
        <f t="shared" si="39"/>
        <v>4.5061608304100043</v>
      </c>
    </row>
    <row r="597" spans="1:13" x14ac:dyDescent="0.35">
      <c r="A597">
        <v>1</v>
      </c>
      <c r="B597" t="s">
        <v>7</v>
      </c>
      <c r="C597">
        <v>4</v>
      </c>
      <c r="D597">
        <v>4</v>
      </c>
      <c r="E597" t="s">
        <v>7</v>
      </c>
      <c r="F597">
        <v>14</v>
      </c>
      <c r="G597">
        <v>6</v>
      </c>
      <c r="H597" t="s">
        <v>8</v>
      </c>
      <c r="I597">
        <f t="shared" si="36"/>
        <v>0</v>
      </c>
      <c r="J597">
        <f>IF(Table2[[#This Row],[Drained_after_socializing]]="Yes",1,IF(Table2[[#This Row],[Drained_after_socializing]]="No",0,""))</f>
        <v>0</v>
      </c>
      <c r="K597">
        <f t="shared" si="37"/>
        <v>1</v>
      </c>
      <c r="L597" t="str">
        <f t="shared" si="38"/>
        <v>Low</v>
      </c>
      <c r="M597">
        <f t="shared" si="39"/>
        <v>0</v>
      </c>
    </row>
    <row r="598" spans="1:13" x14ac:dyDescent="0.35">
      <c r="A598">
        <v>1</v>
      </c>
      <c r="B598" t="s">
        <v>7</v>
      </c>
      <c r="C598">
        <v>9</v>
      </c>
      <c r="D598">
        <v>5</v>
      </c>
      <c r="E598" t="s">
        <v>7</v>
      </c>
      <c r="F598">
        <v>6</v>
      </c>
      <c r="G598">
        <v>8</v>
      </c>
      <c r="H598" t="s">
        <v>8</v>
      </c>
      <c r="I598">
        <f t="shared" si="36"/>
        <v>0</v>
      </c>
      <c r="J598">
        <f>IF(Table2[[#This Row],[Drained_after_socializing]]="Yes",1,IF(Table2[[#This Row],[Drained_after_socializing]]="No",0,""))</f>
        <v>0</v>
      </c>
      <c r="K598">
        <f t="shared" si="37"/>
        <v>1</v>
      </c>
      <c r="L598" t="str">
        <f t="shared" si="38"/>
        <v>Low</v>
      </c>
      <c r="M598">
        <f t="shared" si="39"/>
        <v>0</v>
      </c>
    </row>
    <row r="599" spans="1:13" x14ac:dyDescent="0.35">
      <c r="A599">
        <v>5</v>
      </c>
      <c r="B599" t="s">
        <v>9</v>
      </c>
      <c r="C599">
        <v>0</v>
      </c>
      <c r="D599">
        <v>2</v>
      </c>
      <c r="E599" t="s">
        <v>9</v>
      </c>
      <c r="F599">
        <v>0</v>
      </c>
      <c r="G599">
        <v>1</v>
      </c>
      <c r="H599" t="s">
        <v>10</v>
      </c>
      <c r="I599">
        <f t="shared" si="36"/>
        <v>1</v>
      </c>
      <c r="J599">
        <f>IF(Table2[[#This Row],[Drained_after_socializing]]="Yes",1,IF(Table2[[#This Row],[Drained_after_socializing]]="No",0,""))</f>
        <v>1</v>
      </c>
      <c r="K599">
        <f t="shared" si="37"/>
        <v>0</v>
      </c>
      <c r="L599" t="str">
        <f t="shared" si="38"/>
        <v>Medium</v>
      </c>
      <c r="M599">
        <f t="shared" si="39"/>
        <v>4.5061608304100043</v>
      </c>
    </row>
    <row r="600" spans="1:13" x14ac:dyDescent="0.35">
      <c r="A600">
        <v>0</v>
      </c>
      <c r="B600" t="s">
        <v>7</v>
      </c>
      <c r="C600">
        <v>4</v>
      </c>
      <c r="D600">
        <v>5</v>
      </c>
      <c r="E600" t="s">
        <v>7</v>
      </c>
      <c r="F600">
        <v>13</v>
      </c>
      <c r="G600">
        <v>8</v>
      </c>
      <c r="H600" t="s">
        <v>8</v>
      </c>
      <c r="I600">
        <f t="shared" si="36"/>
        <v>0</v>
      </c>
      <c r="J600">
        <f>IF(Table2[[#This Row],[Drained_after_socializing]]="Yes",1,IF(Table2[[#This Row],[Drained_after_socializing]]="No",0,""))</f>
        <v>0</v>
      </c>
      <c r="K600">
        <f t="shared" si="37"/>
        <v>1</v>
      </c>
      <c r="L600" t="str">
        <f t="shared" si="38"/>
        <v>Low</v>
      </c>
      <c r="M600">
        <f t="shared" si="39"/>
        <v>0</v>
      </c>
    </row>
    <row r="601" spans="1:13" x14ac:dyDescent="0.35">
      <c r="A601">
        <v>2</v>
      </c>
      <c r="B601" t="s">
        <v>7</v>
      </c>
      <c r="C601">
        <v>8</v>
      </c>
      <c r="D601">
        <v>4</v>
      </c>
      <c r="E601" t="s">
        <v>7</v>
      </c>
      <c r="F601">
        <v>9</v>
      </c>
      <c r="G601">
        <v>3</v>
      </c>
      <c r="H601" t="s">
        <v>8</v>
      </c>
      <c r="I601">
        <f t="shared" si="36"/>
        <v>0</v>
      </c>
      <c r="J601">
        <f>IF(Table2[[#This Row],[Drained_after_socializing]]="Yes",1,IF(Table2[[#This Row],[Drained_after_socializing]]="No",0,""))</f>
        <v>0</v>
      </c>
      <c r="K601">
        <f t="shared" si="37"/>
        <v>1</v>
      </c>
      <c r="L601" t="str">
        <f t="shared" si="38"/>
        <v>Low</v>
      </c>
      <c r="M601">
        <f t="shared" si="39"/>
        <v>0</v>
      </c>
    </row>
    <row r="602" spans="1:13" x14ac:dyDescent="0.35">
      <c r="A602">
        <v>3</v>
      </c>
      <c r="B602" t="s">
        <v>7</v>
      </c>
      <c r="C602">
        <v>4</v>
      </c>
      <c r="D602">
        <v>6</v>
      </c>
      <c r="E602" t="s">
        <v>7</v>
      </c>
      <c r="F602">
        <v>9</v>
      </c>
      <c r="G602">
        <v>9</v>
      </c>
      <c r="H602" t="s">
        <v>8</v>
      </c>
      <c r="I602">
        <f t="shared" si="36"/>
        <v>0</v>
      </c>
      <c r="J602">
        <f>IF(Table2[[#This Row],[Drained_after_socializing]]="Yes",1,IF(Table2[[#This Row],[Drained_after_socializing]]="No",0,""))</f>
        <v>0</v>
      </c>
      <c r="K602">
        <f t="shared" si="37"/>
        <v>1</v>
      </c>
      <c r="L602" t="str">
        <f t="shared" si="38"/>
        <v>Low</v>
      </c>
      <c r="M602">
        <f t="shared" si="39"/>
        <v>0</v>
      </c>
    </row>
    <row r="603" spans="1:13" x14ac:dyDescent="0.35">
      <c r="A603">
        <v>2</v>
      </c>
      <c r="B603" t="s">
        <v>7</v>
      </c>
      <c r="C603">
        <v>9</v>
      </c>
      <c r="D603">
        <v>5</v>
      </c>
      <c r="E603" t="s">
        <v>7</v>
      </c>
      <c r="F603">
        <v>12</v>
      </c>
      <c r="G603">
        <v>8</v>
      </c>
      <c r="H603" t="s">
        <v>8</v>
      </c>
      <c r="I603">
        <f t="shared" si="36"/>
        <v>0</v>
      </c>
      <c r="J603">
        <f>IF(Table2[[#This Row],[Drained_after_socializing]]="Yes",1,IF(Table2[[#This Row],[Drained_after_socializing]]="No",0,""))</f>
        <v>0</v>
      </c>
      <c r="K603">
        <f t="shared" si="37"/>
        <v>1</v>
      </c>
      <c r="L603" t="str">
        <f t="shared" si="38"/>
        <v>Low</v>
      </c>
      <c r="M603">
        <f t="shared" si="39"/>
        <v>0</v>
      </c>
    </row>
    <row r="604" spans="1:13" x14ac:dyDescent="0.35">
      <c r="A604">
        <v>3</v>
      </c>
      <c r="B604" t="s">
        <v>7</v>
      </c>
      <c r="C604">
        <v>5</v>
      </c>
      <c r="D604">
        <v>4</v>
      </c>
      <c r="E604" t="s">
        <v>7</v>
      </c>
      <c r="F604">
        <v>13</v>
      </c>
      <c r="G604">
        <v>5</v>
      </c>
      <c r="H604" t="s">
        <v>8</v>
      </c>
      <c r="I604">
        <f t="shared" si="36"/>
        <v>0</v>
      </c>
      <c r="J604">
        <f>IF(Table2[[#This Row],[Drained_after_socializing]]="Yes",1,IF(Table2[[#This Row],[Drained_after_socializing]]="No",0,""))</f>
        <v>0</v>
      </c>
      <c r="K604">
        <f t="shared" si="37"/>
        <v>1</v>
      </c>
      <c r="L604" t="str">
        <f t="shared" si="38"/>
        <v>Low</v>
      </c>
      <c r="M604">
        <f t="shared" si="39"/>
        <v>0</v>
      </c>
    </row>
    <row r="605" spans="1:13" x14ac:dyDescent="0.35">
      <c r="A605">
        <v>10</v>
      </c>
      <c r="B605" t="s">
        <v>9</v>
      </c>
      <c r="C605">
        <v>2</v>
      </c>
      <c r="D605">
        <v>2</v>
      </c>
      <c r="E605" t="s">
        <v>9</v>
      </c>
      <c r="F605">
        <v>5</v>
      </c>
      <c r="G605">
        <v>2</v>
      </c>
      <c r="H605" t="s">
        <v>10</v>
      </c>
      <c r="I605">
        <f t="shared" si="36"/>
        <v>1</v>
      </c>
      <c r="J605">
        <f>IF(Table2[[#This Row],[Drained_after_socializing]]="Yes",1,IF(Table2[[#This Row],[Drained_after_socializing]]="No",0,""))</f>
        <v>1</v>
      </c>
      <c r="K605">
        <f t="shared" si="37"/>
        <v>0</v>
      </c>
      <c r="L605" t="str">
        <f t="shared" si="38"/>
        <v>High</v>
      </c>
      <c r="M605">
        <f t="shared" si="39"/>
        <v>4.5061608304100043</v>
      </c>
    </row>
    <row r="606" spans="1:13" x14ac:dyDescent="0.35">
      <c r="A606">
        <v>10</v>
      </c>
      <c r="B606" t="s">
        <v>9</v>
      </c>
      <c r="C606">
        <v>3</v>
      </c>
      <c r="D606">
        <v>3</v>
      </c>
      <c r="E606" t="s">
        <v>9</v>
      </c>
      <c r="F606">
        <v>1</v>
      </c>
      <c r="G606">
        <v>1</v>
      </c>
      <c r="H606" t="s">
        <v>10</v>
      </c>
      <c r="I606">
        <f t="shared" si="36"/>
        <v>1</v>
      </c>
      <c r="J606">
        <f>IF(Table2[[#This Row],[Drained_after_socializing]]="Yes",1,IF(Table2[[#This Row],[Drained_after_socializing]]="No",0,""))</f>
        <v>1</v>
      </c>
      <c r="K606">
        <f t="shared" si="37"/>
        <v>0</v>
      </c>
      <c r="L606" t="str">
        <f t="shared" si="38"/>
        <v>High</v>
      </c>
      <c r="M606">
        <f t="shared" si="39"/>
        <v>4.5061608304100043</v>
      </c>
    </row>
    <row r="607" spans="1:13" x14ac:dyDescent="0.35">
      <c r="A607">
        <v>9</v>
      </c>
      <c r="B607" t="s">
        <v>9</v>
      </c>
      <c r="C607">
        <v>2</v>
      </c>
      <c r="D607">
        <v>2</v>
      </c>
      <c r="E607" t="s">
        <v>9</v>
      </c>
      <c r="F607">
        <v>0</v>
      </c>
      <c r="G607">
        <v>2</v>
      </c>
      <c r="H607" t="s">
        <v>10</v>
      </c>
      <c r="I607">
        <f t="shared" si="36"/>
        <v>1</v>
      </c>
      <c r="J607">
        <f>IF(Table2[[#This Row],[Drained_after_socializing]]="Yes",1,IF(Table2[[#This Row],[Drained_after_socializing]]="No",0,""))</f>
        <v>1</v>
      </c>
      <c r="K607">
        <f t="shared" si="37"/>
        <v>0</v>
      </c>
      <c r="L607" t="str">
        <f t="shared" si="38"/>
        <v>High</v>
      </c>
      <c r="M607">
        <f t="shared" si="39"/>
        <v>4.5061608304100043</v>
      </c>
    </row>
    <row r="608" spans="1:13" x14ac:dyDescent="0.35">
      <c r="A608">
        <v>8</v>
      </c>
      <c r="B608" t="s">
        <v>9</v>
      </c>
      <c r="C608">
        <v>3</v>
      </c>
      <c r="D608">
        <v>1</v>
      </c>
      <c r="E608" t="s">
        <v>9</v>
      </c>
      <c r="F608">
        <v>0</v>
      </c>
      <c r="G608">
        <v>0</v>
      </c>
      <c r="H608" t="s">
        <v>10</v>
      </c>
      <c r="I608">
        <f t="shared" si="36"/>
        <v>1</v>
      </c>
      <c r="J608">
        <f>IF(Table2[[#This Row],[Drained_after_socializing]]="Yes",1,IF(Table2[[#This Row],[Drained_after_socializing]]="No",0,""))</f>
        <v>1</v>
      </c>
      <c r="K608">
        <f t="shared" si="37"/>
        <v>0</v>
      </c>
      <c r="L608" t="str">
        <f t="shared" si="38"/>
        <v>High</v>
      </c>
      <c r="M608">
        <f t="shared" si="39"/>
        <v>4.5061608304100043</v>
      </c>
    </row>
    <row r="609" spans="1:13" x14ac:dyDescent="0.35">
      <c r="A609">
        <v>10</v>
      </c>
      <c r="B609" t="s">
        <v>9</v>
      </c>
      <c r="C609">
        <v>1</v>
      </c>
      <c r="D609">
        <v>1</v>
      </c>
      <c r="E609" t="s">
        <v>9</v>
      </c>
      <c r="F609">
        <v>5</v>
      </c>
      <c r="G609">
        <v>0</v>
      </c>
      <c r="H609" t="s">
        <v>10</v>
      </c>
      <c r="I609">
        <f t="shared" si="36"/>
        <v>1</v>
      </c>
      <c r="J609">
        <f>IF(Table2[[#This Row],[Drained_after_socializing]]="Yes",1,IF(Table2[[#This Row],[Drained_after_socializing]]="No",0,""))</f>
        <v>1</v>
      </c>
      <c r="K609">
        <f t="shared" si="37"/>
        <v>0</v>
      </c>
      <c r="L609" t="str">
        <f t="shared" si="38"/>
        <v>High</v>
      </c>
      <c r="M609">
        <f t="shared" si="39"/>
        <v>4.5061608304100043</v>
      </c>
    </row>
    <row r="610" spans="1:13" x14ac:dyDescent="0.35">
      <c r="A610">
        <v>4</v>
      </c>
      <c r="B610" t="s">
        <v>9</v>
      </c>
      <c r="C610">
        <v>0</v>
      </c>
      <c r="D610">
        <v>0</v>
      </c>
      <c r="E610" t="s">
        <v>9</v>
      </c>
      <c r="F610">
        <v>3</v>
      </c>
      <c r="G610">
        <v>1</v>
      </c>
      <c r="H610" t="s">
        <v>10</v>
      </c>
      <c r="I610">
        <f t="shared" si="36"/>
        <v>1</v>
      </c>
      <c r="J610">
        <f>IF(Table2[[#This Row],[Drained_after_socializing]]="Yes",1,IF(Table2[[#This Row],[Drained_after_socializing]]="No",0,""))</f>
        <v>1</v>
      </c>
      <c r="K610">
        <f t="shared" si="37"/>
        <v>0</v>
      </c>
      <c r="L610" t="str">
        <f t="shared" si="38"/>
        <v>Medium</v>
      </c>
      <c r="M610">
        <f t="shared" si="39"/>
        <v>4.5061608304100043</v>
      </c>
    </row>
    <row r="611" spans="1:13" x14ac:dyDescent="0.35">
      <c r="A611">
        <v>2</v>
      </c>
      <c r="B611" t="s">
        <v>7</v>
      </c>
      <c r="C611">
        <v>4</v>
      </c>
      <c r="D611">
        <v>4</v>
      </c>
      <c r="E611" t="s">
        <v>7</v>
      </c>
      <c r="F611">
        <v>7</v>
      </c>
      <c r="G611">
        <v>9</v>
      </c>
      <c r="H611" t="s">
        <v>8</v>
      </c>
      <c r="I611">
        <f t="shared" si="36"/>
        <v>0</v>
      </c>
      <c r="J611">
        <f>IF(Table2[[#This Row],[Drained_after_socializing]]="Yes",1,IF(Table2[[#This Row],[Drained_after_socializing]]="No",0,""))</f>
        <v>0</v>
      </c>
      <c r="K611">
        <f t="shared" si="37"/>
        <v>1</v>
      </c>
      <c r="L611" t="str">
        <f t="shared" si="38"/>
        <v>Low</v>
      </c>
      <c r="M611">
        <f t="shared" si="39"/>
        <v>0</v>
      </c>
    </row>
    <row r="612" spans="1:13" x14ac:dyDescent="0.35">
      <c r="A612">
        <v>7</v>
      </c>
      <c r="B612" t="s">
        <v>9</v>
      </c>
      <c r="C612">
        <v>2</v>
      </c>
      <c r="D612">
        <v>1</v>
      </c>
      <c r="E612" t="s">
        <v>9</v>
      </c>
      <c r="F612">
        <v>1</v>
      </c>
      <c r="G612">
        <v>2</v>
      </c>
      <c r="H612" t="s">
        <v>10</v>
      </c>
      <c r="I612">
        <f t="shared" si="36"/>
        <v>1</v>
      </c>
      <c r="J612">
        <f>IF(Table2[[#This Row],[Drained_after_socializing]]="Yes",1,IF(Table2[[#This Row],[Drained_after_socializing]]="No",0,""))</f>
        <v>1</v>
      </c>
      <c r="K612">
        <f t="shared" si="37"/>
        <v>0</v>
      </c>
      <c r="L612" t="str">
        <f t="shared" si="38"/>
        <v>Medium</v>
      </c>
      <c r="M612">
        <f t="shared" si="39"/>
        <v>4.5061608304100043</v>
      </c>
    </row>
    <row r="613" spans="1:13" x14ac:dyDescent="0.35">
      <c r="A613">
        <v>3</v>
      </c>
      <c r="B613" t="s">
        <v>7</v>
      </c>
      <c r="C613">
        <v>4</v>
      </c>
      <c r="D613">
        <v>7</v>
      </c>
      <c r="E613" t="s">
        <v>7</v>
      </c>
      <c r="F613">
        <v>8</v>
      </c>
      <c r="G613">
        <v>4</v>
      </c>
      <c r="H613" t="s">
        <v>8</v>
      </c>
      <c r="I613">
        <f t="shared" si="36"/>
        <v>0</v>
      </c>
      <c r="J613">
        <f>IF(Table2[[#This Row],[Drained_after_socializing]]="Yes",1,IF(Table2[[#This Row],[Drained_after_socializing]]="No",0,""))</f>
        <v>0</v>
      </c>
      <c r="K613">
        <f t="shared" si="37"/>
        <v>1</v>
      </c>
      <c r="L613" t="str">
        <f t="shared" si="38"/>
        <v>Low</v>
      </c>
      <c r="M613">
        <f t="shared" si="39"/>
        <v>0</v>
      </c>
    </row>
    <row r="614" spans="1:13" x14ac:dyDescent="0.35">
      <c r="A614">
        <v>4</v>
      </c>
      <c r="B614" t="s">
        <v>9</v>
      </c>
      <c r="C614">
        <v>0</v>
      </c>
      <c r="D614">
        <v>1</v>
      </c>
      <c r="E614" t="s">
        <v>9</v>
      </c>
      <c r="F614">
        <v>3</v>
      </c>
      <c r="G614">
        <v>1</v>
      </c>
      <c r="H614" t="s">
        <v>10</v>
      </c>
      <c r="I614">
        <f t="shared" si="36"/>
        <v>1</v>
      </c>
      <c r="J614">
        <f>IF(Table2[[#This Row],[Drained_after_socializing]]="Yes",1,IF(Table2[[#This Row],[Drained_after_socializing]]="No",0,""))</f>
        <v>1</v>
      </c>
      <c r="K614">
        <f t="shared" si="37"/>
        <v>0</v>
      </c>
      <c r="L614" t="str">
        <f t="shared" si="38"/>
        <v>Medium</v>
      </c>
      <c r="M614">
        <f t="shared" si="39"/>
        <v>4.5061608304100043</v>
      </c>
    </row>
    <row r="615" spans="1:13" x14ac:dyDescent="0.35">
      <c r="A615">
        <v>11</v>
      </c>
      <c r="B615" t="s">
        <v>9</v>
      </c>
      <c r="C615">
        <v>1</v>
      </c>
      <c r="D615">
        <v>2</v>
      </c>
      <c r="E615" t="s">
        <v>9</v>
      </c>
      <c r="F615">
        <v>2</v>
      </c>
      <c r="G615">
        <v>3.5647266310000001</v>
      </c>
      <c r="H615" t="s">
        <v>10</v>
      </c>
      <c r="I615">
        <f t="shared" si="36"/>
        <v>1</v>
      </c>
      <c r="J615">
        <f>IF(Table2[[#This Row],[Drained_after_socializing]]="Yes",1,IF(Table2[[#This Row],[Drained_after_socializing]]="No",0,""))</f>
        <v>1</v>
      </c>
      <c r="K615">
        <f t="shared" si="37"/>
        <v>0</v>
      </c>
      <c r="L615" t="str">
        <f t="shared" si="38"/>
        <v>High</v>
      </c>
      <c r="M615">
        <f t="shared" si="39"/>
        <v>4.5061608304100043</v>
      </c>
    </row>
    <row r="616" spans="1:13" x14ac:dyDescent="0.35">
      <c r="A616">
        <v>1</v>
      </c>
      <c r="B616" t="s">
        <v>7</v>
      </c>
      <c r="C616">
        <v>8</v>
      </c>
      <c r="D616">
        <v>4</v>
      </c>
      <c r="E616" t="s">
        <v>7</v>
      </c>
      <c r="F616">
        <v>6</v>
      </c>
      <c r="G616">
        <v>7</v>
      </c>
      <c r="H616" t="s">
        <v>8</v>
      </c>
      <c r="I616">
        <f t="shared" si="36"/>
        <v>0</v>
      </c>
      <c r="J616">
        <f>IF(Table2[[#This Row],[Drained_after_socializing]]="Yes",1,IF(Table2[[#This Row],[Drained_after_socializing]]="No",0,""))</f>
        <v>0</v>
      </c>
      <c r="K616">
        <f t="shared" si="37"/>
        <v>1</v>
      </c>
      <c r="L616" t="str">
        <f t="shared" si="38"/>
        <v>Low</v>
      </c>
      <c r="M616">
        <f t="shared" si="39"/>
        <v>0</v>
      </c>
    </row>
    <row r="617" spans="1:13" x14ac:dyDescent="0.35">
      <c r="A617">
        <v>1</v>
      </c>
      <c r="B617" t="s">
        <v>7</v>
      </c>
      <c r="C617">
        <v>8</v>
      </c>
      <c r="D617">
        <v>5</v>
      </c>
      <c r="E617" t="s">
        <v>7</v>
      </c>
      <c r="F617">
        <v>11</v>
      </c>
      <c r="G617">
        <v>9</v>
      </c>
      <c r="H617" t="s">
        <v>8</v>
      </c>
      <c r="I617">
        <f t="shared" si="36"/>
        <v>0</v>
      </c>
      <c r="J617">
        <f>IF(Table2[[#This Row],[Drained_after_socializing]]="Yes",1,IF(Table2[[#This Row],[Drained_after_socializing]]="No",0,""))</f>
        <v>0</v>
      </c>
      <c r="K617">
        <f t="shared" si="37"/>
        <v>1</v>
      </c>
      <c r="L617" t="str">
        <f t="shared" si="38"/>
        <v>Low</v>
      </c>
      <c r="M617">
        <f t="shared" si="39"/>
        <v>0</v>
      </c>
    </row>
    <row r="618" spans="1:13" x14ac:dyDescent="0.35">
      <c r="A618">
        <v>3</v>
      </c>
      <c r="B618" t="s">
        <v>7</v>
      </c>
      <c r="C618">
        <v>7</v>
      </c>
      <c r="D618">
        <v>5</v>
      </c>
      <c r="E618" t="s">
        <v>7</v>
      </c>
      <c r="F618">
        <v>13</v>
      </c>
      <c r="G618">
        <v>9</v>
      </c>
      <c r="H618" t="s">
        <v>8</v>
      </c>
      <c r="I618">
        <f t="shared" si="36"/>
        <v>0</v>
      </c>
      <c r="J618">
        <f>IF(Table2[[#This Row],[Drained_after_socializing]]="Yes",1,IF(Table2[[#This Row],[Drained_after_socializing]]="No",0,""))</f>
        <v>0</v>
      </c>
      <c r="K618">
        <f t="shared" si="37"/>
        <v>1</v>
      </c>
      <c r="L618" t="str">
        <f t="shared" si="38"/>
        <v>Low</v>
      </c>
      <c r="M618">
        <f t="shared" si="39"/>
        <v>0</v>
      </c>
    </row>
    <row r="619" spans="1:13" x14ac:dyDescent="0.35">
      <c r="A619">
        <v>0</v>
      </c>
      <c r="B619" t="s">
        <v>7</v>
      </c>
      <c r="C619">
        <v>6</v>
      </c>
      <c r="D619">
        <v>6</v>
      </c>
      <c r="E619" t="s">
        <v>7</v>
      </c>
      <c r="F619">
        <v>13</v>
      </c>
      <c r="G619">
        <v>7</v>
      </c>
      <c r="H619" t="s">
        <v>8</v>
      </c>
      <c r="I619">
        <f t="shared" si="36"/>
        <v>0</v>
      </c>
      <c r="J619">
        <f>IF(Table2[[#This Row],[Drained_after_socializing]]="Yes",1,IF(Table2[[#This Row],[Drained_after_socializing]]="No",0,""))</f>
        <v>0</v>
      </c>
      <c r="K619">
        <f t="shared" si="37"/>
        <v>1</v>
      </c>
      <c r="L619" t="str">
        <f t="shared" si="38"/>
        <v>Low</v>
      </c>
      <c r="M619">
        <f t="shared" si="39"/>
        <v>0</v>
      </c>
    </row>
    <row r="620" spans="1:13" x14ac:dyDescent="0.35">
      <c r="A620">
        <v>7</v>
      </c>
      <c r="B620" t="s">
        <v>9</v>
      </c>
      <c r="C620">
        <v>3</v>
      </c>
      <c r="D620">
        <v>2</v>
      </c>
      <c r="E620" t="s">
        <v>9</v>
      </c>
      <c r="F620">
        <v>5</v>
      </c>
      <c r="G620">
        <v>1</v>
      </c>
      <c r="H620" t="s">
        <v>10</v>
      </c>
      <c r="I620">
        <f t="shared" si="36"/>
        <v>1</v>
      </c>
      <c r="J620">
        <f>IF(Table2[[#This Row],[Drained_after_socializing]]="Yes",1,IF(Table2[[#This Row],[Drained_after_socializing]]="No",0,""))</f>
        <v>1</v>
      </c>
      <c r="K620">
        <f t="shared" si="37"/>
        <v>0</v>
      </c>
      <c r="L620" t="str">
        <f t="shared" si="38"/>
        <v>Medium</v>
      </c>
      <c r="M620">
        <f t="shared" si="39"/>
        <v>4.5061608304100043</v>
      </c>
    </row>
    <row r="621" spans="1:13" x14ac:dyDescent="0.35">
      <c r="A621">
        <v>7</v>
      </c>
      <c r="B621" t="s">
        <v>9</v>
      </c>
      <c r="C621">
        <v>3</v>
      </c>
      <c r="D621">
        <v>2</v>
      </c>
      <c r="E621" t="s">
        <v>9</v>
      </c>
      <c r="F621">
        <v>3</v>
      </c>
      <c r="G621">
        <v>2</v>
      </c>
      <c r="H621" t="s">
        <v>10</v>
      </c>
      <c r="I621">
        <f t="shared" si="36"/>
        <v>1</v>
      </c>
      <c r="J621">
        <f>IF(Table2[[#This Row],[Drained_after_socializing]]="Yes",1,IF(Table2[[#This Row],[Drained_after_socializing]]="No",0,""))</f>
        <v>1</v>
      </c>
      <c r="K621">
        <f t="shared" si="37"/>
        <v>0</v>
      </c>
      <c r="L621" t="str">
        <f t="shared" si="38"/>
        <v>Medium</v>
      </c>
      <c r="M621">
        <f t="shared" si="39"/>
        <v>4.5061608304100043</v>
      </c>
    </row>
    <row r="622" spans="1:13" x14ac:dyDescent="0.35">
      <c r="A622">
        <v>1</v>
      </c>
      <c r="B622" t="s">
        <v>7</v>
      </c>
      <c r="C622">
        <v>9</v>
      </c>
      <c r="D622">
        <v>4</v>
      </c>
      <c r="E622" t="s">
        <v>7</v>
      </c>
      <c r="F622">
        <v>13</v>
      </c>
      <c r="G622">
        <v>8</v>
      </c>
      <c r="H622" t="s">
        <v>8</v>
      </c>
      <c r="I622">
        <f t="shared" si="36"/>
        <v>0</v>
      </c>
      <c r="J622">
        <f>IF(Table2[[#This Row],[Drained_after_socializing]]="Yes",1,IF(Table2[[#This Row],[Drained_after_socializing]]="No",0,""))</f>
        <v>0</v>
      </c>
      <c r="K622">
        <f t="shared" si="37"/>
        <v>1</v>
      </c>
      <c r="L622" t="str">
        <f t="shared" si="38"/>
        <v>Low</v>
      </c>
      <c r="M622">
        <f t="shared" si="39"/>
        <v>0</v>
      </c>
    </row>
    <row r="623" spans="1:13" x14ac:dyDescent="0.35">
      <c r="A623">
        <v>2</v>
      </c>
      <c r="B623" t="s">
        <v>7</v>
      </c>
      <c r="C623">
        <v>9</v>
      </c>
      <c r="D623">
        <v>4</v>
      </c>
      <c r="E623" t="s">
        <v>7</v>
      </c>
      <c r="F623">
        <v>7</v>
      </c>
      <c r="G623">
        <v>9</v>
      </c>
      <c r="H623" t="s">
        <v>8</v>
      </c>
      <c r="I623">
        <f t="shared" si="36"/>
        <v>0</v>
      </c>
      <c r="J623">
        <f>IF(Table2[[#This Row],[Drained_after_socializing]]="Yes",1,IF(Table2[[#This Row],[Drained_after_socializing]]="No",0,""))</f>
        <v>0</v>
      </c>
      <c r="K623">
        <f t="shared" si="37"/>
        <v>1</v>
      </c>
      <c r="L623" t="str">
        <f t="shared" si="38"/>
        <v>Low</v>
      </c>
      <c r="M623">
        <f t="shared" si="39"/>
        <v>0</v>
      </c>
    </row>
    <row r="624" spans="1:13" x14ac:dyDescent="0.35">
      <c r="A624">
        <v>6</v>
      </c>
      <c r="B624" t="s">
        <v>9</v>
      </c>
      <c r="C624">
        <v>3</v>
      </c>
      <c r="D624">
        <v>1</v>
      </c>
      <c r="E624" t="s">
        <v>9</v>
      </c>
      <c r="F624">
        <v>2</v>
      </c>
      <c r="G624">
        <v>0</v>
      </c>
      <c r="H624" t="s">
        <v>10</v>
      </c>
      <c r="I624">
        <f t="shared" si="36"/>
        <v>1</v>
      </c>
      <c r="J624">
        <f>IF(Table2[[#This Row],[Drained_after_socializing]]="Yes",1,IF(Table2[[#This Row],[Drained_after_socializing]]="No",0,""))</f>
        <v>1</v>
      </c>
      <c r="K624">
        <f t="shared" si="37"/>
        <v>0</v>
      </c>
      <c r="L624" t="str">
        <f t="shared" si="38"/>
        <v>Medium</v>
      </c>
      <c r="M624">
        <f t="shared" si="39"/>
        <v>4.5061608304100043</v>
      </c>
    </row>
    <row r="625" spans="1:13" x14ac:dyDescent="0.35">
      <c r="A625">
        <v>3</v>
      </c>
      <c r="B625" t="s">
        <v>7</v>
      </c>
      <c r="C625">
        <v>8</v>
      </c>
      <c r="D625">
        <v>5</v>
      </c>
      <c r="E625" t="s">
        <v>7</v>
      </c>
      <c r="F625">
        <v>11</v>
      </c>
      <c r="G625">
        <v>6</v>
      </c>
      <c r="H625" t="s">
        <v>8</v>
      </c>
      <c r="I625">
        <f t="shared" si="36"/>
        <v>0</v>
      </c>
      <c r="J625">
        <f>IF(Table2[[#This Row],[Drained_after_socializing]]="Yes",1,IF(Table2[[#This Row],[Drained_after_socializing]]="No",0,""))</f>
        <v>0</v>
      </c>
      <c r="K625">
        <f t="shared" si="37"/>
        <v>1</v>
      </c>
      <c r="L625" t="str">
        <f t="shared" si="38"/>
        <v>Low</v>
      </c>
      <c r="M625">
        <f t="shared" si="39"/>
        <v>0</v>
      </c>
    </row>
    <row r="626" spans="1:13" x14ac:dyDescent="0.35">
      <c r="A626">
        <v>6</v>
      </c>
      <c r="B626" t="s">
        <v>9</v>
      </c>
      <c r="C626">
        <v>3</v>
      </c>
      <c r="D626">
        <v>0</v>
      </c>
      <c r="E626" t="s">
        <v>9</v>
      </c>
      <c r="F626">
        <v>3</v>
      </c>
      <c r="G626">
        <v>0</v>
      </c>
      <c r="H626" t="s">
        <v>10</v>
      </c>
      <c r="I626">
        <f t="shared" si="36"/>
        <v>1</v>
      </c>
      <c r="J626">
        <f>IF(Table2[[#This Row],[Drained_after_socializing]]="Yes",1,IF(Table2[[#This Row],[Drained_after_socializing]]="No",0,""))</f>
        <v>1</v>
      </c>
      <c r="K626">
        <f t="shared" si="37"/>
        <v>0</v>
      </c>
      <c r="L626" t="str">
        <f t="shared" si="38"/>
        <v>Medium</v>
      </c>
      <c r="M626">
        <f t="shared" si="39"/>
        <v>4.5061608304100043</v>
      </c>
    </row>
    <row r="627" spans="1:13" x14ac:dyDescent="0.35">
      <c r="A627">
        <v>3</v>
      </c>
      <c r="B627" t="s">
        <v>7</v>
      </c>
      <c r="C627">
        <v>4</v>
      </c>
      <c r="D627">
        <v>5</v>
      </c>
      <c r="E627" t="s">
        <v>7</v>
      </c>
      <c r="F627">
        <v>11</v>
      </c>
      <c r="G627">
        <v>7</v>
      </c>
      <c r="H627" t="s">
        <v>8</v>
      </c>
      <c r="I627">
        <f t="shared" si="36"/>
        <v>0</v>
      </c>
      <c r="J627">
        <f>IF(Table2[[#This Row],[Drained_after_socializing]]="Yes",1,IF(Table2[[#This Row],[Drained_after_socializing]]="No",0,""))</f>
        <v>0</v>
      </c>
      <c r="K627">
        <f t="shared" si="37"/>
        <v>1</v>
      </c>
      <c r="L627" t="str">
        <f t="shared" si="38"/>
        <v>Low</v>
      </c>
      <c r="M627">
        <f t="shared" si="39"/>
        <v>0</v>
      </c>
    </row>
    <row r="628" spans="1:13" x14ac:dyDescent="0.35">
      <c r="A628">
        <v>9</v>
      </c>
      <c r="B628" t="s">
        <v>9</v>
      </c>
      <c r="C628">
        <v>2</v>
      </c>
      <c r="D628">
        <v>2</v>
      </c>
      <c r="E628" t="s">
        <v>9</v>
      </c>
      <c r="F628">
        <v>3</v>
      </c>
      <c r="G628">
        <v>0</v>
      </c>
      <c r="H628" t="s">
        <v>10</v>
      </c>
      <c r="I628">
        <f t="shared" si="36"/>
        <v>1</v>
      </c>
      <c r="J628">
        <f>IF(Table2[[#This Row],[Drained_after_socializing]]="Yes",1,IF(Table2[[#This Row],[Drained_after_socializing]]="No",0,""))</f>
        <v>1</v>
      </c>
      <c r="K628">
        <f t="shared" si="37"/>
        <v>0</v>
      </c>
      <c r="L628" t="str">
        <f t="shared" si="38"/>
        <v>High</v>
      </c>
      <c r="M628">
        <f t="shared" si="39"/>
        <v>4.5061608304100043</v>
      </c>
    </row>
    <row r="629" spans="1:13" x14ac:dyDescent="0.35">
      <c r="A629">
        <v>2</v>
      </c>
      <c r="B629" t="s">
        <v>7</v>
      </c>
      <c r="C629">
        <v>6</v>
      </c>
      <c r="D629">
        <v>4</v>
      </c>
      <c r="E629" t="s">
        <v>7</v>
      </c>
      <c r="F629">
        <v>11</v>
      </c>
      <c r="G629">
        <v>4</v>
      </c>
      <c r="H629" t="s">
        <v>8</v>
      </c>
      <c r="I629">
        <f t="shared" si="36"/>
        <v>0</v>
      </c>
      <c r="J629">
        <f>IF(Table2[[#This Row],[Drained_after_socializing]]="Yes",1,IF(Table2[[#This Row],[Drained_after_socializing]]="No",0,""))</f>
        <v>0</v>
      </c>
      <c r="K629">
        <f t="shared" si="37"/>
        <v>1</v>
      </c>
      <c r="L629" t="str">
        <f t="shared" si="38"/>
        <v>Low</v>
      </c>
      <c r="M629">
        <f t="shared" si="39"/>
        <v>0</v>
      </c>
    </row>
    <row r="630" spans="1:13" x14ac:dyDescent="0.35">
      <c r="A630">
        <v>11</v>
      </c>
      <c r="B630" t="s">
        <v>9</v>
      </c>
      <c r="C630">
        <v>1</v>
      </c>
      <c r="D630">
        <v>0</v>
      </c>
      <c r="E630" t="s">
        <v>9</v>
      </c>
      <c r="F630">
        <v>1</v>
      </c>
      <c r="G630">
        <v>1</v>
      </c>
      <c r="H630" t="s">
        <v>10</v>
      </c>
      <c r="I630">
        <f t="shared" si="36"/>
        <v>1</v>
      </c>
      <c r="J630">
        <f>IF(Table2[[#This Row],[Drained_after_socializing]]="Yes",1,IF(Table2[[#This Row],[Drained_after_socializing]]="No",0,""))</f>
        <v>1</v>
      </c>
      <c r="K630">
        <f t="shared" si="37"/>
        <v>0</v>
      </c>
      <c r="L630" t="str">
        <f t="shared" si="38"/>
        <v>High</v>
      </c>
      <c r="M630">
        <f t="shared" si="39"/>
        <v>4.5061608304100043</v>
      </c>
    </row>
    <row r="631" spans="1:13" x14ac:dyDescent="0.35">
      <c r="A631">
        <v>0</v>
      </c>
      <c r="B631" t="s">
        <v>7</v>
      </c>
      <c r="C631">
        <v>5</v>
      </c>
      <c r="D631">
        <v>7</v>
      </c>
      <c r="E631" t="s">
        <v>7</v>
      </c>
      <c r="F631">
        <v>6</v>
      </c>
      <c r="G631">
        <v>9</v>
      </c>
      <c r="H631" t="s">
        <v>8</v>
      </c>
      <c r="I631">
        <f t="shared" si="36"/>
        <v>0</v>
      </c>
      <c r="J631">
        <f>IF(Table2[[#This Row],[Drained_after_socializing]]="Yes",1,IF(Table2[[#This Row],[Drained_after_socializing]]="No",0,""))</f>
        <v>0</v>
      </c>
      <c r="K631">
        <f t="shared" si="37"/>
        <v>1</v>
      </c>
      <c r="L631" t="str">
        <f t="shared" si="38"/>
        <v>Low</v>
      </c>
      <c r="M631">
        <f t="shared" si="39"/>
        <v>0</v>
      </c>
    </row>
    <row r="632" spans="1:13" x14ac:dyDescent="0.35">
      <c r="A632">
        <v>8</v>
      </c>
      <c r="B632" t="s">
        <v>9</v>
      </c>
      <c r="C632">
        <v>0</v>
      </c>
      <c r="D632">
        <v>0</v>
      </c>
      <c r="E632" t="s">
        <v>9</v>
      </c>
      <c r="F632">
        <v>0</v>
      </c>
      <c r="G632">
        <v>2</v>
      </c>
      <c r="H632" t="s">
        <v>8</v>
      </c>
      <c r="I632">
        <f t="shared" si="36"/>
        <v>1</v>
      </c>
      <c r="J632">
        <f>IF(Table2[[#This Row],[Drained_after_socializing]]="Yes",1,IF(Table2[[#This Row],[Drained_after_socializing]]="No",0,""))</f>
        <v>1</v>
      </c>
      <c r="K632">
        <f t="shared" si="37"/>
        <v>1</v>
      </c>
      <c r="L632" t="str">
        <f t="shared" si="38"/>
        <v>High</v>
      </c>
      <c r="M632">
        <f t="shared" si="39"/>
        <v>0</v>
      </c>
    </row>
    <row r="633" spans="1:13" x14ac:dyDescent="0.35">
      <c r="A633">
        <v>10</v>
      </c>
      <c r="B633" t="s">
        <v>9</v>
      </c>
      <c r="C633">
        <v>3</v>
      </c>
      <c r="D633">
        <v>1</v>
      </c>
      <c r="E633" t="s">
        <v>9</v>
      </c>
      <c r="F633">
        <v>2</v>
      </c>
      <c r="G633">
        <v>1</v>
      </c>
      <c r="H633" t="s">
        <v>10</v>
      </c>
      <c r="I633">
        <f t="shared" si="36"/>
        <v>1</v>
      </c>
      <c r="J633">
        <f>IF(Table2[[#This Row],[Drained_after_socializing]]="Yes",1,IF(Table2[[#This Row],[Drained_after_socializing]]="No",0,""))</f>
        <v>1</v>
      </c>
      <c r="K633">
        <f t="shared" si="37"/>
        <v>0</v>
      </c>
      <c r="L633" t="str">
        <f t="shared" si="38"/>
        <v>High</v>
      </c>
      <c r="M633">
        <f t="shared" si="39"/>
        <v>4.5061608304100043</v>
      </c>
    </row>
    <row r="634" spans="1:13" x14ac:dyDescent="0.35">
      <c r="A634">
        <v>2</v>
      </c>
      <c r="B634" t="s">
        <v>7</v>
      </c>
      <c r="C634">
        <v>4</v>
      </c>
      <c r="D634">
        <v>4</v>
      </c>
      <c r="E634" t="s">
        <v>7</v>
      </c>
      <c r="F634">
        <v>7</v>
      </c>
      <c r="G634">
        <v>8</v>
      </c>
      <c r="H634" t="s">
        <v>8</v>
      </c>
      <c r="I634">
        <f t="shared" si="36"/>
        <v>0</v>
      </c>
      <c r="J634">
        <f>IF(Table2[[#This Row],[Drained_after_socializing]]="Yes",1,IF(Table2[[#This Row],[Drained_after_socializing]]="No",0,""))</f>
        <v>0</v>
      </c>
      <c r="K634">
        <f t="shared" si="37"/>
        <v>1</v>
      </c>
      <c r="L634" t="str">
        <f t="shared" si="38"/>
        <v>Low</v>
      </c>
      <c r="M634">
        <f t="shared" si="39"/>
        <v>0</v>
      </c>
    </row>
    <row r="635" spans="1:13" x14ac:dyDescent="0.35">
      <c r="A635">
        <v>0</v>
      </c>
      <c r="B635" t="s">
        <v>7</v>
      </c>
      <c r="C635">
        <v>6</v>
      </c>
      <c r="D635">
        <v>4</v>
      </c>
      <c r="E635" t="s">
        <v>7</v>
      </c>
      <c r="F635">
        <v>7</v>
      </c>
      <c r="G635">
        <v>6</v>
      </c>
      <c r="H635" t="s">
        <v>8</v>
      </c>
      <c r="I635">
        <f t="shared" si="36"/>
        <v>0</v>
      </c>
      <c r="J635">
        <f>IF(Table2[[#This Row],[Drained_after_socializing]]="Yes",1,IF(Table2[[#This Row],[Drained_after_socializing]]="No",0,""))</f>
        <v>0</v>
      </c>
      <c r="K635">
        <f t="shared" si="37"/>
        <v>1</v>
      </c>
      <c r="L635" t="str">
        <f t="shared" si="38"/>
        <v>Low</v>
      </c>
      <c r="M635">
        <f t="shared" si="39"/>
        <v>0</v>
      </c>
    </row>
    <row r="636" spans="1:13" x14ac:dyDescent="0.35">
      <c r="A636">
        <v>6</v>
      </c>
      <c r="B636" t="s">
        <v>9</v>
      </c>
      <c r="C636">
        <v>2</v>
      </c>
      <c r="D636">
        <v>0</v>
      </c>
      <c r="E636" t="s">
        <v>9</v>
      </c>
      <c r="F636">
        <v>5</v>
      </c>
      <c r="G636">
        <v>0</v>
      </c>
      <c r="H636" t="s">
        <v>10</v>
      </c>
      <c r="I636">
        <f t="shared" si="36"/>
        <v>1</v>
      </c>
      <c r="J636">
        <f>IF(Table2[[#This Row],[Drained_after_socializing]]="Yes",1,IF(Table2[[#This Row],[Drained_after_socializing]]="No",0,""))</f>
        <v>1</v>
      </c>
      <c r="K636">
        <f t="shared" si="37"/>
        <v>0</v>
      </c>
      <c r="L636" t="str">
        <f t="shared" si="38"/>
        <v>Medium</v>
      </c>
      <c r="M636">
        <f t="shared" si="39"/>
        <v>4.5061608304100043</v>
      </c>
    </row>
    <row r="637" spans="1:13" x14ac:dyDescent="0.35">
      <c r="A637">
        <v>11</v>
      </c>
      <c r="B637" t="s">
        <v>9</v>
      </c>
      <c r="C637">
        <v>2</v>
      </c>
      <c r="D637">
        <v>0</v>
      </c>
      <c r="E637" t="s">
        <v>9</v>
      </c>
      <c r="F637">
        <v>4</v>
      </c>
      <c r="G637">
        <v>1</v>
      </c>
      <c r="H637" t="s">
        <v>10</v>
      </c>
      <c r="I637">
        <f t="shared" si="36"/>
        <v>1</v>
      </c>
      <c r="J637">
        <f>IF(Table2[[#This Row],[Drained_after_socializing]]="Yes",1,IF(Table2[[#This Row],[Drained_after_socializing]]="No",0,""))</f>
        <v>1</v>
      </c>
      <c r="K637">
        <f t="shared" si="37"/>
        <v>0</v>
      </c>
      <c r="L637" t="str">
        <f t="shared" si="38"/>
        <v>High</v>
      </c>
      <c r="M637">
        <f t="shared" si="39"/>
        <v>4.5061608304100043</v>
      </c>
    </row>
    <row r="638" spans="1:13" x14ac:dyDescent="0.35">
      <c r="A638">
        <v>3</v>
      </c>
      <c r="B638" t="s">
        <v>7</v>
      </c>
      <c r="C638">
        <v>9</v>
      </c>
      <c r="D638">
        <v>6</v>
      </c>
      <c r="E638" t="s">
        <v>7</v>
      </c>
      <c r="F638">
        <v>6.2688629120000003</v>
      </c>
      <c r="G638">
        <v>7</v>
      </c>
      <c r="H638" t="s">
        <v>8</v>
      </c>
      <c r="I638">
        <f t="shared" si="36"/>
        <v>0</v>
      </c>
      <c r="J638">
        <f>IF(Table2[[#This Row],[Drained_after_socializing]]="Yes",1,IF(Table2[[#This Row],[Drained_after_socializing]]="No",0,""))</f>
        <v>0</v>
      </c>
      <c r="K638">
        <f t="shared" si="37"/>
        <v>1</v>
      </c>
      <c r="L638" t="str">
        <f t="shared" si="38"/>
        <v>Low</v>
      </c>
      <c r="M638">
        <f t="shared" si="39"/>
        <v>0</v>
      </c>
    </row>
    <row r="639" spans="1:13" x14ac:dyDescent="0.35">
      <c r="A639">
        <v>8</v>
      </c>
      <c r="B639" t="s">
        <v>9</v>
      </c>
      <c r="C639">
        <v>2</v>
      </c>
      <c r="D639">
        <v>2</v>
      </c>
      <c r="E639" t="s">
        <v>9</v>
      </c>
      <c r="F639">
        <v>5</v>
      </c>
      <c r="G639">
        <v>1</v>
      </c>
      <c r="H639" t="s">
        <v>10</v>
      </c>
      <c r="I639">
        <f t="shared" si="36"/>
        <v>1</v>
      </c>
      <c r="J639">
        <f>IF(Table2[[#This Row],[Drained_after_socializing]]="Yes",1,IF(Table2[[#This Row],[Drained_after_socializing]]="No",0,""))</f>
        <v>1</v>
      </c>
      <c r="K639">
        <f t="shared" si="37"/>
        <v>0</v>
      </c>
      <c r="L639" t="str">
        <f t="shared" si="38"/>
        <v>High</v>
      </c>
      <c r="M639">
        <f t="shared" si="39"/>
        <v>4.5061608304100043</v>
      </c>
    </row>
    <row r="640" spans="1:13" x14ac:dyDescent="0.35">
      <c r="A640">
        <v>1</v>
      </c>
      <c r="B640" t="s">
        <v>7</v>
      </c>
      <c r="C640">
        <v>7</v>
      </c>
      <c r="D640">
        <v>4</v>
      </c>
      <c r="E640" t="s">
        <v>7</v>
      </c>
      <c r="F640">
        <v>14</v>
      </c>
      <c r="G640">
        <v>4</v>
      </c>
      <c r="H640" t="s">
        <v>8</v>
      </c>
      <c r="I640">
        <f t="shared" si="36"/>
        <v>0</v>
      </c>
      <c r="J640">
        <f>IF(Table2[[#This Row],[Drained_after_socializing]]="Yes",1,IF(Table2[[#This Row],[Drained_after_socializing]]="No",0,""))</f>
        <v>0</v>
      </c>
      <c r="K640">
        <f t="shared" si="37"/>
        <v>1</v>
      </c>
      <c r="L640" t="str">
        <f t="shared" si="38"/>
        <v>Low</v>
      </c>
      <c r="M640">
        <f t="shared" si="39"/>
        <v>0</v>
      </c>
    </row>
    <row r="641" spans="1:13" x14ac:dyDescent="0.35">
      <c r="A641">
        <v>3</v>
      </c>
      <c r="B641" t="s">
        <v>7</v>
      </c>
      <c r="C641">
        <v>9</v>
      </c>
      <c r="D641">
        <v>7</v>
      </c>
      <c r="E641" t="s">
        <v>7</v>
      </c>
      <c r="F641">
        <v>8</v>
      </c>
      <c r="G641">
        <v>7</v>
      </c>
      <c r="H641" t="s">
        <v>8</v>
      </c>
      <c r="I641">
        <f t="shared" si="36"/>
        <v>0</v>
      </c>
      <c r="J641">
        <f>IF(Table2[[#This Row],[Drained_after_socializing]]="Yes",1,IF(Table2[[#This Row],[Drained_after_socializing]]="No",0,""))</f>
        <v>0</v>
      </c>
      <c r="K641">
        <f t="shared" si="37"/>
        <v>1</v>
      </c>
      <c r="L641" t="str">
        <f t="shared" si="38"/>
        <v>Low</v>
      </c>
      <c r="M641">
        <f t="shared" si="39"/>
        <v>0</v>
      </c>
    </row>
    <row r="642" spans="1:13" x14ac:dyDescent="0.35">
      <c r="A642">
        <v>9</v>
      </c>
      <c r="B642" t="s">
        <v>9</v>
      </c>
      <c r="C642">
        <v>0</v>
      </c>
      <c r="D642">
        <v>2</v>
      </c>
      <c r="E642" t="s">
        <v>9</v>
      </c>
      <c r="F642">
        <v>0</v>
      </c>
      <c r="G642">
        <v>0</v>
      </c>
      <c r="H642" t="s">
        <v>10</v>
      </c>
      <c r="I642">
        <f t="shared" ref="I642:I705" si="40">IF(B642="Yes",1,IF(B642="No",0,""))</f>
        <v>1</v>
      </c>
      <c r="J642">
        <f>IF(Table2[[#This Row],[Drained_after_socializing]]="Yes",1,IF(Table2[[#This Row],[Drained_after_socializing]]="No",0,""))</f>
        <v>1</v>
      </c>
      <c r="K642">
        <f t="shared" ref="K642:K705" si="41">IF(H642="Extrovert",1,IF(H642="Introvert",0,""))</f>
        <v>0</v>
      </c>
      <c r="L642" t="str">
        <f t="shared" ref="L642:L705" si="42">IF(A642&lt;=3,"Low",IF(A642&lt;=7,"Medium","High"))</f>
        <v>High</v>
      </c>
      <c r="M642">
        <f t="shared" ref="M642:M705" si="43">AVERAGE(IF(H:H="Introvert",A:A))</f>
        <v>4.5061608304100043</v>
      </c>
    </row>
    <row r="643" spans="1:13" x14ac:dyDescent="0.35">
      <c r="A643">
        <v>0</v>
      </c>
      <c r="B643" t="s">
        <v>7</v>
      </c>
      <c r="C643">
        <v>4</v>
      </c>
      <c r="D643">
        <v>6</v>
      </c>
      <c r="E643" t="s">
        <v>7</v>
      </c>
      <c r="F643">
        <v>12</v>
      </c>
      <c r="G643">
        <v>4</v>
      </c>
      <c r="H643" t="s">
        <v>8</v>
      </c>
      <c r="I643">
        <f t="shared" si="40"/>
        <v>0</v>
      </c>
      <c r="J643">
        <f>IF(Table2[[#This Row],[Drained_after_socializing]]="Yes",1,IF(Table2[[#This Row],[Drained_after_socializing]]="No",0,""))</f>
        <v>0</v>
      </c>
      <c r="K643">
        <f t="shared" si="41"/>
        <v>1</v>
      </c>
      <c r="L643" t="str">
        <f t="shared" si="42"/>
        <v>Low</v>
      </c>
      <c r="M643">
        <f t="shared" si="43"/>
        <v>0</v>
      </c>
    </row>
    <row r="644" spans="1:13" x14ac:dyDescent="0.35">
      <c r="A644">
        <v>9</v>
      </c>
      <c r="B644" t="s">
        <v>9</v>
      </c>
      <c r="C644">
        <v>0</v>
      </c>
      <c r="D644">
        <v>2</v>
      </c>
      <c r="E644" t="s">
        <v>9</v>
      </c>
      <c r="F644">
        <v>2</v>
      </c>
      <c r="G644">
        <v>1</v>
      </c>
      <c r="H644" t="s">
        <v>10</v>
      </c>
      <c r="I644">
        <f t="shared" si="40"/>
        <v>1</v>
      </c>
      <c r="J644">
        <f>IF(Table2[[#This Row],[Drained_after_socializing]]="Yes",1,IF(Table2[[#This Row],[Drained_after_socializing]]="No",0,""))</f>
        <v>1</v>
      </c>
      <c r="K644">
        <f t="shared" si="41"/>
        <v>0</v>
      </c>
      <c r="L644" t="str">
        <f t="shared" si="42"/>
        <v>High</v>
      </c>
      <c r="M644">
        <f t="shared" si="43"/>
        <v>4.5061608304100043</v>
      </c>
    </row>
    <row r="645" spans="1:13" x14ac:dyDescent="0.35">
      <c r="A645">
        <v>1</v>
      </c>
      <c r="B645" t="s">
        <v>7</v>
      </c>
      <c r="C645">
        <v>6</v>
      </c>
      <c r="D645">
        <v>6</v>
      </c>
      <c r="E645" t="s">
        <v>7</v>
      </c>
      <c r="F645">
        <v>8</v>
      </c>
      <c r="G645">
        <v>4</v>
      </c>
      <c r="H645" t="s">
        <v>8</v>
      </c>
      <c r="I645">
        <f t="shared" si="40"/>
        <v>0</v>
      </c>
      <c r="J645">
        <f>IF(Table2[[#This Row],[Drained_after_socializing]]="Yes",1,IF(Table2[[#This Row],[Drained_after_socializing]]="No",0,""))</f>
        <v>0</v>
      </c>
      <c r="K645">
        <f t="shared" si="41"/>
        <v>1</v>
      </c>
      <c r="L645" t="str">
        <f t="shared" si="42"/>
        <v>Low</v>
      </c>
      <c r="M645">
        <f t="shared" si="43"/>
        <v>0</v>
      </c>
    </row>
    <row r="646" spans="1:13" x14ac:dyDescent="0.35">
      <c r="A646">
        <v>11</v>
      </c>
      <c r="B646" t="s">
        <v>9</v>
      </c>
      <c r="C646">
        <v>3</v>
      </c>
      <c r="D646">
        <v>2</v>
      </c>
      <c r="E646" t="s">
        <v>9</v>
      </c>
      <c r="F646">
        <v>4</v>
      </c>
      <c r="G646">
        <v>0</v>
      </c>
      <c r="H646" t="s">
        <v>10</v>
      </c>
      <c r="I646">
        <f t="shared" si="40"/>
        <v>1</v>
      </c>
      <c r="J646">
        <f>IF(Table2[[#This Row],[Drained_after_socializing]]="Yes",1,IF(Table2[[#This Row],[Drained_after_socializing]]="No",0,""))</f>
        <v>1</v>
      </c>
      <c r="K646">
        <f t="shared" si="41"/>
        <v>0</v>
      </c>
      <c r="L646" t="str">
        <f t="shared" si="42"/>
        <v>High</v>
      </c>
      <c r="M646">
        <f t="shared" si="43"/>
        <v>4.5061608304100043</v>
      </c>
    </row>
    <row r="647" spans="1:13" x14ac:dyDescent="0.35">
      <c r="A647">
        <v>3</v>
      </c>
      <c r="B647" t="s">
        <v>7</v>
      </c>
      <c r="C647">
        <v>9</v>
      </c>
      <c r="D647">
        <v>6</v>
      </c>
      <c r="E647" t="s">
        <v>7</v>
      </c>
      <c r="F647">
        <v>9</v>
      </c>
      <c r="G647">
        <v>7</v>
      </c>
      <c r="H647" t="s">
        <v>8</v>
      </c>
      <c r="I647">
        <f t="shared" si="40"/>
        <v>0</v>
      </c>
      <c r="J647">
        <f>IF(Table2[[#This Row],[Drained_after_socializing]]="Yes",1,IF(Table2[[#This Row],[Drained_after_socializing]]="No",0,""))</f>
        <v>0</v>
      </c>
      <c r="K647">
        <f t="shared" si="41"/>
        <v>1</v>
      </c>
      <c r="L647" t="str">
        <f t="shared" si="42"/>
        <v>Low</v>
      </c>
      <c r="M647">
        <f t="shared" si="43"/>
        <v>0</v>
      </c>
    </row>
    <row r="648" spans="1:13" x14ac:dyDescent="0.35">
      <c r="A648">
        <v>9</v>
      </c>
      <c r="B648" t="s">
        <v>9</v>
      </c>
      <c r="C648">
        <v>0</v>
      </c>
      <c r="D648">
        <v>0</v>
      </c>
      <c r="E648" t="s">
        <v>9</v>
      </c>
      <c r="F648">
        <v>4</v>
      </c>
      <c r="G648">
        <v>0</v>
      </c>
      <c r="H648" t="s">
        <v>10</v>
      </c>
      <c r="I648">
        <f t="shared" si="40"/>
        <v>1</v>
      </c>
      <c r="J648">
        <f>IF(Table2[[#This Row],[Drained_after_socializing]]="Yes",1,IF(Table2[[#This Row],[Drained_after_socializing]]="No",0,""))</f>
        <v>1</v>
      </c>
      <c r="K648">
        <f t="shared" si="41"/>
        <v>0</v>
      </c>
      <c r="L648" t="str">
        <f t="shared" si="42"/>
        <v>High</v>
      </c>
      <c r="M648">
        <f t="shared" si="43"/>
        <v>4.5061608304100043</v>
      </c>
    </row>
    <row r="649" spans="1:13" x14ac:dyDescent="0.35">
      <c r="A649">
        <v>6</v>
      </c>
      <c r="B649" t="s">
        <v>9</v>
      </c>
      <c r="C649">
        <v>2</v>
      </c>
      <c r="D649">
        <v>3</v>
      </c>
      <c r="E649" t="s">
        <v>9</v>
      </c>
      <c r="F649">
        <v>5</v>
      </c>
      <c r="G649">
        <v>1</v>
      </c>
      <c r="H649" t="s">
        <v>8</v>
      </c>
      <c r="I649">
        <f t="shared" si="40"/>
        <v>1</v>
      </c>
      <c r="J649">
        <f>IF(Table2[[#This Row],[Drained_after_socializing]]="Yes",1,IF(Table2[[#This Row],[Drained_after_socializing]]="No",0,""))</f>
        <v>1</v>
      </c>
      <c r="K649">
        <f t="shared" si="41"/>
        <v>1</v>
      </c>
      <c r="L649" t="str">
        <f t="shared" si="42"/>
        <v>Medium</v>
      </c>
      <c r="M649">
        <f t="shared" si="43"/>
        <v>0</v>
      </c>
    </row>
    <row r="650" spans="1:13" x14ac:dyDescent="0.35">
      <c r="A650">
        <v>1</v>
      </c>
      <c r="B650" t="s">
        <v>7</v>
      </c>
      <c r="C650">
        <v>5</v>
      </c>
      <c r="D650">
        <v>4</v>
      </c>
      <c r="E650" t="s">
        <v>7</v>
      </c>
      <c r="F650">
        <v>6</v>
      </c>
      <c r="G650">
        <v>8</v>
      </c>
      <c r="H650" t="s">
        <v>8</v>
      </c>
      <c r="I650">
        <f t="shared" si="40"/>
        <v>0</v>
      </c>
      <c r="J650">
        <f>IF(Table2[[#This Row],[Drained_after_socializing]]="Yes",1,IF(Table2[[#This Row],[Drained_after_socializing]]="No",0,""))</f>
        <v>0</v>
      </c>
      <c r="K650">
        <f t="shared" si="41"/>
        <v>1</v>
      </c>
      <c r="L650" t="str">
        <f t="shared" si="42"/>
        <v>Low</v>
      </c>
      <c r="M650">
        <f t="shared" si="43"/>
        <v>0</v>
      </c>
    </row>
    <row r="651" spans="1:13" x14ac:dyDescent="0.35">
      <c r="A651">
        <v>9</v>
      </c>
      <c r="B651" t="s">
        <v>9</v>
      </c>
      <c r="C651">
        <v>0</v>
      </c>
      <c r="D651">
        <v>2</v>
      </c>
      <c r="E651" t="s">
        <v>9</v>
      </c>
      <c r="F651">
        <v>3</v>
      </c>
      <c r="G651">
        <v>0</v>
      </c>
      <c r="H651" t="s">
        <v>10</v>
      </c>
      <c r="I651">
        <f t="shared" si="40"/>
        <v>1</v>
      </c>
      <c r="J651">
        <f>IF(Table2[[#This Row],[Drained_after_socializing]]="Yes",1,IF(Table2[[#This Row],[Drained_after_socializing]]="No",0,""))</f>
        <v>1</v>
      </c>
      <c r="K651">
        <f t="shared" si="41"/>
        <v>0</v>
      </c>
      <c r="L651" t="str">
        <f t="shared" si="42"/>
        <v>High</v>
      </c>
      <c r="M651">
        <f t="shared" si="43"/>
        <v>4.5061608304100043</v>
      </c>
    </row>
    <row r="652" spans="1:13" x14ac:dyDescent="0.35">
      <c r="A652">
        <v>11</v>
      </c>
      <c r="B652" t="s">
        <v>9</v>
      </c>
      <c r="C652">
        <v>3</v>
      </c>
      <c r="D652">
        <v>2</v>
      </c>
      <c r="E652" t="s">
        <v>9</v>
      </c>
      <c r="F652">
        <v>4</v>
      </c>
      <c r="G652">
        <v>0</v>
      </c>
      <c r="H652" t="s">
        <v>10</v>
      </c>
      <c r="I652">
        <f t="shared" si="40"/>
        <v>1</v>
      </c>
      <c r="J652">
        <f>IF(Table2[[#This Row],[Drained_after_socializing]]="Yes",1,IF(Table2[[#This Row],[Drained_after_socializing]]="No",0,""))</f>
        <v>1</v>
      </c>
      <c r="K652">
        <f t="shared" si="41"/>
        <v>0</v>
      </c>
      <c r="L652" t="str">
        <f t="shared" si="42"/>
        <v>High</v>
      </c>
      <c r="M652">
        <f t="shared" si="43"/>
        <v>4.5061608304100043</v>
      </c>
    </row>
    <row r="653" spans="1:13" x14ac:dyDescent="0.35">
      <c r="A653">
        <v>0</v>
      </c>
      <c r="B653" t="s">
        <v>7</v>
      </c>
      <c r="C653">
        <v>7</v>
      </c>
      <c r="D653">
        <v>7</v>
      </c>
      <c r="E653" t="s">
        <v>7</v>
      </c>
      <c r="F653">
        <v>7</v>
      </c>
      <c r="G653">
        <v>5</v>
      </c>
      <c r="H653" t="s">
        <v>8</v>
      </c>
      <c r="I653">
        <f t="shared" si="40"/>
        <v>0</v>
      </c>
      <c r="J653">
        <f>IF(Table2[[#This Row],[Drained_after_socializing]]="Yes",1,IF(Table2[[#This Row],[Drained_after_socializing]]="No",0,""))</f>
        <v>0</v>
      </c>
      <c r="K653">
        <f t="shared" si="41"/>
        <v>1</v>
      </c>
      <c r="L653" t="str">
        <f t="shared" si="42"/>
        <v>Low</v>
      </c>
      <c r="M653">
        <f t="shared" si="43"/>
        <v>0</v>
      </c>
    </row>
    <row r="654" spans="1:13" x14ac:dyDescent="0.35">
      <c r="A654">
        <v>10</v>
      </c>
      <c r="B654" t="s">
        <v>9</v>
      </c>
      <c r="C654">
        <v>2</v>
      </c>
      <c r="D654">
        <v>2</v>
      </c>
      <c r="E654" t="s">
        <v>9</v>
      </c>
      <c r="F654">
        <v>3</v>
      </c>
      <c r="G654">
        <v>1</v>
      </c>
      <c r="H654" t="s">
        <v>10</v>
      </c>
      <c r="I654">
        <f t="shared" si="40"/>
        <v>1</v>
      </c>
      <c r="J654">
        <f>IF(Table2[[#This Row],[Drained_after_socializing]]="Yes",1,IF(Table2[[#This Row],[Drained_after_socializing]]="No",0,""))</f>
        <v>1</v>
      </c>
      <c r="K654">
        <f t="shared" si="41"/>
        <v>0</v>
      </c>
      <c r="L654" t="str">
        <f t="shared" si="42"/>
        <v>High</v>
      </c>
      <c r="M654">
        <f t="shared" si="43"/>
        <v>4.5061608304100043</v>
      </c>
    </row>
    <row r="655" spans="1:13" x14ac:dyDescent="0.35">
      <c r="A655">
        <v>6</v>
      </c>
      <c r="B655" t="s">
        <v>9</v>
      </c>
      <c r="C655">
        <v>2</v>
      </c>
      <c r="D655">
        <v>0</v>
      </c>
      <c r="E655" t="s">
        <v>9</v>
      </c>
      <c r="F655">
        <v>3</v>
      </c>
      <c r="G655">
        <v>2</v>
      </c>
      <c r="H655" t="s">
        <v>10</v>
      </c>
      <c r="I655">
        <f t="shared" si="40"/>
        <v>1</v>
      </c>
      <c r="J655">
        <f>IF(Table2[[#This Row],[Drained_after_socializing]]="Yes",1,IF(Table2[[#This Row],[Drained_after_socializing]]="No",0,""))</f>
        <v>1</v>
      </c>
      <c r="K655">
        <f t="shared" si="41"/>
        <v>0</v>
      </c>
      <c r="L655" t="str">
        <f t="shared" si="42"/>
        <v>Medium</v>
      </c>
      <c r="M655">
        <f t="shared" si="43"/>
        <v>4.5061608304100043</v>
      </c>
    </row>
    <row r="656" spans="1:13" x14ac:dyDescent="0.35">
      <c r="A656">
        <v>1</v>
      </c>
      <c r="B656" t="s">
        <v>7</v>
      </c>
      <c r="C656">
        <v>5</v>
      </c>
      <c r="D656">
        <v>7</v>
      </c>
      <c r="E656" t="s">
        <v>7</v>
      </c>
      <c r="F656">
        <v>11</v>
      </c>
      <c r="G656">
        <v>8</v>
      </c>
      <c r="H656" t="s">
        <v>8</v>
      </c>
      <c r="I656">
        <f t="shared" si="40"/>
        <v>0</v>
      </c>
      <c r="J656">
        <f>IF(Table2[[#This Row],[Drained_after_socializing]]="Yes",1,IF(Table2[[#This Row],[Drained_after_socializing]]="No",0,""))</f>
        <v>0</v>
      </c>
      <c r="K656">
        <f t="shared" si="41"/>
        <v>1</v>
      </c>
      <c r="L656" t="str">
        <f t="shared" si="42"/>
        <v>Low</v>
      </c>
      <c r="M656">
        <f t="shared" si="43"/>
        <v>0</v>
      </c>
    </row>
    <row r="657" spans="1:13" x14ac:dyDescent="0.35">
      <c r="A657">
        <v>3</v>
      </c>
      <c r="B657" t="s">
        <v>7</v>
      </c>
      <c r="C657">
        <v>5</v>
      </c>
      <c r="D657">
        <v>5</v>
      </c>
      <c r="E657" t="s">
        <v>7</v>
      </c>
      <c r="F657">
        <v>13</v>
      </c>
      <c r="G657">
        <v>8</v>
      </c>
      <c r="H657" t="s">
        <v>8</v>
      </c>
      <c r="I657">
        <f t="shared" si="40"/>
        <v>0</v>
      </c>
      <c r="J657">
        <f>IF(Table2[[#This Row],[Drained_after_socializing]]="Yes",1,IF(Table2[[#This Row],[Drained_after_socializing]]="No",0,""))</f>
        <v>0</v>
      </c>
      <c r="K657">
        <f t="shared" si="41"/>
        <v>1</v>
      </c>
      <c r="L657" t="str">
        <f t="shared" si="42"/>
        <v>Low</v>
      </c>
      <c r="M657">
        <f t="shared" si="43"/>
        <v>0</v>
      </c>
    </row>
    <row r="658" spans="1:13" x14ac:dyDescent="0.35">
      <c r="A658">
        <v>5</v>
      </c>
      <c r="B658" t="s">
        <v>9</v>
      </c>
      <c r="C658">
        <v>0</v>
      </c>
      <c r="D658">
        <v>0</v>
      </c>
      <c r="E658" t="s">
        <v>9</v>
      </c>
      <c r="F658">
        <v>3</v>
      </c>
      <c r="G658">
        <v>2</v>
      </c>
      <c r="H658" t="s">
        <v>10</v>
      </c>
      <c r="I658">
        <f t="shared" si="40"/>
        <v>1</v>
      </c>
      <c r="J658">
        <f>IF(Table2[[#This Row],[Drained_after_socializing]]="Yes",1,IF(Table2[[#This Row],[Drained_after_socializing]]="No",0,""))</f>
        <v>1</v>
      </c>
      <c r="K658">
        <f t="shared" si="41"/>
        <v>0</v>
      </c>
      <c r="L658" t="str">
        <f t="shared" si="42"/>
        <v>Medium</v>
      </c>
      <c r="M658">
        <f t="shared" si="43"/>
        <v>4.5061608304100043</v>
      </c>
    </row>
    <row r="659" spans="1:13" x14ac:dyDescent="0.35">
      <c r="A659">
        <v>7</v>
      </c>
      <c r="B659" t="s">
        <v>9</v>
      </c>
      <c r="C659">
        <v>3</v>
      </c>
      <c r="D659">
        <v>0</v>
      </c>
      <c r="E659" t="s">
        <v>9</v>
      </c>
      <c r="F659">
        <v>4</v>
      </c>
      <c r="G659">
        <v>2</v>
      </c>
      <c r="H659" t="s">
        <v>10</v>
      </c>
      <c r="I659">
        <f t="shared" si="40"/>
        <v>1</v>
      </c>
      <c r="J659">
        <f>IF(Table2[[#This Row],[Drained_after_socializing]]="Yes",1,IF(Table2[[#This Row],[Drained_after_socializing]]="No",0,""))</f>
        <v>1</v>
      </c>
      <c r="K659">
        <f t="shared" si="41"/>
        <v>0</v>
      </c>
      <c r="L659" t="str">
        <f t="shared" si="42"/>
        <v>Medium</v>
      </c>
      <c r="M659">
        <f t="shared" si="43"/>
        <v>4.5061608304100043</v>
      </c>
    </row>
    <row r="660" spans="1:13" x14ac:dyDescent="0.35">
      <c r="A660">
        <v>5</v>
      </c>
      <c r="B660" t="s">
        <v>9</v>
      </c>
      <c r="C660">
        <v>0</v>
      </c>
      <c r="D660">
        <v>2</v>
      </c>
      <c r="E660" t="s">
        <v>9</v>
      </c>
      <c r="F660">
        <v>1</v>
      </c>
      <c r="G660">
        <v>0</v>
      </c>
      <c r="H660" t="s">
        <v>10</v>
      </c>
      <c r="I660">
        <f t="shared" si="40"/>
        <v>1</v>
      </c>
      <c r="J660">
        <f>IF(Table2[[#This Row],[Drained_after_socializing]]="Yes",1,IF(Table2[[#This Row],[Drained_after_socializing]]="No",0,""))</f>
        <v>1</v>
      </c>
      <c r="K660">
        <f t="shared" si="41"/>
        <v>0</v>
      </c>
      <c r="L660" t="str">
        <f t="shared" si="42"/>
        <v>Medium</v>
      </c>
      <c r="M660">
        <f t="shared" si="43"/>
        <v>4.5061608304100043</v>
      </c>
    </row>
    <row r="661" spans="1:13" x14ac:dyDescent="0.35">
      <c r="A661">
        <v>1</v>
      </c>
      <c r="B661" t="s">
        <v>7</v>
      </c>
      <c r="C661">
        <v>6</v>
      </c>
      <c r="D661">
        <v>4</v>
      </c>
      <c r="E661" t="s">
        <v>7</v>
      </c>
      <c r="F661">
        <v>13</v>
      </c>
      <c r="G661">
        <v>3</v>
      </c>
      <c r="H661" t="s">
        <v>8</v>
      </c>
      <c r="I661">
        <f t="shared" si="40"/>
        <v>0</v>
      </c>
      <c r="J661">
        <f>IF(Table2[[#This Row],[Drained_after_socializing]]="Yes",1,IF(Table2[[#This Row],[Drained_after_socializing]]="No",0,""))</f>
        <v>0</v>
      </c>
      <c r="K661">
        <f t="shared" si="41"/>
        <v>1</v>
      </c>
      <c r="L661" t="str">
        <f t="shared" si="42"/>
        <v>Low</v>
      </c>
      <c r="M661">
        <f t="shared" si="43"/>
        <v>0</v>
      </c>
    </row>
    <row r="662" spans="1:13" x14ac:dyDescent="0.35">
      <c r="A662">
        <v>1</v>
      </c>
      <c r="B662" t="s">
        <v>7</v>
      </c>
      <c r="C662">
        <v>6</v>
      </c>
      <c r="D662">
        <v>6</v>
      </c>
      <c r="E662" t="s">
        <v>7</v>
      </c>
      <c r="F662">
        <v>6</v>
      </c>
      <c r="G662">
        <v>8</v>
      </c>
      <c r="H662" t="s">
        <v>8</v>
      </c>
      <c r="I662">
        <f t="shared" si="40"/>
        <v>0</v>
      </c>
      <c r="J662">
        <f>IF(Table2[[#This Row],[Drained_after_socializing]]="Yes",1,IF(Table2[[#This Row],[Drained_after_socializing]]="No",0,""))</f>
        <v>0</v>
      </c>
      <c r="K662">
        <f t="shared" si="41"/>
        <v>1</v>
      </c>
      <c r="L662" t="str">
        <f t="shared" si="42"/>
        <v>Low</v>
      </c>
      <c r="M662">
        <f t="shared" si="43"/>
        <v>0</v>
      </c>
    </row>
    <row r="663" spans="1:13" x14ac:dyDescent="0.35">
      <c r="A663">
        <v>0</v>
      </c>
      <c r="B663" t="s">
        <v>7</v>
      </c>
      <c r="C663">
        <v>8</v>
      </c>
      <c r="D663">
        <v>5</v>
      </c>
      <c r="E663" t="s">
        <v>7</v>
      </c>
      <c r="F663">
        <v>9</v>
      </c>
      <c r="G663">
        <v>8</v>
      </c>
      <c r="H663" t="s">
        <v>8</v>
      </c>
      <c r="I663">
        <f t="shared" si="40"/>
        <v>0</v>
      </c>
      <c r="J663">
        <f>IF(Table2[[#This Row],[Drained_after_socializing]]="Yes",1,IF(Table2[[#This Row],[Drained_after_socializing]]="No",0,""))</f>
        <v>0</v>
      </c>
      <c r="K663">
        <f t="shared" si="41"/>
        <v>1</v>
      </c>
      <c r="L663" t="str">
        <f t="shared" si="42"/>
        <v>Low</v>
      </c>
      <c r="M663">
        <f t="shared" si="43"/>
        <v>0</v>
      </c>
    </row>
    <row r="664" spans="1:13" x14ac:dyDescent="0.35">
      <c r="A664">
        <v>10</v>
      </c>
      <c r="B664" t="s">
        <v>9</v>
      </c>
      <c r="C664">
        <v>0</v>
      </c>
      <c r="D664">
        <v>0</v>
      </c>
      <c r="E664" t="s">
        <v>9</v>
      </c>
      <c r="F664">
        <v>5</v>
      </c>
      <c r="G664">
        <v>2</v>
      </c>
      <c r="H664" t="s">
        <v>10</v>
      </c>
      <c r="I664">
        <f t="shared" si="40"/>
        <v>1</v>
      </c>
      <c r="J664">
        <f>IF(Table2[[#This Row],[Drained_after_socializing]]="Yes",1,IF(Table2[[#This Row],[Drained_after_socializing]]="No",0,""))</f>
        <v>1</v>
      </c>
      <c r="K664">
        <f t="shared" si="41"/>
        <v>0</v>
      </c>
      <c r="L664" t="str">
        <f t="shared" si="42"/>
        <v>High</v>
      </c>
      <c r="M664">
        <f t="shared" si="43"/>
        <v>4.5061608304100043</v>
      </c>
    </row>
    <row r="665" spans="1:13" x14ac:dyDescent="0.35">
      <c r="A665">
        <v>6</v>
      </c>
      <c r="B665" t="s">
        <v>9</v>
      </c>
      <c r="C665">
        <v>3</v>
      </c>
      <c r="D665">
        <v>2</v>
      </c>
      <c r="E665" t="s">
        <v>9</v>
      </c>
      <c r="F665">
        <v>4</v>
      </c>
      <c r="G665">
        <v>2</v>
      </c>
      <c r="H665" t="s">
        <v>10</v>
      </c>
      <c r="I665">
        <f t="shared" si="40"/>
        <v>1</v>
      </c>
      <c r="J665">
        <f>IF(Table2[[#This Row],[Drained_after_socializing]]="Yes",1,IF(Table2[[#This Row],[Drained_after_socializing]]="No",0,""))</f>
        <v>1</v>
      </c>
      <c r="K665">
        <f t="shared" si="41"/>
        <v>0</v>
      </c>
      <c r="L665" t="str">
        <f t="shared" si="42"/>
        <v>Medium</v>
      </c>
      <c r="M665">
        <f t="shared" si="43"/>
        <v>4.5061608304100043</v>
      </c>
    </row>
    <row r="666" spans="1:13" x14ac:dyDescent="0.35">
      <c r="A666">
        <v>0</v>
      </c>
      <c r="B666" t="s">
        <v>7</v>
      </c>
      <c r="C666">
        <v>8</v>
      </c>
      <c r="D666">
        <v>4</v>
      </c>
      <c r="E666" t="s">
        <v>7</v>
      </c>
      <c r="F666">
        <v>9</v>
      </c>
      <c r="G666">
        <v>3</v>
      </c>
      <c r="H666" t="s">
        <v>8</v>
      </c>
      <c r="I666">
        <f t="shared" si="40"/>
        <v>0</v>
      </c>
      <c r="J666">
        <f>IF(Table2[[#This Row],[Drained_after_socializing]]="Yes",1,IF(Table2[[#This Row],[Drained_after_socializing]]="No",0,""))</f>
        <v>0</v>
      </c>
      <c r="K666">
        <f t="shared" si="41"/>
        <v>1</v>
      </c>
      <c r="L666" t="str">
        <f t="shared" si="42"/>
        <v>Low</v>
      </c>
      <c r="M666">
        <f t="shared" si="43"/>
        <v>0</v>
      </c>
    </row>
    <row r="667" spans="1:13" x14ac:dyDescent="0.35">
      <c r="A667">
        <v>0</v>
      </c>
      <c r="B667" t="s">
        <v>7</v>
      </c>
      <c r="C667">
        <v>5</v>
      </c>
      <c r="D667">
        <v>4</v>
      </c>
      <c r="E667" t="s">
        <v>7</v>
      </c>
      <c r="F667">
        <v>8</v>
      </c>
      <c r="G667">
        <v>9</v>
      </c>
      <c r="H667" t="s">
        <v>8</v>
      </c>
      <c r="I667">
        <f t="shared" si="40"/>
        <v>0</v>
      </c>
      <c r="J667">
        <f>IF(Table2[[#This Row],[Drained_after_socializing]]="Yes",1,IF(Table2[[#This Row],[Drained_after_socializing]]="No",0,""))</f>
        <v>0</v>
      </c>
      <c r="K667">
        <f t="shared" si="41"/>
        <v>1</v>
      </c>
      <c r="L667" t="str">
        <f t="shared" si="42"/>
        <v>Low</v>
      </c>
      <c r="M667">
        <f t="shared" si="43"/>
        <v>0</v>
      </c>
    </row>
    <row r="668" spans="1:13" x14ac:dyDescent="0.35">
      <c r="A668">
        <v>3</v>
      </c>
      <c r="B668" t="s">
        <v>7</v>
      </c>
      <c r="C668">
        <v>4</v>
      </c>
      <c r="D668">
        <v>5</v>
      </c>
      <c r="E668" t="s">
        <v>7</v>
      </c>
      <c r="F668">
        <v>11</v>
      </c>
      <c r="G668">
        <v>4</v>
      </c>
      <c r="H668" t="s">
        <v>8</v>
      </c>
      <c r="I668">
        <f t="shared" si="40"/>
        <v>0</v>
      </c>
      <c r="J668">
        <f>IF(Table2[[#This Row],[Drained_after_socializing]]="Yes",1,IF(Table2[[#This Row],[Drained_after_socializing]]="No",0,""))</f>
        <v>0</v>
      </c>
      <c r="K668">
        <f t="shared" si="41"/>
        <v>1</v>
      </c>
      <c r="L668" t="str">
        <f t="shared" si="42"/>
        <v>Low</v>
      </c>
      <c r="M668">
        <f t="shared" si="43"/>
        <v>0</v>
      </c>
    </row>
    <row r="669" spans="1:13" x14ac:dyDescent="0.35">
      <c r="A669">
        <v>2</v>
      </c>
      <c r="B669" t="s">
        <v>7</v>
      </c>
      <c r="C669">
        <v>5</v>
      </c>
      <c r="D669">
        <v>6</v>
      </c>
      <c r="E669" t="s">
        <v>7</v>
      </c>
      <c r="F669">
        <v>7</v>
      </c>
      <c r="G669">
        <v>5</v>
      </c>
      <c r="H669" t="s">
        <v>8</v>
      </c>
      <c r="I669">
        <f t="shared" si="40"/>
        <v>0</v>
      </c>
      <c r="J669">
        <f>IF(Table2[[#This Row],[Drained_after_socializing]]="Yes",1,IF(Table2[[#This Row],[Drained_after_socializing]]="No",0,""))</f>
        <v>0</v>
      </c>
      <c r="K669">
        <f t="shared" si="41"/>
        <v>1</v>
      </c>
      <c r="L669" t="str">
        <f t="shared" si="42"/>
        <v>Low</v>
      </c>
      <c r="M669">
        <f t="shared" si="43"/>
        <v>0</v>
      </c>
    </row>
    <row r="670" spans="1:13" x14ac:dyDescent="0.35">
      <c r="A670">
        <v>0</v>
      </c>
      <c r="B670" t="s">
        <v>7</v>
      </c>
      <c r="C670">
        <v>6</v>
      </c>
      <c r="D670">
        <v>6</v>
      </c>
      <c r="E670" t="s">
        <v>7</v>
      </c>
      <c r="F670">
        <v>8</v>
      </c>
      <c r="G670">
        <v>8</v>
      </c>
      <c r="H670" t="s">
        <v>8</v>
      </c>
      <c r="I670">
        <f t="shared" si="40"/>
        <v>0</v>
      </c>
      <c r="J670">
        <f>IF(Table2[[#This Row],[Drained_after_socializing]]="Yes",1,IF(Table2[[#This Row],[Drained_after_socializing]]="No",0,""))</f>
        <v>0</v>
      </c>
      <c r="K670">
        <f t="shared" si="41"/>
        <v>1</v>
      </c>
      <c r="L670" t="str">
        <f t="shared" si="42"/>
        <v>Low</v>
      </c>
      <c r="M670">
        <f t="shared" si="43"/>
        <v>0</v>
      </c>
    </row>
    <row r="671" spans="1:13" x14ac:dyDescent="0.35">
      <c r="A671">
        <v>11</v>
      </c>
      <c r="B671" t="s">
        <v>9</v>
      </c>
      <c r="C671">
        <v>0</v>
      </c>
      <c r="D671">
        <v>2</v>
      </c>
      <c r="E671" t="s">
        <v>9</v>
      </c>
      <c r="F671">
        <v>3</v>
      </c>
      <c r="G671">
        <v>1</v>
      </c>
      <c r="H671" t="s">
        <v>10</v>
      </c>
      <c r="I671">
        <f t="shared" si="40"/>
        <v>1</v>
      </c>
      <c r="J671">
        <f>IF(Table2[[#This Row],[Drained_after_socializing]]="Yes",1,IF(Table2[[#This Row],[Drained_after_socializing]]="No",0,""))</f>
        <v>1</v>
      </c>
      <c r="K671">
        <f t="shared" si="41"/>
        <v>0</v>
      </c>
      <c r="L671" t="str">
        <f t="shared" si="42"/>
        <v>High</v>
      </c>
      <c r="M671">
        <f t="shared" si="43"/>
        <v>4.5061608304100043</v>
      </c>
    </row>
    <row r="672" spans="1:13" x14ac:dyDescent="0.35">
      <c r="A672">
        <v>0</v>
      </c>
      <c r="B672" t="s">
        <v>7</v>
      </c>
      <c r="C672">
        <v>4</v>
      </c>
      <c r="D672">
        <v>3</v>
      </c>
      <c r="E672" t="s">
        <v>7</v>
      </c>
      <c r="F672">
        <v>11</v>
      </c>
      <c r="G672">
        <v>4</v>
      </c>
      <c r="H672" t="s">
        <v>8</v>
      </c>
      <c r="I672">
        <f t="shared" si="40"/>
        <v>0</v>
      </c>
      <c r="J672">
        <f>IF(Table2[[#This Row],[Drained_after_socializing]]="Yes",1,IF(Table2[[#This Row],[Drained_after_socializing]]="No",0,""))</f>
        <v>0</v>
      </c>
      <c r="K672">
        <f t="shared" si="41"/>
        <v>1</v>
      </c>
      <c r="L672" t="str">
        <f t="shared" si="42"/>
        <v>Low</v>
      </c>
      <c r="M672">
        <f t="shared" si="43"/>
        <v>0</v>
      </c>
    </row>
    <row r="673" spans="1:13" x14ac:dyDescent="0.35">
      <c r="A673">
        <v>7</v>
      </c>
      <c r="B673" t="s">
        <v>9</v>
      </c>
      <c r="C673">
        <v>1</v>
      </c>
      <c r="D673">
        <v>0</v>
      </c>
      <c r="E673" t="s">
        <v>9</v>
      </c>
      <c r="F673">
        <v>0</v>
      </c>
      <c r="G673">
        <v>2</v>
      </c>
      <c r="H673" t="s">
        <v>10</v>
      </c>
      <c r="I673">
        <f t="shared" si="40"/>
        <v>1</v>
      </c>
      <c r="J673">
        <f>IF(Table2[[#This Row],[Drained_after_socializing]]="Yes",1,IF(Table2[[#This Row],[Drained_after_socializing]]="No",0,""))</f>
        <v>1</v>
      </c>
      <c r="K673">
        <f t="shared" si="41"/>
        <v>0</v>
      </c>
      <c r="L673" t="str">
        <f t="shared" si="42"/>
        <v>Medium</v>
      </c>
      <c r="M673">
        <f t="shared" si="43"/>
        <v>4.5061608304100043</v>
      </c>
    </row>
    <row r="674" spans="1:13" x14ac:dyDescent="0.35">
      <c r="A674">
        <v>0</v>
      </c>
      <c r="B674" t="s">
        <v>7</v>
      </c>
      <c r="C674">
        <v>7</v>
      </c>
      <c r="D674">
        <v>4</v>
      </c>
      <c r="E674" t="s">
        <v>7</v>
      </c>
      <c r="F674">
        <v>6</v>
      </c>
      <c r="G674">
        <v>6</v>
      </c>
      <c r="H674" t="s">
        <v>8</v>
      </c>
      <c r="I674">
        <f t="shared" si="40"/>
        <v>0</v>
      </c>
      <c r="J674">
        <f>IF(Table2[[#This Row],[Drained_after_socializing]]="Yes",1,IF(Table2[[#This Row],[Drained_after_socializing]]="No",0,""))</f>
        <v>0</v>
      </c>
      <c r="K674">
        <f t="shared" si="41"/>
        <v>1</v>
      </c>
      <c r="L674" t="str">
        <f t="shared" si="42"/>
        <v>Low</v>
      </c>
      <c r="M674">
        <f t="shared" si="43"/>
        <v>0</v>
      </c>
    </row>
    <row r="675" spans="1:13" x14ac:dyDescent="0.35">
      <c r="A675">
        <v>1</v>
      </c>
      <c r="B675" t="s">
        <v>7</v>
      </c>
      <c r="C675">
        <v>9</v>
      </c>
      <c r="D675">
        <v>7</v>
      </c>
      <c r="E675" t="s">
        <v>7</v>
      </c>
      <c r="F675">
        <v>13</v>
      </c>
      <c r="G675">
        <v>3</v>
      </c>
      <c r="H675" t="s">
        <v>8</v>
      </c>
      <c r="I675">
        <f t="shared" si="40"/>
        <v>0</v>
      </c>
      <c r="J675">
        <f>IF(Table2[[#This Row],[Drained_after_socializing]]="Yes",1,IF(Table2[[#This Row],[Drained_after_socializing]]="No",0,""))</f>
        <v>0</v>
      </c>
      <c r="K675">
        <f t="shared" si="41"/>
        <v>1</v>
      </c>
      <c r="L675" t="str">
        <f t="shared" si="42"/>
        <v>Low</v>
      </c>
      <c r="M675">
        <f t="shared" si="43"/>
        <v>0</v>
      </c>
    </row>
    <row r="676" spans="1:13" x14ac:dyDescent="0.35">
      <c r="A676">
        <v>10</v>
      </c>
      <c r="B676" t="s">
        <v>9</v>
      </c>
      <c r="C676">
        <v>0</v>
      </c>
      <c r="D676">
        <v>3</v>
      </c>
      <c r="E676" t="s">
        <v>9</v>
      </c>
      <c r="F676">
        <v>5</v>
      </c>
      <c r="G676">
        <v>2</v>
      </c>
      <c r="H676" t="s">
        <v>10</v>
      </c>
      <c r="I676">
        <f t="shared" si="40"/>
        <v>1</v>
      </c>
      <c r="J676">
        <f>IF(Table2[[#This Row],[Drained_after_socializing]]="Yes",1,IF(Table2[[#This Row],[Drained_after_socializing]]="No",0,""))</f>
        <v>1</v>
      </c>
      <c r="K676">
        <f t="shared" si="41"/>
        <v>0</v>
      </c>
      <c r="L676" t="str">
        <f t="shared" si="42"/>
        <v>High</v>
      </c>
      <c r="M676">
        <f t="shared" si="43"/>
        <v>4.5061608304100043</v>
      </c>
    </row>
    <row r="677" spans="1:13" x14ac:dyDescent="0.35">
      <c r="A677">
        <v>6</v>
      </c>
      <c r="B677" t="s">
        <v>9</v>
      </c>
      <c r="C677">
        <v>2</v>
      </c>
      <c r="D677">
        <v>2</v>
      </c>
      <c r="E677" t="s">
        <v>9</v>
      </c>
      <c r="F677">
        <v>5</v>
      </c>
      <c r="G677">
        <v>1</v>
      </c>
      <c r="H677" t="s">
        <v>10</v>
      </c>
      <c r="I677">
        <f t="shared" si="40"/>
        <v>1</v>
      </c>
      <c r="J677">
        <f>IF(Table2[[#This Row],[Drained_after_socializing]]="Yes",1,IF(Table2[[#This Row],[Drained_after_socializing]]="No",0,""))</f>
        <v>1</v>
      </c>
      <c r="K677">
        <f t="shared" si="41"/>
        <v>0</v>
      </c>
      <c r="L677" t="str">
        <f t="shared" si="42"/>
        <v>Medium</v>
      </c>
      <c r="M677">
        <f t="shared" si="43"/>
        <v>4.5061608304100043</v>
      </c>
    </row>
    <row r="678" spans="1:13" x14ac:dyDescent="0.35">
      <c r="A678">
        <v>8</v>
      </c>
      <c r="B678" t="s">
        <v>9</v>
      </c>
      <c r="C678">
        <v>0</v>
      </c>
      <c r="D678">
        <v>0</v>
      </c>
      <c r="E678" t="s">
        <v>9</v>
      </c>
      <c r="F678">
        <v>4</v>
      </c>
      <c r="G678">
        <v>1</v>
      </c>
      <c r="H678" t="s">
        <v>10</v>
      </c>
      <c r="I678">
        <f t="shared" si="40"/>
        <v>1</v>
      </c>
      <c r="J678">
        <f>IF(Table2[[#This Row],[Drained_after_socializing]]="Yes",1,IF(Table2[[#This Row],[Drained_after_socializing]]="No",0,""))</f>
        <v>1</v>
      </c>
      <c r="K678">
        <f t="shared" si="41"/>
        <v>0</v>
      </c>
      <c r="L678" t="str">
        <f t="shared" si="42"/>
        <v>High</v>
      </c>
      <c r="M678">
        <f t="shared" si="43"/>
        <v>4.5061608304100043</v>
      </c>
    </row>
    <row r="679" spans="1:13" x14ac:dyDescent="0.35">
      <c r="A679">
        <v>3</v>
      </c>
      <c r="B679" t="s">
        <v>7</v>
      </c>
      <c r="C679">
        <v>6</v>
      </c>
      <c r="D679">
        <v>5</v>
      </c>
      <c r="E679" t="s">
        <v>7</v>
      </c>
      <c r="F679">
        <v>6</v>
      </c>
      <c r="G679">
        <v>8</v>
      </c>
      <c r="H679" t="s">
        <v>8</v>
      </c>
      <c r="I679">
        <f t="shared" si="40"/>
        <v>0</v>
      </c>
      <c r="J679">
        <f>IF(Table2[[#This Row],[Drained_after_socializing]]="Yes",1,IF(Table2[[#This Row],[Drained_after_socializing]]="No",0,""))</f>
        <v>0</v>
      </c>
      <c r="K679">
        <f t="shared" si="41"/>
        <v>1</v>
      </c>
      <c r="L679" t="str">
        <f t="shared" si="42"/>
        <v>Low</v>
      </c>
      <c r="M679">
        <f t="shared" si="43"/>
        <v>0</v>
      </c>
    </row>
    <row r="680" spans="1:13" x14ac:dyDescent="0.35">
      <c r="A680">
        <v>6</v>
      </c>
      <c r="B680" t="s">
        <v>9</v>
      </c>
      <c r="C680">
        <v>2</v>
      </c>
      <c r="D680">
        <v>1</v>
      </c>
      <c r="E680" t="s">
        <v>9</v>
      </c>
      <c r="F680">
        <v>1</v>
      </c>
      <c r="G680">
        <v>1</v>
      </c>
      <c r="H680" t="s">
        <v>10</v>
      </c>
      <c r="I680">
        <f t="shared" si="40"/>
        <v>1</v>
      </c>
      <c r="J680">
        <f>IF(Table2[[#This Row],[Drained_after_socializing]]="Yes",1,IF(Table2[[#This Row],[Drained_after_socializing]]="No",0,""))</f>
        <v>1</v>
      </c>
      <c r="K680">
        <f t="shared" si="41"/>
        <v>0</v>
      </c>
      <c r="L680" t="str">
        <f t="shared" si="42"/>
        <v>Medium</v>
      </c>
      <c r="M680">
        <f t="shared" si="43"/>
        <v>4.5061608304100043</v>
      </c>
    </row>
    <row r="681" spans="1:13" x14ac:dyDescent="0.35">
      <c r="A681">
        <v>3</v>
      </c>
      <c r="B681" t="s">
        <v>7</v>
      </c>
      <c r="C681">
        <v>4</v>
      </c>
      <c r="D681">
        <v>5</v>
      </c>
      <c r="E681" t="s">
        <v>7</v>
      </c>
      <c r="F681">
        <v>11</v>
      </c>
      <c r="G681">
        <v>5</v>
      </c>
      <c r="H681" t="s">
        <v>8</v>
      </c>
      <c r="I681">
        <f t="shared" si="40"/>
        <v>0</v>
      </c>
      <c r="J681">
        <f>IF(Table2[[#This Row],[Drained_after_socializing]]="Yes",1,IF(Table2[[#This Row],[Drained_after_socializing]]="No",0,""))</f>
        <v>0</v>
      </c>
      <c r="K681">
        <f t="shared" si="41"/>
        <v>1</v>
      </c>
      <c r="L681" t="str">
        <f t="shared" si="42"/>
        <v>Low</v>
      </c>
      <c r="M681">
        <f t="shared" si="43"/>
        <v>0</v>
      </c>
    </row>
    <row r="682" spans="1:13" x14ac:dyDescent="0.35">
      <c r="A682">
        <v>2</v>
      </c>
      <c r="B682" t="s">
        <v>7</v>
      </c>
      <c r="C682">
        <v>7</v>
      </c>
      <c r="D682">
        <v>4</v>
      </c>
      <c r="E682" t="s">
        <v>7</v>
      </c>
      <c r="F682">
        <v>13</v>
      </c>
      <c r="G682">
        <v>7</v>
      </c>
      <c r="H682" t="s">
        <v>8</v>
      </c>
      <c r="I682">
        <f t="shared" si="40"/>
        <v>0</v>
      </c>
      <c r="J682">
        <f>IF(Table2[[#This Row],[Drained_after_socializing]]="Yes",1,IF(Table2[[#This Row],[Drained_after_socializing]]="No",0,""))</f>
        <v>0</v>
      </c>
      <c r="K682">
        <f t="shared" si="41"/>
        <v>1</v>
      </c>
      <c r="L682" t="str">
        <f t="shared" si="42"/>
        <v>Low</v>
      </c>
      <c r="M682">
        <f t="shared" si="43"/>
        <v>0</v>
      </c>
    </row>
    <row r="683" spans="1:13" x14ac:dyDescent="0.35">
      <c r="A683">
        <v>10</v>
      </c>
      <c r="B683" t="s">
        <v>9</v>
      </c>
      <c r="C683">
        <v>2</v>
      </c>
      <c r="D683">
        <v>2</v>
      </c>
      <c r="E683" t="s">
        <v>9</v>
      </c>
      <c r="F683">
        <v>1</v>
      </c>
      <c r="G683">
        <v>1</v>
      </c>
      <c r="H683" t="s">
        <v>10</v>
      </c>
      <c r="I683">
        <f t="shared" si="40"/>
        <v>1</v>
      </c>
      <c r="J683">
        <f>IF(Table2[[#This Row],[Drained_after_socializing]]="Yes",1,IF(Table2[[#This Row],[Drained_after_socializing]]="No",0,""))</f>
        <v>1</v>
      </c>
      <c r="K683">
        <f t="shared" si="41"/>
        <v>0</v>
      </c>
      <c r="L683" t="str">
        <f t="shared" si="42"/>
        <v>High</v>
      </c>
      <c r="M683">
        <f t="shared" si="43"/>
        <v>4.5061608304100043</v>
      </c>
    </row>
    <row r="684" spans="1:13" x14ac:dyDescent="0.35">
      <c r="A684">
        <v>2</v>
      </c>
      <c r="B684" t="s">
        <v>7</v>
      </c>
      <c r="C684">
        <v>9</v>
      </c>
      <c r="D684">
        <v>5</v>
      </c>
      <c r="E684" t="s">
        <v>7</v>
      </c>
      <c r="F684">
        <v>6</v>
      </c>
      <c r="G684">
        <v>9</v>
      </c>
      <c r="H684" t="s">
        <v>8</v>
      </c>
      <c r="I684">
        <f t="shared" si="40"/>
        <v>0</v>
      </c>
      <c r="J684">
        <f>IF(Table2[[#This Row],[Drained_after_socializing]]="Yes",1,IF(Table2[[#This Row],[Drained_after_socializing]]="No",0,""))</f>
        <v>0</v>
      </c>
      <c r="K684">
        <f t="shared" si="41"/>
        <v>1</v>
      </c>
      <c r="L684" t="str">
        <f t="shared" si="42"/>
        <v>Low</v>
      </c>
      <c r="M684">
        <f t="shared" si="43"/>
        <v>0</v>
      </c>
    </row>
    <row r="685" spans="1:13" x14ac:dyDescent="0.35">
      <c r="A685">
        <v>4.5058160029999996</v>
      </c>
      <c r="B685" t="s">
        <v>9</v>
      </c>
      <c r="C685">
        <v>3</v>
      </c>
      <c r="D685">
        <v>1</v>
      </c>
      <c r="E685" t="s">
        <v>9</v>
      </c>
      <c r="F685">
        <v>4</v>
      </c>
      <c r="G685">
        <v>0</v>
      </c>
      <c r="H685" t="s">
        <v>10</v>
      </c>
      <c r="I685">
        <f t="shared" si="40"/>
        <v>1</v>
      </c>
      <c r="J685">
        <f>IF(Table2[[#This Row],[Drained_after_socializing]]="Yes",1,IF(Table2[[#This Row],[Drained_after_socializing]]="No",0,""))</f>
        <v>1</v>
      </c>
      <c r="K685">
        <f t="shared" si="41"/>
        <v>0</v>
      </c>
      <c r="L685" t="str">
        <f t="shared" si="42"/>
        <v>Medium</v>
      </c>
      <c r="M685">
        <f t="shared" si="43"/>
        <v>4.5061608304100043</v>
      </c>
    </row>
    <row r="686" spans="1:13" x14ac:dyDescent="0.35">
      <c r="A686">
        <v>4</v>
      </c>
      <c r="B686" t="s">
        <v>9</v>
      </c>
      <c r="C686">
        <v>2</v>
      </c>
      <c r="D686">
        <v>2</v>
      </c>
      <c r="E686" t="s">
        <v>9</v>
      </c>
      <c r="F686">
        <v>2</v>
      </c>
      <c r="G686">
        <v>2</v>
      </c>
      <c r="H686" t="s">
        <v>10</v>
      </c>
      <c r="I686">
        <f t="shared" si="40"/>
        <v>1</v>
      </c>
      <c r="J686">
        <f>IF(Table2[[#This Row],[Drained_after_socializing]]="Yes",1,IF(Table2[[#This Row],[Drained_after_socializing]]="No",0,""))</f>
        <v>1</v>
      </c>
      <c r="K686">
        <f t="shared" si="41"/>
        <v>0</v>
      </c>
      <c r="L686" t="str">
        <f t="shared" si="42"/>
        <v>Medium</v>
      </c>
      <c r="M686">
        <f t="shared" si="43"/>
        <v>4.5061608304100043</v>
      </c>
    </row>
    <row r="687" spans="1:13" x14ac:dyDescent="0.35">
      <c r="A687">
        <v>0</v>
      </c>
      <c r="B687" t="s">
        <v>7</v>
      </c>
      <c r="C687">
        <v>9</v>
      </c>
      <c r="D687">
        <v>4</v>
      </c>
      <c r="E687" t="s">
        <v>7</v>
      </c>
      <c r="F687">
        <v>10</v>
      </c>
      <c r="G687">
        <v>5</v>
      </c>
      <c r="H687" t="s">
        <v>8</v>
      </c>
      <c r="I687">
        <f t="shared" si="40"/>
        <v>0</v>
      </c>
      <c r="J687">
        <f>IF(Table2[[#This Row],[Drained_after_socializing]]="Yes",1,IF(Table2[[#This Row],[Drained_after_socializing]]="No",0,""))</f>
        <v>0</v>
      </c>
      <c r="K687">
        <f t="shared" si="41"/>
        <v>1</v>
      </c>
      <c r="L687" t="str">
        <f t="shared" si="42"/>
        <v>Low</v>
      </c>
      <c r="M687">
        <f t="shared" si="43"/>
        <v>0</v>
      </c>
    </row>
    <row r="688" spans="1:13" x14ac:dyDescent="0.35">
      <c r="A688">
        <v>2</v>
      </c>
      <c r="B688" t="s">
        <v>7</v>
      </c>
      <c r="C688">
        <v>4</v>
      </c>
      <c r="D688">
        <v>7</v>
      </c>
      <c r="E688" t="s">
        <v>7</v>
      </c>
      <c r="F688">
        <v>13</v>
      </c>
      <c r="G688">
        <v>4</v>
      </c>
      <c r="H688" t="s">
        <v>8</v>
      </c>
      <c r="I688">
        <f t="shared" si="40"/>
        <v>0</v>
      </c>
      <c r="J688">
        <f>IF(Table2[[#This Row],[Drained_after_socializing]]="Yes",1,IF(Table2[[#This Row],[Drained_after_socializing]]="No",0,""))</f>
        <v>0</v>
      </c>
      <c r="K688">
        <f t="shared" si="41"/>
        <v>1</v>
      </c>
      <c r="L688" t="str">
        <f t="shared" si="42"/>
        <v>Low</v>
      </c>
      <c r="M688">
        <f t="shared" si="43"/>
        <v>0</v>
      </c>
    </row>
    <row r="689" spans="1:13" x14ac:dyDescent="0.35">
      <c r="A689">
        <v>6</v>
      </c>
      <c r="B689" t="s">
        <v>9</v>
      </c>
      <c r="C689">
        <v>3</v>
      </c>
      <c r="D689">
        <v>1</v>
      </c>
      <c r="E689" t="s">
        <v>9</v>
      </c>
      <c r="F689">
        <v>5</v>
      </c>
      <c r="G689">
        <v>2</v>
      </c>
      <c r="H689" t="s">
        <v>10</v>
      </c>
      <c r="I689">
        <f t="shared" si="40"/>
        <v>1</v>
      </c>
      <c r="J689">
        <f>IF(Table2[[#This Row],[Drained_after_socializing]]="Yes",1,IF(Table2[[#This Row],[Drained_after_socializing]]="No",0,""))</f>
        <v>1</v>
      </c>
      <c r="K689">
        <f t="shared" si="41"/>
        <v>0</v>
      </c>
      <c r="L689" t="str">
        <f t="shared" si="42"/>
        <v>Medium</v>
      </c>
      <c r="M689">
        <f t="shared" si="43"/>
        <v>4.5061608304100043</v>
      </c>
    </row>
    <row r="690" spans="1:13" x14ac:dyDescent="0.35">
      <c r="A690">
        <v>11</v>
      </c>
      <c r="B690" t="s">
        <v>9</v>
      </c>
      <c r="C690">
        <v>3</v>
      </c>
      <c r="D690">
        <v>0</v>
      </c>
      <c r="E690" t="s">
        <v>9</v>
      </c>
      <c r="F690">
        <v>5</v>
      </c>
      <c r="G690">
        <v>0</v>
      </c>
      <c r="H690" t="s">
        <v>10</v>
      </c>
      <c r="I690">
        <f t="shared" si="40"/>
        <v>1</v>
      </c>
      <c r="J690">
        <f>IF(Table2[[#This Row],[Drained_after_socializing]]="Yes",1,IF(Table2[[#This Row],[Drained_after_socializing]]="No",0,""))</f>
        <v>1</v>
      </c>
      <c r="K690">
        <f t="shared" si="41"/>
        <v>0</v>
      </c>
      <c r="L690" t="str">
        <f t="shared" si="42"/>
        <v>High</v>
      </c>
      <c r="M690">
        <f t="shared" si="43"/>
        <v>4.5061608304100043</v>
      </c>
    </row>
    <row r="691" spans="1:13" x14ac:dyDescent="0.35">
      <c r="A691">
        <v>9</v>
      </c>
      <c r="B691" t="s">
        <v>9</v>
      </c>
      <c r="C691">
        <v>2</v>
      </c>
      <c r="D691">
        <v>2</v>
      </c>
      <c r="E691" t="s">
        <v>9</v>
      </c>
      <c r="F691">
        <v>1</v>
      </c>
      <c r="G691">
        <v>2</v>
      </c>
      <c r="H691" t="s">
        <v>8</v>
      </c>
      <c r="I691">
        <f t="shared" si="40"/>
        <v>1</v>
      </c>
      <c r="J691">
        <f>IF(Table2[[#This Row],[Drained_after_socializing]]="Yes",1,IF(Table2[[#This Row],[Drained_after_socializing]]="No",0,""))</f>
        <v>1</v>
      </c>
      <c r="K691">
        <f t="shared" si="41"/>
        <v>1</v>
      </c>
      <c r="L691" t="str">
        <f t="shared" si="42"/>
        <v>High</v>
      </c>
      <c r="M691">
        <f t="shared" si="43"/>
        <v>0</v>
      </c>
    </row>
    <row r="692" spans="1:13" x14ac:dyDescent="0.35">
      <c r="A692">
        <v>5</v>
      </c>
      <c r="B692" t="s">
        <v>9</v>
      </c>
      <c r="C692">
        <v>2</v>
      </c>
      <c r="D692">
        <v>0</v>
      </c>
      <c r="E692" t="s">
        <v>9</v>
      </c>
      <c r="F692">
        <v>4</v>
      </c>
      <c r="G692">
        <v>2</v>
      </c>
      <c r="H692" t="s">
        <v>10</v>
      </c>
      <c r="I692">
        <f t="shared" si="40"/>
        <v>1</v>
      </c>
      <c r="J692">
        <f>IF(Table2[[#This Row],[Drained_after_socializing]]="Yes",1,IF(Table2[[#This Row],[Drained_after_socializing]]="No",0,""))</f>
        <v>1</v>
      </c>
      <c r="K692">
        <f t="shared" si="41"/>
        <v>0</v>
      </c>
      <c r="L692" t="str">
        <f t="shared" si="42"/>
        <v>Medium</v>
      </c>
      <c r="M692">
        <f t="shared" si="43"/>
        <v>4.5061608304100043</v>
      </c>
    </row>
    <row r="693" spans="1:13" x14ac:dyDescent="0.35">
      <c r="A693">
        <v>3</v>
      </c>
      <c r="B693" t="s">
        <v>7</v>
      </c>
      <c r="C693">
        <v>8</v>
      </c>
      <c r="D693">
        <v>6</v>
      </c>
      <c r="E693" t="s">
        <v>7</v>
      </c>
      <c r="F693">
        <v>9</v>
      </c>
      <c r="G693">
        <v>7</v>
      </c>
      <c r="H693" t="s">
        <v>8</v>
      </c>
      <c r="I693">
        <f t="shared" si="40"/>
        <v>0</v>
      </c>
      <c r="J693">
        <f>IF(Table2[[#This Row],[Drained_after_socializing]]="Yes",1,IF(Table2[[#This Row],[Drained_after_socializing]]="No",0,""))</f>
        <v>0</v>
      </c>
      <c r="K693">
        <f t="shared" si="41"/>
        <v>1</v>
      </c>
      <c r="L693" t="str">
        <f t="shared" si="42"/>
        <v>Low</v>
      </c>
      <c r="M693">
        <f t="shared" si="43"/>
        <v>0</v>
      </c>
    </row>
    <row r="694" spans="1:13" x14ac:dyDescent="0.35">
      <c r="A694">
        <v>3</v>
      </c>
      <c r="B694" t="s">
        <v>7</v>
      </c>
      <c r="C694">
        <v>5</v>
      </c>
      <c r="D694">
        <v>5</v>
      </c>
      <c r="E694" t="s">
        <v>7</v>
      </c>
      <c r="F694">
        <v>6</v>
      </c>
      <c r="G694">
        <v>9</v>
      </c>
      <c r="H694" t="s">
        <v>8</v>
      </c>
      <c r="I694">
        <f t="shared" si="40"/>
        <v>0</v>
      </c>
      <c r="J694">
        <f>IF(Table2[[#This Row],[Drained_after_socializing]]="Yes",1,IF(Table2[[#This Row],[Drained_after_socializing]]="No",0,""))</f>
        <v>0</v>
      </c>
      <c r="K694">
        <f t="shared" si="41"/>
        <v>1</v>
      </c>
      <c r="L694" t="str">
        <f t="shared" si="42"/>
        <v>Low</v>
      </c>
      <c r="M694">
        <f t="shared" si="43"/>
        <v>0</v>
      </c>
    </row>
    <row r="695" spans="1:13" x14ac:dyDescent="0.35">
      <c r="A695">
        <v>8</v>
      </c>
      <c r="B695" t="s">
        <v>9</v>
      </c>
      <c r="C695">
        <v>3</v>
      </c>
      <c r="D695">
        <v>2</v>
      </c>
      <c r="E695" t="s">
        <v>9</v>
      </c>
      <c r="F695">
        <v>1</v>
      </c>
      <c r="G695">
        <v>2</v>
      </c>
      <c r="H695" t="s">
        <v>10</v>
      </c>
      <c r="I695">
        <f t="shared" si="40"/>
        <v>1</v>
      </c>
      <c r="J695">
        <f>IF(Table2[[#This Row],[Drained_after_socializing]]="Yes",1,IF(Table2[[#This Row],[Drained_after_socializing]]="No",0,""))</f>
        <v>1</v>
      </c>
      <c r="K695">
        <f t="shared" si="41"/>
        <v>0</v>
      </c>
      <c r="L695" t="str">
        <f t="shared" si="42"/>
        <v>High</v>
      </c>
      <c r="M695">
        <f t="shared" si="43"/>
        <v>4.5061608304100043</v>
      </c>
    </row>
    <row r="696" spans="1:13" x14ac:dyDescent="0.35">
      <c r="A696">
        <v>4.5058160029999996</v>
      </c>
      <c r="B696" t="s">
        <v>7</v>
      </c>
      <c r="C696">
        <v>6</v>
      </c>
      <c r="D696">
        <v>6</v>
      </c>
      <c r="E696" t="s">
        <v>7</v>
      </c>
      <c r="F696">
        <v>12</v>
      </c>
      <c r="G696">
        <v>6</v>
      </c>
      <c r="H696" t="s">
        <v>8</v>
      </c>
      <c r="I696">
        <f t="shared" si="40"/>
        <v>0</v>
      </c>
      <c r="J696">
        <f>IF(Table2[[#This Row],[Drained_after_socializing]]="Yes",1,IF(Table2[[#This Row],[Drained_after_socializing]]="No",0,""))</f>
        <v>0</v>
      </c>
      <c r="K696">
        <f t="shared" si="41"/>
        <v>1</v>
      </c>
      <c r="L696" t="str">
        <f t="shared" si="42"/>
        <v>Medium</v>
      </c>
      <c r="M696">
        <f t="shared" si="43"/>
        <v>0</v>
      </c>
    </row>
    <row r="697" spans="1:13" x14ac:dyDescent="0.35">
      <c r="A697">
        <v>3</v>
      </c>
      <c r="B697" t="s">
        <v>7</v>
      </c>
      <c r="C697">
        <v>3.963354475</v>
      </c>
      <c r="D697">
        <v>4</v>
      </c>
      <c r="E697" t="s">
        <v>7</v>
      </c>
      <c r="F697">
        <v>11</v>
      </c>
      <c r="G697">
        <v>8</v>
      </c>
      <c r="H697" t="s">
        <v>8</v>
      </c>
      <c r="I697">
        <f t="shared" si="40"/>
        <v>0</v>
      </c>
      <c r="J697">
        <f>IF(Table2[[#This Row],[Drained_after_socializing]]="Yes",1,IF(Table2[[#This Row],[Drained_after_socializing]]="No",0,""))</f>
        <v>0</v>
      </c>
      <c r="K697">
        <f t="shared" si="41"/>
        <v>1</v>
      </c>
      <c r="L697" t="str">
        <f t="shared" si="42"/>
        <v>Low</v>
      </c>
      <c r="M697">
        <f t="shared" si="43"/>
        <v>0</v>
      </c>
    </row>
    <row r="698" spans="1:13" x14ac:dyDescent="0.35">
      <c r="A698">
        <v>4</v>
      </c>
      <c r="B698" t="s">
        <v>9</v>
      </c>
      <c r="C698">
        <v>1</v>
      </c>
      <c r="D698">
        <v>0</v>
      </c>
      <c r="E698" t="s">
        <v>9</v>
      </c>
      <c r="F698">
        <v>3</v>
      </c>
      <c r="G698">
        <v>2</v>
      </c>
      <c r="H698" t="s">
        <v>10</v>
      </c>
      <c r="I698">
        <f t="shared" si="40"/>
        <v>1</v>
      </c>
      <c r="J698">
        <f>IF(Table2[[#This Row],[Drained_after_socializing]]="Yes",1,IF(Table2[[#This Row],[Drained_after_socializing]]="No",0,""))</f>
        <v>1</v>
      </c>
      <c r="K698">
        <f t="shared" si="41"/>
        <v>0</v>
      </c>
      <c r="L698" t="str">
        <f t="shared" si="42"/>
        <v>Medium</v>
      </c>
      <c r="M698">
        <f t="shared" si="43"/>
        <v>4.5061608304100043</v>
      </c>
    </row>
    <row r="699" spans="1:13" x14ac:dyDescent="0.35">
      <c r="A699">
        <v>7</v>
      </c>
      <c r="B699" t="s">
        <v>9</v>
      </c>
      <c r="C699">
        <v>1</v>
      </c>
      <c r="D699">
        <v>1</v>
      </c>
      <c r="E699" t="s">
        <v>9</v>
      </c>
      <c r="F699">
        <v>3</v>
      </c>
      <c r="G699">
        <v>0</v>
      </c>
      <c r="H699" t="s">
        <v>10</v>
      </c>
      <c r="I699">
        <f t="shared" si="40"/>
        <v>1</v>
      </c>
      <c r="J699">
        <f>IF(Table2[[#This Row],[Drained_after_socializing]]="Yes",1,IF(Table2[[#This Row],[Drained_after_socializing]]="No",0,""))</f>
        <v>1</v>
      </c>
      <c r="K699">
        <f t="shared" si="41"/>
        <v>0</v>
      </c>
      <c r="L699" t="str">
        <f t="shared" si="42"/>
        <v>Medium</v>
      </c>
      <c r="M699">
        <f t="shared" si="43"/>
        <v>4.5061608304100043</v>
      </c>
    </row>
    <row r="700" spans="1:13" x14ac:dyDescent="0.35">
      <c r="A700">
        <v>5</v>
      </c>
      <c r="B700" t="s">
        <v>7</v>
      </c>
      <c r="C700">
        <v>1</v>
      </c>
      <c r="D700">
        <v>2</v>
      </c>
      <c r="E700" t="s">
        <v>9</v>
      </c>
      <c r="F700">
        <v>5</v>
      </c>
      <c r="G700">
        <v>2</v>
      </c>
      <c r="H700" t="s">
        <v>10</v>
      </c>
      <c r="I700">
        <f t="shared" si="40"/>
        <v>0</v>
      </c>
      <c r="J700">
        <f>IF(Table2[[#This Row],[Drained_after_socializing]]="Yes",1,IF(Table2[[#This Row],[Drained_after_socializing]]="No",0,""))</f>
        <v>1</v>
      </c>
      <c r="K700">
        <f t="shared" si="41"/>
        <v>0</v>
      </c>
      <c r="L700" t="str">
        <f t="shared" si="42"/>
        <v>Medium</v>
      </c>
      <c r="M700">
        <f t="shared" si="43"/>
        <v>4.5061608304100043</v>
      </c>
    </row>
    <row r="701" spans="1:13" x14ac:dyDescent="0.35">
      <c r="A701">
        <v>3</v>
      </c>
      <c r="B701" t="s">
        <v>7</v>
      </c>
      <c r="C701">
        <v>4</v>
      </c>
      <c r="D701">
        <v>5</v>
      </c>
      <c r="E701" t="s">
        <v>7</v>
      </c>
      <c r="F701">
        <v>8</v>
      </c>
      <c r="G701">
        <v>3</v>
      </c>
      <c r="H701" t="s">
        <v>8</v>
      </c>
      <c r="I701">
        <f t="shared" si="40"/>
        <v>0</v>
      </c>
      <c r="J701">
        <f>IF(Table2[[#This Row],[Drained_after_socializing]]="Yes",1,IF(Table2[[#This Row],[Drained_after_socializing]]="No",0,""))</f>
        <v>0</v>
      </c>
      <c r="K701">
        <f t="shared" si="41"/>
        <v>1</v>
      </c>
      <c r="L701" t="str">
        <f t="shared" si="42"/>
        <v>Low</v>
      </c>
      <c r="M701">
        <f t="shared" si="43"/>
        <v>0</v>
      </c>
    </row>
    <row r="702" spans="1:13" x14ac:dyDescent="0.35">
      <c r="A702">
        <v>1</v>
      </c>
      <c r="B702" t="s">
        <v>7</v>
      </c>
      <c r="C702">
        <v>4</v>
      </c>
      <c r="D702">
        <v>7</v>
      </c>
      <c r="E702" t="s">
        <v>7</v>
      </c>
      <c r="F702">
        <v>7</v>
      </c>
      <c r="G702">
        <v>7</v>
      </c>
      <c r="H702" t="s">
        <v>8</v>
      </c>
      <c r="I702">
        <f t="shared" si="40"/>
        <v>0</v>
      </c>
      <c r="J702">
        <f>IF(Table2[[#This Row],[Drained_after_socializing]]="Yes",1,IF(Table2[[#This Row],[Drained_after_socializing]]="No",0,""))</f>
        <v>0</v>
      </c>
      <c r="K702">
        <f t="shared" si="41"/>
        <v>1</v>
      </c>
      <c r="L702" t="str">
        <f t="shared" si="42"/>
        <v>Low</v>
      </c>
      <c r="M702">
        <f t="shared" si="43"/>
        <v>0</v>
      </c>
    </row>
    <row r="703" spans="1:13" x14ac:dyDescent="0.35">
      <c r="A703">
        <v>4</v>
      </c>
      <c r="B703" t="s">
        <v>9</v>
      </c>
      <c r="C703">
        <v>2</v>
      </c>
      <c r="D703">
        <v>0</v>
      </c>
      <c r="E703" t="s">
        <v>9</v>
      </c>
      <c r="F703">
        <v>5</v>
      </c>
      <c r="G703">
        <v>1</v>
      </c>
      <c r="H703" t="s">
        <v>10</v>
      </c>
      <c r="I703">
        <f t="shared" si="40"/>
        <v>1</v>
      </c>
      <c r="J703">
        <f>IF(Table2[[#This Row],[Drained_after_socializing]]="Yes",1,IF(Table2[[#This Row],[Drained_after_socializing]]="No",0,""))</f>
        <v>1</v>
      </c>
      <c r="K703">
        <f t="shared" si="41"/>
        <v>0</v>
      </c>
      <c r="L703" t="str">
        <f t="shared" si="42"/>
        <v>Medium</v>
      </c>
      <c r="M703">
        <f t="shared" si="43"/>
        <v>4.5061608304100043</v>
      </c>
    </row>
    <row r="704" spans="1:13" x14ac:dyDescent="0.35">
      <c r="A704">
        <v>2</v>
      </c>
      <c r="B704" t="s">
        <v>7</v>
      </c>
      <c r="C704">
        <v>9</v>
      </c>
      <c r="D704">
        <v>7</v>
      </c>
      <c r="E704" t="s">
        <v>7</v>
      </c>
      <c r="F704">
        <v>7</v>
      </c>
      <c r="G704">
        <v>9</v>
      </c>
      <c r="H704" t="s">
        <v>8</v>
      </c>
      <c r="I704">
        <f t="shared" si="40"/>
        <v>0</v>
      </c>
      <c r="J704">
        <f>IF(Table2[[#This Row],[Drained_after_socializing]]="Yes",1,IF(Table2[[#This Row],[Drained_after_socializing]]="No",0,""))</f>
        <v>0</v>
      </c>
      <c r="K704">
        <f t="shared" si="41"/>
        <v>1</v>
      </c>
      <c r="L704" t="str">
        <f t="shared" si="42"/>
        <v>Low</v>
      </c>
      <c r="M704">
        <f t="shared" si="43"/>
        <v>0</v>
      </c>
    </row>
    <row r="705" spans="1:13" x14ac:dyDescent="0.35">
      <c r="A705">
        <v>0</v>
      </c>
      <c r="B705" t="s">
        <v>7</v>
      </c>
      <c r="C705">
        <v>6</v>
      </c>
      <c r="D705">
        <v>5</v>
      </c>
      <c r="E705" t="s">
        <v>7</v>
      </c>
      <c r="F705">
        <v>7</v>
      </c>
      <c r="G705">
        <v>7</v>
      </c>
      <c r="H705" t="s">
        <v>8</v>
      </c>
      <c r="I705">
        <f t="shared" si="40"/>
        <v>0</v>
      </c>
      <c r="J705">
        <f>IF(Table2[[#This Row],[Drained_after_socializing]]="Yes",1,IF(Table2[[#This Row],[Drained_after_socializing]]="No",0,""))</f>
        <v>0</v>
      </c>
      <c r="K705">
        <f t="shared" si="41"/>
        <v>1</v>
      </c>
      <c r="L705" t="str">
        <f t="shared" si="42"/>
        <v>Low</v>
      </c>
      <c r="M705">
        <f t="shared" si="43"/>
        <v>0</v>
      </c>
    </row>
    <row r="706" spans="1:13" x14ac:dyDescent="0.35">
      <c r="A706">
        <v>5</v>
      </c>
      <c r="B706" t="s">
        <v>9</v>
      </c>
      <c r="C706">
        <v>3</v>
      </c>
      <c r="D706">
        <v>0</v>
      </c>
      <c r="E706" t="s">
        <v>9</v>
      </c>
      <c r="F706">
        <v>5</v>
      </c>
      <c r="G706">
        <v>1</v>
      </c>
      <c r="H706" t="s">
        <v>10</v>
      </c>
      <c r="I706">
        <f t="shared" ref="I706:I769" si="44">IF(B706="Yes",1,IF(B706="No",0,""))</f>
        <v>1</v>
      </c>
      <c r="J706">
        <f>IF(Table2[[#This Row],[Drained_after_socializing]]="Yes",1,IF(Table2[[#This Row],[Drained_after_socializing]]="No",0,""))</f>
        <v>1</v>
      </c>
      <c r="K706">
        <f t="shared" ref="K706:K769" si="45">IF(H706="Extrovert",1,IF(H706="Introvert",0,""))</f>
        <v>0</v>
      </c>
      <c r="L706" t="str">
        <f t="shared" ref="L706:L769" si="46">IF(A706&lt;=3,"Low",IF(A706&lt;=7,"Medium","High"))</f>
        <v>Medium</v>
      </c>
      <c r="M706">
        <f t="shared" ref="M706:M769" si="47">AVERAGE(IF(H:H="Introvert",A:A))</f>
        <v>4.5061608304100043</v>
      </c>
    </row>
    <row r="707" spans="1:13" x14ac:dyDescent="0.35">
      <c r="A707">
        <v>4</v>
      </c>
      <c r="B707" t="s">
        <v>9</v>
      </c>
      <c r="C707">
        <v>0</v>
      </c>
      <c r="D707">
        <v>0</v>
      </c>
      <c r="E707" t="s">
        <v>9</v>
      </c>
      <c r="F707">
        <v>5</v>
      </c>
      <c r="G707">
        <v>1</v>
      </c>
      <c r="H707" t="s">
        <v>10</v>
      </c>
      <c r="I707">
        <f t="shared" si="44"/>
        <v>1</v>
      </c>
      <c r="J707">
        <f>IF(Table2[[#This Row],[Drained_after_socializing]]="Yes",1,IF(Table2[[#This Row],[Drained_after_socializing]]="No",0,""))</f>
        <v>1</v>
      </c>
      <c r="K707">
        <f t="shared" si="45"/>
        <v>0</v>
      </c>
      <c r="L707" t="str">
        <f t="shared" si="46"/>
        <v>Medium</v>
      </c>
      <c r="M707">
        <f t="shared" si="47"/>
        <v>4.5061608304100043</v>
      </c>
    </row>
    <row r="708" spans="1:13" x14ac:dyDescent="0.35">
      <c r="A708">
        <v>7</v>
      </c>
      <c r="B708" t="s">
        <v>9</v>
      </c>
      <c r="C708">
        <v>2</v>
      </c>
      <c r="D708">
        <v>0</v>
      </c>
      <c r="E708" t="s">
        <v>9</v>
      </c>
      <c r="F708">
        <v>1</v>
      </c>
      <c r="G708">
        <v>1</v>
      </c>
      <c r="H708" t="s">
        <v>10</v>
      </c>
      <c r="I708">
        <f t="shared" si="44"/>
        <v>1</v>
      </c>
      <c r="J708">
        <f>IF(Table2[[#This Row],[Drained_after_socializing]]="Yes",1,IF(Table2[[#This Row],[Drained_after_socializing]]="No",0,""))</f>
        <v>1</v>
      </c>
      <c r="K708">
        <f t="shared" si="45"/>
        <v>0</v>
      </c>
      <c r="L708" t="str">
        <f t="shared" si="46"/>
        <v>Medium</v>
      </c>
      <c r="M708">
        <f t="shared" si="47"/>
        <v>4.5061608304100043</v>
      </c>
    </row>
    <row r="709" spans="1:13" x14ac:dyDescent="0.35">
      <c r="A709">
        <v>0</v>
      </c>
      <c r="B709" t="s">
        <v>7</v>
      </c>
      <c r="C709">
        <v>6</v>
      </c>
      <c r="D709">
        <v>4</v>
      </c>
      <c r="E709" t="s">
        <v>7</v>
      </c>
      <c r="F709">
        <v>11</v>
      </c>
      <c r="G709">
        <v>5</v>
      </c>
      <c r="H709" t="s">
        <v>8</v>
      </c>
      <c r="I709">
        <f t="shared" si="44"/>
        <v>0</v>
      </c>
      <c r="J709">
        <f>IF(Table2[[#This Row],[Drained_after_socializing]]="Yes",1,IF(Table2[[#This Row],[Drained_after_socializing]]="No",0,""))</f>
        <v>0</v>
      </c>
      <c r="K709">
        <f t="shared" si="45"/>
        <v>1</v>
      </c>
      <c r="L709" t="str">
        <f t="shared" si="46"/>
        <v>Low</v>
      </c>
      <c r="M709">
        <f t="shared" si="47"/>
        <v>0</v>
      </c>
    </row>
    <row r="710" spans="1:13" x14ac:dyDescent="0.35">
      <c r="A710">
        <v>3</v>
      </c>
      <c r="B710" t="s">
        <v>7</v>
      </c>
      <c r="C710">
        <v>5</v>
      </c>
      <c r="D710">
        <v>7</v>
      </c>
      <c r="E710" t="s">
        <v>7</v>
      </c>
      <c r="F710">
        <v>14</v>
      </c>
      <c r="G710">
        <v>7</v>
      </c>
      <c r="H710" t="s">
        <v>8</v>
      </c>
      <c r="I710">
        <f t="shared" si="44"/>
        <v>0</v>
      </c>
      <c r="J710">
        <f>IF(Table2[[#This Row],[Drained_after_socializing]]="Yes",1,IF(Table2[[#This Row],[Drained_after_socializing]]="No",0,""))</f>
        <v>0</v>
      </c>
      <c r="K710">
        <f t="shared" si="45"/>
        <v>1</v>
      </c>
      <c r="L710" t="str">
        <f t="shared" si="46"/>
        <v>Low</v>
      </c>
      <c r="M710">
        <f t="shared" si="47"/>
        <v>0</v>
      </c>
    </row>
    <row r="711" spans="1:13" x14ac:dyDescent="0.35">
      <c r="A711">
        <v>2</v>
      </c>
      <c r="B711" t="s">
        <v>7</v>
      </c>
      <c r="C711">
        <v>5</v>
      </c>
      <c r="D711">
        <v>4</v>
      </c>
      <c r="E711" t="s">
        <v>7</v>
      </c>
      <c r="F711">
        <v>6</v>
      </c>
      <c r="G711">
        <v>4</v>
      </c>
      <c r="H711" t="s">
        <v>8</v>
      </c>
      <c r="I711">
        <f t="shared" si="44"/>
        <v>0</v>
      </c>
      <c r="J711">
        <f>IF(Table2[[#This Row],[Drained_after_socializing]]="Yes",1,IF(Table2[[#This Row],[Drained_after_socializing]]="No",0,""))</f>
        <v>0</v>
      </c>
      <c r="K711">
        <f t="shared" si="45"/>
        <v>1</v>
      </c>
      <c r="L711" t="str">
        <f t="shared" si="46"/>
        <v>Low</v>
      </c>
      <c r="M711">
        <f t="shared" si="47"/>
        <v>0</v>
      </c>
    </row>
    <row r="712" spans="1:13" x14ac:dyDescent="0.35">
      <c r="A712">
        <v>0</v>
      </c>
      <c r="B712" t="s">
        <v>7</v>
      </c>
      <c r="C712">
        <v>7</v>
      </c>
      <c r="D712">
        <v>5</v>
      </c>
      <c r="E712" t="s">
        <v>7</v>
      </c>
      <c r="F712">
        <v>7</v>
      </c>
      <c r="G712">
        <v>6</v>
      </c>
      <c r="H712" t="s">
        <v>8</v>
      </c>
      <c r="I712">
        <f t="shared" si="44"/>
        <v>0</v>
      </c>
      <c r="J712">
        <f>IF(Table2[[#This Row],[Drained_after_socializing]]="Yes",1,IF(Table2[[#This Row],[Drained_after_socializing]]="No",0,""))</f>
        <v>0</v>
      </c>
      <c r="K712">
        <f t="shared" si="45"/>
        <v>1</v>
      </c>
      <c r="L712" t="str">
        <f t="shared" si="46"/>
        <v>Low</v>
      </c>
      <c r="M712">
        <f t="shared" si="47"/>
        <v>0</v>
      </c>
    </row>
    <row r="713" spans="1:13" x14ac:dyDescent="0.35">
      <c r="A713">
        <v>9</v>
      </c>
      <c r="B713" t="s">
        <v>9</v>
      </c>
      <c r="C713">
        <v>2</v>
      </c>
      <c r="D713">
        <v>0</v>
      </c>
      <c r="E713" t="s">
        <v>9</v>
      </c>
      <c r="F713">
        <v>2</v>
      </c>
      <c r="G713">
        <v>0</v>
      </c>
      <c r="H713" t="s">
        <v>10</v>
      </c>
      <c r="I713">
        <f t="shared" si="44"/>
        <v>1</v>
      </c>
      <c r="J713">
        <f>IF(Table2[[#This Row],[Drained_after_socializing]]="Yes",1,IF(Table2[[#This Row],[Drained_after_socializing]]="No",0,""))</f>
        <v>1</v>
      </c>
      <c r="K713">
        <f t="shared" si="45"/>
        <v>0</v>
      </c>
      <c r="L713" t="str">
        <f t="shared" si="46"/>
        <v>High</v>
      </c>
      <c r="M713">
        <f t="shared" si="47"/>
        <v>4.5061608304100043</v>
      </c>
    </row>
    <row r="714" spans="1:13" x14ac:dyDescent="0.35">
      <c r="A714">
        <v>7</v>
      </c>
      <c r="B714" t="s">
        <v>9</v>
      </c>
      <c r="C714">
        <v>2</v>
      </c>
      <c r="D714">
        <v>1</v>
      </c>
      <c r="E714" t="s">
        <v>9</v>
      </c>
      <c r="F714">
        <v>4</v>
      </c>
      <c r="G714">
        <v>0</v>
      </c>
      <c r="H714" t="s">
        <v>10</v>
      </c>
      <c r="I714">
        <f t="shared" si="44"/>
        <v>1</v>
      </c>
      <c r="J714">
        <f>IF(Table2[[#This Row],[Drained_after_socializing]]="Yes",1,IF(Table2[[#This Row],[Drained_after_socializing]]="No",0,""))</f>
        <v>1</v>
      </c>
      <c r="K714">
        <f t="shared" si="45"/>
        <v>0</v>
      </c>
      <c r="L714" t="str">
        <f t="shared" si="46"/>
        <v>Medium</v>
      </c>
      <c r="M714">
        <f t="shared" si="47"/>
        <v>4.5061608304100043</v>
      </c>
    </row>
    <row r="715" spans="1:13" x14ac:dyDescent="0.35">
      <c r="A715">
        <v>4.5058160029999996</v>
      </c>
      <c r="B715" t="s">
        <v>9</v>
      </c>
      <c r="C715">
        <v>3</v>
      </c>
      <c r="D715">
        <v>2</v>
      </c>
      <c r="E715" t="s">
        <v>9</v>
      </c>
      <c r="F715">
        <v>3</v>
      </c>
      <c r="G715">
        <v>0</v>
      </c>
      <c r="H715" t="s">
        <v>10</v>
      </c>
      <c r="I715">
        <f t="shared" si="44"/>
        <v>1</v>
      </c>
      <c r="J715">
        <f>IF(Table2[[#This Row],[Drained_after_socializing]]="Yes",1,IF(Table2[[#This Row],[Drained_after_socializing]]="No",0,""))</f>
        <v>1</v>
      </c>
      <c r="K715">
        <f t="shared" si="45"/>
        <v>0</v>
      </c>
      <c r="L715" t="str">
        <f t="shared" si="46"/>
        <v>Medium</v>
      </c>
      <c r="M715">
        <f t="shared" si="47"/>
        <v>4.5061608304100043</v>
      </c>
    </row>
    <row r="716" spans="1:13" x14ac:dyDescent="0.35">
      <c r="A716">
        <v>2</v>
      </c>
      <c r="B716" t="s">
        <v>7</v>
      </c>
      <c r="C716">
        <v>6</v>
      </c>
      <c r="D716">
        <v>5</v>
      </c>
      <c r="E716" t="s">
        <v>7</v>
      </c>
      <c r="F716">
        <v>7</v>
      </c>
      <c r="G716">
        <v>9</v>
      </c>
      <c r="H716" t="s">
        <v>8</v>
      </c>
      <c r="I716">
        <f t="shared" si="44"/>
        <v>0</v>
      </c>
      <c r="J716">
        <f>IF(Table2[[#This Row],[Drained_after_socializing]]="Yes",1,IF(Table2[[#This Row],[Drained_after_socializing]]="No",0,""))</f>
        <v>0</v>
      </c>
      <c r="K716">
        <f t="shared" si="45"/>
        <v>1</v>
      </c>
      <c r="L716" t="str">
        <f t="shared" si="46"/>
        <v>Low</v>
      </c>
      <c r="M716">
        <f t="shared" si="47"/>
        <v>0</v>
      </c>
    </row>
    <row r="717" spans="1:13" x14ac:dyDescent="0.35">
      <c r="A717">
        <v>2</v>
      </c>
      <c r="B717" t="s">
        <v>7</v>
      </c>
      <c r="C717">
        <v>9</v>
      </c>
      <c r="D717">
        <v>5</v>
      </c>
      <c r="E717" t="s">
        <v>7</v>
      </c>
      <c r="F717">
        <v>10</v>
      </c>
      <c r="G717">
        <v>3</v>
      </c>
      <c r="H717" t="s">
        <v>8</v>
      </c>
      <c r="I717">
        <f t="shared" si="44"/>
        <v>0</v>
      </c>
      <c r="J717">
        <f>IF(Table2[[#This Row],[Drained_after_socializing]]="Yes",1,IF(Table2[[#This Row],[Drained_after_socializing]]="No",0,""))</f>
        <v>0</v>
      </c>
      <c r="K717">
        <f t="shared" si="45"/>
        <v>1</v>
      </c>
      <c r="L717" t="str">
        <f t="shared" si="46"/>
        <v>Low</v>
      </c>
      <c r="M717">
        <f t="shared" si="47"/>
        <v>0</v>
      </c>
    </row>
    <row r="718" spans="1:13" x14ac:dyDescent="0.35">
      <c r="A718">
        <v>5</v>
      </c>
      <c r="B718" t="s">
        <v>9</v>
      </c>
      <c r="C718">
        <v>3</v>
      </c>
      <c r="D718">
        <v>2</v>
      </c>
      <c r="E718" t="s">
        <v>9</v>
      </c>
      <c r="F718">
        <v>3</v>
      </c>
      <c r="G718">
        <v>2</v>
      </c>
      <c r="H718" t="s">
        <v>10</v>
      </c>
      <c r="I718">
        <f t="shared" si="44"/>
        <v>1</v>
      </c>
      <c r="J718">
        <f>IF(Table2[[#This Row],[Drained_after_socializing]]="Yes",1,IF(Table2[[#This Row],[Drained_after_socializing]]="No",0,""))</f>
        <v>1</v>
      </c>
      <c r="K718">
        <f t="shared" si="45"/>
        <v>0</v>
      </c>
      <c r="L718" t="str">
        <f t="shared" si="46"/>
        <v>Medium</v>
      </c>
      <c r="M718">
        <f t="shared" si="47"/>
        <v>4.5061608304100043</v>
      </c>
    </row>
    <row r="719" spans="1:13" x14ac:dyDescent="0.35">
      <c r="A719">
        <v>2</v>
      </c>
      <c r="B719" t="s">
        <v>7</v>
      </c>
      <c r="C719">
        <v>7</v>
      </c>
      <c r="D719">
        <v>6</v>
      </c>
      <c r="E719" t="s">
        <v>7</v>
      </c>
      <c r="F719">
        <v>6</v>
      </c>
      <c r="G719">
        <v>8</v>
      </c>
      <c r="H719" t="s">
        <v>8</v>
      </c>
      <c r="I719">
        <f t="shared" si="44"/>
        <v>0</v>
      </c>
      <c r="J719">
        <f>IF(Table2[[#This Row],[Drained_after_socializing]]="Yes",1,IF(Table2[[#This Row],[Drained_after_socializing]]="No",0,""))</f>
        <v>0</v>
      </c>
      <c r="K719">
        <f t="shared" si="45"/>
        <v>1</v>
      </c>
      <c r="L719" t="str">
        <f t="shared" si="46"/>
        <v>Low</v>
      </c>
      <c r="M719">
        <f t="shared" si="47"/>
        <v>0</v>
      </c>
    </row>
    <row r="720" spans="1:13" x14ac:dyDescent="0.35">
      <c r="A720">
        <v>6</v>
      </c>
      <c r="B720" t="s">
        <v>9</v>
      </c>
      <c r="C720">
        <v>0</v>
      </c>
      <c r="D720">
        <v>2</v>
      </c>
      <c r="E720" t="s">
        <v>9</v>
      </c>
      <c r="F720">
        <v>1</v>
      </c>
      <c r="G720">
        <v>0</v>
      </c>
      <c r="H720" t="s">
        <v>10</v>
      </c>
      <c r="I720">
        <f t="shared" si="44"/>
        <v>1</v>
      </c>
      <c r="J720">
        <f>IF(Table2[[#This Row],[Drained_after_socializing]]="Yes",1,IF(Table2[[#This Row],[Drained_after_socializing]]="No",0,""))</f>
        <v>1</v>
      </c>
      <c r="K720">
        <f t="shared" si="45"/>
        <v>0</v>
      </c>
      <c r="L720" t="str">
        <f t="shared" si="46"/>
        <v>Medium</v>
      </c>
      <c r="M720">
        <f t="shared" si="47"/>
        <v>4.5061608304100043</v>
      </c>
    </row>
    <row r="721" spans="1:13" x14ac:dyDescent="0.35">
      <c r="A721">
        <v>1</v>
      </c>
      <c r="B721" t="s">
        <v>7</v>
      </c>
      <c r="C721">
        <v>5</v>
      </c>
      <c r="D721">
        <v>4</v>
      </c>
      <c r="E721" t="s">
        <v>7</v>
      </c>
      <c r="F721">
        <v>14</v>
      </c>
      <c r="G721">
        <v>3</v>
      </c>
      <c r="H721" t="s">
        <v>8</v>
      </c>
      <c r="I721">
        <f t="shared" si="44"/>
        <v>0</v>
      </c>
      <c r="J721">
        <f>IF(Table2[[#This Row],[Drained_after_socializing]]="Yes",1,IF(Table2[[#This Row],[Drained_after_socializing]]="No",0,""))</f>
        <v>0</v>
      </c>
      <c r="K721">
        <f t="shared" si="45"/>
        <v>1</v>
      </c>
      <c r="L721" t="str">
        <f t="shared" si="46"/>
        <v>Low</v>
      </c>
      <c r="M721">
        <f t="shared" si="47"/>
        <v>0</v>
      </c>
    </row>
    <row r="722" spans="1:13" x14ac:dyDescent="0.35">
      <c r="A722">
        <v>3</v>
      </c>
      <c r="B722" t="s">
        <v>7</v>
      </c>
      <c r="C722">
        <v>4</v>
      </c>
      <c r="D722">
        <v>4</v>
      </c>
      <c r="E722" t="s">
        <v>7</v>
      </c>
      <c r="F722">
        <v>14</v>
      </c>
      <c r="G722">
        <v>7</v>
      </c>
      <c r="H722" t="s">
        <v>10</v>
      </c>
      <c r="I722">
        <f t="shared" si="44"/>
        <v>0</v>
      </c>
      <c r="J722">
        <f>IF(Table2[[#This Row],[Drained_after_socializing]]="Yes",1,IF(Table2[[#This Row],[Drained_after_socializing]]="No",0,""))</f>
        <v>0</v>
      </c>
      <c r="K722">
        <f t="shared" si="45"/>
        <v>0</v>
      </c>
      <c r="L722" t="str">
        <f t="shared" si="46"/>
        <v>Low</v>
      </c>
      <c r="M722">
        <f t="shared" si="47"/>
        <v>4.5061608304100043</v>
      </c>
    </row>
    <row r="723" spans="1:13" x14ac:dyDescent="0.35">
      <c r="A723">
        <v>2</v>
      </c>
      <c r="B723" t="s">
        <v>7</v>
      </c>
      <c r="C723">
        <v>5</v>
      </c>
      <c r="D723">
        <v>4</v>
      </c>
      <c r="E723" t="s">
        <v>7</v>
      </c>
      <c r="F723">
        <v>12</v>
      </c>
      <c r="G723">
        <v>5</v>
      </c>
      <c r="H723" t="s">
        <v>8</v>
      </c>
      <c r="I723">
        <f t="shared" si="44"/>
        <v>0</v>
      </c>
      <c r="J723">
        <f>IF(Table2[[#This Row],[Drained_after_socializing]]="Yes",1,IF(Table2[[#This Row],[Drained_after_socializing]]="No",0,""))</f>
        <v>0</v>
      </c>
      <c r="K723">
        <f t="shared" si="45"/>
        <v>1</v>
      </c>
      <c r="L723" t="str">
        <f t="shared" si="46"/>
        <v>Low</v>
      </c>
      <c r="M723">
        <f t="shared" si="47"/>
        <v>0</v>
      </c>
    </row>
    <row r="724" spans="1:13" x14ac:dyDescent="0.35">
      <c r="A724">
        <v>2</v>
      </c>
      <c r="B724" t="s">
        <v>7</v>
      </c>
      <c r="C724">
        <v>5</v>
      </c>
      <c r="D724">
        <v>4</v>
      </c>
      <c r="E724" t="s">
        <v>7</v>
      </c>
      <c r="F724">
        <v>8</v>
      </c>
      <c r="G724">
        <v>8</v>
      </c>
      <c r="H724" t="s">
        <v>8</v>
      </c>
      <c r="I724">
        <f t="shared" si="44"/>
        <v>0</v>
      </c>
      <c r="J724">
        <f>IF(Table2[[#This Row],[Drained_after_socializing]]="Yes",1,IF(Table2[[#This Row],[Drained_after_socializing]]="No",0,""))</f>
        <v>0</v>
      </c>
      <c r="K724">
        <f t="shared" si="45"/>
        <v>1</v>
      </c>
      <c r="L724" t="str">
        <f t="shared" si="46"/>
        <v>Low</v>
      </c>
      <c r="M724">
        <f t="shared" si="47"/>
        <v>0</v>
      </c>
    </row>
    <row r="725" spans="1:13" x14ac:dyDescent="0.35">
      <c r="A725">
        <v>1</v>
      </c>
      <c r="B725" t="s">
        <v>7</v>
      </c>
      <c r="C725">
        <v>5</v>
      </c>
      <c r="D725">
        <v>7</v>
      </c>
      <c r="E725" t="s">
        <v>7</v>
      </c>
      <c r="F725">
        <v>8</v>
      </c>
      <c r="G725">
        <v>7</v>
      </c>
      <c r="H725" t="s">
        <v>8</v>
      </c>
      <c r="I725">
        <f t="shared" si="44"/>
        <v>0</v>
      </c>
      <c r="J725">
        <f>IF(Table2[[#This Row],[Drained_after_socializing]]="Yes",1,IF(Table2[[#This Row],[Drained_after_socializing]]="No",0,""))</f>
        <v>0</v>
      </c>
      <c r="K725">
        <f t="shared" si="45"/>
        <v>1</v>
      </c>
      <c r="L725" t="str">
        <f t="shared" si="46"/>
        <v>Low</v>
      </c>
      <c r="M725">
        <f t="shared" si="47"/>
        <v>0</v>
      </c>
    </row>
    <row r="726" spans="1:13" x14ac:dyDescent="0.35">
      <c r="A726">
        <v>7</v>
      </c>
      <c r="B726" t="s">
        <v>9</v>
      </c>
      <c r="C726">
        <v>2</v>
      </c>
      <c r="D726">
        <v>2</v>
      </c>
      <c r="E726" t="s">
        <v>9</v>
      </c>
      <c r="F726">
        <v>0</v>
      </c>
      <c r="G726">
        <v>0</v>
      </c>
      <c r="H726" t="s">
        <v>10</v>
      </c>
      <c r="I726">
        <f t="shared" si="44"/>
        <v>1</v>
      </c>
      <c r="J726">
        <f>IF(Table2[[#This Row],[Drained_after_socializing]]="Yes",1,IF(Table2[[#This Row],[Drained_after_socializing]]="No",0,""))</f>
        <v>1</v>
      </c>
      <c r="K726">
        <f t="shared" si="45"/>
        <v>0</v>
      </c>
      <c r="L726" t="str">
        <f t="shared" si="46"/>
        <v>Medium</v>
      </c>
      <c r="M726">
        <f t="shared" si="47"/>
        <v>4.5061608304100043</v>
      </c>
    </row>
    <row r="727" spans="1:13" x14ac:dyDescent="0.35">
      <c r="A727">
        <v>0</v>
      </c>
      <c r="B727" t="s">
        <v>7</v>
      </c>
      <c r="C727">
        <v>5</v>
      </c>
      <c r="D727">
        <v>4</v>
      </c>
      <c r="E727" t="s">
        <v>7</v>
      </c>
      <c r="F727">
        <v>12</v>
      </c>
      <c r="G727">
        <v>3</v>
      </c>
      <c r="H727" t="s">
        <v>8</v>
      </c>
      <c r="I727">
        <f t="shared" si="44"/>
        <v>0</v>
      </c>
      <c r="J727">
        <f>IF(Table2[[#This Row],[Drained_after_socializing]]="Yes",1,IF(Table2[[#This Row],[Drained_after_socializing]]="No",0,""))</f>
        <v>0</v>
      </c>
      <c r="K727">
        <f t="shared" si="45"/>
        <v>1</v>
      </c>
      <c r="L727" t="str">
        <f t="shared" si="46"/>
        <v>Low</v>
      </c>
      <c r="M727">
        <f t="shared" si="47"/>
        <v>0</v>
      </c>
    </row>
    <row r="728" spans="1:13" x14ac:dyDescent="0.35">
      <c r="A728">
        <v>10</v>
      </c>
      <c r="B728" t="s">
        <v>9</v>
      </c>
      <c r="C728">
        <v>3</v>
      </c>
      <c r="D728">
        <v>1</v>
      </c>
      <c r="E728" t="s">
        <v>9</v>
      </c>
      <c r="F728">
        <v>2</v>
      </c>
      <c r="G728">
        <v>2</v>
      </c>
      <c r="H728" t="s">
        <v>10</v>
      </c>
      <c r="I728">
        <f t="shared" si="44"/>
        <v>1</v>
      </c>
      <c r="J728">
        <f>IF(Table2[[#This Row],[Drained_after_socializing]]="Yes",1,IF(Table2[[#This Row],[Drained_after_socializing]]="No",0,""))</f>
        <v>1</v>
      </c>
      <c r="K728">
        <f t="shared" si="45"/>
        <v>0</v>
      </c>
      <c r="L728" t="str">
        <f t="shared" si="46"/>
        <v>High</v>
      </c>
      <c r="M728">
        <f t="shared" si="47"/>
        <v>4.5061608304100043</v>
      </c>
    </row>
    <row r="729" spans="1:13" x14ac:dyDescent="0.35">
      <c r="A729">
        <v>0</v>
      </c>
      <c r="B729" t="s">
        <v>7</v>
      </c>
      <c r="C729">
        <v>4</v>
      </c>
      <c r="D729">
        <v>6</v>
      </c>
      <c r="E729" t="s">
        <v>7</v>
      </c>
      <c r="F729">
        <v>10</v>
      </c>
      <c r="G729">
        <v>8</v>
      </c>
      <c r="H729" t="s">
        <v>8</v>
      </c>
      <c r="I729">
        <f t="shared" si="44"/>
        <v>0</v>
      </c>
      <c r="J729">
        <f>IF(Table2[[#This Row],[Drained_after_socializing]]="Yes",1,IF(Table2[[#This Row],[Drained_after_socializing]]="No",0,""))</f>
        <v>0</v>
      </c>
      <c r="K729">
        <f t="shared" si="45"/>
        <v>1</v>
      </c>
      <c r="L729" t="str">
        <f t="shared" si="46"/>
        <v>Low</v>
      </c>
      <c r="M729">
        <f t="shared" si="47"/>
        <v>0</v>
      </c>
    </row>
    <row r="730" spans="1:13" x14ac:dyDescent="0.35">
      <c r="A730">
        <v>3</v>
      </c>
      <c r="B730" t="s">
        <v>7</v>
      </c>
      <c r="C730">
        <v>9</v>
      </c>
      <c r="D730">
        <v>7</v>
      </c>
      <c r="E730" t="s">
        <v>7</v>
      </c>
      <c r="F730">
        <v>14</v>
      </c>
      <c r="G730">
        <v>4</v>
      </c>
      <c r="H730" t="s">
        <v>8</v>
      </c>
      <c r="I730">
        <f t="shared" si="44"/>
        <v>0</v>
      </c>
      <c r="J730">
        <f>IF(Table2[[#This Row],[Drained_after_socializing]]="Yes",1,IF(Table2[[#This Row],[Drained_after_socializing]]="No",0,""))</f>
        <v>0</v>
      </c>
      <c r="K730">
        <f t="shared" si="45"/>
        <v>1</v>
      </c>
      <c r="L730" t="str">
        <f t="shared" si="46"/>
        <v>Low</v>
      </c>
      <c r="M730">
        <f t="shared" si="47"/>
        <v>0</v>
      </c>
    </row>
    <row r="731" spans="1:13" x14ac:dyDescent="0.35">
      <c r="A731">
        <v>0</v>
      </c>
      <c r="B731" t="s">
        <v>7</v>
      </c>
      <c r="C731">
        <v>7</v>
      </c>
      <c r="D731">
        <v>6</v>
      </c>
      <c r="E731" t="s">
        <v>7</v>
      </c>
      <c r="F731">
        <v>14</v>
      </c>
      <c r="G731">
        <v>7</v>
      </c>
      <c r="H731" t="s">
        <v>8</v>
      </c>
      <c r="I731">
        <f t="shared" si="44"/>
        <v>0</v>
      </c>
      <c r="J731">
        <f>IF(Table2[[#This Row],[Drained_after_socializing]]="Yes",1,IF(Table2[[#This Row],[Drained_after_socializing]]="No",0,""))</f>
        <v>0</v>
      </c>
      <c r="K731">
        <f t="shared" si="45"/>
        <v>1</v>
      </c>
      <c r="L731" t="str">
        <f t="shared" si="46"/>
        <v>Low</v>
      </c>
      <c r="M731">
        <f t="shared" si="47"/>
        <v>0</v>
      </c>
    </row>
    <row r="732" spans="1:13" x14ac:dyDescent="0.35">
      <c r="A732">
        <v>1</v>
      </c>
      <c r="B732" t="s">
        <v>7</v>
      </c>
      <c r="C732">
        <v>5</v>
      </c>
      <c r="D732">
        <v>7</v>
      </c>
      <c r="E732" t="s">
        <v>7</v>
      </c>
      <c r="F732">
        <v>12</v>
      </c>
      <c r="G732">
        <v>3</v>
      </c>
      <c r="H732" t="s">
        <v>8</v>
      </c>
      <c r="I732">
        <f t="shared" si="44"/>
        <v>0</v>
      </c>
      <c r="J732">
        <f>IF(Table2[[#This Row],[Drained_after_socializing]]="Yes",1,IF(Table2[[#This Row],[Drained_after_socializing]]="No",0,""))</f>
        <v>0</v>
      </c>
      <c r="K732">
        <f t="shared" si="45"/>
        <v>1</v>
      </c>
      <c r="L732" t="str">
        <f t="shared" si="46"/>
        <v>Low</v>
      </c>
      <c r="M732">
        <f t="shared" si="47"/>
        <v>0</v>
      </c>
    </row>
    <row r="733" spans="1:13" x14ac:dyDescent="0.35">
      <c r="A733">
        <v>10</v>
      </c>
      <c r="B733" t="s">
        <v>9</v>
      </c>
      <c r="C733">
        <v>1</v>
      </c>
      <c r="D733">
        <v>0</v>
      </c>
      <c r="E733" t="s">
        <v>9</v>
      </c>
      <c r="F733">
        <v>5</v>
      </c>
      <c r="G733">
        <v>1</v>
      </c>
      <c r="H733" t="s">
        <v>10</v>
      </c>
      <c r="I733">
        <f t="shared" si="44"/>
        <v>1</v>
      </c>
      <c r="J733">
        <f>IF(Table2[[#This Row],[Drained_after_socializing]]="Yes",1,IF(Table2[[#This Row],[Drained_after_socializing]]="No",0,""))</f>
        <v>1</v>
      </c>
      <c r="K733">
        <f t="shared" si="45"/>
        <v>0</v>
      </c>
      <c r="L733" t="str">
        <f t="shared" si="46"/>
        <v>High</v>
      </c>
      <c r="M733">
        <f t="shared" si="47"/>
        <v>4.5061608304100043</v>
      </c>
    </row>
    <row r="734" spans="1:13" x14ac:dyDescent="0.35">
      <c r="A734">
        <v>2</v>
      </c>
      <c r="B734" t="s">
        <v>7</v>
      </c>
      <c r="C734">
        <v>9</v>
      </c>
      <c r="D734">
        <v>6</v>
      </c>
      <c r="E734" t="s">
        <v>7</v>
      </c>
      <c r="F734">
        <v>10</v>
      </c>
      <c r="G734">
        <v>9</v>
      </c>
      <c r="H734" t="s">
        <v>8</v>
      </c>
      <c r="I734">
        <f t="shared" si="44"/>
        <v>0</v>
      </c>
      <c r="J734">
        <f>IF(Table2[[#This Row],[Drained_after_socializing]]="Yes",1,IF(Table2[[#This Row],[Drained_after_socializing]]="No",0,""))</f>
        <v>0</v>
      </c>
      <c r="K734">
        <f t="shared" si="45"/>
        <v>1</v>
      </c>
      <c r="L734" t="str">
        <f t="shared" si="46"/>
        <v>Low</v>
      </c>
      <c r="M734">
        <f t="shared" si="47"/>
        <v>0</v>
      </c>
    </row>
    <row r="735" spans="1:13" x14ac:dyDescent="0.35">
      <c r="A735">
        <v>4</v>
      </c>
      <c r="B735" t="s">
        <v>9</v>
      </c>
      <c r="C735">
        <v>2</v>
      </c>
      <c r="D735">
        <v>1</v>
      </c>
      <c r="E735" t="s">
        <v>9</v>
      </c>
      <c r="F735">
        <v>2</v>
      </c>
      <c r="G735">
        <v>2</v>
      </c>
      <c r="H735" t="s">
        <v>10</v>
      </c>
      <c r="I735">
        <f t="shared" si="44"/>
        <v>1</v>
      </c>
      <c r="J735">
        <f>IF(Table2[[#This Row],[Drained_after_socializing]]="Yes",1,IF(Table2[[#This Row],[Drained_after_socializing]]="No",0,""))</f>
        <v>1</v>
      </c>
      <c r="K735">
        <f t="shared" si="45"/>
        <v>0</v>
      </c>
      <c r="L735" t="str">
        <f t="shared" si="46"/>
        <v>Medium</v>
      </c>
      <c r="M735">
        <f t="shared" si="47"/>
        <v>4.5061608304100043</v>
      </c>
    </row>
    <row r="736" spans="1:13" x14ac:dyDescent="0.35">
      <c r="A736">
        <v>0</v>
      </c>
      <c r="B736" t="s">
        <v>7</v>
      </c>
      <c r="C736">
        <v>5</v>
      </c>
      <c r="D736">
        <v>3</v>
      </c>
      <c r="E736" t="s">
        <v>7</v>
      </c>
      <c r="F736">
        <v>9</v>
      </c>
      <c r="G736">
        <v>9</v>
      </c>
      <c r="H736" t="s">
        <v>8</v>
      </c>
      <c r="I736">
        <f t="shared" si="44"/>
        <v>0</v>
      </c>
      <c r="J736">
        <f>IF(Table2[[#This Row],[Drained_after_socializing]]="Yes",1,IF(Table2[[#This Row],[Drained_after_socializing]]="No",0,""))</f>
        <v>0</v>
      </c>
      <c r="K736">
        <f t="shared" si="45"/>
        <v>1</v>
      </c>
      <c r="L736" t="str">
        <f t="shared" si="46"/>
        <v>Low</v>
      </c>
      <c r="M736">
        <f t="shared" si="47"/>
        <v>0</v>
      </c>
    </row>
    <row r="737" spans="1:13" x14ac:dyDescent="0.35">
      <c r="A737">
        <v>2</v>
      </c>
      <c r="B737" t="s">
        <v>7</v>
      </c>
      <c r="C737">
        <v>5</v>
      </c>
      <c r="D737">
        <v>6</v>
      </c>
      <c r="E737" t="s">
        <v>7</v>
      </c>
      <c r="F737">
        <v>12</v>
      </c>
      <c r="G737">
        <v>3</v>
      </c>
      <c r="H737" t="s">
        <v>8</v>
      </c>
      <c r="I737">
        <f t="shared" si="44"/>
        <v>0</v>
      </c>
      <c r="J737">
        <f>IF(Table2[[#This Row],[Drained_after_socializing]]="Yes",1,IF(Table2[[#This Row],[Drained_after_socializing]]="No",0,""))</f>
        <v>0</v>
      </c>
      <c r="K737">
        <f t="shared" si="45"/>
        <v>1</v>
      </c>
      <c r="L737" t="str">
        <f t="shared" si="46"/>
        <v>Low</v>
      </c>
      <c r="M737">
        <f t="shared" si="47"/>
        <v>0</v>
      </c>
    </row>
    <row r="738" spans="1:13" x14ac:dyDescent="0.35">
      <c r="A738">
        <v>9</v>
      </c>
      <c r="B738" t="s">
        <v>9</v>
      </c>
      <c r="C738">
        <v>2</v>
      </c>
      <c r="D738">
        <v>2</v>
      </c>
      <c r="E738" t="s">
        <v>9</v>
      </c>
      <c r="F738">
        <v>3</v>
      </c>
      <c r="G738">
        <v>0</v>
      </c>
      <c r="H738" t="s">
        <v>10</v>
      </c>
      <c r="I738">
        <f t="shared" si="44"/>
        <v>1</v>
      </c>
      <c r="J738">
        <f>IF(Table2[[#This Row],[Drained_after_socializing]]="Yes",1,IF(Table2[[#This Row],[Drained_after_socializing]]="No",0,""))</f>
        <v>1</v>
      </c>
      <c r="K738">
        <f t="shared" si="45"/>
        <v>0</v>
      </c>
      <c r="L738" t="str">
        <f t="shared" si="46"/>
        <v>High</v>
      </c>
      <c r="M738">
        <f t="shared" si="47"/>
        <v>4.5061608304100043</v>
      </c>
    </row>
    <row r="739" spans="1:13" x14ac:dyDescent="0.35">
      <c r="A739">
        <v>1</v>
      </c>
      <c r="B739" t="s">
        <v>7</v>
      </c>
      <c r="C739">
        <v>6</v>
      </c>
      <c r="D739">
        <v>4</v>
      </c>
      <c r="E739" t="s">
        <v>7</v>
      </c>
      <c r="F739">
        <v>13</v>
      </c>
      <c r="G739">
        <v>4</v>
      </c>
      <c r="H739" t="s">
        <v>8</v>
      </c>
      <c r="I739">
        <f t="shared" si="44"/>
        <v>0</v>
      </c>
      <c r="J739">
        <f>IF(Table2[[#This Row],[Drained_after_socializing]]="Yes",1,IF(Table2[[#This Row],[Drained_after_socializing]]="No",0,""))</f>
        <v>0</v>
      </c>
      <c r="K739">
        <f t="shared" si="45"/>
        <v>1</v>
      </c>
      <c r="L739" t="str">
        <f t="shared" si="46"/>
        <v>Low</v>
      </c>
      <c r="M739">
        <f t="shared" si="47"/>
        <v>0</v>
      </c>
    </row>
    <row r="740" spans="1:13" x14ac:dyDescent="0.35">
      <c r="A740">
        <v>10</v>
      </c>
      <c r="B740" t="s">
        <v>9</v>
      </c>
      <c r="C740">
        <v>2</v>
      </c>
      <c r="D740">
        <v>2</v>
      </c>
      <c r="E740" t="s">
        <v>9</v>
      </c>
      <c r="F740">
        <v>0</v>
      </c>
      <c r="G740">
        <v>0</v>
      </c>
      <c r="H740" t="s">
        <v>10</v>
      </c>
      <c r="I740">
        <f t="shared" si="44"/>
        <v>1</v>
      </c>
      <c r="J740">
        <f>IF(Table2[[#This Row],[Drained_after_socializing]]="Yes",1,IF(Table2[[#This Row],[Drained_after_socializing]]="No",0,""))</f>
        <v>1</v>
      </c>
      <c r="K740">
        <f t="shared" si="45"/>
        <v>0</v>
      </c>
      <c r="L740" t="str">
        <f t="shared" si="46"/>
        <v>High</v>
      </c>
      <c r="M740">
        <f t="shared" si="47"/>
        <v>4.5061608304100043</v>
      </c>
    </row>
    <row r="741" spans="1:13" x14ac:dyDescent="0.35">
      <c r="A741">
        <v>9</v>
      </c>
      <c r="B741" t="s">
        <v>9</v>
      </c>
      <c r="C741">
        <v>0</v>
      </c>
      <c r="D741">
        <v>0</v>
      </c>
      <c r="E741" t="s">
        <v>9</v>
      </c>
      <c r="F741">
        <v>1</v>
      </c>
      <c r="G741">
        <v>0</v>
      </c>
      <c r="H741" t="s">
        <v>10</v>
      </c>
      <c r="I741">
        <f t="shared" si="44"/>
        <v>1</v>
      </c>
      <c r="J741">
        <f>IF(Table2[[#This Row],[Drained_after_socializing]]="Yes",1,IF(Table2[[#This Row],[Drained_after_socializing]]="No",0,""))</f>
        <v>1</v>
      </c>
      <c r="K741">
        <f t="shared" si="45"/>
        <v>0</v>
      </c>
      <c r="L741" t="str">
        <f t="shared" si="46"/>
        <v>High</v>
      </c>
      <c r="M741">
        <f t="shared" si="47"/>
        <v>4.5061608304100043</v>
      </c>
    </row>
    <row r="742" spans="1:13" x14ac:dyDescent="0.35">
      <c r="A742">
        <v>3</v>
      </c>
      <c r="B742" t="s">
        <v>7</v>
      </c>
      <c r="C742">
        <v>8</v>
      </c>
      <c r="D742">
        <v>5</v>
      </c>
      <c r="E742" t="s">
        <v>7</v>
      </c>
      <c r="F742">
        <v>7</v>
      </c>
      <c r="G742">
        <v>9</v>
      </c>
      <c r="H742" t="s">
        <v>8</v>
      </c>
      <c r="I742">
        <f t="shared" si="44"/>
        <v>0</v>
      </c>
      <c r="J742">
        <f>IF(Table2[[#This Row],[Drained_after_socializing]]="Yes",1,IF(Table2[[#This Row],[Drained_after_socializing]]="No",0,""))</f>
        <v>0</v>
      </c>
      <c r="K742">
        <f t="shared" si="45"/>
        <v>1</v>
      </c>
      <c r="L742" t="str">
        <f t="shared" si="46"/>
        <v>Low</v>
      </c>
      <c r="M742">
        <f t="shared" si="47"/>
        <v>0</v>
      </c>
    </row>
    <row r="743" spans="1:13" x14ac:dyDescent="0.35">
      <c r="A743">
        <v>6</v>
      </c>
      <c r="B743" t="s">
        <v>9</v>
      </c>
      <c r="C743">
        <v>1</v>
      </c>
      <c r="D743">
        <v>1</v>
      </c>
      <c r="E743" t="s">
        <v>9</v>
      </c>
      <c r="F743">
        <v>5</v>
      </c>
      <c r="G743">
        <v>2</v>
      </c>
      <c r="H743" t="s">
        <v>10</v>
      </c>
      <c r="I743">
        <f t="shared" si="44"/>
        <v>1</v>
      </c>
      <c r="J743">
        <f>IF(Table2[[#This Row],[Drained_after_socializing]]="Yes",1,IF(Table2[[#This Row],[Drained_after_socializing]]="No",0,""))</f>
        <v>1</v>
      </c>
      <c r="K743">
        <f t="shared" si="45"/>
        <v>0</v>
      </c>
      <c r="L743" t="str">
        <f t="shared" si="46"/>
        <v>Medium</v>
      </c>
      <c r="M743">
        <f t="shared" si="47"/>
        <v>4.5061608304100043</v>
      </c>
    </row>
    <row r="744" spans="1:13" x14ac:dyDescent="0.35">
      <c r="A744">
        <v>10</v>
      </c>
      <c r="B744" t="s">
        <v>9</v>
      </c>
      <c r="C744">
        <v>0</v>
      </c>
      <c r="D744">
        <v>0</v>
      </c>
      <c r="E744" t="s">
        <v>9</v>
      </c>
      <c r="F744">
        <v>1</v>
      </c>
      <c r="G744">
        <v>2</v>
      </c>
      <c r="H744" t="s">
        <v>10</v>
      </c>
      <c r="I744">
        <f t="shared" si="44"/>
        <v>1</v>
      </c>
      <c r="J744">
        <f>IF(Table2[[#This Row],[Drained_after_socializing]]="Yes",1,IF(Table2[[#This Row],[Drained_after_socializing]]="No",0,""))</f>
        <v>1</v>
      </c>
      <c r="K744">
        <f t="shared" si="45"/>
        <v>0</v>
      </c>
      <c r="L744" t="str">
        <f t="shared" si="46"/>
        <v>High</v>
      </c>
      <c r="M744">
        <f t="shared" si="47"/>
        <v>4.5061608304100043</v>
      </c>
    </row>
    <row r="745" spans="1:13" x14ac:dyDescent="0.35">
      <c r="A745">
        <v>6</v>
      </c>
      <c r="B745" t="s">
        <v>9</v>
      </c>
      <c r="C745">
        <v>2</v>
      </c>
      <c r="D745">
        <v>1</v>
      </c>
      <c r="E745" t="s">
        <v>9</v>
      </c>
      <c r="F745">
        <v>3</v>
      </c>
      <c r="G745">
        <v>0</v>
      </c>
      <c r="H745" t="s">
        <v>10</v>
      </c>
      <c r="I745">
        <f t="shared" si="44"/>
        <v>1</v>
      </c>
      <c r="J745">
        <f>IF(Table2[[#This Row],[Drained_after_socializing]]="Yes",1,IF(Table2[[#This Row],[Drained_after_socializing]]="No",0,""))</f>
        <v>1</v>
      </c>
      <c r="K745">
        <f t="shared" si="45"/>
        <v>0</v>
      </c>
      <c r="L745" t="str">
        <f t="shared" si="46"/>
        <v>Medium</v>
      </c>
      <c r="M745">
        <f t="shared" si="47"/>
        <v>4.5061608304100043</v>
      </c>
    </row>
    <row r="746" spans="1:13" x14ac:dyDescent="0.35">
      <c r="A746">
        <v>9</v>
      </c>
      <c r="B746" t="s">
        <v>9</v>
      </c>
      <c r="C746">
        <v>0</v>
      </c>
      <c r="D746">
        <v>0</v>
      </c>
      <c r="E746" t="s">
        <v>9</v>
      </c>
      <c r="F746">
        <v>5</v>
      </c>
      <c r="G746">
        <v>0</v>
      </c>
      <c r="H746" t="s">
        <v>10</v>
      </c>
      <c r="I746">
        <f t="shared" si="44"/>
        <v>1</v>
      </c>
      <c r="J746">
        <f>IF(Table2[[#This Row],[Drained_after_socializing]]="Yes",1,IF(Table2[[#This Row],[Drained_after_socializing]]="No",0,""))</f>
        <v>1</v>
      </c>
      <c r="K746">
        <f t="shared" si="45"/>
        <v>0</v>
      </c>
      <c r="L746" t="str">
        <f t="shared" si="46"/>
        <v>High</v>
      </c>
      <c r="M746">
        <f t="shared" si="47"/>
        <v>4.5061608304100043</v>
      </c>
    </row>
    <row r="747" spans="1:13" x14ac:dyDescent="0.35">
      <c r="A747">
        <v>3</v>
      </c>
      <c r="B747" t="s">
        <v>7</v>
      </c>
      <c r="C747">
        <v>4</v>
      </c>
      <c r="D747">
        <v>7</v>
      </c>
      <c r="E747" t="s">
        <v>7</v>
      </c>
      <c r="F747">
        <v>13</v>
      </c>
      <c r="G747">
        <v>6</v>
      </c>
      <c r="H747" t="s">
        <v>8</v>
      </c>
      <c r="I747">
        <f t="shared" si="44"/>
        <v>0</v>
      </c>
      <c r="J747">
        <f>IF(Table2[[#This Row],[Drained_after_socializing]]="Yes",1,IF(Table2[[#This Row],[Drained_after_socializing]]="No",0,""))</f>
        <v>0</v>
      </c>
      <c r="K747">
        <f t="shared" si="45"/>
        <v>1</v>
      </c>
      <c r="L747" t="str">
        <f t="shared" si="46"/>
        <v>Low</v>
      </c>
      <c r="M747">
        <f t="shared" si="47"/>
        <v>0</v>
      </c>
    </row>
    <row r="748" spans="1:13" x14ac:dyDescent="0.35">
      <c r="A748">
        <v>2</v>
      </c>
      <c r="B748" t="s">
        <v>7</v>
      </c>
      <c r="C748">
        <v>4</v>
      </c>
      <c r="D748">
        <v>5</v>
      </c>
      <c r="E748" t="s">
        <v>7</v>
      </c>
      <c r="F748">
        <v>14</v>
      </c>
      <c r="G748">
        <v>9</v>
      </c>
      <c r="H748" t="s">
        <v>8</v>
      </c>
      <c r="I748">
        <f t="shared" si="44"/>
        <v>0</v>
      </c>
      <c r="J748">
        <f>IF(Table2[[#This Row],[Drained_after_socializing]]="Yes",1,IF(Table2[[#This Row],[Drained_after_socializing]]="No",0,""))</f>
        <v>0</v>
      </c>
      <c r="K748">
        <f t="shared" si="45"/>
        <v>1</v>
      </c>
      <c r="L748" t="str">
        <f t="shared" si="46"/>
        <v>Low</v>
      </c>
      <c r="M748">
        <f t="shared" si="47"/>
        <v>0</v>
      </c>
    </row>
    <row r="749" spans="1:13" x14ac:dyDescent="0.35">
      <c r="A749">
        <v>10</v>
      </c>
      <c r="B749" t="s">
        <v>9</v>
      </c>
      <c r="C749">
        <v>3</v>
      </c>
      <c r="D749">
        <v>0</v>
      </c>
      <c r="E749" t="s">
        <v>9</v>
      </c>
      <c r="F749">
        <v>0</v>
      </c>
      <c r="G749">
        <v>1</v>
      </c>
      <c r="H749" t="s">
        <v>10</v>
      </c>
      <c r="I749">
        <f t="shared" si="44"/>
        <v>1</v>
      </c>
      <c r="J749">
        <f>IF(Table2[[#This Row],[Drained_after_socializing]]="Yes",1,IF(Table2[[#This Row],[Drained_after_socializing]]="No",0,""))</f>
        <v>1</v>
      </c>
      <c r="K749">
        <f t="shared" si="45"/>
        <v>0</v>
      </c>
      <c r="L749" t="str">
        <f t="shared" si="46"/>
        <v>High</v>
      </c>
      <c r="M749">
        <f t="shared" si="47"/>
        <v>4.5061608304100043</v>
      </c>
    </row>
    <row r="750" spans="1:13" x14ac:dyDescent="0.35">
      <c r="A750">
        <v>0</v>
      </c>
      <c r="B750" t="s">
        <v>7</v>
      </c>
      <c r="C750">
        <v>6</v>
      </c>
      <c r="D750">
        <v>4</v>
      </c>
      <c r="E750" t="s">
        <v>7</v>
      </c>
      <c r="F750">
        <v>13</v>
      </c>
      <c r="G750">
        <v>8</v>
      </c>
      <c r="H750" t="s">
        <v>8</v>
      </c>
      <c r="I750">
        <f t="shared" si="44"/>
        <v>0</v>
      </c>
      <c r="J750">
        <f>IF(Table2[[#This Row],[Drained_after_socializing]]="Yes",1,IF(Table2[[#This Row],[Drained_after_socializing]]="No",0,""))</f>
        <v>0</v>
      </c>
      <c r="K750">
        <f t="shared" si="45"/>
        <v>1</v>
      </c>
      <c r="L750" t="str">
        <f t="shared" si="46"/>
        <v>Low</v>
      </c>
      <c r="M750">
        <f t="shared" si="47"/>
        <v>0</v>
      </c>
    </row>
    <row r="751" spans="1:13" x14ac:dyDescent="0.35">
      <c r="A751">
        <v>5</v>
      </c>
      <c r="B751" t="s">
        <v>9</v>
      </c>
      <c r="C751">
        <v>3</v>
      </c>
      <c r="D751">
        <v>1</v>
      </c>
      <c r="E751" t="s">
        <v>9</v>
      </c>
      <c r="F751">
        <v>5</v>
      </c>
      <c r="G751">
        <v>0</v>
      </c>
      <c r="H751" t="s">
        <v>10</v>
      </c>
      <c r="I751">
        <f t="shared" si="44"/>
        <v>1</v>
      </c>
      <c r="J751">
        <f>IF(Table2[[#This Row],[Drained_after_socializing]]="Yes",1,IF(Table2[[#This Row],[Drained_after_socializing]]="No",0,""))</f>
        <v>1</v>
      </c>
      <c r="K751">
        <f t="shared" si="45"/>
        <v>0</v>
      </c>
      <c r="L751" t="str">
        <f t="shared" si="46"/>
        <v>Medium</v>
      </c>
      <c r="M751">
        <f t="shared" si="47"/>
        <v>4.5061608304100043</v>
      </c>
    </row>
    <row r="752" spans="1:13" x14ac:dyDescent="0.35">
      <c r="A752">
        <v>0</v>
      </c>
      <c r="B752" t="s">
        <v>7</v>
      </c>
      <c r="C752">
        <v>4</v>
      </c>
      <c r="D752">
        <v>4</v>
      </c>
      <c r="E752" t="s">
        <v>7</v>
      </c>
      <c r="F752">
        <v>14</v>
      </c>
      <c r="G752">
        <v>9</v>
      </c>
      <c r="H752" t="s">
        <v>8</v>
      </c>
      <c r="I752">
        <f t="shared" si="44"/>
        <v>0</v>
      </c>
      <c r="J752">
        <f>IF(Table2[[#This Row],[Drained_after_socializing]]="Yes",1,IF(Table2[[#This Row],[Drained_after_socializing]]="No",0,""))</f>
        <v>0</v>
      </c>
      <c r="K752">
        <f t="shared" si="45"/>
        <v>1</v>
      </c>
      <c r="L752" t="str">
        <f t="shared" si="46"/>
        <v>Low</v>
      </c>
      <c r="M752">
        <f t="shared" si="47"/>
        <v>0</v>
      </c>
    </row>
    <row r="753" spans="1:13" x14ac:dyDescent="0.35">
      <c r="A753">
        <v>4</v>
      </c>
      <c r="B753" t="s">
        <v>9</v>
      </c>
      <c r="C753">
        <v>0</v>
      </c>
      <c r="D753">
        <v>2</v>
      </c>
      <c r="E753" t="s">
        <v>9</v>
      </c>
      <c r="F753">
        <v>1</v>
      </c>
      <c r="G753">
        <v>0</v>
      </c>
      <c r="H753" t="s">
        <v>10</v>
      </c>
      <c r="I753">
        <f t="shared" si="44"/>
        <v>1</v>
      </c>
      <c r="J753">
        <f>IF(Table2[[#This Row],[Drained_after_socializing]]="Yes",1,IF(Table2[[#This Row],[Drained_after_socializing]]="No",0,""))</f>
        <v>1</v>
      </c>
      <c r="K753">
        <f t="shared" si="45"/>
        <v>0</v>
      </c>
      <c r="L753" t="str">
        <f t="shared" si="46"/>
        <v>Medium</v>
      </c>
      <c r="M753">
        <f t="shared" si="47"/>
        <v>4.5061608304100043</v>
      </c>
    </row>
    <row r="754" spans="1:13" x14ac:dyDescent="0.35">
      <c r="A754">
        <v>0</v>
      </c>
      <c r="B754" t="s">
        <v>7</v>
      </c>
      <c r="C754">
        <v>8</v>
      </c>
      <c r="D754">
        <v>6</v>
      </c>
      <c r="E754" t="s">
        <v>7</v>
      </c>
      <c r="F754">
        <v>11</v>
      </c>
      <c r="G754">
        <v>9</v>
      </c>
      <c r="H754" t="s">
        <v>8</v>
      </c>
      <c r="I754">
        <f t="shared" si="44"/>
        <v>0</v>
      </c>
      <c r="J754">
        <f>IF(Table2[[#This Row],[Drained_after_socializing]]="Yes",1,IF(Table2[[#This Row],[Drained_after_socializing]]="No",0,""))</f>
        <v>0</v>
      </c>
      <c r="K754">
        <f t="shared" si="45"/>
        <v>1</v>
      </c>
      <c r="L754" t="str">
        <f t="shared" si="46"/>
        <v>Low</v>
      </c>
      <c r="M754">
        <f t="shared" si="47"/>
        <v>0</v>
      </c>
    </row>
    <row r="755" spans="1:13" x14ac:dyDescent="0.35">
      <c r="A755">
        <v>11</v>
      </c>
      <c r="B755" t="s">
        <v>9</v>
      </c>
      <c r="C755">
        <v>2</v>
      </c>
      <c r="D755">
        <v>1</v>
      </c>
      <c r="E755" t="s">
        <v>9</v>
      </c>
      <c r="F755">
        <v>2</v>
      </c>
      <c r="G755">
        <v>1</v>
      </c>
      <c r="H755" t="s">
        <v>10</v>
      </c>
      <c r="I755">
        <f t="shared" si="44"/>
        <v>1</v>
      </c>
      <c r="J755">
        <f>IF(Table2[[#This Row],[Drained_after_socializing]]="Yes",1,IF(Table2[[#This Row],[Drained_after_socializing]]="No",0,""))</f>
        <v>1</v>
      </c>
      <c r="K755">
        <f t="shared" si="45"/>
        <v>0</v>
      </c>
      <c r="L755" t="str">
        <f t="shared" si="46"/>
        <v>High</v>
      </c>
      <c r="M755">
        <f t="shared" si="47"/>
        <v>4.5061608304100043</v>
      </c>
    </row>
    <row r="756" spans="1:13" x14ac:dyDescent="0.35">
      <c r="A756">
        <v>0</v>
      </c>
      <c r="B756" t="s">
        <v>7</v>
      </c>
      <c r="C756">
        <v>5</v>
      </c>
      <c r="D756">
        <v>4</v>
      </c>
      <c r="E756" t="s">
        <v>7</v>
      </c>
      <c r="F756">
        <v>12</v>
      </c>
      <c r="G756">
        <v>6</v>
      </c>
      <c r="H756" t="s">
        <v>8</v>
      </c>
      <c r="I756">
        <f t="shared" si="44"/>
        <v>0</v>
      </c>
      <c r="J756">
        <f>IF(Table2[[#This Row],[Drained_after_socializing]]="Yes",1,IF(Table2[[#This Row],[Drained_after_socializing]]="No",0,""))</f>
        <v>0</v>
      </c>
      <c r="K756">
        <f t="shared" si="45"/>
        <v>1</v>
      </c>
      <c r="L756" t="str">
        <f t="shared" si="46"/>
        <v>Low</v>
      </c>
      <c r="M756">
        <f t="shared" si="47"/>
        <v>0</v>
      </c>
    </row>
    <row r="757" spans="1:13" x14ac:dyDescent="0.35">
      <c r="A757">
        <v>7</v>
      </c>
      <c r="B757" t="s">
        <v>9</v>
      </c>
      <c r="C757">
        <v>2</v>
      </c>
      <c r="D757">
        <v>0</v>
      </c>
      <c r="E757" t="s">
        <v>9</v>
      </c>
      <c r="F757">
        <v>5</v>
      </c>
      <c r="G757">
        <v>0</v>
      </c>
      <c r="H757" t="s">
        <v>10</v>
      </c>
      <c r="I757">
        <f t="shared" si="44"/>
        <v>1</v>
      </c>
      <c r="J757">
        <f>IF(Table2[[#This Row],[Drained_after_socializing]]="Yes",1,IF(Table2[[#This Row],[Drained_after_socializing]]="No",0,""))</f>
        <v>1</v>
      </c>
      <c r="K757">
        <f t="shared" si="45"/>
        <v>0</v>
      </c>
      <c r="L757" t="str">
        <f t="shared" si="46"/>
        <v>Medium</v>
      </c>
      <c r="M757">
        <f t="shared" si="47"/>
        <v>4.5061608304100043</v>
      </c>
    </row>
    <row r="758" spans="1:13" x14ac:dyDescent="0.35">
      <c r="A758">
        <v>2</v>
      </c>
      <c r="B758" t="s">
        <v>7</v>
      </c>
      <c r="C758">
        <v>8</v>
      </c>
      <c r="D758">
        <v>5</v>
      </c>
      <c r="E758" t="s">
        <v>7</v>
      </c>
      <c r="F758">
        <v>7</v>
      </c>
      <c r="G758">
        <v>3</v>
      </c>
      <c r="H758" t="s">
        <v>8</v>
      </c>
      <c r="I758">
        <f t="shared" si="44"/>
        <v>0</v>
      </c>
      <c r="J758">
        <f>IF(Table2[[#This Row],[Drained_after_socializing]]="Yes",1,IF(Table2[[#This Row],[Drained_after_socializing]]="No",0,""))</f>
        <v>0</v>
      </c>
      <c r="K758">
        <f t="shared" si="45"/>
        <v>1</v>
      </c>
      <c r="L758" t="str">
        <f t="shared" si="46"/>
        <v>Low</v>
      </c>
      <c r="M758">
        <f t="shared" si="47"/>
        <v>0</v>
      </c>
    </row>
    <row r="759" spans="1:13" x14ac:dyDescent="0.35">
      <c r="A759">
        <v>5</v>
      </c>
      <c r="B759" t="s">
        <v>9</v>
      </c>
      <c r="C759">
        <v>0</v>
      </c>
      <c r="D759">
        <v>0</v>
      </c>
      <c r="E759" t="s">
        <v>9</v>
      </c>
      <c r="F759">
        <v>1</v>
      </c>
      <c r="G759">
        <v>2</v>
      </c>
      <c r="H759" t="s">
        <v>10</v>
      </c>
      <c r="I759">
        <f t="shared" si="44"/>
        <v>1</v>
      </c>
      <c r="J759">
        <f>IF(Table2[[#This Row],[Drained_after_socializing]]="Yes",1,IF(Table2[[#This Row],[Drained_after_socializing]]="No",0,""))</f>
        <v>1</v>
      </c>
      <c r="K759">
        <f t="shared" si="45"/>
        <v>0</v>
      </c>
      <c r="L759" t="str">
        <f t="shared" si="46"/>
        <v>Medium</v>
      </c>
      <c r="M759">
        <f t="shared" si="47"/>
        <v>4.5061608304100043</v>
      </c>
    </row>
    <row r="760" spans="1:13" x14ac:dyDescent="0.35">
      <c r="A760">
        <v>11</v>
      </c>
      <c r="B760" t="s">
        <v>9</v>
      </c>
      <c r="C760">
        <v>1</v>
      </c>
      <c r="D760">
        <v>0</v>
      </c>
      <c r="E760" t="s">
        <v>9</v>
      </c>
      <c r="F760">
        <v>4</v>
      </c>
      <c r="G760">
        <v>1</v>
      </c>
      <c r="H760" t="s">
        <v>10</v>
      </c>
      <c r="I760">
        <f t="shared" si="44"/>
        <v>1</v>
      </c>
      <c r="J760">
        <f>IF(Table2[[#This Row],[Drained_after_socializing]]="Yes",1,IF(Table2[[#This Row],[Drained_after_socializing]]="No",0,""))</f>
        <v>1</v>
      </c>
      <c r="K760">
        <f t="shared" si="45"/>
        <v>0</v>
      </c>
      <c r="L760" t="str">
        <f t="shared" si="46"/>
        <v>High</v>
      </c>
      <c r="M760">
        <f t="shared" si="47"/>
        <v>4.5061608304100043</v>
      </c>
    </row>
    <row r="761" spans="1:13" x14ac:dyDescent="0.35">
      <c r="A761">
        <v>10</v>
      </c>
      <c r="B761" t="s">
        <v>9</v>
      </c>
      <c r="C761">
        <v>2</v>
      </c>
      <c r="D761">
        <v>0</v>
      </c>
      <c r="E761" t="s">
        <v>9</v>
      </c>
      <c r="F761">
        <v>0</v>
      </c>
      <c r="G761">
        <v>2</v>
      </c>
      <c r="H761" t="s">
        <v>10</v>
      </c>
      <c r="I761">
        <f t="shared" si="44"/>
        <v>1</v>
      </c>
      <c r="J761">
        <f>IF(Table2[[#This Row],[Drained_after_socializing]]="Yes",1,IF(Table2[[#This Row],[Drained_after_socializing]]="No",0,""))</f>
        <v>1</v>
      </c>
      <c r="K761">
        <f t="shared" si="45"/>
        <v>0</v>
      </c>
      <c r="L761" t="str">
        <f t="shared" si="46"/>
        <v>High</v>
      </c>
      <c r="M761">
        <f t="shared" si="47"/>
        <v>4.5061608304100043</v>
      </c>
    </row>
    <row r="762" spans="1:13" x14ac:dyDescent="0.35">
      <c r="A762">
        <v>3</v>
      </c>
      <c r="B762" t="s">
        <v>7</v>
      </c>
      <c r="C762">
        <v>5</v>
      </c>
      <c r="D762">
        <v>4</v>
      </c>
      <c r="E762" t="s">
        <v>7</v>
      </c>
      <c r="F762">
        <v>8</v>
      </c>
      <c r="G762">
        <v>4</v>
      </c>
      <c r="H762" t="s">
        <v>8</v>
      </c>
      <c r="I762">
        <f t="shared" si="44"/>
        <v>0</v>
      </c>
      <c r="J762">
        <f>IF(Table2[[#This Row],[Drained_after_socializing]]="Yes",1,IF(Table2[[#This Row],[Drained_after_socializing]]="No",0,""))</f>
        <v>0</v>
      </c>
      <c r="K762">
        <f t="shared" si="45"/>
        <v>1</v>
      </c>
      <c r="L762" t="str">
        <f t="shared" si="46"/>
        <v>Low</v>
      </c>
      <c r="M762">
        <f t="shared" si="47"/>
        <v>0</v>
      </c>
    </row>
    <row r="763" spans="1:13" x14ac:dyDescent="0.35">
      <c r="A763">
        <v>5</v>
      </c>
      <c r="B763" t="s">
        <v>9</v>
      </c>
      <c r="C763">
        <v>1</v>
      </c>
      <c r="D763">
        <v>0</v>
      </c>
      <c r="E763" t="s">
        <v>9</v>
      </c>
      <c r="F763">
        <v>2</v>
      </c>
      <c r="G763">
        <v>2</v>
      </c>
      <c r="H763" t="s">
        <v>10</v>
      </c>
      <c r="I763">
        <f t="shared" si="44"/>
        <v>1</v>
      </c>
      <c r="J763">
        <f>IF(Table2[[#This Row],[Drained_after_socializing]]="Yes",1,IF(Table2[[#This Row],[Drained_after_socializing]]="No",0,""))</f>
        <v>1</v>
      </c>
      <c r="K763">
        <f t="shared" si="45"/>
        <v>0</v>
      </c>
      <c r="L763" t="str">
        <f t="shared" si="46"/>
        <v>Medium</v>
      </c>
      <c r="M763">
        <f t="shared" si="47"/>
        <v>4.5061608304100043</v>
      </c>
    </row>
    <row r="764" spans="1:13" x14ac:dyDescent="0.35">
      <c r="A764">
        <v>1</v>
      </c>
      <c r="B764" t="s">
        <v>7</v>
      </c>
      <c r="C764">
        <v>3.963354475</v>
      </c>
      <c r="D764">
        <v>7</v>
      </c>
      <c r="E764" t="s">
        <v>7</v>
      </c>
      <c r="F764">
        <v>14</v>
      </c>
      <c r="G764">
        <v>3</v>
      </c>
      <c r="H764" t="s">
        <v>8</v>
      </c>
      <c r="I764">
        <f t="shared" si="44"/>
        <v>0</v>
      </c>
      <c r="J764">
        <f>IF(Table2[[#This Row],[Drained_after_socializing]]="Yes",1,IF(Table2[[#This Row],[Drained_after_socializing]]="No",0,""))</f>
        <v>0</v>
      </c>
      <c r="K764">
        <f t="shared" si="45"/>
        <v>1</v>
      </c>
      <c r="L764" t="str">
        <f t="shared" si="46"/>
        <v>Low</v>
      </c>
      <c r="M764">
        <f t="shared" si="47"/>
        <v>0</v>
      </c>
    </row>
    <row r="765" spans="1:13" x14ac:dyDescent="0.35">
      <c r="A765">
        <v>7</v>
      </c>
      <c r="B765" t="s">
        <v>9</v>
      </c>
      <c r="C765">
        <v>1</v>
      </c>
      <c r="D765">
        <v>0</v>
      </c>
      <c r="E765" t="s">
        <v>9</v>
      </c>
      <c r="F765">
        <v>1</v>
      </c>
      <c r="G765">
        <v>2</v>
      </c>
      <c r="H765" t="s">
        <v>10</v>
      </c>
      <c r="I765">
        <f t="shared" si="44"/>
        <v>1</v>
      </c>
      <c r="J765">
        <f>IF(Table2[[#This Row],[Drained_after_socializing]]="Yes",1,IF(Table2[[#This Row],[Drained_after_socializing]]="No",0,""))</f>
        <v>1</v>
      </c>
      <c r="K765">
        <f t="shared" si="45"/>
        <v>0</v>
      </c>
      <c r="L765" t="str">
        <f t="shared" si="46"/>
        <v>Medium</v>
      </c>
      <c r="M765">
        <f t="shared" si="47"/>
        <v>4.5061608304100043</v>
      </c>
    </row>
    <row r="766" spans="1:13" x14ac:dyDescent="0.35">
      <c r="A766">
        <v>4</v>
      </c>
      <c r="B766" t="s">
        <v>9</v>
      </c>
      <c r="C766">
        <v>3</v>
      </c>
      <c r="D766">
        <v>2</v>
      </c>
      <c r="E766" t="s">
        <v>9</v>
      </c>
      <c r="F766">
        <v>2</v>
      </c>
      <c r="G766">
        <v>0</v>
      </c>
      <c r="H766" t="s">
        <v>10</v>
      </c>
      <c r="I766">
        <f t="shared" si="44"/>
        <v>1</v>
      </c>
      <c r="J766">
        <f>IF(Table2[[#This Row],[Drained_after_socializing]]="Yes",1,IF(Table2[[#This Row],[Drained_after_socializing]]="No",0,""))</f>
        <v>1</v>
      </c>
      <c r="K766">
        <f t="shared" si="45"/>
        <v>0</v>
      </c>
      <c r="L766" t="str">
        <f t="shared" si="46"/>
        <v>Medium</v>
      </c>
      <c r="M766">
        <f t="shared" si="47"/>
        <v>4.5061608304100043</v>
      </c>
    </row>
    <row r="767" spans="1:13" x14ac:dyDescent="0.35">
      <c r="A767">
        <v>0</v>
      </c>
      <c r="B767" t="s">
        <v>7</v>
      </c>
      <c r="C767">
        <v>6</v>
      </c>
      <c r="D767">
        <v>4</v>
      </c>
      <c r="E767" t="s">
        <v>7</v>
      </c>
      <c r="F767">
        <v>7</v>
      </c>
      <c r="G767">
        <v>6</v>
      </c>
      <c r="H767" t="s">
        <v>8</v>
      </c>
      <c r="I767">
        <f t="shared" si="44"/>
        <v>0</v>
      </c>
      <c r="J767">
        <f>IF(Table2[[#This Row],[Drained_after_socializing]]="Yes",1,IF(Table2[[#This Row],[Drained_after_socializing]]="No",0,""))</f>
        <v>0</v>
      </c>
      <c r="K767">
        <f t="shared" si="45"/>
        <v>1</v>
      </c>
      <c r="L767" t="str">
        <f t="shared" si="46"/>
        <v>Low</v>
      </c>
      <c r="M767">
        <f t="shared" si="47"/>
        <v>0</v>
      </c>
    </row>
    <row r="768" spans="1:13" x14ac:dyDescent="0.35">
      <c r="A768">
        <v>5</v>
      </c>
      <c r="B768" t="s">
        <v>9</v>
      </c>
      <c r="C768">
        <v>0</v>
      </c>
      <c r="D768">
        <v>2</v>
      </c>
      <c r="E768" t="s">
        <v>9</v>
      </c>
      <c r="F768">
        <v>0</v>
      </c>
      <c r="G768">
        <v>0</v>
      </c>
      <c r="H768" t="s">
        <v>10</v>
      </c>
      <c r="I768">
        <f t="shared" si="44"/>
        <v>1</v>
      </c>
      <c r="J768">
        <f>IF(Table2[[#This Row],[Drained_after_socializing]]="Yes",1,IF(Table2[[#This Row],[Drained_after_socializing]]="No",0,""))</f>
        <v>1</v>
      </c>
      <c r="K768">
        <f t="shared" si="45"/>
        <v>0</v>
      </c>
      <c r="L768" t="str">
        <f t="shared" si="46"/>
        <v>Medium</v>
      </c>
      <c r="M768">
        <f t="shared" si="47"/>
        <v>4.5061608304100043</v>
      </c>
    </row>
    <row r="769" spans="1:13" x14ac:dyDescent="0.35">
      <c r="A769">
        <v>2</v>
      </c>
      <c r="B769" t="s">
        <v>7</v>
      </c>
      <c r="C769">
        <v>6</v>
      </c>
      <c r="D769">
        <v>5</v>
      </c>
      <c r="E769" t="s">
        <v>7</v>
      </c>
      <c r="F769">
        <v>13</v>
      </c>
      <c r="G769">
        <v>6</v>
      </c>
      <c r="H769" t="s">
        <v>8</v>
      </c>
      <c r="I769">
        <f t="shared" si="44"/>
        <v>0</v>
      </c>
      <c r="J769">
        <f>IF(Table2[[#This Row],[Drained_after_socializing]]="Yes",1,IF(Table2[[#This Row],[Drained_after_socializing]]="No",0,""))</f>
        <v>0</v>
      </c>
      <c r="K769">
        <f t="shared" si="45"/>
        <v>1</v>
      </c>
      <c r="L769" t="str">
        <f t="shared" si="46"/>
        <v>Low</v>
      </c>
      <c r="M769">
        <f t="shared" si="47"/>
        <v>0</v>
      </c>
    </row>
    <row r="770" spans="1:13" x14ac:dyDescent="0.35">
      <c r="A770">
        <v>10</v>
      </c>
      <c r="B770" t="s">
        <v>9</v>
      </c>
      <c r="C770">
        <v>1</v>
      </c>
      <c r="D770">
        <v>2</v>
      </c>
      <c r="E770" t="s">
        <v>7</v>
      </c>
      <c r="F770">
        <v>4</v>
      </c>
      <c r="G770">
        <v>1</v>
      </c>
      <c r="H770" t="s">
        <v>10</v>
      </c>
      <c r="I770">
        <f t="shared" ref="I770:I833" si="48">IF(B770="Yes",1,IF(B770="No",0,""))</f>
        <v>1</v>
      </c>
      <c r="J770">
        <f>IF(Table2[[#This Row],[Drained_after_socializing]]="Yes",1,IF(Table2[[#This Row],[Drained_after_socializing]]="No",0,""))</f>
        <v>0</v>
      </c>
      <c r="K770">
        <f t="shared" ref="K770:K833" si="49">IF(H770="Extrovert",1,IF(H770="Introvert",0,""))</f>
        <v>0</v>
      </c>
      <c r="L770" t="str">
        <f t="shared" ref="L770:L833" si="50">IF(A770&lt;=3,"Low",IF(A770&lt;=7,"Medium","High"))</f>
        <v>High</v>
      </c>
      <c r="M770">
        <f t="shared" ref="M770:M833" si="51">AVERAGE(IF(H:H="Introvert",A:A))</f>
        <v>4.5061608304100043</v>
      </c>
    </row>
    <row r="771" spans="1:13" x14ac:dyDescent="0.35">
      <c r="A771">
        <v>1</v>
      </c>
      <c r="B771" t="s">
        <v>7</v>
      </c>
      <c r="C771">
        <v>3.963354475</v>
      </c>
      <c r="D771">
        <v>4</v>
      </c>
      <c r="E771" t="s">
        <v>7</v>
      </c>
      <c r="F771">
        <v>10</v>
      </c>
      <c r="G771">
        <v>7</v>
      </c>
      <c r="H771" t="s">
        <v>8</v>
      </c>
      <c r="I771">
        <f t="shared" si="48"/>
        <v>0</v>
      </c>
      <c r="J771">
        <f>IF(Table2[[#This Row],[Drained_after_socializing]]="Yes",1,IF(Table2[[#This Row],[Drained_after_socializing]]="No",0,""))</f>
        <v>0</v>
      </c>
      <c r="K771">
        <f t="shared" si="49"/>
        <v>1</v>
      </c>
      <c r="L771" t="str">
        <f t="shared" si="50"/>
        <v>Low</v>
      </c>
      <c r="M771">
        <f t="shared" si="51"/>
        <v>0</v>
      </c>
    </row>
    <row r="772" spans="1:13" x14ac:dyDescent="0.35">
      <c r="A772">
        <v>4</v>
      </c>
      <c r="B772" t="s">
        <v>9</v>
      </c>
      <c r="C772">
        <v>1</v>
      </c>
      <c r="D772">
        <v>0</v>
      </c>
      <c r="E772" t="s">
        <v>9</v>
      </c>
      <c r="F772">
        <v>5</v>
      </c>
      <c r="G772">
        <v>0</v>
      </c>
      <c r="H772" t="s">
        <v>10</v>
      </c>
      <c r="I772">
        <f t="shared" si="48"/>
        <v>1</v>
      </c>
      <c r="J772">
        <f>IF(Table2[[#This Row],[Drained_after_socializing]]="Yes",1,IF(Table2[[#This Row],[Drained_after_socializing]]="No",0,""))</f>
        <v>1</v>
      </c>
      <c r="K772">
        <f t="shared" si="49"/>
        <v>0</v>
      </c>
      <c r="L772" t="str">
        <f t="shared" si="50"/>
        <v>Medium</v>
      </c>
      <c r="M772">
        <f t="shared" si="51"/>
        <v>4.5061608304100043</v>
      </c>
    </row>
    <row r="773" spans="1:13" x14ac:dyDescent="0.35">
      <c r="A773">
        <v>2</v>
      </c>
      <c r="B773" t="s">
        <v>7</v>
      </c>
      <c r="C773">
        <v>5</v>
      </c>
      <c r="D773">
        <v>6</v>
      </c>
      <c r="E773" t="s">
        <v>7</v>
      </c>
      <c r="F773">
        <v>13</v>
      </c>
      <c r="G773">
        <v>4</v>
      </c>
      <c r="H773" t="s">
        <v>8</v>
      </c>
      <c r="I773">
        <f t="shared" si="48"/>
        <v>0</v>
      </c>
      <c r="J773">
        <f>IF(Table2[[#This Row],[Drained_after_socializing]]="Yes",1,IF(Table2[[#This Row],[Drained_after_socializing]]="No",0,""))</f>
        <v>0</v>
      </c>
      <c r="K773">
        <f t="shared" si="49"/>
        <v>1</v>
      </c>
      <c r="L773" t="str">
        <f t="shared" si="50"/>
        <v>Low</v>
      </c>
      <c r="M773">
        <f t="shared" si="51"/>
        <v>0</v>
      </c>
    </row>
    <row r="774" spans="1:13" x14ac:dyDescent="0.35">
      <c r="A774">
        <v>3</v>
      </c>
      <c r="B774" t="s">
        <v>7</v>
      </c>
      <c r="C774">
        <v>6</v>
      </c>
      <c r="D774">
        <v>4</v>
      </c>
      <c r="E774" t="s">
        <v>7</v>
      </c>
      <c r="F774">
        <v>6</v>
      </c>
      <c r="G774">
        <v>8</v>
      </c>
      <c r="H774" t="s">
        <v>8</v>
      </c>
      <c r="I774">
        <f t="shared" si="48"/>
        <v>0</v>
      </c>
      <c r="J774">
        <f>IF(Table2[[#This Row],[Drained_after_socializing]]="Yes",1,IF(Table2[[#This Row],[Drained_after_socializing]]="No",0,""))</f>
        <v>0</v>
      </c>
      <c r="K774">
        <f t="shared" si="49"/>
        <v>1</v>
      </c>
      <c r="L774" t="str">
        <f t="shared" si="50"/>
        <v>Low</v>
      </c>
      <c r="M774">
        <f t="shared" si="51"/>
        <v>0</v>
      </c>
    </row>
    <row r="775" spans="1:13" x14ac:dyDescent="0.35">
      <c r="A775">
        <v>3</v>
      </c>
      <c r="B775" t="s">
        <v>7</v>
      </c>
      <c r="C775">
        <v>6</v>
      </c>
      <c r="D775">
        <v>7</v>
      </c>
      <c r="E775" t="s">
        <v>7</v>
      </c>
      <c r="F775">
        <v>13</v>
      </c>
      <c r="G775">
        <v>6</v>
      </c>
      <c r="H775" t="s">
        <v>8</v>
      </c>
      <c r="I775">
        <f t="shared" si="48"/>
        <v>0</v>
      </c>
      <c r="J775">
        <f>IF(Table2[[#This Row],[Drained_after_socializing]]="Yes",1,IF(Table2[[#This Row],[Drained_after_socializing]]="No",0,""))</f>
        <v>0</v>
      </c>
      <c r="K775">
        <f t="shared" si="49"/>
        <v>1</v>
      </c>
      <c r="L775" t="str">
        <f t="shared" si="50"/>
        <v>Low</v>
      </c>
      <c r="M775">
        <f t="shared" si="51"/>
        <v>0</v>
      </c>
    </row>
    <row r="776" spans="1:13" x14ac:dyDescent="0.35">
      <c r="A776">
        <v>4</v>
      </c>
      <c r="B776" t="s">
        <v>9</v>
      </c>
      <c r="C776">
        <v>2</v>
      </c>
      <c r="D776">
        <v>2</v>
      </c>
      <c r="E776" t="s">
        <v>9</v>
      </c>
      <c r="F776">
        <v>0</v>
      </c>
      <c r="G776">
        <v>0</v>
      </c>
      <c r="H776" t="s">
        <v>10</v>
      </c>
      <c r="I776">
        <f t="shared" si="48"/>
        <v>1</v>
      </c>
      <c r="J776">
        <f>IF(Table2[[#This Row],[Drained_after_socializing]]="Yes",1,IF(Table2[[#This Row],[Drained_after_socializing]]="No",0,""))</f>
        <v>1</v>
      </c>
      <c r="K776">
        <f t="shared" si="49"/>
        <v>0</v>
      </c>
      <c r="L776" t="str">
        <f t="shared" si="50"/>
        <v>Medium</v>
      </c>
      <c r="M776">
        <f t="shared" si="51"/>
        <v>4.5061608304100043</v>
      </c>
    </row>
    <row r="777" spans="1:13" x14ac:dyDescent="0.35">
      <c r="A777">
        <v>6</v>
      </c>
      <c r="B777" t="s">
        <v>9</v>
      </c>
      <c r="C777">
        <v>0</v>
      </c>
      <c r="D777">
        <v>0</v>
      </c>
      <c r="E777" t="s">
        <v>9</v>
      </c>
      <c r="F777">
        <v>4</v>
      </c>
      <c r="G777">
        <v>1</v>
      </c>
      <c r="H777" t="s">
        <v>10</v>
      </c>
      <c r="I777">
        <f t="shared" si="48"/>
        <v>1</v>
      </c>
      <c r="J777">
        <f>IF(Table2[[#This Row],[Drained_after_socializing]]="Yes",1,IF(Table2[[#This Row],[Drained_after_socializing]]="No",0,""))</f>
        <v>1</v>
      </c>
      <c r="K777">
        <f t="shared" si="49"/>
        <v>0</v>
      </c>
      <c r="L777" t="str">
        <f t="shared" si="50"/>
        <v>Medium</v>
      </c>
      <c r="M777">
        <f t="shared" si="51"/>
        <v>4.5061608304100043</v>
      </c>
    </row>
    <row r="778" spans="1:13" x14ac:dyDescent="0.35">
      <c r="A778">
        <v>4.5058160029999996</v>
      </c>
      <c r="B778" t="s">
        <v>7</v>
      </c>
      <c r="C778">
        <v>6</v>
      </c>
      <c r="D778">
        <v>5</v>
      </c>
      <c r="E778" t="s">
        <v>7</v>
      </c>
      <c r="F778">
        <v>12</v>
      </c>
      <c r="G778">
        <v>7</v>
      </c>
      <c r="H778" t="s">
        <v>8</v>
      </c>
      <c r="I778">
        <f t="shared" si="48"/>
        <v>0</v>
      </c>
      <c r="J778">
        <f>IF(Table2[[#This Row],[Drained_after_socializing]]="Yes",1,IF(Table2[[#This Row],[Drained_after_socializing]]="No",0,""))</f>
        <v>0</v>
      </c>
      <c r="K778">
        <f t="shared" si="49"/>
        <v>1</v>
      </c>
      <c r="L778" t="str">
        <f t="shared" si="50"/>
        <v>Medium</v>
      </c>
      <c r="M778">
        <f t="shared" si="51"/>
        <v>0</v>
      </c>
    </row>
    <row r="779" spans="1:13" x14ac:dyDescent="0.35">
      <c r="A779">
        <v>6</v>
      </c>
      <c r="B779" t="s">
        <v>9</v>
      </c>
      <c r="C779">
        <v>0</v>
      </c>
      <c r="D779">
        <v>1</v>
      </c>
      <c r="E779" t="s">
        <v>9</v>
      </c>
      <c r="F779">
        <v>0</v>
      </c>
      <c r="G779">
        <v>2</v>
      </c>
      <c r="H779" t="s">
        <v>10</v>
      </c>
      <c r="I779">
        <f t="shared" si="48"/>
        <v>1</v>
      </c>
      <c r="J779">
        <f>IF(Table2[[#This Row],[Drained_after_socializing]]="Yes",1,IF(Table2[[#This Row],[Drained_after_socializing]]="No",0,""))</f>
        <v>1</v>
      </c>
      <c r="K779">
        <f t="shared" si="49"/>
        <v>0</v>
      </c>
      <c r="L779" t="str">
        <f t="shared" si="50"/>
        <v>Medium</v>
      </c>
      <c r="M779">
        <f t="shared" si="51"/>
        <v>4.5061608304100043</v>
      </c>
    </row>
    <row r="780" spans="1:13" x14ac:dyDescent="0.35">
      <c r="A780">
        <v>10</v>
      </c>
      <c r="B780" t="s">
        <v>9</v>
      </c>
      <c r="C780">
        <v>2</v>
      </c>
      <c r="D780">
        <v>1</v>
      </c>
      <c r="E780" t="s">
        <v>9</v>
      </c>
      <c r="F780">
        <v>1</v>
      </c>
      <c r="G780">
        <v>2</v>
      </c>
      <c r="H780" t="s">
        <v>10</v>
      </c>
      <c r="I780">
        <f t="shared" si="48"/>
        <v>1</v>
      </c>
      <c r="J780">
        <f>IF(Table2[[#This Row],[Drained_after_socializing]]="Yes",1,IF(Table2[[#This Row],[Drained_after_socializing]]="No",0,""))</f>
        <v>1</v>
      </c>
      <c r="K780">
        <f t="shared" si="49"/>
        <v>0</v>
      </c>
      <c r="L780" t="str">
        <f t="shared" si="50"/>
        <v>High</v>
      </c>
      <c r="M780">
        <f t="shared" si="51"/>
        <v>4.5061608304100043</v>
      </c>
    </row>
    <row r="781" spans="1:13" x14ac:dyDescent="0.35">
      <c r="A781">
        <v>0</v>
      </c>
      <c r="B781" t="s">
        <v>7</v>
      </c>
      <c r="C781">
        <v>9</v>
      </c>
      <c r="D781">
        <v>6</v>
      </c>
      <c r="E781" t="s">
        <v>7</v>
      </c>
      <c r="F781">
        <v>7</v>
      </c>
      <c r="G781">
        <v>6</v>
      </c>
      <c r="H781" t="s">
        <v>8</v>
      </c>
      <c r="I781">
        <f t="shared" si="48"/>
        <v>0</v>
      </c>
      <c r="J781">
        <f>IF(Table2[[#This Row],[Drained_after_socializing]]="Yes",1,IF(Table2[[#This Row],[Drained_after_socializing]]="No",0,""))</f>
        <v>0</v>
      </c>
      <c r="K781">
        <f t="shared" si="49"/>
        <v>1</v>
      </c>
      <c r="L781" t="str">
        <f t="shared" si="50"/>
        <v>Low</v>
      </c>
      <c r="M781">
        <f t="shared" si="51"/>
        <v>0</v>
      </c>
    </row>
    <row r="782" spans="1:13" x14ac:dyDescent="0.35">
      <c r="A782">
        <v>1</v>
      </c>
      <c r="B782" t="s">
        <v>7</v>
      </c>
      <c r="C782">
        <v>9</v>
      </c>
      <c r="D782">
        <v>4</v>
      </c>
      <c r="E782" t="s">
        <v>7</v>
      </c>
      <c r="F782">
        <v>12</v>
      </c>
      <c r="G782">
        <v>4</v>
      </c>
      <c r="H782" t="s">
        <v>8</v>
      </c>
      <c r="I782">
        <f t="shared" si="48"/>
        <v>0</v>
      </c>
      <c r="J782">
        <f>IF(Table2[[#This Row],[Drained_after_socializing]]="Yes",1,IF(Table2[[#This Row],[Drained_after_socializing]]="No",0,""))</f>
        <v>0</v>
      </c>
      <c r="K782">
        <f t="shared" si="49"/>
        <v>1</v>
      </c>
      <c r="L782" t="str">
        <f t="shared" si="50"/>
        <v>Low</v>
      </c>
      <c r="M782">
        <f t="shared" si="51"/>
        <v>0</v>
      </c>
    </row>
    <row r="783" spans="1:13" x14ac:dyDescent="0.35">
      <c r="A783">
        <v>11</v>
      </c>
      <c r="B783" t="s">
        <v>9</v>
      </c>
      <c r="C783">
        <v>0</v>
      </c>
      <c r="D783">
        <v>1</v>
      </c>
      <c r="E783" t="s">
        <v>9</v>
      </c>
      <c r="F783">
        <v>2</v>
      </c>
      <c r="G783">
        <v>0</v>
      </c>
      <c r="H783" t="s">
        <v>10</v>
      </c>
      <c r="I783">
        <f t="shared" si="48"/>
        <v>1</v>
      </c>
      <c r="J783">
        <f>IF(Table2[[#This Row],[Drained_after_socializing]]="Yes",1,IF(Table2[[#This Row],[Drained_after_socializing]]="No",0,""))</f>
        <v>1</v>
      </c>
      <c r="K783">
        <f t="shared" si="49"/>
        <v>0</v>
      </c>
      <c r="L783" t="str">
        <f t="shared" si="50"/>
        <v>High</v>
      </c>
      <c r="M783">
        <f t="shared" si="51"/>
        <v>4.5061608304100043</v>
      </c>
    </row>
    <row r="784" spans="1:13" x14ac:dyDescent="0.35">
      <c r="A784">
        <v>4</v>
      </c>
      <c r="B784" t="s">
        <v>9</v>
      </c>
      <c r="C784">
        <v>0</v>
      </c>
      <c r="D784">
        <v>2</v>
      </c>
      <c r="E784" t="s">
        <v>9</v>
      </c>
      <c r="F784">
        <v>1</v>
      </c>
      <c r="G784">
        <v>0</v>
      </c>
      <c r="H784" t="s">
        <v>10</v>
      </c>
      <c r="I784">
        <f t="shared" si="48"/>
        <v>1</v>
      </c>
      <c r="J784">
        <f>IF(Table2[[#This Row],[Drained_after_socializing]]="Yes",1,IF(Table2[[#This Row],[Drained_after_socializing]]="No",0,""))</f>
        <v>1</v>
      </c>
      <c r="K784">
        <f t="shared" si="49"/>
        <v>0</v>
      </c>
      <c r="L784" t="str">
        <f t="shared" si="50"/>
        <v>Medium</v>
      </c>
      <c r="M784">
        <f t="shared" si="51"/>
        <v>4.5061608304100043</v>
      </c>
    </row>
    <row r="785" spans="1:13" x14ac:dyDescent="0.35">
      <c r="A785">
        <v>6</v>
      </c>
      <c r="B785" t="s">
        <v>9</v>
      </c>
      <c r="C785">
        <v>3</v>
      </c>
      <c r="D785">
        <v>1</v>
      </c>
      <c r="E785" t="s">
        <v>9</v>
      </c>
      <c r="F785">
        <v>2</v>
      </c>
      <c r="G785">
        <v>1</v>
      </c>
      <c r="H785" t="s">
        <v>10</v>
      </c>
      <c r="I785">
        <f t="shared" si="48"/>
        <v>1</v>
      </c>
      <c r="J785">
        <f>IF(Table2[[#This Row],[Drained_after_socializing]]="Yes",1,IF(Table2[[#This Row],[Drained_after_socializing]]="No",0,""))</f>
        <v>1</v>
      </c>
      <c r="K785">
        <f t="shared" si="49"/>
        <v>0</v>
      </c>
      <c r="L785" t="str">
        <f t="shared" si="50"/>
        <v>Medium</v>
      </c>
      <c r="M785">
        <f t="shared" si="51"/>
        <v>4.5061608304100043</v>
      </c>
    </row>
    <row r="786" spans="1:13" x14ac:dyDescent="0.35">
      <c r="A786">
        <v>10</v>
      </c>
      <c r="B786" t="s">
        <v>9</v>
      </c>
      <c r="C786">
        <v>1</v>
      </c>
      <c r="D786">
        <v>0</v>
      </c>
      <c r="E786" t="s">
        <v>9</v>
      </c>
      <c r="F786">
        <v>1</v>
      </c>
      <c r="G786">
        <v>2</v>
      </c>
      <c r="H786" t="s">
        <v>10</v>
      </c>
      <c r="I786">
        <f t="shared" si="48"/>
        <v>1</v>
      </c>
      <c r="J786">
        <f>IF(Table2[[#This Row],[Drained_after_socializing]]="Yes",1,IF(Table2[[#This Row],[Drained_after_socializing]]="No",0,""))</f>
        <v>1</v>
      </c>
      <c r="K786">
        <f t="shared" si="49"/>
        <v>0</v>
      </c>
      <c r="L786" t="str">
        <f t="shared" si="50"/>
        <v>High</v>
      </c>
      <c r="M786">
        <f t="shared" si="51"/>
        <v>4.5061608304100043</v>
      </c>
    </row>
    <row r="787" spans="1:13" x14ac:dyDescent="0.35">
      <c r="A787">
        <v>7</v>
      </c>
      <c r="B787" t="s">
        <v>9</v>
      </c>
      <c r="C787">
        <v>3</v>
      </c>
      <c r="D787">
        <v>2</v>
      </c>
      <c r="E787" t="s">
        <v>9</v>
      </c>
      <c r="F787">
        <v>5</v>
      </c>
      <c r="G787">
        <v>0</v>
      </c>
      <c r="H787" t="s">
        <v>10</v>
      </c>
      <c r="I787">
        <f t="shared" si="48"/>
        <v>1</v>
      </c>
      <c r="J787">
        <f>IF(Table2[[#This Row],[Drained_after_socializing]]="Yes",1,IF(Table2[[#This Row],[Drained_after_socializing]]="No",0,""))</f>
        <v>1</v>
      </c>
      <c r="K787">
        <f t="shared" si="49"/>
        <v>0</v>
      </c>
      <c r="L787" t="str">
        <f t="shared" si="50"/>
        <v>Medium</v>
      </c>
      <c r="M787">
        <f t="shared" si="51"/>
        <v>4.5061608304100043</v>
      </c>
    </row>
    <row r="788" spans="1:13" x14ac:dyDescent="0.35">
      <c r="A788">
        <v>8</v>
      </c>
      <c r="B788" t="s">
        <v>7</v>
      </c>
      <c r="C788">
        <v>1</v>
      </c>
      <c r="D788">
        <v>1</v>
      </c>
      <c r="E788" t="s">
        <v>9</v>
      </c>
      <c r="F788">
        <v>3</v>
      </c>
      <c r="G788">
        <v>2</v>
      </c>
      <c r="H788" t="s">
        <v>10</v>
      </c>
      <c r="I788">
        <f t="shared" si="48"/>
        <v>0</v>
      </c>
      <c r="J788">
        <f>IF(Table2[[#This Row],[Drained_after_socializing]]="Yes",1,IF(Table2[[#This Row],[Drained_after_socializing]]="No",0,""))</f>
        <v>1</v>
      </c>
      <c r="K788">
        <f t="shared" si="49"/>
        <v>0</v>
      </c>
      <c r="L788" t="str">
        <f t="shared" si="50"/>
        <v>High</v>
      </c>
      <c r="M788">
        <f t="shared" si="51"/>
        <v>4.5061608304100043</v>
      </c>
    </row>
    <row r="789" spans="1:13" x14ac:dyDescent="0.35">
      <c r="A789">
        <v>11</v>
      </c>
      <c r="B789" t="s">
        <v>9</v>
      </c>
      <c r="C789">
        <v>0</v>
      </c>
      <c r="D789">
        <v>1</v>
      </c>
      <c r="E789" t="s">
        <v>9</v>
      </c>
      <c r="F789">
        <v>0</v>
      </c>
      <c r="G789">
        <v>1</v>
      </c>
      <c r="H789" t="s">
        <v>10</v>
      </c>
      <c r="I789">
        <f t="shared" si="48"/>
        <v>1</v>
      </c>
      <c r="J789">
        <f>IF(Table2[[#This Row],[Drained_after_socializing]]="Yes",1,IF(Table2[[#This Row],[Drained_after_socializing]]="No",0,""))</f>
        <v>1</v>
      </c>
      <c r="K789">
        <f t="shared" si="49"/>
        <v>0</v>
      </c>
      <c r="L789" t="str">
        <f t="shared" si="50"/>
        <v>High</v>
      </c>
      <c r="M789">
        <f t="shared" si="51"/>
        <v>4.5061608304100043</v>
      </c>
    </row>
    <row r="790" spans="1:13" x14ac:dyDescent="0.35">
      <c r="A790">
        <v>1</v>
      </c>
      <c r="B790" t="s">
        <v>7</v>
      </c>
      <c r="C790">
        <v>4</v>
      </c>
      <c r="D790">
        <v>5</v>
      </c>
      <c r="E790" t="s">
        <v>7</v>
      </c>
      <c r="F790">
        <v>13</v>
      </c>
      <c r="G790">
        <v>5</v>
      </c>
      <c r="H790" t="s">
        <v>8</v>
      </c>
      <c r="I790">
        <f t="shared" si="48"/>
        <v>0</v>
      </c>
      <c r="J790">
        <f>IF(Table2[[#This Row],[Drained_after_socializing]]="Yes",1,IF(Table2[[#This Row],[Drained_after_socializing]]="No",0,""))</f>
        <v>0</v>
      </c>
      <c r="K790">
        <f t="shared" si="49"/>
        <v>1</v>
      </c>
      <c r="L790" t="str">
        <f t="shared" si="50"/>
        <v>Low</v>
      </c>
      <c r="M790">
        <f t="shared" si="51"/>
        <v>0</v>
      </c>
    </row>
    <row r="791" spans="1:13" x14ac:dyDescent="0.35">
      <c r="A791">
        <v>1</v>
      </c>
      <c r="B791" t="s">
        <v>7</v>
      </c>
      <c r="C791">
        <v>5</v>
      </c>
      <c r="D791">
        <v>5</v>
      </c>
      <c r="E791" t="s">
        <v>7</v>
      </c>
      <c r="F791">
        <v>9</v>
      </c>
      <c r="G791">
        <v>5</v>
      </c>
      <c r="H791" t="s">
        <v>8</v>
      </c>
      <c r="I791">
        <f t="shared" si="48"/>
        <v>0</v>
      </c>
      <c r="J791">
        <f>IF(Table2[[#This Row],[Drained_after_socializing]]="Yes",1,IF(Table2[[#This Row],[Drained_after_socializing]]="No",0,""))</f>
        <v>0</v>
      </c>
      <c r="K791">
        <f t="shared" si="49"/>
        <v>1</v>
      </c>
      <c r="L791" t="str">
        <f t="shared" si="50"/>
        <v>Low</v>
      </c>
      <c r="M791">
        <f t="shared" si="51"/>
        <v>0</v>
      </c>
    </row>
    <row r="792" spans="1:13" x14ac:dyDescent="0.35">
      <c r="A792">
        <v>2</v>
      </c>
      <c r="B792" t="s">
        <v>7</v>
      </c>
      <c r="C792">
        <v>7</v>
      </c>
      <c r="D792">
        <v>4</v>
      </c>
      <c r="E792" t="s">
        <v>7</v>
      </c>
      <c r="F792">
        <v>12</v>
      </c>
      <c r="G792">
        <v>7</v>
      </c>
      <c r="H792" t="s">
        <v>10</v>
      </c>
      <c r="I792">
        <f t="shared" si="48"/>
        <v>0</v>
      </c>
      <c r="J792">
        <f>IF(Table2[[#This Row],[Drained_after_socializing]]="Yes",1,IF(Table2[[#This Row],[Drained_after_socializing]]="No",0,""))</f>
        <v>0</v>
      </c>
      <c r="K792">
        <f t="shared" si="49"/>
        <v>0</v>
      </c>
      <c r="L792" t="str">
        <f t="shared" si="50"/>
        <v>Low</v>
      </c>
      <c r="M792">
        <f t="shared" si="51"/>
        <v>4.5061608304100043</v>
      </c>
    </row>
    <row r="793" spans="1:13" x14ac:dyDescent="0.35">
      <c r="A793">
        <v>2</v>
      </c>
      <c r="B793" t="s">
        <v>7</v>
      </c>
      <c r="C793">
        <v>4</v>
      </c>
      <c r="D793">
        <v>5</v>
      </c>
      <c r="E793" t="s">
        <v>7</v>
      </c>
      <c r="F793">
        <v>8</v>
      </c>
      <c r="G793">
        <v>5</v>
      </c>
      <c r="H793" t="s">
        <v>8</v>
      </c>
      <c r="I793">
        <f t="shared" si="48"/>
        <v>0</v>
      </c>
      <c r="J793">
        <f>IF(Table2[[#This Row],[Drained_after_socializing]]="Yes",1,IF(Table2[[#This Row],[Drained_after_socializing]]="No",0,""))</f>
        <v>0</v>
      </c>
      <c r="K793">
        <f t="shared" si="49"/>
        <v>1</v>
      </c>
      <c r="L793" t="str">
        <f t="shared" si="50"/>
        <v>Low</v>
      </c>
      <c r="M793">
        <f t="shared" si="51"/>
        <v>0</v>
      </c>
    </row>
    <row r="794" spans="1:13" x14ac:dyDescent="0.35">
      <c r="A794">
        <v>5</v>
      </c>
      <c r="B794" t="s">
        <v>9</v>
      </c>
      <c r="C794">
        <v>2</v>
      </c>
      <c r="D794">
        <v>1</v>
      </c>
      <c r="E794" t="s">
        <v>9</v>
      </c>
      <c r="F794">
        <v>1</v>
      </c>
      <c r="G794">
        <v>1</v>
      </c>
      <c r="H794" t="s">
        <v>10</v>
      </c>
      <c r="I794">
        <f t="shared" si="48"/>
        <v>1</v>
      </c>
      <c r="J794">
        <f>IF(Table2[[#This Row],[Drained_after_socializing]]="Yes",1,IF(Table2[[#This Row],[Drained_after_socializing]]="No",0,""))</f>
        <v>1</v>
      </c>
      <c r="K794">
        <f t="shared" si="49"/>
        <v>0</v>
      </c>
      <c r="L794" t="str">
        <f t="shared" si="50"/>
        <v>Medium</v>
      </c>
      <c r="M794">
        <f t="shared" si="51"/>
        <v>4.5061608304100043</v>
      </c>
    </row>
    <row r="795" spans="1:13" x14ac:dyDescent="0.35">
      <c r="A795">
        <v>5</v>
      </c>
      <c r="B795" t="s">
        <v>9</v>
      </c>
      <c r="C795">
        <v>0</v>
      </c>
      <c r="D795">
        <v>0</v>
      </c>
      <c r="E795" t="s">
        <v>9</v>
      </c>
      <c r="F795">
        <v>2</v>
      </c>
      <c r="G795">
        <v>0</v>
      </c>
      <c r="H795" t="s">
        <v>10</v>
      </c>
      <c r="I795">
        <f t="shared" si="48"/>
        <v>1</v>
      </c>
      <c r="J795">
        <f>IF(Table2[[#This Row],[Drained_after_socializing]]="Yes",1,IF(Table2[[#This Row],[Drained_after_socializing]]="No",0,""))</f>
        <v>1</v>
      </c>
      <c r="K795">
        <f t="shared" si="49"/>
        <v>0</v>
      </c>
      <c r="L795" t="str">
        <f t="shared" si="50"/>
        <v>Medium</v>
      </c>
      <c r="M795">
        <f t="shared" si="51"/>
        <v>4.5061608304100043</v>
      </c>
    </row>
    <row r="796" spans="1:13" x14ac:dyDescent="0.35">
      <c r="A796">
        <v>4</v>
      </c>
      <c r="B796" t="s">
        <v>9</v>
      </c>
      <c r="C796">
        <v>2</v>
      </c>
      <c r="D796">
        <v>2</v>
      </c>
      <c r="E796" t="s">
        <v>9</v>
      </c>
      <c r="F796">
        <v>4</v>
      </c>
      <c r="G796">
        <v>0</v>
      </c>
      <c r="H796" t="s">
        <v>10</v>
      </c>
      <c r="I796">
        <f t="shared" si="48"/>
        <v>1</v>
      </c>
      <c r="J796">
        <f>IF(Table2[[#This Row],[Drained_after_socializing]]="Yes",1,IF(Table2[[#This Row],[Drained_after_socializing]]="No",0,""))</f>
        <v>1</v>
      </c>
      <c r="K796">
        <f t="shared" si="49"/>
        <v>0</v>
      </c>
      <c r="L796" t="str">
        <f t="shared" si="50"/>
        <v>Medium</v>
      </c>
      <c r="M796">
        <f t="shared" si="51"/>
        <v>4.5061608304100043</v>
      </c>
    </row>
    <row r="797" spans="1:13" x14ac:dyDescent="0.35">
      <c r="A797">
        <v>6</v>
      </c>
      <c r="B797" t="s">
        <v>9</v>
      </c>
      <c r="C797">
        <v>3</v>
      </c>
      <c r="D797">
        <v>1</v>
      </c>
      <c r="E797" t="s">
        <v>9</v>
      </c>
      <c r="F797">
        <v>5</v>
      </c>
      <c r="G797">
        <v>1</v>
      </c>
      <c r="H797" t="s">
        <v>10</v>
      </c>
      <c r="I797">
        <f t="shared" si="48"/>
        <v>1</v>
      </c>
      <c r="J797">
        <f>IF(Table2[[#This Row],[Drained_after_socializing]]="Yes",1,IF(Table2[[#This Row],[Drained_after_socializing]]="No",0,""))</f>
        <v>1</v>
      </c>
      <c r="K797">
        <f t="shared" si="49"/>
        <v>0</v>
      </c>
      <c r="L797" t="str">
        <f t="shared" si="50"/>
        <v>Medium</v>
      </c>
      <c r="M797">
        <f t="shared" si="51"/>
        <v>4.5061608304100043</v>
      </c>
    </row>
    <row r="798" spans="1:13" x14ac:dyDescent="0.35">
      <c r="A798">
        <v>6</v>
      </c>
      <c r="B798" t="s">
        <v>9</v>
      </c>
      <c r="C798">
        <v>2</v>
      </c>
      <c r="D798">
        <v>2</v>
      </c>
      <c r="E798" t="s">
        <v>9</v>
      </c>
      <c r="F798">
        <v>0</v>
      </c>
      <c r="G798">
        <v>1</v>
      </c>
      <c r="H798" t="s">
        <v>10</v>
      </c>
      <c r="I798">
        <f t="shared" si="48"/>
        <v>1</v>
      </c>
      <c r="J798">
        <f>IF(Table2[[#This Row],[Drained_after_socializing]]="Yes",1,IF(Table2[[#This Row],[Drained_after_socializing]]="No",0,""))</f>
        <v>1</v>
      </c>
      <c r="K798">
        <f t="shared" si="49"/>
        <v>0</v>
      </c>
      <c r="L798" t="str">
        <f t="shared" si="50"/>
        <v>Medium</v>
      </c>
      <c r="M798">
        <f t="shared" si="51"/>
        <v>4.5061608304100043</v>
      </c>
    </row>
    <row r="799" spans="1:13" x14ac:dyDescent="0.35">
      <c r="A799">
        <v>3</v>
      </c>
      <c r="B799" t="s">
        <v>7</v>
      </c>
      <c r="C799">
        <v>7</v>
      </c>
      <c r="D799">
        <v>4</v>
      </c>
      <c r="E799" t="s">
        <v>7</v>
      </c>
      <c r="F799">
        <v>10</v>
      </c>
      <c r="G799">
        <v>9</v>
      </c>
      <c r="H799" t="s">
        <v>10</v>
      </c>
      <c r="I799">
        <f t="shared" si="48"/>
        <v>0</v>
      </c>
      <c r="J799">
        <f>IF(Table2[[#This Row],[Drained_after_socializing]]="Yes",1,IF(Table2[[#This Row],[Drained_after_socializing]]="No",0,""))</f>
        <v>0</v>
      </c>
      <c r="K799">
        <f t="shared" si="49"/>
        <v>0</v>
      </c>
      <c r="L799" t="str">
        <f t="shared" si="50"/>
        <v>Low</v>
      </c>
      <c r="M799">
        <f t="shared" si="51"/>
        <v>4.5061608304100043</v>
      </c>
    </row>
    <row r="800" spans="1:13" x14ac:dyDescent="0.35">
      <c r="A800">
        <v>3</v>
      </c>
      <c r="B800" t="s">
        <v>7</v>
      </c>
      <c r="C800">
        <v>8</v>
      </c>
      <c r="D800">
        <v>6</v>
      </c>
      <c r="E800" t="s">
        <v>7</v>
      </c>
      <c r="F800">
        <v>9</v>
      </c>
      <c r="G800">
        <v>8</v>
      </c>
      <c r="H800" t="s">
        <v>8</v>
      </c>
      <c r="I800">
        <f t="shared" si="48"/>
        <v>0</v>
      </c>
      <c r="J800">
        <f>IF(Table2[[#This Row],[Drained_after_socializing]]="Yes",1,IF(Table2[[#This Row],[Drained_after_socializing]]="No",0,""))</f>
        <v>0</v>
      </c>
      <c r="K800">
        <f t="shared" si="49"/>
        <v>1</v>
      </c>
      <c r="L800" t="str">
        <f t="shared" si="50"/>
        <v>Low</v>
      </c>
      <c r="M800">
        <f t="shared" si="51"/>
        <v>0</v>
      </c>
    </row>
    <row r="801" spans="1:13" x14ac:dyDescent="0.35">
      <c r="A801">
        <v>6</v>
      </c>
      <c r="B801" t="s">
        <v>9</v>
      </c>
      <c r="C801">
        <v>0</v>
      </c>
      <c r="D801">
        <v>0</v>
      </c>
      <c r="E801" t="s">
        <v>9</v>
      </c>
      <c r="F801">
        <v>2</v>
      </c>
      <c r="G801">
        <v>2</v>
      </c>
      <c r="H801" t="s">
        <v>10</v>
      </c>
      <c r="I801">
        <f t="shared" si="48"/>
        <v>1</v>
      </c>
      <c r="J801">
        <f>IF(Table2[[#This Row],[Drained_after_socializing]]="Yes",1,IF(Table2[[#This Row],[Drained_after_socializing]]="No",0,""))</f>
        <v>1</v>
      </c>
      <c r="K801">
        <f t="shared" si="49"/>
        <v>0</v>
      </c>
      <c r="L801" t="str">
        <f t="shared" si="50"/>
        <v>Medium</v>
      </c>
      <c r="M801">
        <f t="shared" si="51"/>
        <v>4.5061608304100043</v>
      </c>
    </row>
    <row r="802" spans="1:13" x14ac:dyDescent="0.35">
      <c r="A802">
        <v>4</v>
      </c>
      <c r="B802" t="s">
        <v>9</v>
      </c>
      <c r="C802">
        <v>1</v>
      </c>
      <c r="D802">
        <v>1</v>
      </c>
      <c r="E802" t="s">
        <v>9</v>
      </c>
      <c r="F802">
        <v>1</v>
      </c>
      <c r="G802">
        <v>0</v>
      </c>
      <c r="H802" t="s">
        <v>10</v>
      </c>
      <c r="I802">
        <f t="shared" si="48"/>
        <v>1</v>
      </c>
      <c r="J802">
        <f>IF(Table2[[#This Row],[Drained_after_socializing]]="Yes",1,IF(Table2[[#This Row],[Drained_after_socializing]]="No",0,""))</f>
        <v>1</v>
      </c>
      <c r="K802">
        <f t="shared" si="49"/>
        <v>0</v>
      </c>
      <c r="L802" t="str">
        <f t="shared" si="50"/>
        <v>Medium</v>
      </c>
      <c r="M802">
        <f t="shared" si="51"/>
        <v>4.5061608304100043</v>
      </c>
    </row>
    <row r="803" spans="1:13" x14ac:dyDescent="0.35">
      <c r="A803">
        <v>6</v>
      </c>
      <c r="B803" t="s">
        <v>9</v>
      </c>
      <c r="C803">
        <v>3</v>
      </c>
      <c r="D803">
        <v>0</v>
      </c>
      <c r="E803" t="s">
        <v>9</v>
      </c>
      <c r="F803">
        <v>0</v>
      </c>
      <c r="G803">
        <v>1</v>
      </c>
      <c r="H803" t="s">
        <v>10</v>
      </c>
      <c r="I803">
        <f t="shared" si="48"/>
        <v>1</v>
      </c>
      <c r="J803">
        <f>IF(Table2[[#This Row],[Drained_after_socializing]]="Yes",1,IF(Table2[[#This Row],[Drained_after_socializing]]="No",0,""))</f>
        <v>1</v>
      </c>
      <c r="K803">
        <f t="shared" si="49"/>
        <v>0</v>
      </c>
      <c r="L803" t="str">
        <f t="shared" si="50"/>
        <v>Medium</v>
      </c>
      <c r="M803">
        <f t="shared" si="51"/>
        <v>4.5061608304100043</v>
      </c>
    </row>
    <row r="804" spans="1:13" x14ac:dyDescent="0.35">
      <c r="A804">
        <v>10</v>
      </c>
      <c r="B804" t="s">
        <v>9</v>
      </c>
      <c r="C804">
        <v>3</v>
      </c>
      <c r="D804">
        <v>2</v>
      </c>
      <c r="E804" t="s">
        <v>9</v>
      </c>
      <c r="F804">
        <v>3</v>
      </c>
      <c r="G804">
        <v>1</v>
      </c>
      <c r="H804" t="s">
        <v>8</v>
      </c>
      <c r="I804">
        <f t="shared" si="48"/>
        <v>1</v>
      </c>
      <c r="J804">
        <f>IF(Table2[[#This Row],[Drained_after_socializing]]="Yes",1,IF(Table2[[#This Row],[Drained_after_socializing]]="No",0,""))</f>
        <v>1</v>
      </c>
      <c r="K804">
        <f t="shared" si="49"/>
        <v>1</v>
      </c>
      <c r="L804" t="str">
        <f t="shared" si="50"/>
        <v>High</v>
      </c>
      <c r="M804">
        <f t="shared" si="51"/>
        <v>0</v>
      </c>
    </row>
    <row r="805" spans="1:13" x14ac:dyDescent="0.35">
      <c r="A805">
        <v>0</v>
      </c>
      <c r="B805" t="s">
        <v>7</v>
      </c>
      <c r="C805">
        <v>4</v>
      </c>
      <c r="D805">
        <v>4</v>
      </c>
      <c r="E805" t="s">
        <v>7</v>
      </c>
      <c r="F805">
        <v>10</v>
      </c>
      <c r="G805">
        <v>9</v>
      </c>
      <c r="H805" t="s">
        <v>8</v>
      </c>
      <c r="I805">
        <f t="shared" si="48"/>
        <v>0</v>
      </c>
      <c r="J805">
        <f>IF(Table2[[#This Row],[Drained_after_socializing]]="Yes",1,IF(Table2[[#This Row],[Drained_after_socializing]]="No",0,""))</f>
        <v>0</v>
      </c>
      <c r="K805">
        <f t="shared" si="49"/>
        <v>1</v>
      </c>
      <c r="L805" t="str">
        <f t="shared" si="50"/>
        <v>Low</v>
      </c>
      <c r="M805">
        <f t="shared" si="51"/>
        <v>0</v>
      </c>
    </row>
    <row r="806" spans="1:13" x14ac:dyDescent="0.35">
      <c r="A806">
        <v>2</v>
      </c>
      <c r="B806" t="s">
        <v>7</v>
      </c>
      <c r="C806">
        <v>9</v>
      </c>
      <c r="D806">
        <v>5</v>
      </c>
      <c r="E806" t="s">
        <v>7</v>
      </c>
      <c r="F806">
        <v>9</v>
      </c>
      <c r="G806">
        <v>9</v>
      </c>
      <c r="H806" t="s">
        <v>8</v>
      </c>
      <c r="I806">
        <f t="shared" si="48"/>
        <v>0</v>
      </c>
      <c r="J806">
        <f>IF(Table2[[#This Row],[Drained_after_socializing]]="Yes",1,IF(Table2[[#This Row],[Drained_after_socializing]]="No",0,""))</f>
        <v>0</v>
      </c>
      <c r="K806">
        <f t="shared" si="49"/>
        <v>1</v>
      </c>
      <c r="L806" t="str">
        <f t="shared" si="50"/>
        <v>Low</v>
      </c>
      <c r="M806">
        <f t="shared" si="51"/>
        <v>0</v>
      </c>
    </row>
    <row r="807" spans="1:13" x14ac:dyDescent="0.35">
      <c r="A807">
        <v>6</v>
      </c>
      <c r="B807" t="s">
        <v>9</v>
      </c>
      <c r="C807">
        <v>0</v>
      </c>
      <c r="D807">
        <v>0</v>
      </c>
      <c r="E807" t="s">
        <v>9</v>
      </c>
      <c r="F807">
        <v>3</v>
      </c>
      <c r="G807">
        <v>1</v>
      </c>
      <c r="H807" t="s">
        <v>10</v>
      </c>
      <c r="I807">
        <f t="shared" si="48"/>
        <v>1</v>
      </c>
      <c r="J807">
        <f>IF(Table2[[#This Row],[Drained_after_socializing]]="Yes",1,IF(Table2[[#This Row],[Drained_after_socializing]]="No",0,""))</f>
        <v>1</v>
      </c>
      <c r="K807">
        <f t="shared" si="49"/>
        <v>0</v>
      </c>
      <c r="L807" t="str">
        <f t="shared" si="50"/>
        <v>Medium</v>
      </c>
      <c r="M807">
        <f t="shared" si="51"/>
        <v>4.5061608304100043</v>
      </c>
    </row>
    <row r="808" spans="1:13" x14ac:dyDescent="0.35">
      <c r="A808">
        <v>6</v>
      </c>
      <c r="B808" t="s">
        <v>9</v>
      </c>
      <c r="C808">
        <v>3</v>
      </c>
      <c r="D808">
        <v>1</v>
      </c>
      <c r="E808" t="s">
        <v>9</v>
      </c>
      <c r="F808">
        <v>0</v>
      </c>
      <c r="G808">
        <v>1</v>
      </c>
      <c r="H808" t="s">
        <v>10</v>
      </c>
      <c r="I808">
        <f t="shared" si="48"/>
        <v>1</v>
      </c>
      <c r="J808">
        <f>IF(Table2[[#This Row],[Drained_after_socializing]]="Yes",1,IF(Table2[[#This Row],[Drained_after_socializing]]="No",0,""))</f>
        <v>1</v>
      </c>
      <c r="K808">
        <f t="shared" si="49"/>
        <v>0</v>
      </c>
      <c r="L808" t="str">
        <f t="shared" si="50"/>
        <v>Medium</v>
      </c>
      <c r="M808">
        <f t="shared" si="51"/>
        <v>4.5061608304100043</v>
      </c>
    </row>
    <row r="809" spans="1:13" x14ac:dyDescent="0.35">
      <c r="A809">
        <v>9</v>
      </c>
      <c r="B809" t="s">
        <v>9</v>
      </c>
      <c r="C809">
        <v>2</v>
      </c>
      <c r="D809">
        <v>0</v>
      </c>
      <c r="E809" t="s">
        <v>9</v>
      </c>
      <c r="F809">
        <v>5</v>
      </c>
      <c r="G809">
        <v>0</v>
      </c>
      <c r="H809" t="s">
        <v>10</v>
      </c>
      <c r="I809">
        <f t="shared" si="48"/>
        <v>1</v>
      </c>
      <c r="J809">
        <f>IF(Table2[[#This Row],[Drained_after_socializing]]="Yes",1,IF(Table2[[#This Row],[Drained_after_socializing]]="No",0,""))</f>
        <v>1</v>
      </c>
      <c r="K809">
        <f t="shared" si="49"/>
        <v>0</v>
      </c>
      <c r="L809" t="str">
        <f t="shared" si="50"/>
        <v>High</v>
      </c>
      <c r="M809">
        <f t="shared" si="51"/>
        <v>4.5061608304100043</v>
      </c>
    </row>
    <row r="810" spans="1:13" x14ac:dyDescent="0.35">
      <c r="A810">
        <v>1</v>
      </c>
      <c r="B810" t="s">
        <v>7</v>
      </c>
      <c r="C810">
        <v>4</v>
      </c>
      <c r="D810">
        <v>7</v>
      </c>
      <c r="E810" t="s">
        <v>7</v>
      </c>
      <c r="F810">
        <v>11</v>
      </c>
      <c r="G810">
        <v>8</v>
      </c>
      <c r="H810" t="s">
        <v>8</v>
      </c>
      <c r="I810">
        <f t="shared" si="48"/>
        <v>0</v>
      </c>
      <c r="J810">
        <f>IF(Table2[[#This Row],[Drained_after_socializing]]="Yes",1,IF(Table2[[#This Row],[Drained_after_socializing]]="No",0,""))</f>
        <v>0</v>
      </c>
      <c r="K810">
        <f t="shared" si="49"/>
        <v>1</v>
      </c>
      <c r="L810" t="str">
        <f t="shared" si="50"/>
        <v>Low</v>
      </c>
      <c r="M810">
        <f t="shared" si="51"/>
        <v>0</v>
      </c>
    </row>
    <row r="811" spans="1:13" x14ac:dyDescent="0.35">
      <c r="A811">
        <v>8</v>
      </c>
      <c r="B811" t="s">
        <v>9</v>
      </c>
      <c r="C811">
        <v>0</v>
      </c>
      <c r="D811">
        <v>1</v>
      </c>
      <c r="E811" t="s">
        <v>9</v>
      </c>
      <c r="F811">
        <v>2</v>
      </c>
      <c r="G811">
        <v>0</v>
      </c>
      <c r="H811" t="s">
        <v>10</v>
      </c>
      <c r="I811">
        <f t="shared" si="48"/>
        <v>1</v>
      </c>
      <c r="J811">
        <f>IF(Table2[[#This Row],[Drained_after_socializing]]="Yes",1,IF(Table2[[#This Row],[Drained_after_socializing]]="No",0,""))</f>
        <v>1</v>
      </c>
      <c r="K811">
        <f t="shared" si="49"/>
        <v>0</v>
      </c>
      <c r="L811" t="str">
        <f t="shared" si="50"/>
        <v>High</v>
      </c>
      <c r="M811">
        <f t="shared" si="51"/>
        <v>4.5061608304100043</v>
      </c>
    </row>
    <row r="812" spans="1:13" x14ac:dyDescent="0.35">
      <c r="A812">
        <v>0</v>
      </c>
      <c r="B812" t="s">
        <v>7</v>
      </c>
      <c r="C812">
        <v>8</v>
      </c>
      <c r="D812">
        <v>5</v>
      </c>
      <c r="E812" t="s">
        <v>7</v>
      </c>
      <c r="F812">
        <v>7</v>
      </c>
      <c r="G812">
        <v>8</v>
      </c>
      <c r="H812" t="s">
        <v>8</v>
      </c>
      <c r="I812">
        <f t="shared" si="48"/>
        <v>0</v>
      </c>
      <c r="J812">
        <f>IF(Table2[[#This Row],[Drained_after_socializing]]="Yes",1,IF(Table2[[#This Row],[Drained_after_socializing]]="No",0,""))</f>
        <v>0</v>
      </c>
      <c r="K812">
        <f t="shared" si="49"/>
        <v>1</v>
      </c>
      <c r="L812" t="str">
        <f t="shared" si="50"/>
        <v>Low</v>
      </c>
      <c r="M812">
        <f t="shared" si="51"/>
        <v>0</v>
      </c>
    </row>
    <row r="813" spans="1:13" x14ac:dyDescent="0.35">
      <c r="A813">
        <v>2</v>
      </c>
      <c r="B813" t="s">
        <v>7</v>
      </c>
      <c r="C813">
        <v>9</v>
      </c>
      <c r="D813">
        <v>7</v>
      </c>
      <c r="E813" t="s">
        <v>7</v>
      </c>
      <c r="F813">
        <v>14</v>
      </c>
      <c r="G813">
        <v>3</v>
      </c>
      <c r="H813" t="s">
        <v>8</v>
      </c>
      <c r="I813">
        <f t="shared" si="48"/>
        <v>0</v>
      </c>
      <c r="J813">
        <f>IF(Table2[[#This Row],[Drained_after_socializing]]="Yes",1,IF(Table2[[#This Row],[Drained_after_socializing]]="No",0,""))</f>
        <v>0</v>
      </c>
      <c r="K813">
        <f t="shared" si="49"/>
        <v>1</v>
      </c>
      <c r="L813" t="str">
        <f t="shared" si="50"/>
        <v>Low</v>
      </c>
      <c r="M813">
        <f t="shared" si="51"/>
        <v>0</v>
      </c>
    </row>
    <row r="814" spans="1:13" x14ac:dyDescent="0.35">
      <c r="A814">
        <v>3</v>
      </c>
      <c r="B814" t="s">
        <v>7</v>
      </c>
      <c r="C814">
        <v>9</v>
      </c>
      <c r="D814">
        <v>4</v>
      </c>
      <c r="E814" t="s">
        <v>7</v>
      </c>
      <c r="F814">
        <v>13</v>
      </c>
      <c r="G814">
        <v>5</v>
      </c>
      <c r="H814" t="s">
        <v>8</v>
      </c>
      <c r="I814">
        <f t="shared" si="48"/>
        <v>0</v>
      </c>
      <c r="J814">
        <f>IF(Table2[[#This Row],[Drained_after_socializing]]="Yes",1,IF(Table2[[#This Row],[Drained_after_socializing]]="No",0,""))</f>
        <v>0</v>
      </c>
      <c r="K814">
        <f t="shared" si="49"/>
        <v>1</v>
      </c>
      <c r="L814" t="str">
        <f t="shared" si="50"/>
        <v>Low</v>
      </c>
      <c r="M814">
        <f t="shared" si="51"/>
        <v>0</v>
      </c>
    </row>
    <row r="815" spans="1:13" x14ac:dyDescent="0.35">
      <c r="A815">
        <v>9</v>
      </c>
      <c r="B815" t="s">
        <v>9</v>
      </c>
      <c r="C815">
        <v>2</v>
      </c>
      <c r="D815">
        <v>0</v>
      </c>
      <c r="E815" t="s">
        <v>9</v>
      </c>
      <c r="F815">
        <v>0</v>
      </c>
      <c r="G815">
        <v>0</v>
      </c>
      <c r="H815" t="s">
        <v>10</v>
      </c>
      <c r="I815">
        <f t="shared" si="48"/>
        <v>1</v>
      </c>
      <c r="J815">
        <f>IF(Table2[[#This Row],[Drained_after_socializing]]="Yes",1,IF(Table2[[#This Row],[Drained_after_socializing]]="No",0,""))</f>
        <v>1</v>
      </c>
      <c r="K815">
        <f t="shared" si="49"/>
        <v>0</v>
      </c>
      <c r="L815" t="str">
        <f t="shared" si="50"/>
        <v>High</v>
      </c>
      <c r="M815">
        <f t="shared" si="51"/>
        <v>4.5061608304100043</v>
      </c>
    </row>
    <row r="816" spans="1:13" x14ac:dyDescent="0.35">
      <c r="A816">
        <v>9</v>
      </c>
      <c r="B816" t="s">
        <v>9</v>
      </c>
      <c r="C816">
        <v>3</v>
      </c>
      <c r="D816">
        <v>2</v>
      </c>
      <c r="E816" t="s">
        <v>9</v>
      </c>
      <c r="F816">
        <v>5</v>
      </c>
      <c r="G816">
        <v>1</v>
      </c>
      <c r="H816" t="s">
        <v>10</v>
      </c>
      <c r="I816">
        <f t="shared" si="48"/>
        <v>1</v>
      </c>
      <c r="J816">
        <f>IF(Table2[[#This Row],[Drained_after_socializing]]="Yes",1,IF(Table2[[#This Row],[Drained_after_socializing]]="No",0,""))</f>
        <v>1</v>
      </c>
      <c r="K816">
        <f t="shared" si="49"/>
        <v>0</v>
      </c>
      <c r="L816" t="str">
        <f t="shared" si="50"/>
        <v>High</v>
      </c>
      <c r="M816">
        <f t="shared" si="51"/>
        <v>4.5061608304100043</v>
      </c>
    </row>
    <row r="817" spans="1:13" x14ac:dyDescent="0.35">
      <c r="A817">
        <v>7</v>
      </c>
      <c r="B817" t="s">
        <v>9</v>
      </c>
      <c r="C817">
        <v>3</v>
      </c>
      <c r="D817">
        <v>0</v>
      </c>
      <c r="E817" t="s">
        <v>9</v>
      </c>
      <c r="F817">
        <v>1</v>
      </c>
      <c r="G817">
        <v>1</v>
      </c>
      <c r="H817" t="s">
        <v>10</v>
      </c>
      <c r="I817">
        <f t="shared" si="48"/>
        <v>1</v>
      </c>
      <c r="J817">
        <f>IF(Table2[[#This Row],[Drained_after_socializing]]="Yes",1,IF(Table2[[#This Row],[Drained_after_socializing]]="No",0,""))</f>
        <v>1</v>
      </c>
      <c r="K817">
        <f t="shared" si="49"/>
        <v>0</v>
      </c>
      <c r="L817" t="str">
        <f t="shared" si="50"/>
        <v>Medium</v>
      </c>
      <c r="M817">
        <f t="shared" si="51"/>
        <v>4.5061608304100043</v>
      </c>
    </row>
    <row r="818" spans="1:13" x14ac:dyDescent="0.35">
      <c r="A818">
        <v>7</v>
      </c>
      <c r="B818" t="s">
        <v>9</v>
      </c>
      <c r="C818">
        <v>0</v>
      </c>
      <c r="D818">
        <v>1</v>
      </c>
      <c r="E818" t="s">
        <v>9</v>
      </c>
      <c r="F818">
        <v>0</v>
      </c>
      <c r="G818">
        <v>0</v>
      </c>
      <c r="H818" t="s">
        <v>8</v>
      </c>
      <c r="I818">
        <f t="shared" si="48"/>
        <v>1</v>
      </c>
      <c r="J818">
        <f>IF(Table2[[#This Row],[Drained_after_socializing]]="Yes",1,IF(Table2[[#This Row],[Drained_after_socializing]]="No",0,""))</f>
        <v>1</v>
      </c>
      <c r="K818">
        <f t="shared" si="49"/>
        <v>1</v>
      </c>
      <c r="L818" t="str">
        <f t="shared" si="50"/>
        <v>Medium</v>
      </c>
      <c r="M818">
        <f t="shared" si="51"/>
        <v>0</v>
      </c>
    </row>
    <row r="819" spans="1:13" x14ac:dyDescent="0.35">
      <c r="A819">
        <v>4</v>
      </c>
      <c r="B819" t="s">
        <v>9</v>
      </c>
      <c r="C819">
        <v>0</v>
      </c>
      <c r="D819">
        <v>1</v>
      </c>
      <c r="E819" t="s">
        <v>9</v>
      </c>
      <c r="F819">
        <v>0</v>
      </c>
      <c r="G819">
        <v>0</v>
      </c>
      <c r="H819" t="s">
        <v>10</v>
      </c>
      <c r="I819">
        <f t="shared" si="48"/>
        <v>1</v>
      </c>
      <c r="J819">
        <f>IF(Table2[[#This Row],[Drained_after_socializing]]="Yes",1,IF(Table2[[#This Row],[Drained_after_socializing]]="No",0,""))</f>
        <v>1</v>
      </c>
      <c r="K819">
        <f t="shared" si="49"/>
        <v>0</v>
      </c>
      <c r="L819" t="str">
        <f t="shared" si="50"/>
        <v>Medium</v>
      </c>
      <c r="M819">
        <f t="shared" si="51"/>
        <v>4.5061608304100043</v>
      </c>
    </row>
    <row r="820" spans="1:13" x14ac:dyDescent="0.35">
      <c r="A820">
        <v>3</v>
      </c>
      <c r="B820" t="s">
        <v>7</v>
      </c>
      <c r="C820">
        <v>5</v>
      </c>
      <c r="D820">
        <v>3</v>
      </c>
      <c r="E820" t="s">
        <v>7</v>
      </c>
      <c r="F820">
        <v>12</v>
      </c>
      <c r="G820">
        <v>4</v>
      </c>
      <c r="H820" t="s">
        <v>8</v>
      </c>
      <c r="I820">
        <f t="shared" si="48"/>
        <v>0</v>
      </c>
      <c r="J820">
        <f>IF(Table2[[#This Row],[Drained_after_socializing]]="Yes",1,IF(Table2[[#This Row],[Drained_after_socializing]]="No",0,""))</f>
        <v>0</v>
      </c>
      <c r="K820">
        <f t="shared" si="49"/>
        <v>1</v>
      </c>
      <c r="L820" t="str">
        <f t="shared" si="50"/>
        <v>Low</v>
      </c>
      <c r="M820">
        <f t="shared" si="51"/>
        <v>0</v>
      </c>
    </row>
    <row r="821" spans="1:13" x14ac:dyDescent="0.35">
      <c r="A821">
        <v>4.5058160029999996</v>
      </c>
      <c r="B821" t="s">
        <v>9</v>
      </c>
      <c r="C821">
        <v>2</v>
      </c>
      <c r="D821">
        <v>1</v>
      </c>
      <c r="E821" t="s">
        <v>9</v>
      </c>
      <c r="F821">
        <v>5</v>
      </c>
      <c r="G821">
        <v>1</v>
      </c>
      <c r="H821" t="s">
        <v>10</v>
      </c>
      <c r="I821">
        <f t="shared" si="48"/>
        <v>1</v>
      </c>
      <c r="J821">
        <f>IF(Table2[[#This Row],[Drained_after_socializing]]="Yes",1,IF(Table2[[#This Row],[Drained_after_socializing]]="No",0,""))</f>
        <v>1</v>
      </c>
      <c r="K821">
        <f t="shared" si="49"/>
        <v>0</v>
      </c>
      <c r="L821" t="str">
        <f t="shared" si="50"/>
        <v>Medium</v>
      </c>
      <c r="M821">
        <f t="shared" si="51"/>
        <v>4.5061608304100043</v>
      </c>
    </row>
    <row r="822" spans="1:13" x14ac:dyDescent="0.35">
      <c r="A822">
        <v>5</v>
      </c>
      <c r="B822" t="s">
        <v>9</v>
      </c>
      <c r="C822">
        <v>2</v>
      </c>
      <c r="D822">
        <v>1</v>
      </c>
      <c r="E822" t="s">
        <v>9</v>
      </c>
      <c r="F822">
        <v>1</v>
      </c>
      <c r="G822">
        <v>2</v>
      </c>
      <c r="H822" t="s">
        <v>10</v>
      </c>
      <c r="I822">
        <f t="shared" si="48"/>
        <v>1</v>
      </c>
      <c r="J822">
        <f>IF(Table2[[#This Row],[Drained_after_socializing]]="Yes",1,IF(Table2[[#This Row],[Drained_after_socializing]]="No",0,""))</f>
        <v>1</v>
      </c>
      <c r="K822">
        <f t="shared" si="49"/>
        <v>0</v>
      </c>
      <c r="L822" t="str">
        <f t="shared" si="50"/>
        <v>Medium</v>
      </c>
      <c r="M822">
        <f t="shared" si="51"/>
        <v>4.5061608304100043</v>
      </c>
    </row>
    <row r="823" spans="1:13" x14ac:dyDescent="0.35">
      <c r="A823">
        <v>3</v>
      </c>
      <c r="B823" t="s">
        <v>7</v>
      </c>
      <c r="C823">
        <v>4</v>
      </c>
      <c r="D823">
        <v>7</v>
      </c>
      <c r="E823" t="s">
        <v>7</v>
      </c>
      <c r="F823">
        <v>8</v>
      </c>
      <c r="G823">
        <v>5</v>
      </c>
      <c r="H823" t="s">
        <v>8</v>
      </c>
      <c r="I823">
        <f t="shared" si="48"/>
        <v>0</v>
      </c>
      <c r="J823">
        <f>IF(Table2[[#This Row],[Drained_after_socializing]]="Yes",1,IF(Table2[[#This Row],[Drained_after_socializing]]="No",0,""))</f>
        <v>0</v>
      </c>
      <c r="K823">
        <f t="shared" si="49"/>
        <v>1</v>
      </c>
      <c r="L823" t="str">
        <f t="shared" si="50"/>
        <v>Low</v>
      </c>
      <c r="M823">
        <f t="shared" si="51"/>
        <v>0</v>
      </c>
    </row>
    <row r="824" spans="1:13" x14ac:dyDescent="0.35">
      <c r="A824">
        <v>9</v>
      </c>
      <c r="B824" t="s">
        <v>9</v>
      </c>
      <c r="C824">
        <v>0</v>
      </c>
      <c r="D824">
        <v>1</v>
      </c>
      <c r="E824" t="s">
        <v>9</v>
      </c>
      <c r="F824">
        <v>0</v>
      </c>
      <c r="G824">
        <v>2</v>
      </c>
      <c r="H824" t="s">
        <v>10</v>
      </c>
      <c r="I824">
        <f t="shared" si="48"/>
        <v>1</v>
      </c>
      <c r="J824">
        <f>IF(Table2[[#This Row],[Drained_after_socializing]]="Yes",1,IF(Table2[[#This Row],[Drained_after_socializing]]="No",0,""))</f>
        <v>1</v>
      </c>
      <c r="K824">
        <f t="shared" si="49"/>
        <v>0</v>
      </c>
      <c r="L824" t="str">
        <f t="shared" si="50"/>
        <v>High</v>
      </c>
      <c r="M824">
        <f t="shared" si="51"/>
        <v>4.5061608304100043</v>
      </c>
    </row>
    <row r="825" spans="1:13" x14ac:dyDescent="0.35">
      <c r="A825">
        <v>2</v>
      </c>
      <c r="B825" t="s">
        <v>7</v>
      </c>
      <c r="C825">
        <v>4</v>
      </c>
      <c r="D825">
        <v>5</v>
      </c>
      <c r="E825" t="s">
        <v>7</v>
      </c>
      <c r="F825">
        <v>13</v>
      </c>
      <c r="G825">
        <v>4</v>
      </c>
      <c r="H825" t="s">
        <v>8</v>
      </c>
      <c r="I825">
        <f t="shared" si="48"/>
        <v>0</v>
      </c>
      <c r="J825">
        <f>IF(Table2[[#This Row],[Drained_after_socializing]]="Yes",1,IF(Table2[[#This Row],[Drained_after_socializing]]="No",0,""))</f>
        <v>0</v>
      </c>
      <c r="K825">
        <f t="shared" si="49"/>
        <v>1</v>
      </c>
      <c r="L825" t="str">
        <f t="shared" si="50"/>
        <v>Low</v>
      </c>
      <c r="M825">
        <f t="shared" si="51"/>
        <v>0</v>
      </c>
    </row>
    <row r="826" spans="1:13" x14ac:dyDescent="0.35">
      <c r="A826">
        <v>7</v>
      </c>
      <c r="B826" t="s">
        <v>9</v>
      </c>
      <c r="C826">
        <v>1</v>
      </c>
      <c r="D826">
        <v>1</v>
      </c>
      <c r="E826" t="s">
        <v>9</v>
      </c>
      <c r="F826">
        <v>2</v>
      </c>
      <c r="G826">
        <v>2</v>
      </c>
      <c r="H826" t="s">
        <v>10</v>
      </c>
      <c r="I826">
        <f t="shared" si="48"/>
        <v>1</v>
      </c>
      <c r="J826">
        <f>IF(Table2[[#This Row],[Drained_after_socializing]]="Yes",1,IF(Table2[[#This Row],[Drained_after_socializing]]="No",0,""))</f>
        <v>1</v>
      </c>
      <c r="K826">
        <f t="shared" si="49"/>
        <v>0</v>
      </c>
      <c r="L826" t="str">
        <f t="shared" si="50"/>
        <v>Medium</v>
      </c>
      <c r="M826">
        <f t="shared" si="51"/>
        <v>4.5061608304100043</v>
      </c>
    </row>
    <row r="827" spans="1:13" x14ac:dyDescent="0.35">
      <c r="A827">
        <v>10</v>
      </c>
      <c r="B827" t="s">
        <v>9</v>
      </c>
      <c r="C827">
        <v>2</v>
      </c>
      <c r="D827">
        <v>1</v>
      </c>
      <c r="E827" t="s">
        <v>9</v>
      </c>
      <c r="F827">
        <v>1</v>
      </c>
      <c r="G827">
        <v>1</v>
      </c>
      <c r="H827" t="s">
        <v>10</v>
      </c>
      <c r="I827">
        <f t="shared" si="48"/>
        <v>1</v>
      </c>
      <c r="J827">
        <f>IF(Table2[[#This Row],[Drained_after_socializing]]="Yes",1,IF(Table2[[#This Row],[Drained_after_socializing]]="No",0,""))</f>
        <v>1</v>
      </c>
      <c r="K827">
        <f t="shared" si="49"/>
        <v>0</v>
      </c>
      <c r="L827" t="str">
        <f t="shared" si="50"/>
        <v>High</v>
      </c>
      <c r="M827">
        <f t="shared" si="51"/>
        <v>4.5061608304100043</v>
      </c>
    </row>
    <row r="828" spans="1:13" x14ac:dyDescent="0.35">
      <c r="A828">
        <v>1</v>
      </c>
      <c r="B828" t="s">
        <v>7</v>
      </c>
      <c r="C828">
        <v>6</v>
      </c>
      <c r="D828">
        <v>6</v>
      </c>
      <c r="E828" t="s">
        <v>7</v>
      </c>
      <c r="F828">
        <v>14</v>
      </c>
      <c r="G828">
        <v>6</v>
      </c>
      <c r="H828" t="s">
        <v>8</v>
      </c>
      <c r="I828">
        <f t="shared" si="48"/>
        <v>0</v>
      </c>
      <c r="J828">
        <f>IF(Table2[[#This Row],[Drained_after_socializing]]="Yes",1,IF(Table2[[#This Row],[Drained_after_socializing]]="No",0,""))</f>
        <v>0</v>
      </c>
      <c r="K828">
        <f t="shared" si="49"/>
        <v>1</v>
      </c>
      <c r="L828" t="str">
        <f t="shared" si="50"/>
        <v>Low</v>
      </c>
      <c r="M828">
        <f t="shared" si="51"/>
        <v>0</v>
      </c>
    </row>
    <row r="829" spans="1:13" x14ac:dyDescent="0.35">
      <c r="A829">
        <v>5</v>
      </c>
      <c r="B829" t="s">
        <v>9</v>
      </c>
      <c r="C829">
        <v>1</v>
      </c>
      <c r="D829">
        <v>2</v>
      </c>
      <c r="E829" t="s">
        <v>9</v>
      </c>
      <c r="F829">
        <v>1</v>
      </c>
      <c r="G829">
        <v>1</v>
      </c>
      <c r="H829" t="s">
        <v>10</v>
      </c>
      <c r="I829">
        <f t="shared" si="48"/>
        <v>1</v>
      </c>
      <c r="J829">
        <f>IF(Table2[[#This Row],[Drained_after_socializing]]="Yes",1,IF(Table2[[#This Row],[Drained_after_socializing]]="No",0,""))</f>
        <v>1</v>
      </c>
      <c r="K829">
        <f t="shared" si="49"/>
        <v>0</v>
      </c>
      <c r="L829" t="str">
        <f t="shared" si="50"/>
        <v>Medium</v>
      </c>
      <c r="M829">
        <f t="shared" si="51"/>
        <v>4.5061608304100043</v>
      </c>
    </row>
    <row r="830" spans="1:13" x14ac:dyDescent="0.35">
      <c r="A830">
        <v>3</v>
      </c>
      <c r="B830" t="s">
        <v>7</v>
      </c>
      <c r="C830">
        <v>7</v>
      </c>
      <c r="D830">
        <v>4</v>
      </c>
      <c r="E830" t="s">
        <v>7</v>
      </c>
      <c r="F830">
        <v>14</v>
      </c>
      <c r="G830">
        <v>7</v>
      </c>
      <c r="H830" t="s">
        <v>8</v>
      </c>
      <c r="I830">
        <f t="shared" si="48"/>
        <v>0</v>
      </c>
      <c r="J830">
        <f>IF(Table2[[#This Row],[Drained_after_socializing]]="Yes",1,IF(Table2[[#This Row],[Drained_after_socializing]]="No",0,""))</f>
        <v>0</v>
      </c>
      <c r="K830">
        <f t="shared" si="49"/>
        <v>1</v>
      </c>
      <c r="L830" t="str">
        <f t="shared" si="50"/>
        <v>Low</v>
      </c>
      <c r="M830">
        <f t="shared" si="51"/>
        <v>0</v>
      </c>
    </row>
    <row r="831" spans="1:13" x14ac:dyDescent="0.35">
      <c r="A831">
        <v>2</v>
      </c>
      <c r="B831" t="s">
        <v>7</v>
      </c>
      <c r="C831">
        <v>5</v>
      </c>
      <c r="D831">
        <v>6</v>
      </c>
      <c r="E831" t="s">
        <v>7</v>
      </c>
      <c r="F831">
        <v>12</v>
      </c>
      <c r="G831">
        <v>8</v>
      </c>
      <c r="H831" t="s">
        <v>8</v>
      </c>
      <c r="I831">
        <f t="shared" si="48"/>
        <v>0</v>
      </c>
      <c r="J831">
        <f>IF(Table2[[#This Row],[Drained_after_socializing]]="Yes",1,IF(Table2[[#This Row],[Drained_after_socializing]]="No",0,""))</f>
        <v>0</v>
      </c>
      <c r="K831">
        <f t="shared" si="49"/>
        <v>1</v>
      </c>
      <c r="L831" t="str">
        <f t="shared" si="50"/>
        <v>Low</v>
      </c>
      <c r="M831">
        <f t="shared" si="51"/>
        <v>0</v>
      </c>
    </row>
    <row r="832" spans="1:13" x14ac:dyDescent="0.35">
      <c r="A832">
        <v>7</v>
      </c>
      <c r="B832" t="s">
        <v>9</v>
      </c>
      <c r="C832">
        <v>0</v>
      </c>
      <c r="D832">
        <v>0</v>
      </c>
      <c r="E832" t="s">
        <v>9</v>
      </c>
      <c r="F832">
        <v>4</v>
      </c>
      <c r="G832">
        <v>2</v>
      </c>
      <c r="H832" t="s">
        <v>10</v>
      </c>
      <c r="I832">
        <f t="shared" si="48"/>
        <v>1</v>
      </c>
      <c r="J832">
        <f>IF(Table2[[#This Row],[Drained_after_socializing]]="Yes",1,IF(Table2[[#This Row],[Drained_after_socializing]]="No",0,""))</f>
        <v>1</v>
      </c>
      <c r="K832">
        <f t="shared" si="49"/>
        <v>0</v>
      </c>
      <c r="L832" t="str">
        <f t="shared" si="50"/>
        <v>Medium</v>
      </c>
      <c r="M832">
        <f t="shared" si="51"/>
        <v>4.5061608304100043</v>
      </c>
    </row>
    <row r="833" spans="1:13" x14ac:dyDescent="0.35">
      <c r="A833">
        <v>11</v>
      </c>
      <c r="B833" t="s">
        <v>9</v>
      </c>
      <c r="C833">
        <v>2</v>
      </c>
      <c r="D833">
        <v>1</v>
      </c>
      <c r="E833" t="s">
        <v>9</v>
      </c>
      <c r="F833">
        <v>5</v>
      </c>
      <c r="G833">
        <v>1</v>
      </c>
      <c r="H833" t="s">
        <v>10</v>
      </c>
      <c r="I833">
        <f t="shared" si="48"/>
        <v>1</v>
      </c>
      <c r="J833">
        <f>IF(Table2[[#This Row],[Drained_after_socializing]]="Yes",1,IF(Table2[[#This Row],[Drained_after_socializing]]="No",0,""))</f>
        <v>1</v>
      </c>
      <c r="K833">
        <f t="shared" si="49"/>
        <v>0</v>
      </c>
      <c r="L833" t="str">
        <f t="shared" si="50"/>
        <v>High</v>
      </c>
      <c r="M833">
        <f t="shared" si="51"/>
        <v>4.5061608304100043</v>
      </c>
    </row>
    <row r="834" spans="1:13" x14ac:dyDescent="0.35">
      <c r="A834">
        <v>6</v>
      </c>
      <c r="B834" t="s">
        <v>9</v>
      </c>
      <c r="C834">
        <v>1</v>
      </c>
      <c r="D834">
        <v>0</v>
      </c>
      <c r="E834" t="s">
        <v>9</v>
      </c>
      <c r="F834">
        <v>0</v>
      </c>
      <c r="G834">
        <v>2</v>
      </c>
      <c r="H834" t="s">
        <v>10</v>
      </c>
      <c r="I834">
        <f t="shared" ref="I834:I897" si="52">IF(B834="Yes",1,IF(B834="No",0,""))</f>
        <v>1</v>
      </c>
      <c r="J834">
        <f>IF(Table2[[#This Row],[Drained_after_socializing]]="Yes",1,IF(Table2[[#This Row],[Drained_after_socializing]]="No",0,""))</f>
        <v>1</v>
      </c>
      <c r="K834">
        <f t="shared" ref="K834:K897" si="53">IF(H834="Extrovert",1,IF(H834="Introvert",0,""))</f>
        <v>0</v>
      </c>
      <c r="L834" t="str">
        <f t="shared" ref="L834:L897" si="54">IF(A834&lt;=3,"Low",IF(A834&lt;=7,"Medium","High"))</f>
        <v>Medium</v>
      </c>
      <c r="M834">
        <f t="shared" ref="M834:M897" si="55">AVERAGE(IF(H:H="Introvert",A:A))</f>
        <v>4.5061608304100043</v>
      </c>
    </row>
    <row r="835" spans="1:13" x14ac:dyDescent="0.35">
      <c r="A835">
        <v>2</v>
      </c>
      <c r="B835" t="s">
        <v>7</v>
      </c>
      <c r="C835">
        <v>7</v>
      </c>
      <c r="D835">
        <v>5</v>
      </c>
      <c r="E835" t="s">
        <v>7</v>
      </c>
      <c r="F835">
        <v>8</v>
      </c>
      <c r="G835">
        <v>5</v>
      </c>
      <c r="H835" t="s">
        <v>8</v>
      </c>
      <c r="I835">
        <f t="shared" si="52"/>
        <v>0</v>
      </c>
      <c r="J835">
        <f>IF(Table2[[#This Row],[Drained_after_socializing]]="Yes",1,IF(Table2[[#This Row],[Drained_after_socializing]]="No",0,""))</f>
        <v>0</v>
      </c>
      <c r="K835">
        <f t="shared" si="53"/>
        <v>1</v>
      </c>
      <c r="L835" t="str">
        <f t="shared" si="54"/>
        <v>Low</v>
      </c>
      <c r="M835">
        <f t="shared" si="55"/>
        <v>0</v>
      </c>
    </row>
    <row r="836" spans="1:13" x14ac:dyDescent="0.35">
      <c r="A836">
        <v>8</v>
      </c>
      <c r="B836" t="s">
        <v>9</v>
      </c>
      <c r="C836">
        <v>0</v>
      </c>
      <c r="D836">
        <v>1</v>
      </c>
      <c r="E836" t="s">
        <v>9</v>
      </c>
      <c r="F836">
        <v>0</v>
      </c>
      <c r="G836">
        <v>2</v>
      </c>
      <c r="H836" t="s">
        <v>10</v>
      </c>
      <c r="I836">
        <f t="shared" si="52"/>
        <v>1</v>
      </c>
      <c r="J836">
        <f>IF(Table2[[#This Row],[Drained_after_socializing]]="Yes",1,IF(Table2[[#This Row],[Drained_after_socializing]]="No",0,""))</f>
        <v>1</v>
      </c>
      <c r="K836">
        <f t="shared" si="53"/>
        <v>0</v>
      </c>
      <c r="L836" t="str">
        <f t="shared" si="54"/>
        <v>High</v>
      </c>
      <c r="M836">
        <f t="shared" si="55"/>
        <v>4.5061608304100043</v>
      </c>
    </row>
    <row r="837" spans="1:13" x14ac:dyDescent="0.35">
      <c r="A837">
        <v>7</v>
      </c>
      <c r="B837" t="s">
        <v>9</v>
      </c>
      <c r="C837">
        <v>0</v>
      </c>
      <c r="D837">
        <v>1</v>
      </c>
      <c r="E837" t="s">
        <v>9</v>
      </c>
      <c r="F837">
        <v>4</v>
      </c>
      <c r="G837">
        <v>2</v>
      </c>
      <c r="H837" t="s">
        <v>10</v>
      </c>
      <c r="I837">
        <f t="shared" si="52"/>
        <v>1</v>
      </c>
      <c r="J837">
        <f>IF(Table2[[#This Row],[Drained_after_socializing]]="Yes",1,IF(Table2[[#This Row],[Drained_after_socializing]]="No",0,""))</f>
        <v>1</v>
      </c>
      <c r="K837">
        <f t="shared" si="53"/>
        <v>0</v>
      </c>
      <c r="L837" t="str">
        <f t="shared" si="54"/>
        <v>Medium</v>
      </c>
      <c r="M837">
        <f t="shared" si="55"/>
        <v>4.5061608304100043</v>
      </c>
    </row>
    <row r="838" spans="1:13" x14ac:dyDescent="0.35">
      <c r="A838">
        <v>5</v>
      </c>
      <c r="B838" t="s">
        <v>9</v>
      </c>
      <c r="C838">
        <v>0</v>
      </c>
      <c r="D838">
        <v>0</v>
      </c>
      <c r="E838" t="s">
        <v>9</v>
      </c>
      <c r="F838">
        <v>3</v>
      </c>
      <c r="G838">
        <v>1</v>
      </c>
      <c r="H838" t="s">
        <v>10</v>
      </c>
      <c r="I838">
        <f t="shared" si="52"/>
        <v>1</v>
      </c>
      <c r="J838">
        <f>IF(Table2[[#This Row],[Drained_after_socializing]]="Yes",1,IF(Table2[[#This Row],[Drained_after_socializing]]="No",0,""))</f>
        <v>1</v>
      </c>
      <c r="K838">
        <f t="shared" si="53"/>
        <v>0</v>
      </c>
      <c r="L838" t="str">
        <f t="shared" si="54"/>
        <v>Medium</v>
      </c>
      <c r="M838">
        <f t="shared" si="55"/>
        <v>4.5061608304100043</v>
      </c>
    </row>
    <row r="839" spans="1:13" x14ac:dyDescent="0.35">
      <c r="A839">
        <v>3</v>
      </c>
      <c r="B839" t="s">
        <v>7</v>
      </c>
      <c r="C839">
        <v>7</v>
      </c>
      <c r="D839">
        <v>7</v>
      </c>
      <c r="E839" t="s">
        <v>7</v>
      </c>
      <c r="F839">
        <v>7</v>
      </c>
      <c r="G839">
        <v>3</v>
      </c>
      <c r="H839" t="s">
        <v>8</v>
      </c>
      <c r="I839">
        <f t="shared" si="52"/>
        <v>0</v>
      </c>
      <c r="J839">
        <f>IF(Table2[[#This Row],[Drained_after_socializing]]="Yes",1,IF(Table2[[#This Row],[Drained_after_socializing]]="No",0,""))</f>
        <v>0</v>
      </c>
      <c r="K839">
        <f t="shared" si="53"/>
        <v>1</v>
      </c>
      <c r="L839" t="str">
        <f t="shared" si="54"/>
        <v>Low</v>
      </c>
      <c r="M839">
        <f t="shared" si="55"/>
        <v>0</v>
      </c>
    </row>
    <row r="840" spans="1:13" x14ac:dyDescent="0.35">
      <c r="A840">
        <v>6</v>
      </c>
      <c r="B840" t="s">
        <v>9</v>
      </c>
      <c r="C840">
        <v>3</v>
      </c>
      <c r="D840">
        <v>0</v>
      </c>
      <c r="E840" t="s">
        <v>9</v>
      </c>
      <c r="F840">
        <v>3</v>
      </c>
      <c r="G840">
        <v>1</v>
      </c>
      <c r="H840" t="s">
        <v>10</v>
      </c>
      <c r="I840">
        <f t="shared" si="52"/>
        <v>1</v>
      </c>
      <c r="J840">
        <f>IF(Table2[[#This Row],[Drained_after_socializing]]="Yes",1,IF(Table2[[#This Row],[Drained_after_socializing]]="No",0,""))</f>
        <v>1</v>
      </c>
      <c r="K840">
        <f t="shared" si="53"/>
        <v>0</v>
      </c>
      <c r="L840" t="str">
        <f t="shared" si="54"/>
        <v>Medium</v>
      </c>
      <c r="M840">
        <f t="shared" si="55"/>
        <v>4.5061608304100043</v>
      </c>
    </row>
    <row r="841" spans="1:13" x14ac:dyDescent="0.35">
      <c r="A841">
        <v>0</v>
      </c>
      <c r="B841" t="s">
        <v>7</v>
      </c>
      <c r="C841">
        <v>5</v>
      </c>
      <c r="D841">
        <v>7</v>
      </c>
      <c r="E841" t="s">
        <v>7</v>
      </c>
      <c r="F841">
        <v>9</v>
      </c>
      <c r="G841">
        <v>4</v>
      </c>
      <c r="H841" t="s">
        <v>8</v>
      </c>
      <c r="I841">
        <f t="shared" si="52"/>
        <v>0</v>
      </c>
      <c r="J841">
        <f>IF(Table2[[#This Row],[Drained_after_socializing]]="Yes",1,IF(Table2[[#This Row],[Drained_after_socializing]]="No",0,""))</f>
        <v>0</v>
      </c>
      <c r="K841">
        <f t="shared" si="53"/>
        <v>1</v>
      </c>
      <c r="L841" t="str">
        <f t="shared" si="54"/>
        <v>Low</v>
      </c>
      <c r="M841">
        <f t="shared" si="55"/>
        <v>0</v>
      </c>
    </row>
    <row r="842" spans="1:13" x14ac:dyDescent="0.35">
      <c r="A842">
        <v>2</v>
      </c>
      <c r="B842" t="s">
        <v>7</v>
      </c>
      <c r="C842">
        <v>5</v>
      </c>
      <c r="D842">
        <v>7</v>
      </c>
      <c r="E842" t="s">
        <v>7</v>
      </c>
      <c r="F842">
        <v>11</v>
      </c>
      <c r="G842">
        <v>9</v>
      </c>
      <c r="H842" t="s">
        <v>8</v>
      </c>
      <c r="I842">
        <f t="shared" si="52"/>
        <v>0</v>
      </c>
      <c r="J842">
        <f>IF(Table2[[#This Row],[Drained_after_socializing]]="Yes",1,IF(Table2[[#This Row],[Drained_after_socializing]]="No",0,""))</f>
        <v>0</v>
      </c>
      <c r="K842">
        <f t="shared" si="53"/>
        <v>1</v>
      </c>
      <c r="L842" t="str">
        <f t="shared" si="54"/>
        <v>Low</v>
      </c>
      <c r="M842">
        <f t="shared" si="55"/>
        <v>0</v>
      </c>
    </row>
    <row r="843" spans="1:13" x14ac:dyDescent="0.35">
      <c r="A843">
        <v>1</v>
      </c>
      <c r="B843" t="s">
        <v>7</v>
      </c>
      <c r="C843">
        <v>6</v>
      </c>
      <c r="D843">
        <v>6</v>
      </c>
      <c r="E843" t="s">
        <v>7</v>
      </c>
      <c r="F843">
        <v>11</v>
      </c>
      <c r="G843">
        <v>7</v>
      </c>
      <c r="H843" t="s">
        <v>8</v>
      </c>
      <c r="I843">
        <f t="shared" si="52"/>
        <v>0</v>
      </c>
      <c r="J843">
        <f>IF(Table2[[#This Row],[Drained_after_socializing]]="Yes",1,IF(Table2[[#This Row],[Drained_after_socializing]]="No",0,""))</f>
        <v>0</v>
      </c>
      <c r="K843">
        <f t="shared" si="53"/>
        <v>1</v>
      </c>
      <c r="L843" t="str">
        <f t="shared" si="54"/>
        <v>Low</v>
      </c>
      <c r="M843">
        <f t="shared" si="55"/>
        <v>0</v>
      </c>
    </row>
    <row r="844" spans="1:13" x14ac:dyDescent="0.35">
      <c r="A844">
        <v>3</v>
      </c>
      <c r="B844" t="s">
        <v>7</v>
      </c>
      <c r="C844">
        <v>6</v>
      </c>
      <c r="D844">
        <v>4</v>
      </c>
      <c r="E844" t="s">
        <v>7</v>
      </c>
      <c r="F844">
        <v>7</v>
      </c>
      <c r="G844">
        <v>3.5647266310000001</v>
      </c>
      <c r="H844" t="s">
        <v>8</v>
      </c>
      <c r="I844">
        <f t="shared" si="52"/>
        <v>0</v>
      </c>
      <c r="J844">
        <f>IF(Table2[[#This Row],[Drained_after_socializing]]="Yes",1,IF(Table2[[#This Row],[Drained_after_socializing]]="No",0,""))</f>
        <v>0</v>
      </c>
      <c r="K844">
        <f t="shared" si="53"/>
        <v>1</v>
      </c>
      <c r="L844" t="str">
        <f t="shared" si="54"/>
        <v>Low</v>
      </c>
      <c r="M844">
        <f t="shared" si="55"/>
        <v>0</v>
      </c>
    </row>
    <row r="845" spans="1:13" x14ac:dyDescent="0.35">
      <c r="A845">
        <v>2</v>
      </c>
      <c r="B845" t="s">
        <v>7</v>
      </c>
      <c r="C845">
        <v>4</v>
      </c>
      <c r="D845">
        <v>6</v>
      </c>
      <c r="E845" t="s">
        <v>7</v>
      </c>
      <c r="F845">
        <v>13</v>
      </c>
      <c r="G845">
        <v>6</v>
      </c>
      <c r="H845" t="s">
        <v>8</v>
      </c>
      <c r="I845">
        <f t="shared" si="52"/>
        <v>0</v>
      </c>
      <c r="J845">
        <f>IF(Table2[[#This Row],[Drained_after_socializing]]="Yes",1,IF(Table2[[#This Row],[Drained_after_socializing]]="No",0,""))</f>
        <v>0</v>
      </c>
      <c r="K845">
        <f t="shared" si="53"/>
        <v>1</v>
      </c>
      <c r="L845" t="str">
        <f t="shared" si="54"/>
        <v>Low</v>
      </c>
      <c r="M845">
        <f t="shared" si="55"/>
        <v>0</v>
      </c>
    </row>
    <row r="846" spans="1:13" x14ac:dyDescent="0.35">
      <c r="A846">
        <v>3</v>
      </c>
      <c r="B846" t="s">
        <v>7</v>
      </c>
      <c r="C846">
        <v>9</v>
      </c>
      <c r="D846">
        <v>6</v>
      </c>
      <c r="E846" t="s">
        <v>7</v>
      </c>
      <c r="F846">
        <v>7</v>
      </c>
      <c r="G846">
        <v>9</v>
      </c>
      <c r="H846" t="s">
        <v>8</v>
      </c>
      <c r="I846">
        <f t="shared" si="52"/>
        <v>0</v>
      </c>
      <c r="J846">
        <f>IF(Table2[[#This Row],[Drained_after_socializing]]="Yes",1,IF(Table2[[#This Row],[Drained_after_socializing]]="No",0,""))</f>
        <v>0</v>
      </c>
      <c r="K846">
        <f t="shared" si="53"/>
        <v>1</v>
      </c>
      <c r="L846" t="str">
        <f t="shared" si="54"/>
        <v>Low</v>
      </c>
      <c r="M846">
        <f t="shared" si="55"/>
        <v>0</v>
      </c>
    </row>
    <row r="847" spans="1:13" x14ac:dyDescent="0.35">
      <c r="A847">
        <v>0</v>
      </c>
      <c r="B847" t="s">
        <v>7</v>
      </c>
      <c r="C847">
        <v>8</v>
      </c>
      <c r="D847">
        <v>5</v>
      </c>
      <c r="E847" t="s">
        <v>7</v>
      </c>
      <c r="F847">
        <v>14</v>
      </c>
      <c r="G847">
        <v>8</v>
      </c>
      <c r="H847" t="s">
        <v>8</v>
      </c>
      <c r="I847">
        <f t="shared" si="52"/>
        <v>0</v>
      </c>
      <c r="J847">
        <f>IF(Table2[[#This Row],[Drained_after_socializing]]="Yes",1,IF(Table2[[#This Row],[Drained_after_socializing]]="No",0,""))</f>
        <v>0</v>
      </c>
      <c r="K847">
        <f t="shared" si="53"/>
        <v>1</v>
      </c>
      <c r="L847" t="str">
        <f t="shared" si="54"/>
        <v>Low</v>
      </c>
      <c r="M847">
        <f t="shared" si="55"/>
        <v>0</v>
      </c>
    </row>
    <row r="848" spans="1:13" x14ac:dyDescent="0.35">
      <c r="A848">
        <v>1</v>
      </c>
      <c r="B848" t="s">
        <v>7</v>
      </c>
      <c r="C848">
        <v>7</v>
      </c>
      <c r="D848">
        <v>4</v>
      </c>
      <c r="E848" t="s">
        <v>7</v>
      </c>
      <c r="F848">
        <v>13</v>
      </c>
      <c r="G848">
        <v>9</v>
      </c>
      <c r="H848" t="s">
        <v>8</v>
      </c>
      <c r="I848">
        <f t="shared" si="52"/>
        <v>0</v>
      </c>
      <c r="J848">
        <f>IF(Table2[[#This Row],[Drained_after_socializing]]="Yes",1,IF(Table2[[#This Row],[Drained_after_socializing]]="No",0,""))</f>
        <v>0</v>
      </c>
      <c r="K848">
        <f t="shared" si="53"/>
        <v>1</v>
      </c>
      <c r="L848" t="str">
        <f t="shared" si="54"/>
        <v>Low</v>
      </c>
      <c r="M848">
        <f t="shared" si="55"/>
        <v>0</v>
      </c>
    </row>
    <row r="849" spans="1:13" x14ac:dyDescent="0.35">
      <c r="A849">
        <v>4</v>
      </c>
      <c r="B849" t="s">
        <v>9</v>
      </c>
      <c r="C849">
        <v>3</v>
      </c>
      <c r="D849">
        <v>1</v>
      </c>
      <c r="E849" t="s">
        <v>9</v>
      </c>
      <c r="F849">
        <v>5</v>
      </c>
      <c r="G849">
        <v>0</v>
      </c>
      <c r="H849" t="s">
        <v>10</v>
      </c>
      <c r="I849">
        <f t="shared" si="52"/>
        <v>1</v>
      </c>
      <c r="J849">
        <f>IF(Table2[[#This Row],[Drained_after_socializing]]="Yes",1,IF(Table2[[#This Row],[Drained_after_socializing]]="No",0,""))</f>
        <v>1</v>
      </c>
      <c r="K849">
        <f t="shared" si="53"/>
        <v>0</v>
      </c>
      <c r="L849" t="str">
        <f t="shared" si="54"/>
        <v>Medium</v>
      </c>
      <c r="M849">
        <f t="shared" si="55"/>
        <v>4.5061608304100043</v>
      </c>
    </row>
    <row r="850" spans="1:13" x14ac:dyDescent="0.35">
      <c r="A850">
        <v>2</v>
      </c>
      <c r="B850" t="s">
        <v>7</v>
      </c>
      <c r="C850">
        <v>4</v>
      </c>
      <c r="D850">
        <v>4</v>
      </c>
      <c r="E850" t="s">
        <v>7</v>
      </c>
      <c r="F850">
        <v>7</v>
      </c>
      <c r="G850">
        <v>5</v>
      </c>
      <c r="H850" t="s">
        <v>8</v>
      </c>
      <c r="I850">
        <f t="shared" si="52"/>
        <v>0</v>
      </c>
      <c r="J850">
        <f>IF(Table2[[#This Row],[Drained_after_socializing]]="Yes",1,IF(Table2[[#This Row],[Drained_after_socializing]]="No",0,""))</f>
        <v>0</v>
      </c>
      <c r="K850">
        <f t="shared" si="53"/>
        <v>1</v>
      </c>
      <c r="L850" t="str">
        <f t="shared" si="54"/>
        <v>Low</v>
      </c>
      <c r="M850">
        <f t="shared" si="55"/>
        <v>0</v>
      </c>
    </row>
    <row r="851" spans="1:13" x14ac:dyDescent="0.35">
      <c r="A851">
        <v>8</v>
      </c>
      <c r="B851" t="s">
        <v>9</v>
      </c>
      <c r="C851">
        <v>0</v>
      </c>
      <c r="D851">
        <v>2</v>
      </c>
      <c r="E851" t="s">
        <v>9</v>
      </c>
      <c r="F851">
        <v>0</v>
      </c>
      <c r="G851">
        <v>0</v>
      </c>
      <c r="H851" t="s">
        <v>10</v>
      </c>
      <c r="I851">
        <f t="shared" si="52"/>
        <v>1</v>
      </c>
      <c r="J851">
        <f>IF(Table2[[#This Row],[Drained_after_socializing]]="Yes",1,IF(Table2[[#This Row],[Drained_after_socializing]]="No",0,""))</f>
        <v>1</v>
      </c>
      <c r="K851">
        <f t="shared" si="53"/>
        <v>0</v>
      </c>
      <c r="L851" t="str">
        <f t="shared" si="54"/>
        <v>High</v>
      </c>
      <c r="M851">
        <f t="shared" si="55"/>
        <v>4.5061608304100043</v>
      </c>
    </row>
    <row r="852" spans="1:13" x14ac:dyDescent="0.35">
      <c r="A852">
        <v>2</v>
      </c>
      <c r="B852" t="s">
        <v>7</v>
      </c>
      <c r="C852">
        <v>6</v>
      </c>
      <c r="D852">
        <v>5</v>
      </c>
      <c r="E852" t="s">
        <v>7</v>
      </c>
      <c r="F852">
        <v>8</v>
      </c>
      <c r="G852">
        <v>8</v>
      </c>
      <c r="H852" t="s">
        <v>8</v>
      </c>
      <c r="I852">
        <f t="shared" si="52"/>
        <v>0</v>
      </c>
      <c r="J852">
        <f>IF(Table2[[#This Row],[Drained_after_socializing]]="Yes",1,IF(Table2[[#This Row],[Drained_after_socializing]]="No",0,""))</f>
        <v>0</v>
      </c>
      <c r="K852">
        <f t="shared" si="53"/>
        <v>1</v>
      </c>
      <c r="L852" t="str">
        <f t="shared" si="54"/>
        <v>Low</v>
      </c>
      <c r="M852">
        <f t="shared" si="55"/>
        <v>0</v>
      </c>
    </row>
    <row r="853" spans="1:13" x14ac:dyDescent="0.35">
      <c r="A853">
        <v>1</v>
      </c>
      <c r="B853" t="s">
        <v>7</v>
      </c>
      <c r="C853">
        <v>5</v>
      </c>
      <c r="D853">
        <v>4</v>
      </c>
      <c r="E853" t="s">
        <v>7</v>
      </c>
      <c r="F853">
        <v>14</v>
      </c>
      <c r="G853">
        <v>3</v>
      </c>
      <c r="H853" t="s">
        <v>10</v>
      </c>
      <c r="I853">
        <f t="shared" si="52"/>
        <v>0</v>
      </c>
      <c r="J853">
        <f>IF(Table2[[#This Row],[Drained_after_socializing]]="Yes",1,IF(Table2[[#This Row],[Drained_after_socializing]]="No",0,""))</f>
        <v>0</v>
      </c>
      <c r="K853">
        <f t="shared" si="53"/>
        <v>0</v>
      </c>
      <c r="L853" t="str">
        <f t="shared" si="54"/>
        <v>Low</v>
      </c>
      <c r="M853">
        <f t="shared" si="55"/>
        <v>4.5061608304100043</v>
      </c>
    </row>
    <row r="854" spans="1:13" x14ac:dyDescent="0.35">
      <c r="A854">
        <v>8</v>
      </c>
      <c r="B854" t="s">
        <v>9</v>
      </c>
      <c r="C854">
        <v>3</v>
      </c>
      <c r="D854">
        <v>2</v>
      </c>
      <c r="E854" t="s">
        <v>9</v>
      </c>
      <c r="F854">
        <v>3</v>
      </c>
      <c r="G854">
        <v>0</v>
      </c>
      <c r="H854" t="s">
        <v>10</v>
      </c>
      <c r="I854">
        <f t="shared" si="52"/>
        <v>1</v>
      </c>
      <c r="J854">
        <f>IF(Table2[[#This Row],[Drained_after_socializing]]="Yes",1,IF(Table2[[#This Row],[Drained_after_socializing]]="No",0,""))</f>
        <v>1</v>
      </c>
      <c r="K854">
        <f t="shared" si="53"/>
        <v>0</v>
      </c>
      <c r="L854" t="str">
        <f t="shared" si="54"/>
        <v>High</v>
      </c>
      <c r="M854">
        <f t="shared" si="55"/>
        <v>4.5061608304100043</v>
      </c>
    </row>
    <row r="855" spans="1:13" x14ac:dyDescent="0.35">
      <c r="A855">
        <v>4</v>
      </c>
      <c r="B855" t="s">
        <v>9</v>
      </c>
      <c r="C855">
        <v>3</v>
      </c>
      <c r="D855">
        <v>1</v>
      </c>
      <c r="E855" t="s">
        <v>9</v>
      </c>
      <c r="F855">
        <v>3</v>
      </c>
      <c r="G855">
        <v>0</v>
      </c>
      <c r="H855" t="s">
        <v>10</v>
      </c>
      <c r="I855">
        <f t="shared" si="52"/>
        <v>1</v>
      </c>
      <c r="J855">
        <f>IF(Table2[[#This Row],[Drained_after_socializing]]="Yes",1,IF(Table2[[#This Row],[Drained_after_socializing]]="No",0,""))</f>
        <v>1</v>
      </c>
      <c r="K855">
        <f t="shared" si="53"/>
        <v>0</v>
      </c>
      <c r="L855" t="str">
        <f t="shared" si="54"/>
        <v>Medium</v>
      </c>
      <c r="M855">
        <f t="shared" si="55"/>
        <v>4.5061608304100043</v>
      </c>
    </row>
    <row r="856" spans="1:13" x14ac:dyDescent="0.35">
      <c r="A856">
        <v>6</v>
      </c>
      <c r="B856" t="s">
        <v>9</v>
      </c>
      <c r="C856">
        <v>0</v>
      </c>
      <c r="D856">
        <v>2</v>
      </c>
      <c r="E856" t="s">
        <v>9</v>
      </c>
      <c r="F856">
        <v>4</v>
      </c>
      <c r="G856">
        <v>0</v>
      </c>
      <c r="H856" t="s">
        <v>10</v>
      </c>
      <c r="I856">
        <f t="shared" si="52"/>
        <v>1</v>
      </c>
      <c r="J856">
        <f>IF(Table2[[#This Row],[Drained_after_socializing]]="Yes",1,IF(Table2[[#This Row],[Drained_after_socializing]]="No",0,""))</f>
        <v>1</v>
      </c>
      <c r="K856">
        <f t="shared" si="53"/>
        <v>0</v>
      </c>
      <c r="L856" t="str">
        <f t="shared" si="54"/>
        <v>Medium</v>
      </c>
      <c r="M856">
        <f t="shared" si="55"/>
        <v>4.5061608304100043</v>
      </c>
    </row>
    <row r="857" spans="1:13" x14ac:dyDescent="0.35">
      <c r="A857">
        <v>0</v>
      </c>
      <c r="B857" t="s">
        <v>7</v>
      </c>
      <c r="C857">
        <v>4</v>
      </c>
      <c r="D857">
        <v>7</v>
      </c>
      <c r="E857" t="s">
        <v>7</v>
      </c>
      <c r="F857">
        <v>13</v>
      </c>
      <c r="G857">
        <v>6</v>
      </c>
      <c r="H857" t="s">
        <v>8</v>
      </c>
      <c r="I857">
        <f t="shared" si="52"/>
        <v>0</v>
      </c>
      <c r="J857">
        <f>IF(Table2[[#This Row],[Drained_after_socializing]]="Yes",1,IF(Table2[[#This Row],[Drained_after_socializing]]="No",0,""))</f>
        <v>0</v>
      </c>
      <c r="K857">
        <f t="shared" si="53"/>
        <v>1</v>
      </c>
      <c r="L857" t="str">
        <f t="shared" si="54"/>
        <v>Low</v>
      </c>
      <c r="M857">
        <f t="shared" si="55"/>
        <v>0</v>
      </c>
    </row>
    <row r="858" spans="1:13" x14ac:dyDescent="0.35">
      <c r="A858">
        <v>2</v>
      </c>
      <c r="B858" t="s">
        <v>7</v>
      </c>
      <c r="C858">
        <v>9</v>
      </c>
      <c r="D858">
        <v>7</v>
      </c>
      <c r="E858" t="s">
        <v>7</v>
      </c>
      <c r="F858">
        <v>9</v>
      </c>
      <c r="G858">
        <v>4</v>
      </c>
      <c r="H858" t="s">
        <v>8</v>
      </c>
      <c r="I858">
        <f t="shared" si="52"/>
        <v>0</v>
      </c>
      <c r="J858">
        <f>IF(Table2[[#This Row],[Drained_after_socializing]]="Yes",1,IF(Table2[[#This Row],[Drained_after_socializing]]="No",0,""))</f>
        <v>0</v>
      </c>
      <c r="K858">
        <f t="shared" si="53"/>
        <v>1</v>
      </c>
      <c r="L858" t="str">
        <f t="shared" si="54"/>
        <v>Low</v>
      </c>
      <c r="M858">
        <f t="shared" si="55"/>
        <v>0</v>
      </c>
    </row>
    <row r="859" spans="1:13" x14ac:dyDescent="0.35">
      <c r="A859">
        <v>9</v>
      </c>
      <c r="B859" t="s">
        <v>9</v>
      </c>
      <c r="C859">
        <v>1</v>
      </c>
      <c r="D859">
        <v>0</v>
      </c>
      <c r="E859" t="s">
        <v>9</v>
      </c>
      <c r="F859">
        <v>4</v>
      </c>
      <c r="G859">
        <v>1</v>
      </c>
      <c r="H859" t="s">
        <v>10</v>
      </c>
      <c r="I859">
        <f t="shared" si="52"/>
        <v>1</v>
      </c>
      <c r="J859">
        <f>IF(Table2[[#This Row],[Drained_after_socializing]]="Yes",1,IF(Table2[[#This Row],[Drained_after_socializing]]="No",0,""))</f>
        <v>1</v>
      </c>
      <c r="K859">
        <f t="shared" si="53"/>
        <v>0</v>
      </c>
      <c r="L859" t="str">
        <f t="shared" si="54"/>
        <v>High</v>
      </c>
      <c r="M859">
        <f t="shared" si="55"/>
        <v>4.5061608304100043</v>
      </c>
    </row>
    <row r="860" spans="1:13" x14ac:dyDescent="0.35">
      <c r="A860">
        <v>0</v>
      </c>
      <c r="B860" t="s">
        <v>7</v>
      </c>
      <c r="C860">
        <v>4</v>
      </c>
      <c r="D860">
        <v>6</v>
      </c>
      <c r="E860" t="s">
        <v>7</v>
      </c>
      <c r="F860">
        <v>8</v>
      </c>
      <c r="G860">
        <v>8</v>
      </c>
      <c r="H860" t="s">
        <v>8</v>
      </c>
      <c r="I860">
        <f t="shared" si="52"/>
        <v>0</v>
      </c>
      <c r="J860">
        <f>IF(Table2[[#This Row],[Drained_after_socializing]]="Yes",1,IF(Table2[[#This Row],[Drained_after_socializing]]="No",0,""))</f>
        <v>0</v>
      </c>
      <c r="K860">
        <f t="shared" si="53"/>
        <v>1</v>
      </c>
      <c r="L860" t="str">
        <f t="shared" si="54"/>
        <v>Low</v>
      </c>
      <c r="M860">
        <f t="shared" si="55"/>
        <v>0</v>
      </c>
    </row>
    <row r="861" spans="1:13" x14ac:dyDescent="0.35">
      <c r="A861">
        <v>8</v>
      </c>
      <c r="B861" t="s">
        <v>9</v>
      </c>
      <c r="C861">
        <v>0</v>
      </c>
      <c r="D861">
        <v>2</v>
      </c>
      <c r="E861" t="s">
        <v>9</v>
      </c>
      <c r="F861">
        <v>4</v>
      </c>
      <c r="G861">
        <v>0</v>
      </c>
      <c r="H861" t="s">
        <v>10</v>
      </c>
      <c r="I861">
        <f t="shared" si="52"/>
        <v>1</v>
      </c>
      <c r="J861">
        <f>IF(Table2[[#This Row],[Drained_after_socializing]]="Yes",1,IF(Table2[[#This Row],[Drained_after_socializing]]="No",0,""))</f>
        <v>1</v>
      </c>
      <c r="K861">
        <f t="shared" si="53"/>
        <v>0</v>
      </c>
      <c r="L861" t="str">
        <f t="shared" si="54"/>
        <v>High</v>
      </c>
      <c r="M861">
        <f t="shared" si="55"/>
        <v>4.5061608304100043</v>
      </c>
    </row>
    <row r="862" spans="1:13" x14ac:dyDescent="0.35">
      <c r="A862">
        <v>4</v>
      </c>
      <c r="B862" t="s">
        <v>9</v>
      </c>
      <c r="C862">
        <v>2</v>
      </c>
      <c r="D862">
        <v>1</v>
      </c>
      <c r="E862" t="s">
        <v>9</v>
      </c>
      <c r="F862">
        <v>3</v>
      </c>
      <c r="G862">
        <v>1</v>
      </c>
      <c r="H862" t="s">
        <v>10</v>
      </c>
      <c r="I862">
        <f t="shared" si="52"/>
        <v>1</v>
      </c>
      <c r="J862">
        <f>IF(Table2[[#This Row],[Drained_after_socializing]]="Yes",1,IF(Table2[[#This Row],[Drained_after_socializing]]="No",0,""))</f>
        <v>1</v>
      </c>
      <c r="K862">
        <f t="shared" si="53"/>
        <v>0</v>
      </c>
      <c r="L862" t="str">
        <f t="shared" si="54"/>
        <v>Medium</v>
      </c>
      <c r="M862">
        <f t="shared" si="55"/>
        <v>4.5061608304100043</v>
      </c>
    </row>
    <row r="863" spans="1:13" x14ac:dyDescent="0.35">
      <c r="A863">
        <v>7</v>
      </c>
      <c r="B863" t="s">
        <v>9</v>
      </c>
      <c r="C863">
        <v>0</v>
      </c>
      <c r="D863">
        <v>1</v>
      </c>
      <c r="E863" t="s">
        <v>9</v>
      </c>
      <c r="F863">
        <v>2</v>
      </c>
      <c r="G863">
        <v>2</v>
      </c>
      <c r="H863" t="s">
        <v>10</v>
      </c>
      <c r="I863">
        <f t="shared" si="52"/>
        <v>1</v>
      </c>
      <c r="J863">
        <f>IF(Table2[[#This Row],[Drained_after_socializing]]="Yes",1,IF(Table2[[#This Row],[Drained_after_socializing]]="No",0,""))</f>
        <v>1</v>
      </c>
      <c r="K863">
        <f t="shared" si="53"/>
        <v>0</v>
      </c>
      <c r="L863" t="str">
        <f t="shared" si="54"/>
        <v>Medium</v>
      </c>
      <c r="M863">
        <f t="shared" si="55"/>
        <v>4.5061608304100043</v>
      </c>
    </row>
    <row r="864" spans="1:13" x14ac:dyDescent="0.35">
      <c r="A864">
        <v>9</v>
      </c>
      <c r="B864" t="s">
        <v>9</v>
      </c>
      <c r="C864">
        <v>1</v>
      </c>
      <c r="D864">
        <v>0</v>
      </c>
      <c r="E864" t="s">
        <v>9</v>
      </c>
      <c r="F864">
        <v>1</v>
      </c>
      <c r="G864">
        <v>0</v>
      </c>
      <c r="H864" t="s">
        <v>10</v>
      </c>
      <c r="I864">
        <f t="shared" si="52"/>
        <v>1</v>
      </c>
      <c r="J864">
        <f>IF(Table2[[#This Row],[Drained_after_socializing]]="Yes",1,IF(Table2[[#This Row],[Drained_after_socializing]]="No",0,""))</f>
        <v>1</v>
      </c>
      <c r="K864">
        <f t="shared" si="53"/>
        <v>0</v>
      </c>
      <c r="L864" t="str">
        <f t="shared" si="54"/>
        <v>High</v>
      </c>
      <c r="M864">
        <f t="shared" si="55"/>
        <v>4.5061608304100043</v>
      </c>
    </row>
    <row r="865" spans="1:13" x14ac:dyDescent="0.35">
      <c r="A865">
        <v>4</v>
      </c>
      <c r="B865" t="s">
        <v>9</v>
      </c>
      <c r="C865">
        <v>2</v>
      </c>
      <c r="D865">
        <v>2</v>
      </c>
      <c r="E865" t="s">
        <v>9</v>
      </c>
      <c r="F865">
        <v>2</v>
      </c>
      <c r="G865">
        <v>1</v>
      </c>
      <c r="H865" t="s">
        <v>10</v>
      </c>
      <c r="I865">
        <f t="shared" si="52"/>
        <v>1</v>
      </c>
      <c r="J865">
        <f>IF(Table2[[#This Row],[Drained_after_socializing]]="Yes",1,IF(Table2[[#This Row],[Drained_after_socializing]]="No",0,""))</f>
        <v>1</v>
      </c>
      <c r="K865">
        <f t="shared" si="53"/>
        <v>0</v>
      </c>
      <c r="L865" t="str">
        <f t="shared" si="54"/>
        <v>Medium</v>
      </c>
      <c r="M865">
        <f t="shared" si="55"/>
        <v>4.5061608304100043</v>
      </c>
    </row>
    <row r="866" spans="1:13" x14ac:dyDescent="0.35">
      <c r="A866">
        <v>10</v>
      </c>
      <c r="B866" t="s">
        <v>9</v>
      </c>
      <c r="C866">
        <v>3</v>
      </c>
      <c r="D866">
        <v>1</v>
      </c>
      <c r="E866" t="s">
        <v>9</v>
      </c>
      <c r="F866">
        <v>3</v>
      </c>
      <c r="G866">
        <v>2</v>
      </c>
      <c r="H866" t="s">
        <v>10</v>
      </c>
      <c r="I866">
        <f t="shared" si="52"/>
        <v>1</v>
      </c>
      <c r="J866">
        <f>IF(Table2[[#This Row],[Drained_after_socializing]]="Yes",1,IF(Table2[[#This Row],[Drained_after_socializing]]="No",0,""))</f>
        <v>1</v>
      </c>
      <c r="K866">
        <f t="shared" si="53"/>
        <v>0</v>
      </c>
      <c r="L866" t="str">
        <f t="shared" si="54"/>
        <v>High</v>
      </c>
      <c r="M866">
        <f t="shared" si="55"/>
        <v>4.5061608304100043</v>
      </c>
    </row>
    <row r="867" spans="1:13" x14ac:dyDescent="0.35">
      <c r="A867">
        <v>11</v>
      </c>
      <c r="B867" t="s">
        <v>9</v>
      </c>
      <c r="C867">
        <v>1</v>
      </c>
      <c r="D867">
        <v>0</v>
      </c>
      <c r="E867" t="s">
        <v>9</v>
      </c>
      <c r="F867">
        <v>3</v>
      </c>
      <c r="G867">
        <v>1</v>
      </c>
      <c r="H867" t="s">
        <v>10</v>
      </c>
      <c r="I867">
        <f t="shared" si="52"/>
        <v>1</v>
      </c>
      <c r="J867">
        <f>IF(Table2[[#This Row],[Drained_after_socializing]]="Yes",1,IF(Table2[[#This Row],[Drained_after_socializing]]="No",0,""))</f>
        <v>1</v>
      </c>
      <c r="K867">
        <f t="shared" si="53"/>
        <v>0</v>
      </c>
      <c r="L867" t="str">
        <f t="shared" si="54"/>
        <v>High</v>
      </c>
      <c r="M867">
        <f t="shared" si="55"/>
        <v>4.5061608304100043</v>
      </c>
    </row>
    <row r="868" spans="1:13" x14ac:dyDescent="0.35">
      <c r="A868">
        <v>5</v>
      </c>
      <c r="B868" t="s">
        <v>9</v>
      </c>
      <c r="C868">
        <v>3</v>
      </c>
      <c r="D868">
        <v>2</v>
      </c>
      <c r="E868" t="s">
        <v>9</v>
      </c>
      <c r="F868">
        <v>1</v>
      </c>
      <c r="G868">
        <v>0</v>
      </c>
      <c r="H868" t="s">
        <v>10</v>
      </c>
      <c r="I868">
        <f t="shared" si="52"/>
        <v>1</v>
      </c>
      <c r="J868">
        <f>IF(Table2[[#This Row],[Drained_after_socializing]]="Yes",1,IF(Table2[[#This Row],[Drained_after_socializing]]="No",0,""))</f>
        <v>1</v>
      </c>
      <c r="K868">
        <f t="shared" si="53"/>
        <v>0</v>
      </c>
      <c r="L868" t="str">
        <f t="shared" si="54"/>
        <v>Medium</v>
      </c>
      <c r="M868">
        <f t="shared" si="55"/>
        <v>4.5061608304100043</v>
      </c>
    </row>
    <row r="869" spans="1:13" x14ac:dyDescent="0.35">
      <c r="A869">
        <v>0</v>
      </c>
      <c r="B869" t="s">
        <v>7</v>
      </c>
      <c r="C869">
        <v>8</v>
      </c>
      <c r="D869">
        <v>7</v>
      </c>
      <c r="E869" t="s">
        <v>7</v>
      </c>
      <c r="F869">
        <v>11</v>
      </c>
      <c r="G869">
        <v>7</v>
      </c>
      <c r="H869" t="s">
        <v>8</v>
      </c>
      <c r="I869">
        <f t="shared" si="52"/>
        <v>0</v>
      </c>
      <c r="J869">
        <f>IF(Table2[[#This Row],[Drained_after_socializing]]="Yes",1,IF(Table2[[#This Row],[Drained_after_socializing]]="No",0,""))</f>
        <v>0</v>
      </c>
      <c r="K869">
        <f t="shared" si="53"/>
        <v>1</v>
      </c>
      <c r="L869" t="str">
        <f t="shared" si="54"/>
        <v>Low</v>
      </c>
      <c r="M869">
        <f t="shared" si="55"/>
        <v>0</v>
      </c>
    </row>
    <row r="870" spans="1:13" x14ac:dyDescent="0.35">
      <c r="A870">
        <v>2</v>
      </c>
      <c r="B870" t="s">
        <v>7</v>
      </c>
      <c r="C870">
        <v>9</v>
      </c>
      <c r="D870">
        <v>6</v>
      </c>
      <c r="E870" t="s">
        <v>7</v>
      </c>
      <c r="F870">
        <v>7</v>
      </c>
      <c r="G870">
        <v>3</v>
      </c>
      <c r="H870" t="s">
        <v>8</v>
      </c>
      <c r="I870">
        <f t="shared" si="52"/>
        <v>0</v>
      </c>
      <c r="J870">
        <f>IF(Table2[[#This Row],[Drained_after_socializing]]="Yes",1,IF(Table2[[#This Row],[Drained_after_socializing]]="No",0,""))</f>
        <v>0</v>
      </c>
      <c r="K870">
        <f t="shared" si="53"/>
        <v>1</v>
      </c>
      <c r="L870" t="str">
        <f t="shared" si="54"/>
        <v>Low</v>
      </c>
      <c r="M870">
        <f t="shared" si="55"/>
        <v>0</v>
      </c>
    </row>
    <row r="871" spans="1:13" x14ac:dyDescent="0.35">
      <c r="A871">
        <v>10</v>
      </c>
      <c r="B871" t="s">
        <v>9</v>
      </c>
      <c r="C871">
        <v>2</v>
      </c>
      <c r="D871">
        <v>1</v>
      </c>
      <c r="E871" t="s">
        <v>9</v>
      </c>
      <c r="F871">
        <v>2</v>
      </c>
      <c r="G871">
        <v>1</v>
      </c>
      <c r="H871" t="s">
        <v>10</v>
      </c>
      <c r="I871">
        <f t="shared" si="52"/>
        <v>1</v>
      </c>
      <c r="J871">
        <f>IF(Table2[[#This Row],[Drained_after_socializing]]="Yes",1,IF(Table2[[#This Row],[Drained_after_socializing]]="No",0,""))</f>
        <v>1</v>
      </c>
      <c r="K871">
        <f t="shared" si="53"/>
        <v>0</v>
      </c>
      <c r="L871" t="str">
        <f t="shared" si="54"/>
        <v>High</v>
      </c>
      <c r="M871">
        <f t="shared" si="55"/>
        <v>4.5061608304100043</v>
      </c>
    </row>
    <row r="872" spans="1:13" x14ac:dyDescent="0.35">
      <c r="A872">
        <v>9</v>
      </c>
      <c r="B872" t="s">
        <v>9</v>
      </c>
      <c r="C872">
        <v>1</v>
      </c>
      <c r="D872">
        <v>1</v>
      </c>
      <c r="E872" t="s">
        <v>9</v>
      </c>
      <c r="F872">
        <v>0</v>
      </c>
      <c r="G872">
        <v>1</v>
      </c>
      <c r="H872" t="s">
        <v>10</v>
      </c>
      <c r="I872">
        <f t="shared" si="52"/>
        <v>1</v>
      </c>
      <c r="J872">
        <f>IF(Table2[[#This Row],[Drained_after_socializing]]="Yes",1,IF(Table2[[#This Row],[Drained_after_socializing]]="No",0,""))</f>
        <v>1</v>
      </c>
      <c r="K872">
        <f t="shared" si="53"/>
        <v>0</v>
      </c>
      <c r="L872" t="str">
        <f t="shared" si="54"/>
        <v>High</v>
      </c>
      <c r="M872">
        <f t="shared" si="55"/>
        <v>4.5061608304100043</v>
      </c>
    </row>
    <row r="873" spans="1:13" x14ac:dyDescent="0.35">
      <c r="A873">
        <v>11</v>
      </c>
      <c r="B873" t="s">
        <v>9</v>
      </c>
      <c r="C873">
        <v>2</v>
      </c>
      <c r="D873">
        <v>0</v>
      </c>
      <c r="E873" t="s">
        <v>9</v>
      </c>
      <c r="F873">
        <v>3</v>
      </c>
      <c r="G873">
        <v>2</v>
      </c>
      <c r="H873" t="s">
        <v>8</v>
      </c>
      <c r="I873">
        <f t="shared" si="52"/>
        <v>1</v>
      </c>
      <c r="J873">
        <f>IF(Table2[[#This Row],[Drained_after_socializing]]="Yes",1,IF(Table2[[#This Row],[Drained_after_socializing]]="No",0,""))</f>
        <v>1</v>
      </c>
      <c r="K873">
        <f t="shared" si="53"/>
        <v>1</v>
      </c>
      <c r="L873" t="str">
        <f t="shared" si="54"/>
        <v>High</v>
      </c>
      <c r="M873">
        <f t="shared" si="55"/>
        <v>0</v>
      </c>
    </row>
    <row r="874" spans="1:13" x14ac:dyDescent="0.35">
      <c r="A874">
        <v>11</v>
      </c>
      <c r="B874" t="s">
        <v>9</v>
      </c>
      <c r="C874">
        <v>0</v>
      </c>
      <c r="D874">
        <v>1</v>
      </c>
      <c r="E874" t="s">
        <v>9</v>
      </c>
      <c r="F874">
        <v>3</v>
      </c>
      <c r="G874">
        <v>0</v>
      </c>
      <c r="H874" t="s">
        <v>8</v>
      </c>
      <c r="I874">
        <f t="shared" si="52"/>
        <v>1</v>
      </c>
      <c r="J874">
        <f>IF(Table2[[#This Row],[Drained_after_socializing]]="Yes",1,IF(Table2[[#This Row],[Drained_after_socializing]]="No",0,""))</f>
        <v>1</v>
      </c>
      <c r="K874">
        <f t="shared" si="53"/>
        <v>1</v>
      </c>
      <c r="L874" t="str">
        <f t="shared" si="54"/>
        <v>High</v>
      </c>
      <c r="M874">
        <f t="shared" si="55"/>
        <v>0</v>
      </c>
    </row>
    <row r="875" spans="1:13" x14ac:dyDescent="0.35">
      <c r="A875">
        <v>4</v>
      </c>
      <c r="B875" t="s">
        <v>9</v>
      </c>
      <c r="C875">
        <v>2</v>
      </c>
      <c r="D875">
        <v>2</v>
      </c>
      <c r="E875" t="s">
        <v>9</v>
      </c>
      <c r="F875">
        <v>5</v>
      </c>
      <c r="G875">
        <v>0</v>
      </c>
      <c r="H875" t="s">
        <v>8</v>
      </c>
      <c r="I875">
        <f t="shared" si="52"/>
        <v>1</v>
      </c>
      <c r="J875">
        <f>IF(Table2[[#This Row],[Drained_after_socializing]]="Yes",1,IF(Table2[[#This Row],[Drained_after_socializing]]="No",0,""))</f>
        <v>1</v>
      </c>
      <c r="K875">
        <f t="shared" si="53"/>
        <v>1</v>
      </c>
      <c r="L875" t="str">
        <f t="shared" si="54"/>
        <v>Medium</v>
      </c>
      <c r="M875">
        <f t="shared" si="55"/>
        <v>0</v>
      </c>
    </row>
    <row r="876" spans="1:13" x14ac:dyDescent="0.35">
      <c r="A876">
        <v>11</v>
      </c>
      <c r="B876" t="s">
        <v>9</v>
      </c>
      <c r="C876">
        <v>0</v>
      </c>
      <c r="D876">
        <v>0</v>
      </c>
      <c r="E876" t="s">
        <v>9</v>
      </c>
      <c r="F876">
        <v>1</v>
      </c>
      <c r="G876">
        <v>1</v>
      </c>
      <c r="H876" t="s">
        <v>10</v>
      </c>
      <c r="I876">
        <f t="shared" si="52"/>
        <v>1</v>
      </c>
      <c r="J876">
        <f>IF(Table2[[#This Row],[Drained_after_socializing]]="Yes",1,IF(Table2[[#This Row],[Drained_after_socializing]]="No",0,""))</f>
        <v>1</v>
      </c>
      <c r="K876">
        <f t="shared" si="53"/>
        <v>0</v>
      </c>
      <c r="L876" t="str">
        <f t="shared" si="54"/>
        <v>High</v>
      </c>
      <c r="M876">
        <f t="shared" si="55"/>
        <v>4.5061608304100043</v>
      </c>
    </row>
    <row r="877" spans="1:13" x14ac:dyDescent="0.35">
      <c r="A877">
        <v>3</v>
      </c>
      <c r="B877" t="s">
        <v>7</v>
      </c>
      <c r="C877">
        <v>5</v>
      </c>
      <c r="D877">
        <v>5</v>
      </c>
      <c r="E877" t="s">
        <v>7</v>
      </c>
      <c r="F877">
        <v>11</v>
      </c>
      <c r="G877">
        <v>9</v>
      </c>
      <c r="H877" t="s">
        <v>8</v>
      </c>
      <c r="I877">
        <f t="shared" si="52"/>
        <v>0</v>
      </c>
      <c r="J877">
        <f>IF(Table2[[#This Row],[Drained_after_socializing]]="Yes",1,IF(Table2[[#This Row],[Drained_after_socializing]]="No",0,""))</f>
        <v>0</v>
      </c>
      <c r="K877">
        <f t="shared" si="53"/>
        <v>1</v>
      </c>
      <c r="L877" t="str">
        <f t="shared" si="54"/>
        <v>Low</v>
      </c>
      <c r="M877">
        <f t="shared" si="55"/>
        <v>0</v>
      </c>
    </row>
    <row r="878" spans="1:13" x14ac:dyDescent="0.35">
      <c r="A878">
        <v>0</v>
      </c>
      <c r="B878" t="s">
        <v>7</v>
      </c>
      <c r="C878">
        <v>4</v>
      </c>
      <c r="D878">
        <v>4</v>
      </c>
      <c r="E878" t="s">
        <v>7</v>
      </c>
      <c r="F878">
        <v>14</v>
      </c>
      <c r="G878">
        <v>7</v>
      </c>
      <c r="H878" t="s">
        <v>8</v>
      </c>
      <c r="I878">
        <f t="shared" si="52"/>
        <v>0</v>
      </c>
      <c r="J878">
        <f>IF(Table2[[#This Row],[Drained_after_socializing]]="Yes",1,IF(Table2[[#This Row],[Drained_after_socializing]]="No",0,""))</f>
        <v>0</v>
      </c>
      <c r="K878">
        <f t="shared" si="53"/>
        <v>1</v>
      </c>
      <c r="L878" t="str">
        <f t="shared" si="54"/>
        <v>Low</v>
      </c>
      <c r="M878">
        <f t="shared" si="55"/>
        <v>0</v>
      </c>
    </row>
    <row r="879" spans="1:13" x14ac:dyDescent="0.35">
      <c r="A879">
        <v>0</v>
      </c>
      <c r="B879" t="s">
        <v>7</v>
      </c>
      <c r="C879">
        <v>8</v>
      </c>
      <c r="D879">
        <v>4</v>
      </c>
      <c r="E879" t="s">
        <v>7</v>
      </c>
      <c r="F879">
        <v>14</v>
      </c>
      <c r="G879">
        <v>5</v>
      </c>
      <c r="H879" t="s">
        <v>8</v>
      </c>
      <c r="I879">
        <f t="shared" si="52"/>
        <v>0</v>
      </c>
      <c r="J879">
        <f>IF(Table2[[#This Row],[Drained_after_socializing]]="Yes",1,IF(Table2[[#This Row],[Drained_after_socializing]]="No",0,""))</f>
        <v>0</v>
      </c>
      <c r="K879">
        <f t="shared" si="53"/>
        <v>1</v>
      </c>
      <c r="L879" t="str">
        <f t="shared" si="54"/>
        <v>Low</v>
      </c>
      <c r="M879">
        <f t="shared" si="55"/>
        <v>0</v>
      </c>
    </row>
    <row r="880" spans="1:13" x14ac:dyDescent="0.35">
      <c r="A880">
        <v>3</v>
      </c>
      <c r="B880" t="s">
        <v>7</v>
      </c>
      <c r="C880">
        <v>5</v>
      </c>
      <c r="D880">
        <v>4</v>
      </c>
      <c r="E880" t="s">
        <v>7</v>
      </c>
      <c r="F880">
        <v>11</v>
      </c>
      <c r="G880">
        <v>8</v>
      </c>
      <c r="H880" t="s">
        <v>8</v>
      </c>
      <c r="I880">
        <f t="shared" si="52"/>
        <v>0</v>
      </c>
      <c r="J880">
        <f>IF(Table2[[#This Row],[Drained_after_socializing]]="Yes",1,IF(Table2[[#This Row],[Drained_after_socializing]]="No",0,""))</f>
        <v>0</v>
      </c>
      <c r="K880">
        <f t="shared" si="53"/>
        <v>1</v>
      </c>
      <c r="L880" t="str">
        <f t="shared" si="54"/>
        <v>Low</v>
      </c>
      <c r="M880">
        <f t="shared" si="55"/>
        <v>0</v>
      </c>
    </row>
    <row r="881" spans="1:13" x14ac:dyDescent="0.35">
      <c r="A881">
        <v>3</v>
      </c>
      <c r="B881" t="s">
        <v>7</v>
      </c>
      <c r="C881">
        <v>9</v>
      </c>
      <c r="D881">
        <v>3</v>
      </c>
      <c r="E881" t="s">
        <v>7</v>
      </c>
      <c r="F881">
        <v>11</v>
      </c>
      <c r="G881">
        <v>4</v>
      </c>
      <c r="H881" t="s">
        <v>8</v>
      </c>
      <c r="I881">
        <f t="shared" si="52"/>
        <v>0</v>
      </c>
      <c r="J881">
        <f>IF(Table2[[#This Row],[Drained_after_socializing]]="Yes",1,IF(Table2[[#This Row],[Drained_after_socializing]]="No",0,""))</f>
        <v>0</v>
      </c>
      <c r="K881">
        <f t="shared" si="53"/>
        <v>1</v>
      </c>
      <c r="L881" t="str">
        <f t="shared" si="54"/>
        <v>Low</v>
      </c>
      <c r="M881">
        <f t="shared" si="55"/>
        <v>0</v>
      </c>
    </row>
    <row r="882" spans="1:13" x14ac:dyDescent="0.35">
      <c r="A882">
        <v>5</v>
      </c>
      <c r="B882" t="s">
        <v>9</v>
      </c>
      <c r="C882">
        <v>0</v>
      </c>
      <c r="D882">
        <v>0</v>
      </c>
      <c r="E882" t="s">
        <v>9</v>
      </c>
      <c r="F882">
        <v>2</v>
      </c>
      <c r="G882">
        <v>0</v>
      </c>
      <c r="H882" t="s">
        <v>10</v>
      </c>
      <c r="I882">
        <f t="shared" si="52"/>
        <v>1</v>
      </c>
      <c r="J882">
        <f>IF(Table2[[#This Row],[Drained_after_socializing]]="Yes",1,IF(Table2[[#This Row],[Drained_after_socializing]]="No",0,""))</f>
        <v>1</v>
      </c>
      <c r="K882">
        <f t="shared" si="53"/>
        <v>0</v>
      </c>
      <c r="L882" t="str">
        <f t="shared" si="54"/>
        <v>Medium</v>
      </c>
      <c r="M882">
        <f t="shared" si="55"/>
        <v>4.5061608304100043</v>
      </c>
    </row>
    <row r="883" spans="1:13" x14ac:dyDescent="0.35">
      <c r="A883">
        <v>6</v>
      </c>
      <c r="B883" t="s">
        <v>9</v>
      </c>
      <c r="C883">
        <v>0</v>
      </c>
      <c r="D883">
        <v>1</v>
      </c>
      <c r="E883" t="s">
        <v>9</v>
      </c>
      <c r="F883">
        <v>5</v>
      </c>
      <c r="G883">
        <v>2</v>
      </c>
      <c r="H883" t="s">
        <v>10</v>
      </c>
      <c r="I883">
        <f t="shared" si="52"/>
        <v>1</v>
      </c>
      <c r="J883">
        <f>IF(Table2[[#This Row],[Drained_after_socializing]]="Yes",1,IF(Table2[[#This Row],[Drained_after_socializing]]="No",0,""))</f>
        <v>1</v>
      </c>
      <c r="K883">
        <f t="shared" si="53"/>
        <v>0</v>
      </c>
      <c r="L883" t="str">
        <f t="shared" si="54"/>
        <v>Medium</v>
      </c>
      <c r="M883">
        <f t="shared" si="55"/>
        <v>4.5061608304100043</v>
      </c>
    </row>
    <row r="884" spans="1:13" x14ac:dyDescent="0.35">
      <c r="A884">
        <v>4</v>
      </c>
      <c r="B884" t="s">
        <v>9</v>
      </c>
      <c r="C884">
        <v>0</v>
      </c>
      <c r="D884">
        <v>2</v>
      </c>
      <c r="E884" t="s">
        <v>9</v>
      </c>
      <c r="F884">
        <v>0</v>
      </c>
      <c r="G884">
        <v>1</v>
      </c>
      <c r="H884" t="s">
        <v>8</v>
      </c>
      <c r="I884">
        <f t="shared" si="52"/>
        <v>1</v>
      </c>
      <c r="J884">
        <f>IF(Table2[[#This Row],[Drained_after_socializing]]="Yes",1,IF(Table2[[#This Row],[Drained_after_socializing]]="No",0,""))</f>
        <v>1</v>
      </c>
      <c r="K884">
        <f t="shared" si="53"/>
        <v>1</v>
      </c>
      <c r="L884" t="str">
        <f t="shared" si="54"/>
        <v>Medium</v>
      </c>
      <c r="M884">
        <f t="shared" si="55"/>
        <v>0</v>
      </c>
    </row>
    <row r="885" spans="1:13" x14ac:dyDescent="0.35">
      <c r="A885">
        <v>2</v>
      </c>
      <c r="B885" t="s">
        <v>7</v>
      </c>
      <c r="C885">
        <v>8</v>
      </c>
      <c r="D885">
        <v>6</v>
      </c>
      <c r="E885" t="s">
        <v>7</v>
      </c>
      <c r="F885">
        <v>14</v>
      </c>
      <c r="G885">
        <v>3</v>
      </c>
      <c r="H885" t="s">
        <v>10</v>
      </c>
      <c r="I885">
        <f t="shared" si="52"/>
        <v>0</v>
      </c>
      <c r="J885">
        <f>IF(Table2[[#This Row],[Drained_after_socializing]]="Yes",1,IF(Table2[[#This Row],[Drained_after_socializing]]="No",0,""))</f>
        <v>0</v>
      </c>
      <c r="K885">
        <f t="shared" si="53"/>
        <v>0</v>
      </c>
      <c r="L885" t="str">
        <f t="shared" si="54"/>
        <v>Low</v>
      </c>
      <c r="M885">
        <f t="shared" si="55"/>
        <v>4.5061608304100043</v>
      </c>
    </row>
    <row r="886" spans="1:13" x14ac:dyDescent="0.35">
      <c r="A886">
        <v>0</v>
      </c>
      <c r="B886" t="s">
        <v>7</v>
      </c>
      <c r="C886">
        <v>4</v>
      </c>
      <c r="D886">
        <v>6</v>
      </c>
      <c r="E886" t="s">
        <v>7</v>
      </c>
      <c r="F886">
        <v>11</v>
      </c>
      <c r="G886">
        <v>4</v>
      </c>
      <c r="H886" t="s">
        <v>8</v>
      </c>
      <c r="I886">
        <f t="shared" si="52"/>
        <v>0</v>
      </c>
      <c r="J886">
        <f>IF(Table2[[#This Row],[Drained_after_socializing]]="Yes",1,IF(Table2[[#This Row],[Drained_after_socializing]]="No",0,""))</f>
        <v>0</v>
      </c>
      <c r="K886">
        <f t="shared" si="53"/>
        <v>1</v>
      </c>
      <c r="L886" t="str">
        <f t="shared" si="54"/>
        <v>Low</v>
      </c>
      <c r="M886">
        <f t="shared" si="55"/>
        <v>0</v>
      </c>
    </row>
    <row r="887" spans="1:13" x14ac:dyDescent="0.35">
      <c r="A887">
        <v>2</v>
      </c>
      <c r="B887" t="s">
        <v>7</v>
      </c>
      <c r="C887">
        <v>6</v>
      </c>
      <c r="D887">
        <v>7</v>
      </c>
      <c r="E887" t="s">
        <v>7</v>
      </c>
      <c r="F887">
        <v>7</v>
      </c>
      <c r="G887">
        <v>8</v>
      </c>
      <c r="H887" t="s">
        <v>8</v>
      </c>
      <c r="I887">
        <f t="shared" si="52"/>
        <v>0</v>
      </c>
      <c r="J887">
        <f>IF(Table2[[#This Row],[Drained_after_socializing]]="Yes",1,IF(Table2[[#This Row],[Drained_after_socializing]]="No",0,""))</f>
        <v>0</v>
      </c>
      <c r="K887">
        <f t="shared" si="53"/>
        <v>1</v>
      </c>
      <c r="L887" t="str">
        <f t="shared" si="54"/>
        <v>Low</v>
      </c>
      <c r="M887">
        <f t="shared" si="55"/>
        <v>0</v>
      </c>
    </row>
    <row r="888" spans="1:13" x14ac:dyDescent="0.35">
      <c r="A888">
        <v>4</v>
      </c>
      <c r="B888" t="s">
        <v>9</v>
      </c>
      <c r="C888">
        <v>2</v>
      </c>
      <c r="D888">
        <v>0</v>
      </c>
      <c r="E888" t="s">
        <v>9</v>
      </c>
      <c r="F888">
        <v>1</v>
      </c>
      <c r="G888">
        <v>1</v>
      </c>
      <c r="H888" t="s">
        <v>8</v>
      </c>
      <c r="I888">
        <f t="shared" si="52"/>
        <v>1</v>
      </c>
      <c r="J888">
        <f>IF(Table2[[#This Row],[Drained_after_socializing]]="Yes",1,IF(Table2[[#This Row],[Drained_after_socializing]]="No",0,""))</f>
        <v>1</v>
      </c>
      <c r="K888">
        <f t="shared" si="53"/>
        <v>1</v>
      </c>
      <c r="L888" t="str">
        <f t="shared" si="54"/>
        <v>Medium</v>
      </c>
      <c r="M888">
        <f t="shared" si="55"/>
        <v>0</v>
      </c>
    </row>
    <row r="889" spans="1:13" x14ac:dyDescent="0.35">
      <c r="A889">
        <v>1</v>
      </c>
      <c r="B889" t="s">
        <v>7</v>
      </c>
      <c r="C889">
        <v>7</v>
      </c>
      <c r="D889">
        <v>4</v>
      </c>
      <c r="E889" t="s">
        <v>7</v>
      </c>
      <c r="F889">
        <v>14</v>
      </c>
      <c r="G889">
        <v>6</v>
      </c>
      <c r="H889" t="s">
        <v>8</v>
      </c>
      <c r="I889">
        <f t="shared" si="52"/>
        <v>0</v>
      </c>
      <c r="J889">
        <f>IF(Table2[[#This Row],[Drained_after_socializing]]="Yes",1,IF(Table2[[#This Row],[Drained_after_socializing]]="No",0,""))</f>
        <v>0</v>
      </c>
      <c r="K889">
        <f t="shared" si="53"/>
        <v>1</v>
      </c>
      <c r="L889" t="str">
        <f t="shared" si="54"/>
        <v>Low</v>
      </c>
      <c r="M889">
        <f t="shared" si="55"/>
        <v>0</v>
      </c>
    </row>
    <row r="890" spans="1:13" x14ac:dyDescent="0.35">
      <c r="A890">
        <v>8</v>
      </c>
      <c r="B890" t="s">
        <v>9</v>
      </c>
      <c r="C890">
        <v>1</v>
      </c>
      <c r="D890">
        <v>0</v>
      </c>
      <c r="E890" t="s">
        <v>9</v>
      </c>
      <c r="F890">
        <v>3</v>
      </c>
      <c r="G890">
        <v>2</v>
      </c>
      <c r="H890" t="s">
        <v>8</v>
      </c>
      <c r="I890">
        <f t="shared" si="52"/>
        <v>1</v>
      </c>
      <c r="J890">
        <f>IF(Table2[[#This Row],[Drained_after_socializing]]="Yes",1,IF(Table2[[#This Row],[Drained_after_socializing]]="No",0,""))</f>
        <v>1</v>
      </c>
      <c r="K890">
        <f t="shared" si="53"/>
        <v>1</v>
      </c>
      <c r="L890" t="str">
        <f t="shared" si="54"/>
        <v>High</v>
      </c>
      <c r="M890">
        <f t="shared" si="55"/>
        <v>0</v>
      </c>
    </row>
    <row r="891" spans="1:13" x14ac:dyDescent="0.35">
      <c r="A891">
        <v>2</v>
      </c>
      <c r="B891" t="s">
        <v>7</v>
      </c>
      <c r="C891">
        <v>9</v>
      </c>
      <c r="D891">
        <v>5</v>
      </c>
      <c r="E891" t="s">
        <v>7</v>
      </c>
      <c r="F891">
        <v>7</v>
      </c>
      <c r="G891">
        <v>6</v>
      </c>
      <c r="H891" t="s">
        <v>8</v>
      </c>
      <c r="I891">
        <f t="shared" si="52"/>
        <v>0</v>
      </c>
      <c r="J891">
        <f>IF(Table2[[#This Row],[Drained_after_socializing]]="Yes",1,IF(Table2[[#This Row],[Drained_after_socializing]]="No",0,""))</f>
        <v>0</v>
      </c>
      <c r="K891">
        <f t="shared" si="53"/>
        <v>1</v>
      </c>
      <c r="L891" t="str">
        <f t="shared" si="54"/>
        <v>Low</v>
      </c>
      <c r="M891">
        <f t="shared" si="55"/>
        <v>0</v>
      </c>
    </row>
    <row r="892" spans="1:13" x14ac:dyDescent="0.35">
      <c r="A892">
        <v>6</v>
      </c>
      <c r="B892" t="s">
        <v>9</v>
      </c>
      <c r="C892">
        <v>2</v>
      </c>
      <c r="D892">
        <v>0</v>
      </c>
      <c r="E892" t="s">
        <v>9</v>
      </c>
      <c r="F892">
        <v>4</v>
      </c>
      <c r="G892">
        <v>2</v>
      </c>
      <c r="H892" t="s">
        <v>10</v>
      </c>
      <c r="I892">
        <f t="shared" si="52"/>
        <v>1</v>
      </c>
      <c r="J892">
        <f>IF(Table2[[#This Row],[Drained_after_socializing]]="Yes",1,IF(Table2[[#This Row],[Drained_after_socializing]]="No",0,""))</f>
        <v>1</v>
      </c>
      <c r="K892">
        <f t="shared" si="53"/>
        <v>0</v>
      </c>
      <c r="L892" t="str">
        <f t="shared" si="54"/>
        <v>Medium</v>
      </c>
      <c r="M892">
        <f t="shared" si="55"/>
        <v>4.5061608304100043</v>
      </c>
    </row>
    <row r="893" spans="1:13" x14ac:dyDescent="0.35">
      <c r="A893">
        <v>6</v>
      </c>
      <c r="B893" t="s">
        <v>9</v>
      </c>
      <c r="C893">
        <v>2</v>
      </c>
      <c r="D893">
        <v>2</v>
      </c>
      <c r="E893" t="s">
        <v>9</v>
      </c>
      <c r="F893">
        <v>4</v>
      </c>
      <c r="G893">
        <v>2</v>
      </c>
      <c r="H893" t="s">
        <v>10</v>
      </c>
      <c r="I893">
        <f t="shared" si="52"/>
        <v>1</v>
      </c>
      <c r="J893">
        <f>IF(Table2[[#This Row],[Drained_after_socializing]]="Yes",1,IF(Table2[[#This Row],[Drained_after_socializing]]="No",0,""))</f>
        <v>1</v>
      </c>
      <c r="K893">
        <f t="shared" si="53"/>
        <v>0</v>
      </c>
      <c r="L893" t="str">
        <f t="shared" si="54"/>
        <v>Medium</v>
      </c>
      <c r="M893">
        <f t="shared" si="55"/>
        <v>4.5061608304100043</v>
      </c>
    </row>
    <row r="894" spans="1:13" x14ac:dyDescent="0.35">
      <c r="A894">
        <v>4</v>
      </c>
      <c r="B894" t="s">
        <v>9</v>
      </c>
      <c r="C894">
        <v>3</v>
      </c>
      <c r="D894">
        <v>2</v>
      </c>
      <c r="E894" t="s">
        <v>9</v>
      </c>
      <c r="F894">
        <v>2</v>
      </c>
      <c r="G894">
        <v>2</v>
      </c>
      <c r="H894" t="s">
        <v>8</v>
      </c>
      <c r="I894">
        <f t="shared" si="52"/>
        <v>1</v>
      </c>
      <c r="J894">
        <f>IF(Table2[[#This Row],[Drained_after_socializing]]="Yes",1,IF(Table2[[#This Row],[Drained_after_socializing]]="No",0,""))</f>
        <v>1</v>
      </c>
      <c r="K894">
        <f t="shared" si="53"/>
        <v>1</v>
      </c>
      <c r="L894" t="str">
        <f t="shared" si="54"/>
        <v>Medium</v>
      </c>
      <c r="M894">
        <f t="shared" si="55"/>
        <v>0</v>
      </c>
    </row>
    <row r="895" spans="1:13" x14ac:dyDescent="0.35">
      <c r="A895">
        <v>7</v>
      </c>
      <c r="B895" t="s">
        <v>7</v>
      </c>
      <c r="C895">
        <v>0</v>
      </c>
      <c r="D895">
        <v>0</v>
      </c>
      <c r="E895" t="s">
        <v>9</v>
      </c>
      <c r="F895">
        <v>5</v>
      </c>
      <c r="G895">
        <v>2</v>
      </c>
      <c r="H895" t="s">
        <v>10</v>
      </c>
      <c r="I895">
        <f t="shared" si="52"/>
        <v>0</v>
      </c>
      <c r="J895">
        <f>IF(Table2[[#This Row],[Drained_after_socializing]]="Yes",1,IF(Table2[[#This Row],[Drained_after_socializing]]="No",0,""))</f>
        <v>1</v>
      </c>
      <c r="K895">
        <f t="shared" si="53"/>
        <v>0</v>
      </c>
      <c r="L895" t="str">
        <f t="shared" si="54"/>
        <v>Medium</v>
      </c>
      <c r="M895">
        <f t="shared" si="55"/>
        <v>4.5061608304100043</v>
      </c>
    </row>
    <row r="896" spans="1:13" x14ac:dyDescent="0.35">
      <c r="A896">
        <v>5</v>
      </c>
      <c r="B896" t="s">
        <v>9</v>
      </c>
      <c r="C896">
        <v>1</v>
      </c>
      <c r="D896">
        <v>0</v>
      </c>
      <c r="E896" t="s">
        <v>9</v>
      </c>
      <c r="F896">
        <v>3</v>
      </c>
      <c r="G896">
        <v>0</v>
      </c>
      <c r="H896" t="s">
        <v>10</v>
      </c>
      <c r="I896">
        <f t="shared" si="52"/>
        <v>1</v>
      </c>
      <c r="J896">
        <f>IF(Table2[[#This Row],[Drained_after_socializing]]="Yes",1,IF(Table2[[#This Row],[Drained_after_socializing]]="No",0,""))</f>
        <v>1</v>
      </c>
      <c r="K896">
        <f t="shared" si="53"/>
        <v>0</v>
      </c>
      <c r="L896" t="str">
        <f t="shared" si="54"/>
        <v>Medium</v>
      </c>
      <c r="M896">
        <f t="shared" si="55"/>
        <v>4.5061608304100043</v>
      </c>
    </row>
    <row r="897" spans="1:13" x14ac:dyDescent="0.35">
      <c r="A897">
        <v>3</v>
      </c>
      <c r="B897" t="s">
        <v>7</v>
      </c>
      <c r="C897">
        <v>9</v>
      </c>
      <c r="D897">
        <v>6</v>
      </c>
      <c r="E897" t="s">
        <v>7</v>
      </c>
      <c r="F897">
        <v>8</v>
      </c>
      <c r="G897">
        <v>4</v>
      </c>
      <c r="H897" t="s">
        <v>8</v>
      </c>
      <c r="I897">
        <f t="shared" si="52"/>
        <v>0</v>
      </c>
      <c r="J897">
        <f>IF(Table2[[#This Row],[Drained_after_socializing]]="Yes",1,IF(Table2[[#This Row],[Drained_after_socializing]]="No",0,""))</f>
        <v>0</v>
      </c>
      <c r="K897">
        <f t="shared" si="53"/>
        <v>1</v>
      </c>
      <c r="L897" t="str">
        <f t="shared" si="54"/>
        <v>Low</v>
      </c>
      <c r="M897">
        <f t="shared" si="55"/>
        <v>0</v>
      </c>
    </row>
    <row r="898" spans="1:13" x14ac:dyDescent="0.35">
      <c r="A898">
        <v>7</v>
      </c>
      <c r="B898" t="s">
        <v>9</v>
      </c>
      <c r="C898">
        <v>1</v>
      </c>
      <c r="D898">
        <v>1</v>
      </c>
      <c r="E898" t="s">
        <v>9</v>
      </c>
      <c r="F898">
        <v>1</v>
      </c>
      <c r="G898">
        <v>0</v>
      </c>
      <c r="H898" t="s">
        <v>10</v>
      </c>
      <c r="I898">
        <f t="shared" ref="I898:I961" si="56">IF(B898="Yes",1,IF(B898="No",0,""))</f>
        <v>1</v>
      </c>
      <c r="J898">
        <f>IF(Table2[[#This Row],[Drained_after_socializing]]="Yes",1,IF(Table2[[#This Row],[Drained_after_socializing]]="No",0,""))</f>
        <v>1</v>
      </c>
      <c r="K898">
        <f t="shared" ref="K898:K961" si="57">IF(H898="Extrovert",1,IF(H898="Introvert",0,""))</f>
        <v>0</v>
      </c>
      <c r="L898" t="str">
        <f t="shared" ref="L898:L961" si="58">IF(A898&lt;=3,"Low",IF(A898&lt;=7,"Medium","High"))</f>
        <v>Medium</v>
      </c>
      <c r="M898">
        <f t="shared" ref="M898:M961" si="59">AVERAGE(IF(H:H="Introvert",A:A))</f>
        <v>4.5061608304100043</v>
      </c>
    </row>
    <row r="899" spans="1:13" x14ac:dyDescent="0.35">
      <c r="A899">
        <v>8</v>
      </c>
      <c r="B899" t="s">
        <v>9</v>
      </c>
      <c r="C899">
        <v>3</v>
      </c>
      <c r="D899">
        <v>1</v>
      </c>
      <c r="E899" t="s">
        <v>9</v>
      </c>
      <c r="F899">
        <v>0</v>
      </c>
      <c r="G899">
        <v>1</v>
      </c>
      <c r="H899" t="s">
        <v>10</v>
      </c>
      <c r="I899">
        <f t="shared" si="56"/>
        <v>1</v>
      </c>
      <c r="J899">
        <f>IF(Table2[[#This Row],[Drained_after_socializing]]="Yes",1,IF(Table2[[#This Row],[Drained_after_socializing]]="No",0,""))</f>
        <v>1</v>
      </c>
      <c r="K899">
        <f t="shared" si="57"/>
        <v>0</v>
      </c>
      <c r="L899" t="str">
        <f t="shared" si="58"/>
        <v>High</v>
      </c>
      <c r="M899">
        <f t="shared" si="59"/>
        <v>4.5061608304100043</v>
      </c>
    </row>
    <row r="900" spans="1:13" x14ac:dyDescent="0.35">
      <c r="A900">
        <v>6</v>
      </c>
      <c r="B900" t="s">
        <v>9</v>
      </c>
      <c r="C900">
        <v>2</v>
      </c>
      <c r="D900">
        <v>2</v>
      </c>
      <c r="E900" t="s">
        <v>9</v>
      </c>
      <c r="F900">
        <v>3</v>
      </c>
      <c r="G900">
        <v>1</v>
      </c>
      <c r="H900" t="s">
        <v>10</v>
      </c>
      <c r="I900">
        <f t="shared" si="56"/>
        <v>1</v>
      </c>
      <c r="J900">
        <f>IF(Table2[[#This Row],[Drained_after_socializing]]="Yes",1,IF(Table2[[#This Row],[Drained_after_socializing]]="No",0,""))</f>
        <v>1</v>
      </c>
      <c r="K900">
        <f t="shared" si="57"/>
        <v>0</v>
      </c>
      <c r="L900" t="str">
        <f t="shared" si="58"/>
        <v>Medium</v>
      </c>
      <c r="M900">
        <f t="shared" si="59"/>
        <v>4.5061608304100043</v>
      </c>
    </row>
    <row r="901" spans="1:13" x14ac:dyDescent="0.35">
      <c r="A901">
        <v>10</v>
      </c>
      <c r="B901" t="s">
        <v>9</v>
      </c>
      <c r="C901">
        <v>0</v>
      </c>
      <c r="D901">
        <v>2</v>
      </c>
      <c r="E901" t="s">
        <v>9</v>
      </c>
      <c r="F901">
        <v>0</v>
      </c>
      <c r="G901">
        <v>1</v>
      </c>
      <c r="H901" t="s">
        <v>10</v>
      </c>
      <c r="I901">
        <f t="shared" si="56"/>
        <v>1</v>
      </c>
      <c r="J901">
        <f>IF(Table2[[#This Row],[Drained_after_socializing]]="Yes",1,IF(Table2[[#This Row],[Drained_after_socializing]]="No",0,""))</f>
        <v>1</v>
      </c>
      <c r="K901">
        <f t="shared" si="57"/>
        <v>0</v>
      </c>
      <c r="L901" t="str">
        <f t="shared" si="58"/>
        <v>High</v>
      </c>
      <c r="M901">
        <f t="shared" si="59"/>
        <v>4.5061608304100043</v>
      </c>
    </row>
    <row r="902" spans="1:13" x14ac:dyDescent="0.35">
      <c r="A902">
        <v>0</v>
      </c>
      <c r="B902" t="s">
        <v>7</v>
      </c>
      <c r="C902">
        <v>5</v>
      </c>
      <c r="D902">
        <v>7</v>
      </c>
      <c r="E902" t="s">
        <v>7</v>
      </c>
      <c r="F902">
        <v>9</v>
      </c>
      <c r="G902">
        <v>6</v>
      </c>
      <c r="H902" t="s">
        <v>8</v>
      </c>
      <c r="I902">
        <f t="shared" si="56"/>
        <v>0</v>
      </c>
      <c r="J902">
        <f>IF(Table2[[#This Row],[Drained_after_socializing]]="Yes",1,IF(Table2[[#This Row],[Drained_after_socializing]]="No",0,""))</f>
        <v>0</v>
      </c>
      <c r="K902">
        <f t="shared" si="57"/>
        <v>1</v>
      </c>
      <c r="L902" t="str">
        <f t="shared" si="58"/>
        <v>Low</v>
      </c>
      <c r="M902">
        <f t="shared" si="59"/>
        <v>0</v>
      </c>
    </row>
    <row r="903" spans="1:13" x14ac:dyDescent="0.35">
      <c r="A903">
        <v>7</v>
      </c>
      <c r="B903" t="s">
        <v>9</v>
      </c>
      <c r="C903">
        <v>1</v>
      </c>
      <c r="D903">
        <v>2</v>
      </c>
      <c r="E903" t="s">
        <v>9</v>
      </c>
      <c r="F903">
        <v>5</v>
      </c>
      <c r="G903">
        <v>0</v>
      </c>
      <c r="H903" t="s">
        <v>10</v>
      </c>
      <c r="I903">
        <f t="shared" si="56"/>
        <v>1</v>
      </c>
      <c r="J903">
        <f>IF(Table2[[#This Row],[Drained_after_socializing]]="Yes",1,IF(Table2[[#This Row],[Drained_after_socializing]]="No",0,""))</f>
        <v>1</v>
      </c>
      <c r="K903">
        <f t="shared" si="57"/>
        <v>0</v>
      </c>
      <c r="L903" t="str">
        <f t="shared" si="58"/>
        <v>Medium</v>
      </c>
      <c r="M903">
        <f t="shared" si="59"/>
        <v>4.5061608304100043</v>
      </c>
    </row>
    <row r="904" spans="1:13" x14ac:dyDescent="0.35">
      <c r="A904">
        <v>7</v>
      </c>
      <c r="B904" t="s">
        <v>9</v>
      </c>
      <c r="C904">
        <v>3</v>
      </c>
      <c r="D904">
        <v>0</v>
      </c>
      <c r="E904" t="s">
        <v>9</v>
      </c>
      <c r="F904">
        <v>1</v>
      </c>
      <c r="G904">
        <v>2</v>
      </c>
      <c r="H904" t="s">
        <v>10</v>
      </c>
      <c r="I904">
        <f t="shared" si="56"/>
        <v>1</v>
      </c>
      <c r="J904">
        <f>IF(Table2[[#This Row],[Drained_after_socializing]]="Yes",1,IF(Table2[[#This Row],[Drained_after_socializing]]="No",0,""))</f>
        <v>1</v>
      </c>
      <c r="K904">
        <f t="shared" si="57"/>
        <v>0</v>
      </c>
      <c r="L904" t="str">
        <f t="shared" si="58"/>
        <v>Medium</v>
      </c>
      <c r="M904">
        <f t="shared" si="59"/>
        <v>4.5061608304100043</v>
      </c>
    </row>
    <row r="905" spans="1:13" x14ac:dyDescent="0.35">
      <c r="A905">
        <v>2</v>
      </c>
      <c r="B905" t="s">
        <v>7</v>
      </c>
      <c r="C905">
        <v>8</v>
      </c>
      <c r="D905">
        <v>6</v>
      </c>
      <c r="E905" t="s">
        <v>7</v>
      </c>
      <c r="F905">
        <v>11</v>
      </c>
      <c r="G905">
        <v>8</v>
      </c>
      <c r="H905" t="s">
        <v>8</v>
      </c>
      <c r="I905">
        <f t="shared" si="56"/>
        <v>0</v>
      </c>
      <c r="J905">
        <f>IF(Table2[[#This Row],[Drained_after_socializing]]="Yes",1,IF(Table2[[#This Row],[Drained_after_socializing]]="No",0,""))</f>
        <v>0</v>
      </c>
      <c r="K905">
        <f t="shared" si="57"/>
        <v>1</v>
      </c>
      <c r="L905" t="str">
        <f t="shared" si="58"/>
        <v>Low</v>
      </c>
      <c r="M905">
        <f t="shared" si="59"/>
        <v>0</v>
      </c>
    </row>
    <row r="906" spans="1:13" x14ac:dyDescent="0.35">
      <c r="A906">
        <v>8</v>
      </c>
      <c r="B906" t="s">
        <v>9</v>
      </c>
      <c r="C906">
        <v>1</v>
      </c>
      <c r="D906">
        <v>0</v>
      </c>
      <c r="E906" t="s">
        <v>9</v>
      </c>
      <c r="F906">
        <v>1</v>
      </c>
      <c r="G906">
        <v>0</v>
      </c>
      <c r="H906" t="s">
        <v>10</v>
      </c>
      <c r="I906">
        <f t="shared" si="56"/>
        <v>1</v>
      </c>
      <c r="J906">
        <f>IF(Table2[[#This Row],[Drained_after_socializing]]="Yes",1,IF(Table2[[#This Row],[Drained_after_socializing]]="No",0,""))</f>
        <v>1</v>
      </c>
      <c r="K906">
        <f t="shared" si="57"/>
        <v>0</v>
      </c>
      <c r="L906" t="str">
        <f t="shared" si="58"/>
        <v>High</v>
      </c>
      <c r="M906">
        <f t="shared" si="59"/>
        <v>4.5061608304100043</v>
      </c>
    </row>
    <row r="907" spans="1:13" x14ac:dyDescent="0.35">
      <c r="A907">
        <v>2</v>
      </c>
      <c r="B907" t="s">
        <v>7</v>
      </c>
      <c r="C907">
        <v>5</v>
      </c>
      <c r="D907">
        <v>7</v>
      </c>
      <c r="E907" t="s">
        <v>7</v>
      </c>
      <c r="F907">
        <v>14</v>
      </c>
      <c r="G907">
        <v>7</v>
      </c>
      <c r="H907" t="s">
        <v>8</v>
      </c>
      <c r="I907">
        <f t="shared" si="56"/>
        <v>0</v>
      </c>
      <c r="J907">
        <f>IF(Table2[[#This Row],[Drained_after_socializing]]="Yes",1,IF(Table2[[#This Row],[Drained_after_socializing]]="No",0,""))</f>
        <v>0</v>
      </c>
      <c r="K907">
        <f t="shared" si="57"/>
        <v>1</v>
      </c>
      <c r="L907" t="str">
        <f t="shared" si="58"/>
        <v>Low</v>
      </c>
      <c r="M907">
        <f t="shared" si="59"/>
        <v>0</v>
      </c>
    </row>
    <row r="908" spans="1:13" x14ac:dyDescent="0.35">
      <c r="A908">
        <v>5</v>
      </c>
      <c r="B908" t="s">
        <v>9</v>
      </c>
      <c r="C908">
        <v>3</v>
      </c>
      <c r="D908">
        <v>0</v>
      </c>
      <c r="E908" t="s">
        <v>7</v>
      </c>
      <c r="F908">
        <v>1</v>
      </c>
      <c r="G908">
        <v>2</v>
      </c>
      <c r="H908" t="s">
        <v>10</v>
      </c>
      <c r="I908">
        <f t="shared" si="56"/>
        <v>1</v>
      </c>
      <c r="J908">
        <f>IF(Table2[[#This Row],[Drained_after_socializing]]="Yes",1,IF(Table2[[#This Row],[Drained_after_socializing]]="No",0,""))</f>
        <v>0</v>
      </c>
      <c r="K908">
        <f t="shared" si="57"/>
        <v>0</v>
      </c>
      <c r="L908" t="str">
        <f t="shared" si="58"/>
        <v>Medium</v>
      </c>
      <c r="M908">
        <f t="shared" si="59"/>
        <v>4.5061608304100043</v>
      </c>
    </row>
    <row r="909" spans="1:13" x14ac:dyDescent="0.35">
      <c r="A909">
        <v>8</v>
      </c>
      <c r="B909" t="s">
        <v>9</v>
      </c>
      <c r="C909">
        <v>3</v>
      </c>
      <c r="D909">
        <v>1</v>
      </c>
      <c r="E909" t="s">
        <v>9</v>
      </c>
      <c r="F909">
        <v>2</v>
      </c>
      <c r="G909">
        <v>2</v>
      </c>
      <c r="H909" t="s">
        <v>10</v>
      </c>
      <c r="I909">
        <f t="shared" si="56"/>
        <v>1</v>
      </c>
      <c r="J909">
        <f>IF(Table2[[#This Row],[Drained_after_socializing]]="Yes",1,IF(Table2[[#This Row],[Drained_after_socializing]]="No",0,""))</f>
        <v>1</v>
      </c>
      <c r="K909">
        <f t="shared" si="57"/>
        <v>0</v>
      </c>
      <c r="L909" t="str">
        <f t="shared" si="58"/>
        <v>High</v>
      </c>
      <c r="M909">
        <f t="shared" si="59"/>
        <v>4.5061608304100043</v>
      </c>
    </row>
    <row r="910" spans="1:13" x14ac:dyDescent="0.35">
      <c r="A910">
        <v>5</v>
      </c>
      <c r="B910" t="s">
        <v>9</v>
      </c>
      <c r="C910">
        <v>0</v>
      </c>
      <c r="D910">
        <v>1</v>
      </c>
      <c r="E910" t="s">
        <v>9</v>
      </c>
      <c r="F910">
        <v>6.2688629120000003</v>
      </c>
      <c r="G910">
        <v>1</v>
      </c>
      <c r="H910" t="s">
        <v>10</v>
      </c>
      <c r="I910">
        <f t="shared" si="56"/>
        <v>1</v>
      </c>
      <c r="J910">
        <f>IF(Table2[[#This Row],[Drained_after_socializing]]="Yes",1,IF(Table2[[#This Row],[Drained_after_socializing]]="No",0,""))</f>
        <v>1</v>
      </c>
      <c r="K910">
        <f t="shared" si="57"/>
        <v>0</v>
      </c>
      <c r="L910" t="str">
        <f t="shared" si="58"/>
        <v>Medium</v>
      </c>
      <c r="M910">
        <f t="shared" si="59"/>
        <v>4.5061608304100043</v>
      </c>
    </row>
    <row r="911" spans="1:13" x14ac:dyDescent="0.35">
      <c r="A911">
        <v>4</v>
      </c>
      <c r="B911" t="s">
        <v>9</v>
      </c>
      <c r="C911">
        <v>2</v>
      </c>
      <c r="D911">
        <v>1</v>
      </c>
      <c r="E911" t="s">
        <v>9</v>
      </c>
      <c r="F911">
        <v>4</v>
      </c>
      <c r="G911">
        <v>2</v>
      </c>
      <c r="H911" t="s">
        <v>10</v>
      </c>
      <c r="I911">
        <f t="shared" si="56"/>
        <v>1</v>
      </c>
      <c r="J911">
        <f>IF(Table2[[#This Row],[Drained_after_socializing]]="Yes",1,IF(Table2[[#This Row],[Drained_after_socializing]]="No",0,""))</f>
        <v>1</v>
      </c>
      <c r="K911">
        <f t="shared" si="57"/>
        <v>0</v>
      </c>
      <c r="L911" t="str">
        <f t="shared" si="58"/>
        <v>Medium</v>
      </c>
      <c r="M911">
        <f t="shared" si="59"/>
        <v>4.5061608304100043</v>
      </c>
    </row>
    <row r="912" spans="1:13" x14ac:dyDescent="0.35">
      <c r="A912">
        <v>4</v>
      </c>
      <c r="B912" t="s">
        <v>9</v>
      </c>
      <c r="C912">
        <v>2</v>
      </c>
      <c r="D912">
        <v>1</v>
      </c>
      <c r="E912" t="s">
        <v>9</v>
      </c>
      <c r="F912">
        <v>0</v>
      </c>
      <c r="G912">
        <v>2</v>
      </c>
      <c r="H912" t="s">
        <v>10</v>
      </c>
      <c r="I912">
        <f t="shared" si="56"/>
        <v>1</v>
      </c>
      <c r="J912">
        <f>IF(Table2[[#This Row],[Drained_after_socializing]]="Yes",1,IF(Table2[[#This Row],[Drained_after_socializing]]="No",0,""))</f>
        <v>1</v>
      </c>
      <c r="K912">
        <f t="shared" si="57"/>
        <v>0</v>
      </c>
      <c r="L912" t="str">
        <f t="shared" si="58"/>
        <v>Medium</v>
      </c>
      <c r="M912">
        <f t="shared" si="59"/>
        <v>4.5061608304100043</v>
      </c>
    </row>
    <row r="913" spans="1:13" x14ac:dyDescent="0.35">
      <c r="A913">
        <v>8</v>
      </c>
      <c r="B913" t="s">
        <v>9</v>
      </c>
      <c r="C913">
        <v>3.963354475</v>
      </c>
      <c r="D913">
        <v>1</v>
      </c>
      <c r="E913" t="s">
        <v>9</v>
      </c>
      <c r="F913">
        <v>4</v>
      </c>
      <c r="G913">
        <v>2</v>
      </c>
      <c r="H913" t="s">
        <v>10</v>
      </c>
      <c r="I913">
        <f t="shared" si="56"/>
        <v>1</v>
      </c>
      <c r="J913">
        <f>IF(Table2[[#This Row],[Drained_after_socializing]]="Yes",1,IF(Table2[[#This Row],[Drained_after_socializing]]="No",0,""))</f>
        <v>1</v>
      </c>
      <c r="K913">
        <f t="shared" si="57"/>
        <v>0</v>
      </c>
      <c r="L913" t="str">
        <f t="shared" si="58"/>
        <v>High</v>
      </c>
      <c r="M913">
        <f t="shared" si="59"/>
        <v>4.5061608304100043</v>
      </c>
    </row>
    <row r="914" spans="1:13" x14ac:dyDescent="0.35">
      <c r="A914">
        <v>2</v>
      </c>
      <c r="B914" t="s">
        <v>7</v>
      </c>
      <c r="C914">
        <v>7</v>
      </c>
      <c r="D914">
        <v>6</v>
      </c>
      <c r="E914" t="s">
        <v>7</v>
      </c>
      <c r="F914">
        <v>14</v>
      </c>
      <c r="G914">
        <v>8</v>
      </c>
      <c r="H914" t="s">
        <v>10</v>
      </c>
      <c r="I914">
        <f t="shared" si="56"/>
        <v>0</v>
      </c>
      <c r="J914">
        <f>IF(Table2[[#This Row],[Drained_after_socializing]]="Yes",1,IF(Table2[[#This Row],[Drained_after_socializing]]="No",0,""))</f>
        <v>0</v>
      </c>
      <c r="K914">
        <f t="shared" si="57"/>
        <v>0</v>
      </c>
      <c r="L914" t="str">
        <f t="shared" si="58"/>
        <v>Low</v>
      </c>
      <c r="M914">
        <f t="shared" si="59"/>
        <v>4.5061608304100043</v>
      </c>
    </row>
    <row r="915" spans="1:13" x14ac:dyDescent="0.35">
      <c r="A915">
        <v>8</v>
      </c>
      <c r="B915" t="s">
        <v>9</v>
      </c>
      <c r="C915">
        <v>0</v>
      </c>
      <c r="D915">
        <v>0</v>
      </c>
      <c r="E915" t="s">
        <v>9</v>
      </c>
      <c r="F915">
        <v>5</v>
      </c>
      <c r="G915">
        <v>0</v>
      </c>
      <c r="H915" t="s">
        <v>10</v>
      </c>
      <c r="I915">
        <f t="shared" si="56"/>
        <v>1</v>
      </c>
      <c r="J915">
        <f>IF(Table2[[#This Row],[Drained_after_socializing]]="Yes",1,IF(Table2[[#This Row],[Drained_after_socializing]]="No",0,""))</f>
        <v>1</v>
      </c>
      <c r="K915">
        <f t="shared" si="57"/>
        <v>0</v>
      </c>
      <c r="L915" t="str">
        <f t="shared" si="58"/>
        <v>High</v>
      </c>
      <c r="M915">
        <f t="shared" si="59"/>
        <v>4.5061608304100043</v>
      </c>
    </row>
    <row r="916" spans="1:13" x14ac:dyDescent="0.35">
      <c r="A916">
        <v>1</v>
      </c>
      <c r="B916" t="s">
        <v>7</v>
      </c>
      <c r="C916">
        <v>6</v>
      </c>
      <c r="D916">
        <v>6</v>
      </c>
      <c r="E916" t="s">
        <v>7</v>
      </c>
      <c r="F916">
        <v>10</v>
      </c>
      <c r="G916">
        <v>4</v>
      </c>
      <c r="H916" t="s">
        <v>8</v>
      </c>
      <c r="I916">
        <f t="shared" si="56"/>
        <v>0</v>
      </c>
      <c r="J916">
        <f>IF(Table2[[#This Row],[Drained_after_socializing]]="Yes",1,IF(Table2[[#This Row],[Drained_after_socializing]]="No",0,""))</f>
        <v>0</v>
      </c>
      <c r="K916">
        <f t="shared" si="57"/>
        <v>1</v>
      </c>
      <c r="L916" t="str">
        <f t="shared" si="58"/>
        <v>Low</v>
      </c>
      <c r="M916">
        <f t="shared" si="59"/>
        <v>0</v>
      </c>
    </row>
    <row r="917" spans="1:13" x14ac:dyDescent="0.35">
      <c r="A917">
        <v>2</v>
      </c>
      <c r="B917" t="s">
        <v>7</v>
      </c>
      <c r="C917">
        <v>5</v>
      </c>
      <c r="D917">
        <v>5</v>
      </c>
      <c r="E917" t="s">
        <v>7</v>
      </c>
      <c r="F917">
        <v>12</v>
      </c>
      <c r="G917">
        <v>3</v>
      </c>
      <c r="H917" t="s">
        <v>8</v>
      </c>
      <c r="I917">
        <f t="shared" si="56"/>
        <v>0</v>
      </c>
      <c r="J917">
        <f>IF(Table2[[#This Row],[Drained_after_socializing]]="Yes",1,IF(Table2[[#This Row],[Drained_after_socializing]]="No",0,""))</f>
        <v>0</v>
      </c>
      <c r="K917">
        <f t="shared" si="57"/>
        <v>1</v>
      </c>
      <c r="L917" t="str">
        <f t="shared" si="58"/>
        <v>Low</v>
      </c>
      <c r="M917">
        <f t="shared" si="59"/>
        <v>0</v>
      </c>
    </row>
    <row r="918" spans="1:13" x14ac:dyDescent="0.35">
      <c r="A918">
        <v>4</v>
      </c>
      <c r="B918" t="s">
        <v>9</v>
      </c>
      <c r="C918">
        <v>2</v>
      </c>
      <c r="D918">
        <v>2</v>
      </c>
      <c r="E918" t="s">
        <v>9</v>
      </c>
      <c r="F918">
        <v>3</v>
      </c>
      <c r="G918">
        <v>1</v>
      </c>
      <c r="H918" t="s">
        <v>10</v>
      </c>
      <c r="I918">
        <f t="shared" si="56"/>
        <v>1</v>
      </c>
      <c r="J918">
        <f>IF(Table2[[#This Row],[Drained_after_socializing]]="Yes",1,IF(Table2[[#This Row],[Drained_after_socializing]]="No",0,""))</f>
        <v>1</v>
      </c>
      <c r="K918">
        <f t="shared" si="57"/>
        <v>0</v>
      </c>
      <c r="L918" t="str">
        <f t="shared" si="58"/>
        <v>Medium</v>
      </c>
      <c r="M918">
        <f t="shared" si="59"/>
        <v>4.5061608304100043</v>
      </c>
    </row>
    <row r="919" spans="1:13" x14ac:dyDescent="0.35">
      <c r="A919">
        <v>6</v>
      </c>
      <c r="B919" t="s">
        <v>9</v>
      </c>
      <c r="C919">
        <v>3</v>
      </c>
      <c r="D919">
        <v>1</v>
      </c>
      <c r="E919" t="s">
        <v>9</v>
      </c>
      <c r="F919">
        <v>5</v>
      </c>
      <c r="G919">
        <v>1</v>
      </c>
      <c r="H919" t="s">
        <v>10</v>
      </c>
      <c r="I919">
        <f t="shared" si="56"/>
        <v>1</v>
      </c>
      <c r="J919">
        <f>IF(Table2[[#This Row],[Drained_after_socializing]]="Yes",1,IF(Table2[[#This Row],[Drained_after_socializing]]="No",0,""))</f>
        <v>1</v>
      </c>
      <c r="K919">
        <f t="shared" si="57"/>
        <v>0</v>
      </c>
      <c r="L919" t="str">
        <f t="shared" si="58"/>
        <v>Medium</v>
      </c>
      <c r="M919">
        <f t="shared" si="59"/>
        <v>4.5061608304100043</v>
      </c>
    </row>
    <row r="920" spans="1:13" x14ac:dyDescent="0.35">
      <c r="A920">
        <v>11</v>
      </c>
      <c r="B920" t="s">
        <v>9</v>
      </c>
      <c r="C920">
        <v>2</v>
      </c>
      <c r="D920">
        <v>0</v>
      </c>
      <c r="E920" t="s">
        <v>9</v>
      </c>
      <c r="F920">
        <v>5</v>
      </c>
      <c r="G920">
        <v>0</v>
      </c>
      <c r="H920" t="s">
        <v>10</v>
      </c>
      <c r="I920">
        <f t="shared" si="56"/>
        <v>1</v>
      </c>
      <c r="J920">
        <f>IF(Table2[[#This Row],[Drained_after_socializing]]="Yes",1,IF(Table2[[#This Row],[Drained_after_socializing]]="No",0,""))</f>
        <v>1</v>
      </c>
      <c r="K920">
        <f t="shared" si="57"/>
        <v>0</v>
      </c>
      <c r="L920" t="str">
        <f t="shared" si="58"/>
        <v>High</v>
      </c>
      <c r="M920">
        <f t="shared" si="59"/>
        <v>4.5061608304100043</v>
      </c>
    </row>
    <row r="921" spans="1:13" x14ac:dyDescent="0.35">
      <c r="A921">
        <v>4</v>
      </c>
      <c r="B921" t="s">
        <v>9</v>
      </c>
      <c r="C921">
        <v>3</v>
      </c>
      <c r="D921">
        <v>2</v>
      </c>
      <c r="E921" t="s">
        <v>9</v>
      </c>
      <c r="F921">
        <v>0</v>
      </c>
      <c r="G921">
        <v>0</v>
      </c>
      <c r="H921" t="s">
        <v>10</v>
      </c>
      <c r="I921">
        <f t="shared" si="56"/>
        <v>1</v>
      </c>
      <c r="J921">
        <f>IF(Table2[[#This Row],[Drained_after_socializing]]="Yes",1,IF(Table2[[#This Row],[Drained_after_socializing]]="No",0,""))</f>
        <v>1</v>
      </c>
      <c r="K921">
        <f t="shared" si="57"/>
        <v>0</v>
      </c>
      <c r="L921" t="str">
        <f t="shared" si="58"/>
        <v>Medium</v>
      </c>
      <c r="M921">
        <f t="shared" si="59"/>
        <v>4.5061608304100043</v>
      </c>
    </row>
    <row r="922" spans="1:13" x14ac:dyDescent="0.35">
      <c r="A922">
        <v>2</v>
      </c>
      <c r="B922" t="s">
        <v>7</v>
      </c>
      <c r="C922">
        <v>9</v>
      </c>
      <c r="D922">
        <v>4</v>
      </c>
      <c r="E922" t="s">
        <v>7</v>
      </c>
      <c r="F922">
        <v>12</v>
      </c>
      <c r="G922">
        <v>6</v>
      </c>
      <c r="H922" t="s">
        <v>8</v>
      </c>
      <c r="I922">
        <f t="shared" si="56"/>
        <v>0</v>
      </c>
      <c r="J922">
        <f>IF(Table2[[#This Row],[Drained_after_socializing]]="Yes",1,IF(Table2[[#This Row],[Drained_after_socializing]]="No",0,""))</f>
        <v>0</v>
      </c>
      <c r="K922">
        <f t="shared" si="57"/>
        <v>1</v>
      </c>
      <c r="L922" t="str">
        <f t="shared" si="58"/>
        <v>Low</v>
      </c>
      <c r="M922">
        <f t="shared" si="59"/>
        <v>0</v>
      </c>
    </row>
    <row r="923" spans="1:13" x14ac:dyDescent="0.35">
      <c r="A923">
        <v>8</v>
      </c>
      <c r="B923" t="s">
        <v>9</v>
      </c>
      <c r="C923">
        <v>0</v>
      </c>
      <c r="D923">
        <v>1</v>
      </c>
      <c r="E923" t="s">
        <v>9</v>
      </c>
      <c r="F923">
        <v>3</v>
      </c>
      <c r="G923">
        <v>0</v>
      </c>
      <c r="H923" t="s">
        <v>10</v>
      </c>
      <c r="I923">
        <f t="shared" si="56"/>
        <v>1</v>
      </c>
      <c r="J923">
        <f>IF(Table2[[#This Row],[Drained_after_socializing]]="Yes",1,IF(Table2[[#This Row],[Drained_after_socializing]]="No",0,""))</f>
        <v>1</v>
      </c>
      <c r="K923">
        <f t="shared" si="57"/>
        <v>0</v>
      </c>
      <c r="L923" t="str">
        <f t="shared" si="58"/>
        <v>High</v>
      </c>
      <c r="M923">
        <f t="shared" si="59"/>
        <v>4.5061608304100043</v>
      </c>
    </row>
    <row r="924" spans="1:13" x14ac:dyDescent="0.35">
      <c r="A924">
        <v>3</v>
      </c>
      <c r="B924" t="s">
        <v>7</v>
      </c>
      <c r="C924">
        <v>6</v>
      </c>
      <c r="D924">
        <v>7</v>
      </c>
      <c r="E924" t="s">
        <v>7</v>
      </c>
      <c r="F924">
        <v>10</v>
      </c>
      <c r="G924">
        <v>8</v>
      </c>
      <c r="H924" t="s">
        <v>8</v>
      </c>
      <c r="I924">
        <f t="shared" si="56"/>
        <v>0</v>
      </c>
      <c r="J924">
        <f>IF(Table2[[#This Row],[Drained_after_socializing]]="Yes",1,IF(Table2[[#This Row],[Drained_after_socializing]]="No",0,""))</f>
        <v>0</v>
      </c>
      <c r="K924">
        <f t="shared" si="57"/>
        <v>1</v>
      </c>
      <c r="L924" t="str">
        <f t="shared" si="58"/>
        <v>Low</v>
      </c>
      <c r="M924">
        <f t="shared" si="59"/>
        <v>0</v>
      </c>
    </row>
    <row r="925" spans="1:13" x14ac:dyDescent="0.35">
      <c r="A925">
        <v>3</v>
      </c>
      <c r="B925" t="s">
        <v>7</v>
      </c>
      <c r="C925">
        <v>5</v>
      </c>
      <c r="D925">
        <v>6</v>
      </c>
      <c r="E925" t="s">
        <v>7</v>
      </c>
      <c r="F925">
        <v>11</v>
      </c>
      <c r="G925">
        <v>6</v>
      </c>
      <c r="H925" t="s">
        <v>8</v>
      </c>
      <c r="I925">
        <f t="shared" si="56"/>
        <v>0</v>
      </c>
      <c r="J925">
        <f>IF(Table2[[#This Row],[Drained_after_socializing]]="Yes",1,IF(Table2[[#This Row],[Drained_after_socializing]]="No",0,""))</f>
        <v>0</v>
      </c>
      <c r="K925">
        <f t="shared" si="57"/>
        <v>1</v>
      </c>
      <c r="L925" t="str">
        <f t="shared" si="58"/>
        <v>Low</v>
      </c>
      <c r="M925">
        <f t="shared" si="59"/>
        <v>0</v>
      </c>
    </row>
    <row r="926" spans="1:13" x14ac:dyDescent="0.35">
      <c r="A926">
        <v>0</v>
      </c>
      <c r="B926" t="s">
        <v>7</v>
      </c>
      <c r="C926">
        <v>5</v>
      </c>
      <c r="D926">
        <v>6</v>
      </c>
      <c r="E926" t="s">
        <v>7</v>
      </c>
      <c r="F926">
        <v>11</v>
      </c>
      <c r="G926">
        <v>8</v>
      </c>
      <c r="H926" t="s">
        <v>8</v>
      </c>
      <c r="I926">
        <f t="shared" si="56"/>
        <v>0</v>
      </c>
      <c r="J926">
        <f>IF(Table2[[#This Row],[Drained_after_socializing]]="Yes",1,IF(Table2[[#This Row],[Drained_after_socializing]]="No",0,""))</f>
        <v>0</v>
      </c>
      <c r="K926">
        <f t="shared" si="57"/>
        <v>1</v>
      </c>
      <c r="L926" t="str">
        <f t="shared" si="58"/>
        <v>Low</v>
      </c>
      <c r="M926">
        <f t="shared" si="59"/>
        <v>0</v>
      </c>
    </row>
    <row r="927" spans="1:13" x14ac:dyDescent="0.35">
      <c r="A927">
        <v>1</v>
      </c>
      <c r="B927" t="s">
        <v>7</v>
      </c>
      <c r="C927">
        <v>7</v>
      </c>
      <c r="D927">
        <v>5</v>
      </c>
      <c r="E927" t="s">
        <v>7</v>
      </c>
      <c r="F927">
        <v>11</v>
      </c>
      <c r="G927">
        <v>3</v>
      </c>
      <c r="H927" t="s">
        <v>8</v>
      </c>
      <c r="I927">
        <f t="shared" si="56"/>
        <v>0</v>
      </c>
      <c r="J927">
        <f>IF(Table2[[#This Row],[Drained_after_socializing]]="Yes",1,IF(Table2[[#This Row],[Drained_after_socializing]]="No",0,""))</f>
        <v>0</v>
      </c>
      <c r="K927">
        <f t="shared" si="57"/>
        <v>1</v>
      </c>
      <c r="L927" t="str">
        <f t="shared" si="58"/>
        <v>Low</v>
      </c>
      <c r="M927">
        <f t="shared" si="59"/>
        <v>0</v>
      </c>
    </row>
    <row r="928" spans="1:13" x14ac:dyDescent="0.35">
      <c r="A928">
        <v>2</v>
      </c>
      <c r="B928" t="s">
        <v>7</v>
      </c>
      <c r="C928">
        <v>5</v>
      </c>
      <c r="D928">
        <v>6</v>
      </c>
      <c r="E928" t="s">
        <v>7</v>
      </c>
      <c r="F928">
        <v>9</v>
      </c>
      <c r="G928">
        <v>8</v>
      </c>
      <c r="H928" t="s">
        <v>10</v>
      </c>
      <c r="I928">
        <f t="shared" si="56"/>
        <v>0</v>
      </c>
      <c r="J928">
        <f>IF(Table2[[#This Row],[Drained_after_socializing]]="Yes",1,IF(Table2[[#This Row],[Drained_after_socializing]]="No",0,""))</f>
        <v>0</v>
      </c>
      <c r="K928">
        <f t="shared" si="57"/>
        <v>0</v>
      </c>
      <c r="L928" t="str">
        <f t="shared" si="58"/>
        <v>Low</v>
      </c>
      <c r="M928">
        <f t="shared" si="59"/>
        <v>4.5061608304100043</v>
      </c>
    </row>
    <row r="929" spans="1:13" x14ac:dyDescent="0.35">
      <c r="A929">
        <v>7</v>
      </c>
      <c r="B929" t="s">
        <v>9</v>
      </c>
      <c r="C929">
        <v>1</v>
      </c>
      <c r="D929">
        <v>0</v>
      </c>
      <c r="E929" t="s">
        <v>9</v>
      </c>
      <c r="F929">
        <v>4</v>
      </c>
      <c r="G929">
        <v>0</v>
      </c>
      <c r="H929" t="s">
        <v>10</v>
      </c>
      <c r="I929">
        <f t="shared" si="56"/>
        <v>1</v>
      </c>
      <c r="J929">
        <f>IF(Table2[[#This Row],[Drained_after_socializing]]="Yes",1,IF(Table2[[#This Row],[Drained_after_socializing]]="No",0,""))</f>
        <v>1</v>
      </c>
      <c r="K929">
        <f t="shared" si="57"/>
        <v>0</v>
      </c>
      <c r="L929" t="str">
        <f t="shared" si="58"/>
        <v>Medium</v>
      </c>
      <c r="M929">
        <f t="shared" si="59"/>
        <v>4.5061608304100043</v>
      </c>
    </row>
    <row r="930" spans="1:13" x14ac:dyDescent="0.35">
      <c r="A930">
        <v>10</v>
      </c>
      <c r="B930" t="s">
        <v>9</v>
      </c>
      <c r="C930">
        <v>2</v>
      </c>
      <c r="D930">
        <v>0</v>
      </c>
      <c r="E930" t="s">
        <v>9</v>
      </c>
      <c r="F930">
        <v>1</v>
      </c>
      <c r="G930">
        <v>1</v>
      </c>
      <c r="H930" t="s">
        <v>10</v>
      </c>
      <c r="I930">
        <f t="shared" si="56"/>
        <v>1</v>
      </c>
      <c r="J930">
        <f>IF(Table2[[#This Row],[Drained_after_socializing]]="Yes",1,IF(Table2[[#This Row],[Drained_after_socializing]]="No",0,""))</f>
        <v>1</v>
      </c>
      <c r="K930">
        <f t="shared" si="57"/>
        <v>0</v>
      </c>
      <c r="L930" t="str">
        <f t="shared" si="58"/>
        <v>High</v>
      </c>
      <c r="M930">
        <f t="shared" si="59"/>
        <v>4.5061608304100043</v>
      </c>
    </row>
    <row r="931" spans="1:13" x14ac:dyDescent="0.35">
      <c r="A931">
        <v>9</v>
      </c>
      <c r="B931" t="s">
        <v>7</v>
      </c>
      <c r="C931">
        <v>0</v>
      </c>
      <c r="D931">
        <v>2</v>
      </c>
      <c r="E931" t="s">
        <v>9</v>
      </c>
      <c r="F931">
        <v>3</v>
      </c>
      <c r="G931">
        <v>0</v>
      </c>
      <c r="H931" t="s">
        <v>10</v>
      </c>
      <c r="I931">
        <f t="shared" si="56"/>
        <v>0</v>
      </c>
      <c r="J931">
        <f>IF(Table2[[#This Row],[Drained_after_socializing]]="Yes",1,IF(Table2[[#This Row],[Drained_after_socializing]]="No",0,""))</f>
        <v>1</v>
      </c>
      <c r="K931">
        <f t="shared" si="57"/>
        <v>0</v>
      </c>
      <c r="L931" t="str">
        <f t="shared" si="58"/>
        <v>High</v>
      </c>
      <c r="M931">
        <f t="shared" si="59"/>
        <v>4.5061608304100043</v>
      </c>
    </row>
    <row r="932" spans="1:13" x14ac:dyDescent="0.35">
      <c r="A932">
        <v>11</v>
      </c>
      <c r="B932" t="s">
        <v>9</v>
      </c>
      <c r="C932">
        <v>3</v>
      </c>
      <c r="D932">
        <v>2</v>
      </c>
      <c r="E932" t="s">
        <v>9</v>
      </c>
      <c r="F932">
        <v>5</v>
      </c>
      <c r="G932">
        <v>0</v>
      </c>
      <c r="H932" t="s">
        <v>10</v>
      </c>
      <c r="I932">
        <f t="shared" si="56"/>
        <v>1</v>
      </c>
      <c r="J932">
        <f>IF(Table2[[#This Row],[Drained_after_socializing]]="Yes",1,IF(Table2[[#This Row],[Drained_after_socializing]]="No",0,""))</f>
        <v>1</v>
      </c>
      <c r="K932">
        <f t="shared" si="57"/>
        <v>0</v>
      </c>
      <c r="L932" t="str">
        <f t="shared" si="58"/>
        <v>High</v>
      </c>
      <c r="M932">
        <f t="shared" si="59"/>
        <v>4.5061608304100043</v>
      </c>
    </row>
    <row r="933" spans="1:13" x14ac:dyDescent="0.35">
      <c r="A933">
        <v>2</v>
      </c>
      <c r="B933" t="s">
        <v>7</v>
      </c>
      <c r="C933">
        <v>7</v>
      </c>
      <c r="D933">
        <v>6</v>
      </c>
      <c r="E933" t="s">
        <v>7</v>
      </c>
      <c r="F933">
        <v>13</v>
      </c>
      <c r="G933">
        <v>8</v>
      </c>
      <c r="H933" t="s">
        <v>8</v>
      </c>
      <c r="I933">
        <f t="shared" si="56"/>
        <v>0</v>
      </c>
      <c r="J933">
        <f>IF(Table2[[#This Row],[Drained_after_socializing]]="Yes",1,IF(Table2[[#This Row],[Drained_after_socializing]]="No",0,""))</f>
        <v>0</v>
      </c>
      <c r="K933">
        <f t="shared" si="57"/>
        <v>1</v>
      </c>
      <c r="L933" t="str">
        <f t="shared" si="58"/>
        <v>Low</v>
      </c>
      <c r="M933">
        <f t="shared" si="59"/>
        <v>0</v>
      </c>
    </row>
    <row r="934" spans="1:13" x14ac:dyDescent="0.35">
      <c r="A934">
        <v>0</v>
      </c>
      <c r="B934" t="s">
        <v>7</v>
      </c>
      <c r="C934">
        <v>7</v>
      </c>
      <c r="D934">
        <v>7</v>
      </c>
      <c r="E934" t="s">
        <v>7</v>
      </c>
      <c r="F934">
        <v>13</v>
      </c>
      <c r="G934">
        <v>6</v>
      </c>
      <c r="H934" t="s">
        <v>10</v>
      </c>
      <c r="I934">
        <f t="shared" si="56"/>
        <v>0</v>
      </c>
      <c r="J934">
        <f>IF(Table2[[#This Row],[Drained_after_socializing]]="Yes",1,IF(Table2[[#This Row],[Drained_after_socializing]]="No",0,""))</f>
        <v>0</v>
      </c>
      <c r="K934">
        <f t="shared" si="57"/>
        <v>0</v>
      </c>
      <c r="L934" t="str">
        <f t="shared" si="58"/>
        <v>Low</v>
      </c>
      <c r="M934">
        <f t="shared" si="59"/>
        <v>4.5061608304100043</v>
      </c>
    </row>
    <row r="935" spans="1:13" x14ac:dyDescent="0.35">
      <c r="A935">
        <v>4</v>
      </c>
      <c r="B935" t="s">
        <v>9</v>
      </c>
      <c r="C935">
        <v>0</v>
      </c>
      <c r="D935">
        <v>1</v>
      </c>
      <c r="E935" t="s">
        <v>9</v>
      </c>
      <c r="F935">
        <v>4</v>
      </c>
      <c r="G935">
        <v>1</v>
      </c>
      <c r="H935" t="s">
        <v>10</v>
      </c>
      <c r="I935">
        <f t="shared" si="56"/>
        <v>1</v>
      </c>
      <c r="J935">
        <f>IF(Table2[[#This Row],[Drained_after_socializing]]="Yes",1,IF(Table2[[#This Row],[Drained_after_socializing]]="No",0,""))</f>
        <v>1</v>
      </c>
      <c r="K935">
        <f t="shared" si="57"/>
        <v>0</v>
      </c>
      <c r="L935" t="str">
        <f t="shared" si="58"/>
        <v>Medium</v>
      </c>
      <c r="M935">
        <f t="shared" si="59"/>
        <v>4.5061608304100043</v>
      </c>
    </row>
    <row r="936" spans="1:13" x14ac:dyDescent="0.35">
      <c r="A936">
        <v>1</v>
      </c>
      <c r="B936" t="s">
        <v>7</v>
      </c>
      <c r="C936">
        <v>5</v>
      </c>
      <c r="D936">
        <v>7</v>
      </c>
      <c r="E936" t="s">
        <v>7</v>
      </c>
      <c r="F936">
        <v>12</v>
      </c>
      <c r="G936">
        <v>3</v>
      </c>
      <c r="H936" t="s">
        <v>8</v>
      </c>
      <c r="I936">
        <f t="shared" si="56"/>
        <v>0</v>
      </c>
      <c r="J936">
        <f>IF(Table2[[#This Row],[Drained_after_socializing]]="Yes",1,IF(Table2[[#This Row],[Drained_after_socializing]]="No",0,""))</f>
        <v>0</v>
      </c>
      <c r="K936">
        <f t="shared" si="57"/>
        <v>1</v>
      </c>
      <c r="L936" t="str">
        <f t="shared" si="58"/>
        <v>Low</v>
      </c>
      <c r="M936">
        <f t="shared" si="59"/>
        <v>0</v>
      </c>
    </row>
    <row r="937" spans="1:13" x14ac:dyDescent="0.35">
      <c r="A937">
        <v>0</v>
      </c>
      <c r="B937" t="s">
        <v>7</v>
      </c>
      <c r="C937">
        <v>7</v>
      </c>
      <c r="D937">
        <v>5</v>
      </c>
      <c r="E937" t="s">
        <v>7</v>
      </c>
      <c r="F937">
        <v>9</v>
      </c>
      <c r="G937">
        <v>4</v>
      </c>
      <c r="H937" t="s">
        <v>8</v>
      </c>
      <c r="I937">
        <f t="shared" si="56"/>
        <v>0</v>
      </c>
      <c r="J937">
        <f>IF(Table2[[#This Row],[Drained_after_socializing]]="Yes",1,IF(Table2[[#This Row],[Drained_after_socializing]]="No",0,""))</f>
        <v>0</v>
      </c>
      <c r="K937">
        <f t="shared" si="57"/>
        <v>1</v>
      </c>
      <c r="L937" t="str">
        <f t="shared" si="58"/>
        <v>Low</v>
      </c>
      <c r="M937">
        <f t="shared" si="59"/>
        <v>0</v>
      </c>
    </row>
    <row r="938" spans="1:13" x14ac:dyDescent="0.35">
      <c r="A938">
        <v>8</v>
      </c>
      <c r="B938" t="s">
        <v>9</v>
      </c>
      <c r="C938">
        <v>1</v>
      </c>
      <c r="D938">
        <v>0</v>
      </c>
      <c r="E938" t="s">
        <v>9</v>
      </c>
      <c r="F938">
        <v>1</v>
      </c>
      <c r="G938">
        <v>0</v>
      </c>
      <c r="H938" t="s">
        <v>10</v>
      </c>
      <c r="I938">
        <f t="shared" si="56"/>
        <v>1</v>
      </c>
      <c r="J938">
        <f>IF(Table2[[#This Row],[Drained_after_socializing]]="Yes",1,IF(Table2[[#This Row],[Drained_after_socializing]]="No",0,""))</f>
        <v>1</v>
      </c>
      <c r="K938">
        <f t="shared" si="57"/>
        <v>0</v>
      </c>
      <c r="L938" t="str">
        <f t="shared" si="58"/>
        <v>High</v>
      </c>
      <c r="M938">
        <f t="shared" si="59"/>
        <v>4.5061608304100043</v>
      </c>
    </row>
    <row r="939" spans="1:13" x14ac:dyDescent="0.35">
      <c r="A939">
        <v>1</v>
      </c>
      <c r="B939" t="s">
        <v>7</v>
      </c>
      <c r="C939">
        <v>4</v>
      </c>
      <c r="D939">
        <v>4</v>
      </c>
      <c r="E939" t="s">
        <v>7</v>
      </c>
      <c r="F939">
        <v>7</v>
      </c>
      <c r="G939">
        <v>5</v>
      </c>
      <c r="H939" t="s">
        <v>8</v>
      </c>
      <c r="I939">
        <f t="shared" si="56"/>
        <v>0</v>
      </c>
      <c r="J939">
        <f>IF(Table2[[#This Row],[Drained_after_socializing]]="Yes",1,IF(Table2[[#This Row],[Drained_after_socializing]]="No",0,""))</f>
        <v>0</v>
      </c>
      <c r="K939">
        <f t="shared" si="57"/>
        <v>1</v>
      </c>
      <c r="L939" t="str">
        <f t="shared" si="58"/>
        <v>Low</v>
      </c>
      <c r="M939">
        <f t="shared" si="59"/>
        <v>0</v>
      </c>
    </row>
    <row r="940" spans="1:13" x14ac:dyDescent="0.35">
      <c r="A940">
        <v>0</v>
      </c>
      <c r="B940" t="s">
        <v>7</v>
      </c>
      <c r="C940">
        <v>4</v>
      </c>
      <c r="D940">
        <v>4</v>
      </c>
      <c r="E940" t="s">
        <v>7</v>
      </c>
      <c r="F940">
        <v>8</v>
      </c>
      <c r="G940">
        <v>6</v>
      </c>
      <c r="H940" t="s">
        <v>8</v>
      </c>
      <c r="I940">
        <f t="shared" si="56"/>
        <v>0</v>
      </c>
      <c r="J940">
        <f>IF(Table2[[#This Row],[Drained_after_socializing]]="Yes",1,IF(Table2[[#This Row],[Drained_after_socializing]]="No",0,""))</f>
        <v>0</v>
      </c>
      <c r="K940">
        <f t="shared" si="57"/>
        <v>1</v>
      </c>
      <c r="L940" t="str">
        <f t="shared" si="58"/>
        <v>Low</v>
      </c>
      <c r="M940">
        <f t="shared" si="59"/>
        <v>0</v>
      </c>
    </row>
    <row r="941" spans="1:13" x14ac:dyDescent="0.35">
      <c r="A941">
        <v>9</v>
      </c>
      <c r="B941" t="s">
        <v>9</v>
      </c>
      <c r="C941">
        <v>2</v>
      </c>
      <c r="D941">
        <v>1</v>
      </c>
      <c r="E941" t="s">
        <v>9</v>
      </c>
      <c r="F941">
        <v>3</v>
      </c>
      <c r="G941">
        <v>1</v>
      </c>
      <c r="H941" t="s">
        <v>10</v>
      </c>
      <c r="I941">
        <f t="shared" si="56"/>
        <v>1</v>
      </c>
      <c r="J941">
        <f>IF(Table2[[#This Row],[Drained_after_socializing]]="Yes",1,IF(Table2[[#This Row],[Drained_after_socializing]]="No",0,""))</f>
        <v>1</v>
      </c>
      <c r="K941">
        <f t="shared" si="57"/>
        <v>0</v>
      </c>
      <c r="L941" t="str">
        <f t="shared" si="58"/>
        <v>High</v>
      </c>
      <c r="M941">
        <f t="shared" si="59"/>
        <v>4.5061608304100043</v>
      </c>
    </row>
    <row r="942" spans="1:13" x14ac:dyDescent="0.35">
      <c r="A942">
        <v>2</v>
      </c>
      <c r="B942" t="s">
        <v>7</v>
      </c>
      <c r="C942">
        <v>9</v>
      </c>
      <c r="D942">
        <v>6</v>
      </c>
      <c r="E942" t="s">
        <v>7</v>
      </c>
      <c r="F942">
        <v>11</v>
      </c>
      <c r="G942">
        <v>5</v>
      </c>
      <c r="H942" t="s">
        <v>8</v>
      </c>
      <c r="I942">
        <f t="shared" si="56"/>
        <v>0</v>
      </c>
      <c r="J942">
        <f>IF(Table2[[#This Row],[Drained_after_socializing]]="Yes",1,IF(Table2[[#This Row],[Drained_after_socializing]]="No",0,""))</f>
        <v>0</v>
      </c>
      <c r="K942">
        <f t="shared" si="57"/>
        <v>1</v>
      </c>
      <c r="L942" t="str">
        <f t="shared" si="58"/>
        <v>Low</v>
      </c>
      <c r="M942">
        <f t="shared" si="59"/>
        <v>0</v>
      </c>
    </row>
    <row r="943" spans="1:13" x14ac:dyDescent="0.35">
      <c r="A943">
        <v>2</v>
      </c>
      <c r="B943" t="s">
        <v>7</v>
      </c>
      <c r="C943">
        <v>9</v>
      </c>
      <c r="D943">
        <v>7</v>
      </c>
      <c r="E943" t="s">
        <v>7</v>
      </c>
      <c r="F943">
        <v>10</v>
      </c>
      <c r="G943">
        <v>6</v>
      </c>
      <c r="H943" t="s">
        <v>8</v>
      </c>
      <c r="I943">
        <f t="shared" si="56"/>
        <v>0</v>
      </c>
      <c r="J943">
        <f>IF(Table2[[#This Row],[Drained_after_socializing]]="Yes",1,IF(Table2[[#This Row],[Drained_after_socializing]]="No",0,""))</f>
        <v>0</v>
      </c>
      <c r="K943">
        <f t="shared" si="57"/>
        <v>1</v>
      </c>
      <c r="L943" t="str">
        <f t="shared" si="58"/>
        <v>Low</v>
      </c>
      <c r="M943">
        <f t="shared" si="59"/>
        <v>0</v>
      </c>
    </row>
    <row r="944" spans="1:13" x14ac:dyDescent="0.35">
      <c r="A944">
        <v>5</v>
      </c>
      <c r="B944" t="s">
        <v>9</v>
      </c>
      <c r="C944">
        <v>3</v>
      </c>
      <c r="D944">
        <v>2</v>
      </c>
      <c r="E944" t="s">
        <v>9</v>
      </c>
      <c r="F944">
        <v>0</v>
      </c>
      <c r="G944">
        <v>1</v>
      </c>
      <c r="H944" t="s">
        <v>10</v>
      </c>
      <c r="I944">
        <f t="shared" si="56"/>
        <v>1</v>
      </c>
      <c r="J944">
        <f>IF(Table2[[#This Row],[Drained_after_socializing]]="Yes",1,IF(Table2[[#This Row],[Drained_after_socializing]]="No",0,""))</f>
        <v>1</v>
      </c>
      <c r="K944">
        <f t="shared" si="57"/>
        <v>0</v>
      </c>
      <c r="L944" t="str">
        <f t="shared" si="58"/>
        <v>Medium</v>
      </c>
      <c r="M944">
        <f t="shared" si="59"/>
        <v>4.5061608304100043</v>
      </c>
    </row>
    <row r="945" spans="1:13" x14ac:dyDescent="0.35">
      <c r="A945">
        <v>9</v>
      </c>
      <c r="B945" t="s">
        <v>9</v>
      </c>
      <c r="C945">
        <v>1</v>
      </c>
      <c r="D945">
        <v>0</v>
      </c>
      <c r="E945" t="s">
        <v>9</v>
      </c>
      <c r="F945">
        <v>2</v>
      </c>
      <c r="G945">
        <v>1</v>
      </c>
      <c r="H945" t="s">
        <v>10</v>
      </c>
      <c r="I945">
        <f t="shared" si="56"/>
        <v>1</v>
      </c>
      <c r="J945">
        <f>IF(Table2[[#This Row],[Drained_after_socializing]]="Yes",1,IF(Table2[[#This Row],[Drained_after_socializing]]="No",0,""))</f>
        <v>1</v>
      </c>
      <c r="K945">
        <f t="shared" si="57"/>
        <v>0</v>
      </c>
      <c r="L945" t="str">
        <f t="shared" si="58"/>
        <v>High</v>
      </c>
      <c r="M945">
        <f t="shared" si="59"/>
        <v>4.5061608304100043</v>
      </c>
    </row>
    <row r="946" spans="1:13" x14ac:dyDescent="0.35">
      <c r="A946">
        <v>11</v>
      </c>
      <c r="B946" t="s">
        <v>9</v>
      </c>
      <c r="C946">
        <v>1</v>
      </c>
      <c r="D946">
        <v>1</v>
      </c>
      <c r="E946" t="s">
        <v>9</v>
      </c>
      <c r="F946">
        <v>5</v>
      </c>
      <c r="G946">
        <v>1</v>
      </c>
      <c r="H946" t="s">
        <v>10</v>
      </c>
      <c r="I946">
        <f t="shared" si="56"/>
        <v>1</v>
      </c>
      <c r="J946">
        <f>IF(Table2[[#This Row],[Drained_after_socializing]]="Yes",1,IF(Table2[[#This Row],[Drained_after_socializing]]="No",0,""))</f>
        <v>1</v>
      </c>
      <c r="K946">
        <f t="shared" si="57"/>
        <v>0</v>
      </c>
      <c r="L946" t="str">
        <f t="shared" si="58"/>
        <v>High</v>
      </c>
      <c r="M946">
        <f t="shared" si="59"/>
        <v>4.5061608304100043</v>
      </c>
    </row>
    <row r="947" spans="1:13" x14ac:dyDescent="0.35">
      <c r="A947">
        <v>2</v>
      </c>
      <c r="B947" t="s">
        <v>7</v>
      </c>
      <c r="C947">
        <v>7</v>
      </c>
      <c r="D947">
        <v>5</v>
      </c>
      <c r="E947" t="s">
        <v>7</v>
      </c>
      <c r="F947">
        <v>14</v>
      </c>
      <c r="G947">
        <v>9</v>
      </c>
      <c r="H947" t="s">
        <v>8</v>
      </c>
      <c r="I947">
        <f t="shared" si="56"/>
        <v>0</v>
      </c>
      <c r="J947">
        <f>IF(Table2[[#This Row],[Drained_after_socializing]]="Yes",1,IF(Table2[[#This Row],[Drained_after_socializing]]="No",0,""))</f>
        <v>0</v>
      </c>
      <c r="K947">
        <f t="shared" si="57"/>
        <v>1</v>
      </c>
      <c r="L947" t="str">
        <f t="shared" si="58"/>
        <v>Low</v>
      </c>
      <c r="M947">
        <f t="shared" si="59"/>
        <v>0</v>
      </c>
    </row>
    <row r="948" spans="1:13" x14ac:dyDescent="0.35">
      <c r="A948">
        <v>0</v>
      </c>
      <c r="B948" t="s">
        <v>7</v>
      </c>
      <c r="C948">
        <v>6</v>
      </c>
      <c r="D948">
        <v>5</v>
      </c>
      <c r="E948" t="s">
        <v>7</v>
      </c>
      <c r="F948">
        <v>7</v>
      </c>
      <c r="G948">
        <v>5</v>
      </c>
      <c r="H948" t="s">
        <v>8</v>
      </c>
      <c r="I948">
        <f t="shared" si="56"/>
        <v>0</v>
      </c>
      <c r="J948">
        <f>IF(Table2[[#This Row],[Drained_after_socializing]]="Yes",1,IF(Table2[[#This Row],[Drained_after_socializing]]="No",0,""))</f>
        <v>0</v>
      </c>
      <c r="K948">
        <f t="shared" si="57"/>
        <v>1</v>
      </c>
      <c r="L948" t="str">
        <f t="shared" si="58"/>
        <v>Low</v>
      </c>
      <c r="M948">
        <f t="shared" si="59"/>
        <v>0</v>
      </c>
    </row>
    <row r="949" spans="1:13" x14ac:dyDescent="0.35">
      <c r="A949">
        <v>5</v>
      </c>
      <c r="B949" t="s">
        <v>9</v>
      </c>
      <c r="C949">
        <v>1</v>
      </c>
      <c r="D949">
        <v>1</v>
      </c>
      <c r="E949" t="s">
        <v>9</v>
      </c>
      <c r="F949">
        <v>1</v>
      </c>
      <c r="G949">
        <v>0</v>
      </c>
      <c r="H949" t="s">
        <v>10</v>
      </c>
      <c r="I949">
        <f t="shared" si="56"/>
        <v>1</v>
      </c>
      <c r="J949">
        <f>IF(Table2[[#This Row],[Drained_after_socializing]]="Yes",1,IF(Table2[[#This Row],[Drained_after_socializing]]="No",0,""))</f>
        <v>1</v>
      </c>
      <c r="K949">
        <f t="shared" si="57"/>
        <v>0</v>
      </c>
      <c r="L949" t="str">
        <f t="shared" si="58"/>
        <v>Medium</v>
      </c>
      <c r="M949">
        <f t="shared" si="59"/>
        <v>4.5061608304100043</v>
      </c>
    </row>
    <row r="950" spans="1:13" x14ac:dyDescent="0.35">
      <c r="A950">
        <v>4.5058160029999996</v>
      </c>
      <c r="B950" t="s">
        <v>7</v>
      </c>
      <c r="C950">
        <v>4</v>
      </c>
      <c r="D950">
        <v>4</v>
      </c>
      <c r="E950" t="s">
        <v>7</v>
      </c>
      <c r="F950">
        <v>11</v>
      </c>
      <c r="G950">
        <v>3</v>
      </c>
      <c r="H950" t="s">
        <v>10</v>
      </c>
      <c r="I950">
        <f t="shared" si="56"/>
        <v>0</v>
      </c>
      <c r="J950">
        <f>IF(Table2[[#This Row],[Drained_after_socializing]]="Yes",1,IF(Table2[[#This Row],[Drained_after_socializing]]="No",0,""))</f>
        <v>0</v>
      </c>
      <c r="K950">
        <f t="shared" si="57"/>
        <v>0</v>
      </c>
      <c r="L950" t="str">
        <f t="shared" si="58"/>
        <v>Medium</v>
      </c>
      <c r="M950">
        <f t="shared" si="59"/>
        <v>4.5061608304100043</v>
      </c>
    </row>
    <row r="951" spans="1:13" x14ac:dyDescent="0.35">
      <c r="A951">
        <v>7</v>
      </c>
      <c r="B951" t="s">
        <v>9</v>
      </c>
      <c r="C951">
        <v>2</v>
      </c>
      <c r="D951">
        <v>1</v>
      </c>
      <c r="E951" t="s">
        <v>9</v>
      </c>
      <c r="F951">
        <v>0</v>
      </c>
      <c r="G951">
        <v>3.5647266310000001</v>
      </c>
      <c r="H951" t="s">
        <v>10</v>
      </c>
      <c r="I951">
        <f t="shared" si="56"/>
        <v>1</v>
      </c>
      <c r="J951">
        <f>IF(Table2[[#This Row],[Drained_after_socializing]]="Yes",1,IF(Table2[[#This Row],[Drained_after_socializing]]="No",0,""))</f>
        <v>1</v>
      </c>
      <c r="K951">
        <f t="shared" si="57"/>
        <v>0</v>
      </c>
      <c r="L951" t="str">
        <f t="shared" si="58"/>
        <v>Medium</v>
      </c>
      <c r="M951">
        <f t="shared" si="59"/>
        <v>4.5061608304100043</v>
      </c>
    </row>
    <row r="952" spans="1:13" x14ac:dyDescent="0.35">
      <c r="A952">
        <v>3</v>
      </c>
      <c r="B952" t="s">
        <v>7</v>
      </c>
      <c r="C952">
        <v>9</v>
      </c>
      <c r="D952">
        <v>5</v>
      </c>
      <c r="E952" t="s">
        <v>7</v>
      </c>
      <c r="F952">
        <v>9</v>
      </c>
      <c r="G952">
        <v>5</v>
      </c>
      <c r="H952" t="s">
        <v>10</v>
      </c>
      <c r="I952">
        <f t="shared" si="56"/>
        <v>0</v>
      </c>
      <c r="J952">
        <f>IF(Table2[[#This Row],[Drained_after_socializing]]="Yes",1,IF(Table2[[#This Row],[Drained_after_socializing]]="No",0,""))</f>
        <v>0</v>
      </c>
      <c r="K952">
        <f t="shared" si="57"/>
        <v>0</v>
      </c>
      <c r="L952" t="str">
        <f t="shared" si="58"/>
        <v>Low</v>
      </c>
      <c r="M952">
        <f t="shared" si="59"/>
        <v>4.5061608304100043</v>
      </c>
    </row>
    <row r="953" spans="1:13" x14ac:dyDescent="0.35">
      <c r="A953">
        <v>2</v>
      </c>
      <c r="B953" t="s">
        <v>7</v>
      </c>
      <c r="C953">
        <v>4</v>
      </c>
      <c r="D953">
        <v>5</v>
      </c>
      <c r="E953" t="s">
        <v>7</v>
      </c>
      <c r="F953">
        <v>14</v>
      </c>
      <c r="G953">
        <v>7</v>
      </c>
      <c r="H953" t="s">
        <v>10</v>
      </c>
      <c r="I953">
        <f t="shared" si="56"/>
        <v>0</v>
      </c>
      <c r="J953">
        <f>IF(Table2[[#This Row],[Drained_after_socializing]]="Yes",1,IF(Table2[[#This Row],[Drained_after_socializing]]="No",0,""))</f>
        <v>0</v>
      </c>
      <c r="K953">
        <f t="shared" si="57"/>
        <v>0</v>
      </c>
      <c r="L953" t="str">
        <f t="shared" si="58"/>
        <v>Low</v>
      </c>
      <c r="M953">
        <f t="shared" si="59"/>
        <v>4.5061608304100043</v>
      </c>
    </row>
    <row r="954" spans="1:13" x14ac:dyDescent="0.35">
      <c r="A954">
        <v>8</v>
      </c>
      <c r="B954" t="s">
        <v>9</v>
      </c>
      <c r="C954">
        <v>1</v>
      </c>
      <c r="D954">
        <v>0</v>
      </c>
      <c r="E954" t="s">
        <v>9</v>
      </c>
      <c r="F954">
        <v>1</v>
      </c>
      <c r="G954">
        <v>0</v>
      </c>
      <c r="H954" t="s">
        <v>10</v>
      </c>
      <c r="I954">
        <f t="shared" si="56"/>
        <v>1</v>
      </c>
      <c r="J954">
        <f>IF(Table2[[#This Row],[Drained_after_socializing]]="Yes",1,IF(Table2[[#This Row],[Drained_after_socializing]]="No",0,""))</f>
        <v>1</v>
      </c>
      <c r="K954">
        <f t="shared" si="57"/>
        <v>0</v>
      </c>
      <c r="L954" t="str">
        <f t="shared" si="58"/>
        <v>High</v>
      </c>
      <c r="M954">
        <f t="shared" si="59"/>
        <v>4.5061608304100043</v>
      </c>
    </row>
    <row r="955" spans="1:13" x14ac:dyDescent="0.35">
      <c r="A955">
        <v>2</v>
      </c>
      <c r="B955" t="s">
        <v>7</v>
      </c>
      <c r="C955">
        <v>7</v>
      </c>
      <c r="D955">
        <v>4</v>
      </c>
      <c r="E955" t="s">
        <v>7</v>
      </c>
      <c r="F955">
        <v>9</v>
      </c>
      <c r="G955">
        <v>4</v>
      </c>
      <c r="H955" t="s">
        <v>8</v>
      </c>
      <c r="I955">
        <f t="shared" si="56"/>
        <v>0</v>
      </c>
      <c r="J955">
        <f>IF(Table2[[#This Row],[Drained_after_socializing]]="Yes",1,IF(Table2[[#This Row],[Drained_after_socializing]]="No",0,""))</f>
        <v>0</v>
      </c>
      <c r="K955">
        <f t="shared" si="57"/>
        <v>1</v>
      </c>
      <c r="L955" t="str">
        <f t="shared" si="58"/>
        <v>Low</v>
      </c>
      <c r="M955">
        <f t="shared" si="59"/>
        <v>0</v>
      </c>
    </row>
    <row r="956" spans="1:13" x14ac:dyDescent="0.35">
      <c r="A956">
        <v>0</v>
      </c>
      <c r="B956" t="s">
        <v>7</v>
      </c>
      <c r="C956">
        <v>7</v>
      </c>
      <c r="D956">
        <v>6</v>
      </c>
      <c r="E956" t="s">
        <v>7</v>
      </c>
      <c r="F956">
        <v>11</v>
      </c>
      <c r="G956">
        <v>7</v>
      </c>
      <c r="H956" t="s">
        <v>8</v>
      </c>
      <c r="I956">
        <f t="shared" si="56"/>
        <v>0</v>
      </c>
      <c r="J956">
        <f>IF(Table2[[#This Row],[Drained_after_socializing]]="Yes",1,IF(Table2[[#This Row],[Drained_after_socializing]]="No",0,""))</f>
        <v>0</v>
      </c>
      <c r="K956">
        <f t="shared" si="57"/>
        <v>1</v>
      </c>
      <c r="L956" t="str">
        <f t="shared" si="58"/>
        <v>Low</v>
      </c>
      <c r="M956">
        <f t="shared" si="59"/>
        <v>0</v>
      </c>
    </row>
    <row r="957" spans="1:13" x14ac:dyDescent="0.35">
      <c r="A957">
        <v>2</v>
      </c>
      <c r="B957" t="s">
        <v>7</v>
      </c>
      <c r="C957">
        <v>9</v>
      </c>
      <c r="D957">
        <v>5</v>
      </c>
      <c r="E957" t="s">
        <v>7</v>
      </c>
      <c r="F957">
        <v>12</v>
      </c>
      <c r="G957">
        <v>5</v>
      </c>
      <c r="H957" t="s">
        <v>8</v>
      </c>
      <c r="I957">
        <f t="shared" si="56"/>
        <v>0</v>
      </c>
      <c r="J957">
        <f>IF(Table2[[#This Row],[Drained_after_socializing]]="Yes",1,IF(Table2[[#This Row],[Drained_after_socializing]]="No",0,""))</f>
        <v>0</v>
      </c>
      <c r="K957">
        <f t="shared" si="57"/>
        <v>1</v>
      </c>
      <c r="L957" t="str">
        <f t="shared" si="58"/>
        <v>Low</v>
      </c>
      <c r="M957">
        <f t="shared" si="59"/>
        <v>0</v>
      </c>
    </row>
    <row r="958" spans="1:13" x14ac:dyDescent="0.35">
      <c r="A958">
        <v>10</v>
      </c>
      <c r="B958" t="s">
        <v>9</v>
      </c>
      <c r="C958">
        <v>2</v>
      </c>
      <c r="D958">
        <v>0</v>
      </c>
      <c r="E958" t="s">
        <v>9</v>
      </c>
      <c r="F958">
        <v>2</v>
      </c>
      <c r="G958">
        <v>1</v>
      </c>
      <c r="H958" t="s">
        <v>10</v>
      </c>
      <c r="I958">
        <f t="shared" si="56"/>
        <v>1</v>
      </c>
      <c r="J958">
        <f>IF(Table2[[#This Row],[Drained_after_socializing]]="Yes",1,IF(Table2[[#This Row],[Drained_after_socializing]]="No",0,""))</f>
        <v>1</v>
      </c>
      <c r="K958">
        <f t="shared" si="57"/>
        <v>0</v>
      </c>
      <c r="L958" t="str">
        <f t="shared" si="58"/>
        <v>High</v>
      </c>
      <c r="M958">
        <f t="shared" si="59"/>
        <v>4.5061608304100043</v>
      </c>
    </row>
    <row r="959" spans="1:13" x14ac:dyDescent="0.35">
      <c r="A959">
        <v>1</v>
      </c>
      <c r="B959" t="s">
        <v>7</v>
      </c>
      <c r="C959">
        <v>4</v>
      </c>
      <c r="D959">
        <v>5</v>
      </c>
      <c r="E959" t="s">
        <v>7</v>
      </c>
      <c r="F959">
        <v>7</v>
      </c>
      <c r="G959">
        <v>7</v>
      </c>
      <c r="H959" t="s">
        <v>8</v>
      </c>
      <c r="I959">
        <f t="shared" si="56"/>
        <v>0</v>
      </c>
      <c r="J959">
        <f>IF(Table2[[#This Row],[Drained_after_socializing]]="Yes",1,IF(Table2[[#This Row],[Drained_after_socializing]]="No",0,""))</f>
        <v>0</v>
      </c>
      <c r="K959">
        <f t="shared" si="57"/>
        <v>1</v>
      </c>
      <c r="L959" t="str">
        <f t="shared" si="58"/>
        <v>Low</v>
      </c>
      <c r="M959">
        <f t="shared" si="59"/>
        <v>0</v>
      </c>
    </row>
    <row r="960" spans="1:13" x14ac:dyDescent="0.35">
      <c r="A960">
        <v>2</v>
      </c>
      <c r="B960" t="s">
        <v>7</v>
      </c>
      <c r="C960">
        <v>4</v>
      </c>
      <c r="D960">
        <v>6</v>
      </c>
      <c r="E960" t="s">
        <v>7</v>
      </c>
      <c r="F960">
        <v>8</v>
      </c>
      <c r="G960">
        <v>3</v>
      </c>
      <c r="H960" t="s">
        <v>8</v>
      </c>
      <c r="I960">
        <f t="shared" si="56"/>
        <v>0</v>
      </c>
      <c r="J960">
        <f>IF(Table2[[#This Row],[Drained_after_socializing]]="Yes",1,IF(Table2[[#This Row],[Drained_after_socializing]]="No",0,""))</f>
        <v>0</v>
      </c>
      <c r="K960">
        <f t="shared" si="57"/>
        <v>1</v>
      </c>
      <c r="L960" t="str">
        <f t="shared" si="58"/>
        <v>Low</v>
      </c>
      <c r="M960">
        <f t="shared" si="59"/>
        <v>0</v>
      </c>
    </row>
    <row r="961" spans="1:13" x14ac:dyDescent="0.35">
      <c r="A961">
        <v>6</v>
      </c>
      <c r="B961" t="s">
        <v>9</v>
      </c>
      <c r="C961">
        <v>0</v>
      </c>
      <c r="D961">
        <v>0</v>
      </c>
      <c r="E961" t="s">
        <v>9</v>
      </c>
      <c r="F961">
        <v>3</v>
      </c>
      <c r="G961">
        <v>1</v>
      </c>
      <c r="H961" t="s">
        <v>10</v>
      </c>
      <c r="I961">
        <f t="shared" si="56"/>
        <v>1</v>
      </c>
      <c r="J961">
        <f>IF(Table2[[#This Row],[Drained_after_socializing]]="Yes",1,IF(Table2[[#This Row],[Drained_after_socializing]]="No",0,""))</f>
        <v>1</v>
      </c>
      <c r="K961">
        <f t="shared" si="57"/>
        <v>0</v>
      </c>
      <c r="L961" t="str">
        <f t="shared" si="58"/>
        <v>Medium</v>
      </c>
      <c r="M961">
        <f t="shared" si="59"/>
        <v>4.5061608304100043</v>
      </c>
    </row>
    <row r="962" spans="1:13" x14ac:dyDescent="0.35">
      <c r="A962">
        <v>9</v>
      </c>
      <c r="B962" t="s">
        <v>9</v>
      </c>
      <c r="C962">
        <v>2</v>
      </c>
      <c r="D962">
        <v>2</v>
      </c>
      <c r="E962" t="s">
        <v>9</v>
      </c>
      <c r="F962">
        <v>3</v>
      </c>
      <c r="G962">
        <v>0</v>
      </c>
      <c r="H962" t="s">
        <v>10</v>
      </c>
      <c r="I962">
        <f t="shared" ref="I962:I1025" si="60">IF(B962="Yes",1,IF(B962="No",0,""))</f>
        <v>1</v>
      </c>
      <c r="J962">
        <f>IF(Table2[[#This Row],[Drained_after_socializing]]="Yes",1,IF(Table2[[#This Row],[Drained_after_socializing]]="No",0,""))</f>
        <v>1</v>
      </c>
      <c r="K962">
        <f t="shared" ref="K962:K1025" si="61">IF(H962="Extrovert",1,IF(H962="Introvert",0,""))</f>
        <v>0</v>
      </c>
      <c r="L962" t="str">
        <f t="shared" ref="L962:L1025" si="62">IF(A962&lt;=3,"Low",IF(A962&lt;=7,"Medium","High"))</f>
        <v>High</v>
      </c>
      <c r="M962">
        <f t="shared" ref="M962:M1025" si="63">AVERAGE(IF(H:H="Introvert",A:A))</f>
        <v>4.5061608304100043</v>
      </c>
    </row>
    <row r="963" spans="1:13" x14ac:dyDescent="0.35">
      <c r="A963">
        <v>7</v>
      </c>
      <c r="B963" t="s">
        <v>9</v>
      </c>
      <c r="C963">
        <v>3</v>
      </c>
      <c r="D963">
        <v>2</v>
      </c>
      <c r="E963" t="s">
        <v>9</v>
      </c>
      <c r="F963">
        <v>0</v>
      </c>
      <c r="G963">
        <v>0</v>
      </c>
      <c r="H963" t="s">
        <v>10</v>
      </c>
      <c r="I963">
        <f t="shared" si="60"/>
        <v>1</v>
      </c>
      <c r="J963">
        <f>IF(Table2[[#This Row],[Drained_after_socializing]]="Yes",1,IF(Table2[[#This Row],[Drained_after_socializing]]="No",0,""))</f>
        <v>1</v>
      </c>
      <c r="K963">
        <f t="shared" si="61"/>
        <v>0</v>
      </c>
      <c r="L963" t="str">
        <f t="shared" si="62"/>
        <v>Medium</v>
      </c>
      <c r="M963">
        <f t="shared" si="63"/>
        <v>4.5061608304100043</v>
      </c>
    </row>
    <row r="964" spans="1:13" x14ac:dyDescent="0.35">
      <c r="A964">
        <v>10</v>
      </c>
      <c r="B964" t="s">
        <v>9</v>
      </c>
      <c r="C964">
        <v>3</v>
      </c>
      <c r="D964">
        <v>0</v>
      </c>
      <c r="E964" t="s">
        <v>9</v>
      </c>
      <c r="F964">
        <v>3</v>
      </c>
      <c r="G964">
        <v>1</v>
      </c>
      <c r="H964" t="s">
        <v>10</v>
      </c>
      <c r="I964">
        <f t="shared" si="60"/>
        <v>1</v>
      </c>
      <c r="J964">
        <f>IF(Table2[[#This Row],[Drained_after_socializing]]="Yes",1,IF(Table2[[#This Row],[Drained_after_socializing]]="No",0,""))</f>
        <v>1</v>
      </c>
      <c r="K964">
        <f t="shared" si="61"/>
        <v>0</v>
      </c>
      <c r="L964" t="str">
        <f t="shared" si="62"/>
        <v>High</v>
      </c>
      <c r="M964">
        <f t="shared" si="63"/>
        <v>4.5061608304100043</v>
      </c>
    </row>
    <row r="965" spans="1:13" x14ac:dyDescent="0.35">
      <c r="A965">
        <v>10</v>
      </c>
      <c r="B965" t="s">
        <v>9</v>
      </c>
      <c r="C965">
        <v>1</v>
      </c>
      <c r="D965">
        <v>2</v>
      </c>
      <c r="E965" t="s">
        <v>9</v>
      </c>
      <c r="F965">
        <v>4</v>
      </c>
      <c r="G965">
        <v>2</v>
      </c>
      <c r="H965" t="s">
        <v>10</v>
      </c>
      <c r="I965">
        <f t="shared" si="60"/>
        <v>1</v>
      </c>
      <c r="J965">
        <f>IF(Table2[[#This Row],[Drained_after_socializing]]="Yes",1,IF(Table2[[#This Row],[Drained_after_socializing]]="No",0,""))</f>
        <v>1</v>
      </c>
      <c r="K965">
        <f t="shared" si="61"/>
        <v>0</v>
      </c>
      <c r="L965" t="str">
        <f t="shared" si="62"/>
        <v>High</v>
      </c>
      <c r="M965">
        <f t="shared" si="63"/>
        <v>4.5061608304100043</v>
      </c>
    </row>
    <row r="966" spans="1:13" x14ac:dyDescent="0.35">
      <c r="A966">
        <v>1</v>
      </c>
      <c r="B966" t="s">
        <v>7</v>
      </c>
      <c r="C966">
        <v>8</v>
      </c>
      <c r="D966">
        <v>6</v>
      </c>
      <c r="E966" t="s">
        <v>7</v>
      </c>
      <c r="F966">
        <v>12</v>
      </c>
      <c r="G966">
        <v>5</v>
      </c>
      <c r="H966" t="s">
        <v>8</v>
      </c>
      <c r="I966">
        <f t="shared" si="60"/>
        <v>0</v>
      </c>
      <c r="J966">
        <f>IF(Table2[[#This Row],[Drained_after_socializing]]="Yes",1,IF(Table2[[#This Row],[Drained_after_socializing]]="No",0,""))</f>
        <v>0</v>
      </c>
      <c r="K966">
        <f t="shared" si="61"/>
        <v>1</v>
      </c>
      <c r="L966" t="str">
        <f t="shared" si="62"/>
        <v>Low</v>
      </c>
      <c r="M966">
        <f t="shared" si="63"/>
        <v>0</v>
      </c>
    </row>
    <row r="967" spans="1:13" x14ac:dyDescent="0.35">
      <c r="A967">
        <v>3</v>
      </c>
      <c r="B967" t="s">
        <v>7</v>
      </c>
      <c r="C967">
        <v>9</v>
      </c>
      <c r="D967">
        <v>5</v>
      </c>
      <c r="E967" t="s">
        <v>7</v>
      </c>
      <c r="F967">
        <v>12</v>
      </c>
      <c r="G967">
        <v>7</v>
      </c>
      <c r="H967" t="s">
        <v>8</v>
      </c>
      <c r="I967">
        <f t="shared" si="60"/>
        <v>0</v>
      </c>
      <c r="J967">
        <f>IF(Table2[[#This Row],[Drained_after_socializing]]="Yes",1,IF(Table2[[#This Row],[Drained_after_socializing]]="No",0,""))</f>
        <v>0</v>
      </c>
      <c r="K967">
        <f t="shared" si="61"/>
        <v>1</v>
      </c>
      <c r="L967" t="str">
        <f t="shared" si="62"/>
        <v>Low</v>
      </c>
      <c r="M967">
        <f t="shared" si="63"/>
        <v>0</v>
      </c>
    </row>
    <row r="968" spans="1:13" x14ac:dyDescent="0.35">
      <c r="A968">
        <v>8</v>
      </c>
      <c r="B968" t="s">
        <v>9</v>
      </c>
      <c r="C968">
        <v>1</v>
      </c>
      <c r="D968">
        <v>0</v>
      </c>
      <c r="E968" t="s">
        <v>9</v>
      </c>
      <c r="F968">
        <v>5</v>
      </c>
      <c r="G968">
        <v>2</v>
      </c>
      <c r="H968" t="s">
        <v>10</v>
      </c>
      <c r="I968">
        <f t="shared" si="60"/>
        <v>1</v>
      </c>
      <c r="J968">
        <f>IF(Table2[[#This Row],[Drained_after_socializing]]="Yes",1,IF(Table2[[#This Row],[Drained_after_socializing]]="No",0,""))</f>
        <v>1</v>
      </c>
      <c r="K968">
        <f t="shared" si="61"/>
        <v>0</v>
      </c>
      <c r="L968" t="str">
        <f t="shared" si="62"/>
        <v>High</v>
      </c>
      <c r="M968">
        <f t="shared" si="63"/>
        <v>4.5061608304100043</v>
      </c>
    </row>
    <row r="969" spans="1:13" x14ac:dyDescent="0.35">
      <c r="A969">
        <v>1</v>
      </c>
      <c r="B969" t="s">
        <v>7</v>
      </c>
      <c r="C969">
        <v>9</v>
      </c>
      <c r="D969">
        <v>6</v>
      </c>
      <c r="E969" t="s">
        <v>7</v>
      </c>
      <c r="F969">
        <v>10</v>
      </c>
      <c r="G969">
        <v>8</v>
      </c>
      <c r="H969" t="s">
        <v>8</v>
      </c>
      <c r="I969">
        <f t="shared" si="60"/>
        <v>0</v>
      </c>
      <c r="J969">
        <f>IF(Table2[[#This Row],[Drained_after_socializing]]="Yes",1,IF(Table2[[#This Row],[Drained_after_socializing]]="No",0,""))</f>
        <v>0</v>
      </c>
      <c r="K969">
        <f t="shared" si="61"/>
        <v>1</v>
      </c>
      <c r="L969" t="str">
        <f t="shared" si="62"/>
        <v>Low</v>
      </c>
      <c r="M969">
        <f t="shared" si="63"/>
        <v>0</v>
      </c>
    </row>
    <row r="970" spans="1:13" x14ac:dyDescent="0.35">
      <c r="A970">
        <v>1</v>
      </c>
      <c r="B970" t="s">
        <v>7</v>
      </c>
      <c r="C970">
        <v>8</v>
      </c>
      <c r="D970">
        <v>5</v>
      </c>
      <c r="E970" t="s">
        <v>7</v>
      </c>
      <c r="F970">
        <v>12</v>
      </c>
      <c r="G970">
        <v>4</v>
      </c>
      <c r="H970" t="s">
        <v>8</v>
      </c>
      <c r="I970">
        <f t="shared" si="60"/>
        <v>0</v>
      </c>
      <c r="J970">
        <f>IF(Table2[[#This Row],[Drained_after_socializing]]="Yes",1,IF(Table2[[#This Row],[Drained_after_socializing]]="No",0,""))</f>
        <v>0</v>
      </c>
      <c r="K970">
        <f t="shared" si="61"/>
        <v>1</v>
      </c>
      <c r="L970" t="str">
        <f t="shared" si="62"/>
        <v>Low</v>
      </c>
      <c r="M970">
        <f t="shared" si="63"/>
        <v>0</v>
      </c>
    </row>
    <row r="971" spans="1:13" x14ac:dyDescent="0.35">
      <c r="A971">
        <v>3</v>
      </c>
      <c r="B971" t="s">
        <v>7</v>
      </c>
      <c r="C971">
        <v>8</v>
      </c>
      <c r="D971">
        <v>4</v>
      </c>
      <c r="E971" t="s">
        <v>7</v>
      </c>
      <c r="F971">
        <v>10</v>
      </c>
      <c r="G971">
        <v>4</v>
      </c>
      <c r="H971" t="s">
        <v>8</v>
      </c>
      <c r="I971">
        <f t="shared" si="60"/>
        <v>0</v>
      </c>
      <c r="J971">
        <f>IF(Table2[[#This Row],[Drained_after_socializing]]="Yes",1,IF(Table2[[#This Row],[Drained_after_socializing]]="No",0,""))</f>
        <v>0</v>
      </c>
      <c r="K971">
        <f t="shared" si="61"/>
        <v>1</v>
      </c>
      <c r="L971" t="str">
        <f t="shared" si="62"/>
        <v>Low</v>
      </c>
      <c r="M971">
        <f t="shared" si="63"/>
        <v>0</v>
      </c>
    </row>
    <row r="972" spans="1:13" x14ac:dyDescent="0.35">
      <c r="A972">
        <v>1</v>
      </c>
      <c r="B972" t="s">
        <v>7</v>
      </c>
      <c r="C972">
        <v>8</v>
      </c>
      <c r="D972">
        <v>4</v>
      </c>
      <c r="E972" t="s">
        <v>7</v>
      </c>
      <c r="F972">
        <v>10</v>
      </c>
      <c r="G972">
        <v>4</v>
      </c>
      <c r="H972" t="s">
        <v>8</v>
      </c>
      <c r="I972">
        <f t="shared" si="60"/>
        <v>0</v>
      </c>
      <c r="J972">
        <f>IF(Table2[[#This Row],[Drained_after_socializing]]="Yes",1,IF(Table2[[#This Row],[Drained_after_socializing]]="No",0,""))</f>
        <v>0</v>
      </c>
      <c r="K972">
        <f t="shared" si="61"/>
        <v>1</v>
      </c>
      <c r="L972" t="str">
        <f t="shared" si="62"/>
        <v>Low</v>
      </c>
      <c r="M972">
        <f t="shared" si="63"/>
        <v>0</v>
      </c>
    </row>
    <row r="973" spans="1:13" x14ac:dyDescent="0.35">
      <c r="A973">
        <v>8</v>
      </c>
      <c r="B973" t="s">
        <v>9</v>
      </c>
      <c r="C973">
        <v>0</v>
      </c>
      <c r="D973">
        <v>0</v>
      </c>
      <c r="E973" t="s">
        <v>9</v>
      </c>
      <c r="F973">
        <v>2</v>
      </c>
      <c r="G973">
        <v>0</v>
      </c>
      <c r="H973" t="s">
        <v>10</v>
      </c>
      <c r="I973">
        <f t="shared" si="60"/>
        <v>1</v>
      </c>
      <c r="J973">
        <f>IF(Table2[[#This Row],[Drained_after_socializing]]="Yes",1,IF(Table2[[#This Row],[Drained_after_socializing]]="No",0,""))</f>
        <v>1</v>
      </c>
      <c r="K973">
        <f t="shared" si="61"/>
        <v>0</v>
      </c>
      <c r="L973" t="str">
        <f t="shared" si="62"/>
        <v>High</v>
      </c>
      <c r="M973">
        <f t="shared" si="63"/>
        <v>4.5061608304100043</v>
      </c>
    </row>
    <row r="974" spans="1:13" x14ac:dyDescent="0.35">
      <c r="A974">
        <v>3</v>
      </c>
      <c r="B974" t="s">
        <v>7</v>
      </c>
      <c r="C974">
        <v>3.963354475</v>
      </c>
      <c r="D974">
        <v>6</v>
      </c>
      <c r="E974" t="s">
        <v>7</v>
      </c>
      <c r="F974">
        <v>10</v>
      </c>
      <c r="G974">
        <v>6</v>
      </c>
      <c r="H974" t="s">
        <v>8</v>
      </c>
      <c r="I974">
        <f t="shared" si="60"/>
        <v>0</v>
      </c>
      <c r="J974">
        <f>IF(Table2[[#This Row],[Drained_after_socializing]]="Yes",1,IF(Table2[[#This Row],[Drained_after_socializing]]="No",0,""))</f>
        <v>0</v>
      </c>
      <c r="K974">
        <f t="shared" si="61"/>
        <v>1</v>
      </c>
      <c r="L974" t="str">
        <f t="shared" si="62"/>
        <v>Low</v>
      </c>
      <c r="M974">
        <f t="shared" si="63"/>
        <v>0</v>
      </c>
    </row>
    <row r="975" spans="1:13" x14ac:dyDescent="0.35">
      <c r="A975">
        <v>3</v>
      </c>
      <c r="B975" t="s">
        <v>7</v>
      </c>
      <c r="C975">
        <v>8</v>
      </c>
      <c r="D975">
        <v>5</v>
      </c>
      <c r="E975" t="s">
        <v>7</v>
      </c>
      <c r="F975">
        <v>9</v>
      </c>
      <c r="G975">
        <v>4</v>
      </c>
      <c r="H975" t="s">
        <v>8</v>
      </c>
      <c r="I975">
        <f t="shared" si="60"/>
        <v>0</v>
      </c>
      <c r="J975">
        <f>IF(Table2[[#This Row],[Drained_after_socializing]]="Yes",1,IF(Table2[[#This Row],[Drained_after_socializing]]="No",0,""))</f>
        <v>0</v>
      </c>
      <c r="K975">
        <f t="shared" si="61"/>
        <v>1</v>
      </c>
      <c r="L975" t="str">
        <f t="shared" si="62"/>
        <v>Low</v>
      </c>
      <c r="M975">
        <f t="shared" si="63"/>
        <v>0</v>
      </c>
    </row>
    <row r="976" spans="1:13" x14ac:dyDescent="0.35">
      <c r="A976">
        <v>7</v>
      </c>
      <c r="B976" t="s">
        <v>9</v>
      </c>
      <c r="C976">
        <v>3</v>
      </c>
      <c r="D976">
        <v>1</v>
      </c>
      <c r="E976" t="s">
        <v>9</v>
      </c>
      <c r="F976">
        <v>2</v>
      </c>
      <c r="G976">
        <v>0</v>
      </c>
      <c r="H976" t="s">
        <v>10</v>
      </c>
      <c r="I976">
        <f t="shared" si="60"/>
        <v>1</v>
      </c>
      <c r="J976">
        <f>IF(Table2[[#This Row],[Drained_after_socializing]]="Yes",1,IF(Table2[[#This Row],[Drained_after_socializing]]="No",0,""))</f>
        <v>1</v>
      </c>
      <c r="K976">
        <f t="shared" si="61"/>
        <v>0</v>
      </c>
      <c r="L976" t="str">
        <f t="shared" si="62"/>
        <v>Medium</v>
      </c>
      <c r="M976">
        <f t="shared" si="63"/>
        <v>4.5061608304100043</v>
      </c>
    </row>
    <row r="977" spans="1:13" x14ac:dyDescent="0.35">
      <c r="A977">
        <v>0</v>
      </c>
      <c r="B977" t="s">
        <v>7</v>
      </c>
      <c r="C977">
        <v>7</v>
      </c>
      <c r="D977">
        <v>4</v>
      </c>
      <c r="E977" t="s">
        <v>7</v>
      </c>
      <c r="F977">
        <v>11</v>
      </c>
      <c r="G977">
        <v>4</v>
      </c>
      <c r="H977" t="s">
        <v>8</v>
      </c>
      <c r="I977">
        <f t="shared" si="60"/>
        <v>0</v>
      </c>
      <c r="J977">
        <f>IF(Table2[[#This Row],[Drained_after_socializing]]="Yes",1,IF(Table2[[#This Row],[Drained_after_socializing]]="No",0,""))</f>
        <v>0</v>
      </c>
      <c r="K977">
        <f t="shared" si="61"/>
        <v>1</v>
      </c>
      <c r="L977" t="str">
        <f t="shared" si="62"/>
        <v>Low</v>
      </c>
      <c r="M977">
        <f t="shared" si="63"/>
        <v>0</v>
      </c>
    </row>
    <row r="978" spans="1:13" x14ac:dyDescent="0.35">
      <c r="A978">
        <v>8</v>
      </c>
      <c r="B978" t="s">
        <v>9</v>
      </c>
      <c r="C978">
        <v>1</v>
      </c>
      <c r="D978">
        <v>0</v>
      </c>
      <c r="E978" t="s">
        <v>9</v>
      </c>
      <c r="F978">
        <v>0</v>
      </c>
      <c r="G978">
        <v>0</v>
      </c>
      <c r="H978" t="s">
        <v>10</v>
      </c>
      <c r="I978">
        <f t="shared" si="60"/>
        <v>1</v>
      </c>
      <c r="J978">
        <f>IF(Table2[[#This Row],[Drained_after_socializing]]="Yes",1,IF(Table2[[#This Row],[Drained_after_socializing]]="No",0,""))</f>
        <v>1</v>
      </c>
      <c r="K978">
        <f t="shared" si="61"/>
        <v>0</v>
      </c>
      <c r="L978" t="str">
        <f t="shared" si="62"/>
        <v>High</v>
      </c>
      <c r="M978">
        <f t="shared" si="63"/>
        <v>4.5061608304100043</v>
      </c>
    </row>
    <row r="979" spans="1:13" x14ac:dyDescent="0.35">
      <c r="A979">
        <v>11</v>
      </c>
      <c r="B979" t="s">
        <v>9</v>
      </c>
      <c r="C979">
        <v>0</v>
      </c>
      <c r="D979">
        <v>0</v>
      </c>
      <c r="E979" t="s">
        <v>9</v>
      </c>
      <c r="F979">
        <v>0</v>
      </c>
      <c r="G979">
        <v>0</v>
      </c>
      <c r="H979" t="s">
        <v>8</v>
      </c>
      <c r="I979">
        <f t="shared" si="60"/>
        <v>1</v>
      </c>
      <c r="J979">
        <f>IF(Table2[[#This Row],[Drained_after_socializing]]="Yes",1,IF(Table2[[#This Row],[Drained_after_socializing]]="No",0,""))</f>
        <v>1</v>
      </c>
      <c r="K979">
        <f t="shared" si="61"/>
        <v>1</v>
      </c>
      <c r="L979" t="str">
        <f t="shared" si="62"/>
        <v>High</v>
      </c>
      <c r="M979">
        <f t="shared" si="63"/>
        <v>0</v>
      </c>
    </row>
    <row r="980" spans="1:13" x14ac:dyDescent="0.35">
      <c r="A980">
        <v>5</v>
      </c>
      <c r="B980" t="s">
        <v>9</v>
      </c>
      <c r="C980">
        <v>3</v>
      </c>
      <c r="D980">
        <v>0</v>
      </c>
      <c r="E980" t="s">
        <v>9</v>
      </c>
      <c r="F980">
        <v>0</v>
      </c>
      <c r="G980">
        <v>1</v>
      </c>
      <c r="H980" t="s">
        <v>10</v>
      </c>
      <c r="I980">
        <f t="shared" si="60"/>
        <v>1</v>
      </c>
      <c r="J980">
        <f>IF(Table2[[#This Row],[Drained_after_socializing]]="Yes",1,IF(Table2[[#This Row],[Drained_after_socializing]]="No",0,""))</f>
        <v>1</v>
      </c>
      <c r="K980">
        <f t="shared" si="61"/>
        <v>0</v>
      </c>
      <c r="L980" t="str">
        <f t="shared" si="62"/>
        <v>Medium</v>
      </c>
      <c r="M980">
        <f t="shared" si="63"/>
        <v>4.5061608304100043</v>
      </c>
    </row>
    <row r="981" spans="1:13" x14ac:dyDescent="0.35">
      <c r="A981">
        <v>1</v>
      </c>
      <c r="B981" t="s">
        <v>7</v>
      </c>
      <c r="C981">
        <v>5</v>
      </c>
      <c r="D981">
        <v>7</v>
      </c>
      <c r="E981" t="s">
        <v>7</v>
      </c>
      <c r="F981">
        <v>13</v>
      </c>
      <c r="G981">
        <v>7</v>
      </c>
      <c r="H981" t="s">
        <v>8</v>
      </c>
      <c r="I981">
        <f t="shared" si="60"/>
        <v>0</v>
      </c>
      <c r="J981">
        <f>IF(Table2[[#This Row],[Drained_after_socializing]]="Yes",1,IF(Table2[[#This Row],[Drained_after_socializing]]="No",0,""))</f>
        <v>0</v>
      </c>
      <c r="K981">
        <f t="shared" si="61"/>
        <v>1</v>
      </c>
      <c r="L981" t="str">
        <f t="shared" si="62"/>
        <v>Low</v>
      </c>
      <c r="M981">
        <f t="shared" si="63"/>
        <v>0</v>
      </c>
    </row>
    <row r="982" spans="1:13" x14ac:dyDescent="0.35">
      <c r="A982">
        <v>7</v>
      </c>
      <c r="B982" t="s">
        <v>9</v>
      </c>
      <c r="C982">
        <v>2</v>
      </c>
      <c r="D982">
        <v>2</v>
      </c>
      <c r="E982" t="s">
        <v>9</v>
      </c>
      <c r="F982">
        <v>1</v>
      </c>
      <c r="G982">
        <v>2</v>
      </c>
      <c r="H982" t="s">
        <v>10</v>
      </c>
      <c r="I982">
        <f t="shared" si="60"/>
        <v>1</v>
      </c>
      <c r="J982">
        <f>IF(Table2[[#This Row],[Drained_after_socializing]]="Yes",1,IF(Table2[[#This Row],[Drained_after_socializing]]="No",0,""))</f>
        <v>1</v>
      </c>
      <c r="K982">
        <f t="shared" si="61"/>
        <v>0</v>
      </c>
      <c r="L982" t="str">
        <f t="shared" si="62"/>
        <v>Medium</v>
      </c>
      <c r="M982">
        <f t="shared" si="63"/>
        <v>4.5061608304100043</v>
      </c>
    </row>
    <row r="983" spans="1:13" x14ac:dyDescent="0.35">
      <c r="A983">
        <v>1</v>
      </c>
      <c r="B983" t="s">
        <v>7</v>
      </c>
      <c r="C983">
        <v>4</v>
      </c>
      <c r="D983">
        <v>6</v>
      </c>
      <c r="E983" t="s">
        <v>7</v>
      </c>
      <c r="F983">
        <v>6</v>
      </c>
      <c r="G983">
        <v>6</v>
      </c>
      <c r="H983" t="s">
        <v>8</v>
      </c>
      <c r="I983">
        <f t="shared" si="60"/>
        <v>0</v>
      </c>
      <c r="J983">
        <f>IF(Table2[[#This Row],[Drained_after_socializing]]="Yes",1,IF(Table2[[#This Row],[Drained_after_socializing]]="No",0,""))</f>
        <v>0</v>
      </c>
      <c r="K983">
        <f t="shared" si="61"/>
        <v>1</v>
      </c>
      <c r="L983" t="str">
        <f t="shared" si="62"/>
        <v>Low</v>
      </c>
      <c r="M983">
        <f t="shared" si="63"/>
        <v>0</v>
      </c>
    </row>
    <row r="984" spans="1:13" x14ac:dyDescent="0.35">
      <c r="A984">
        <v>2</v>
      </c>
      <c r="B984" t="s">
        <v>7</v>
      </c>
      <c r="C984">
        <v>8</v>
      </c>
      <c r="D984">
        <v>6</v>
      </c>
      <c r="E984" t="s">
        <v>7</v>
      </c>
      <c r="F984">
        <v>10</v>
      </c>
      <c r="G984">
        <v>6</v>
      </c>
      <c r="H984" t="s">
        <v>8</v>
      </c>
      <c r="I984">
        <f t="shared" si="60"/>
        <v>0</v>
      </c>
      <c r="J984">
        <f>IF(Table2[[#This Row],[Drained_after_socializing]]="Yes",1,IF(Table2[[#This Row],[Drained_after_socializing]]="No",0,""))</f>
        <v>0</v>
      </c>
      <c r="K984">
        <f t="shared" si="61"/>
        <v>1</v>
      </c>
      <c r="L984" t="str">
        <f t="shared" si="62"/>
        <v>Low</v>
      </c>
      <c r="M984">
        <f t="shared" si="63"/>
        <v>0</v>
      </c>
    </row>
    <row r="985" spans="1:13" x14ac:dyDescent="0.35">
      <c r="A985">
        <v>4</v>
      </c>
      <c r="B985" t="s">
        <v>9</v>
      </c>
      <c r="C985">
        <v>2</v>
      </c>
      <c r="D985">
        <v>0</v>
      </c>
      <c r="E985" t="s">
        <v>9</v>
      </c>
      <c r="F985">
        <v>4</v>
      </c>
      <c r="G985">
        <v>0</v>
      </c>
      <c r="H985" t="s">
        <v>10</v>
      </c>
      <c r="I985">
        <f t="shared" si="60"/>
        <v>1</v>
      </c>
      <c r="J985">
        <f>IF(Table2[[#This Row],[Drained_after_socializing]]="Yes",1,IF(Table2[[#This Row],[Drained_after_socializing]]="No",0,""))</f>
        <v>1</v>
      </c>
      <c r="K985">
        <f t="shared" si="61"/>
        <v>0</v>
      </c>
      <c r="L985" t="str">
        <f t="shared" si="62"/>
        <v>Medium</v>
      </c>
      <c r="M985">
        <f t="shared" si="63"/>
        <v>4.5061608304100043</v>
      </c>
    </row>
    <row r="986" spans="1:13" x14ac:dyDescent="0.35">
      <c r="A986">
        <v>2</v>
      </c>
      <c r="B986" t="s">
        <v>7</v>
      </c>
      <c r="C986">
        <v>6</v>
      </c>
      <c r="D986">
        <v>4</v>
      </c>
      <c r="E986" t="s">
        <v>7</v>
      </c>
      <c r="F986">
        <v>8</v>
      </c>
      <c r="G986">
        <v>5</v>
      </c>
      <c r="H986" t="s">
        <v>10</v>
      </c>
      <c r="I986">
        <f t="shared" si="60"/>
        <v>0</v>
      </c>
      <c r="J986">
        <f>IF(Table2[[#This Row],[Drained_after_socializing]]="Yes",1,IF(Table2[[#This Row],[Drained_after_socializing]]="No",0,""))</f>
        <v>0</v>
      </c>
      <c r="K986">
        <f t="shared" si="61"/>
        <v>0</v>
      </c>
      <c r="L986" t="str">
        <f t="shared" si="62"/>
        <v>Low</v>
      </c>
      <c r="M986">
        <f t="shared" si="63"/>
        <v>4.5061608304100043</v>
      </c>
    </row>
    <row r="987" spans="1:13" x14ac:dyDescent="0.35">
      <c r="A987">
        <v>11</v>
      </c>
      <c r="B987" t="s">
        <v>9</v>
      </c>
      <c r="C987">
        <v>0</v>
      </c>
      <c r="D987">
        <v>0</v>
      </c>
      <c r="E987" t="s">
        <v>9</v>
      </c>
      <c r="F987">
        <v>3</v>
      </c>
      <c r="G987">
        <v>0</v>
      </c>
      <c r="H987" t="s">
        <v>10</v>
      </c>
      <c r="I987">
        <f t="shared" si="60"/>
        <v>1</v>
      </c>
      <c r="J987">
        <f>IF(Table2[[#This Row],[Drained_after_socializing]]="Yes",1,IF(Table2[[#This Row],[Drained_after_socializing]]="No",0,""))</f>
        <v>1</v>
      </c>
      <c r="K987">
        <f t="shared" si="61"/>
        <v>0</v>
      </c>
      <c r="L987" t="str">
        <f t="shared" si="62"/>
        <v>High</v>
      </c>
      <c r="M987">
        <f t="shared" si="63"/>
        <v>4.5061608304100043</v>
      </c>
    </row>
    <row r="988" spans="1:13" x14ac:dyDescent="0.35">
      <c r="A988">
        <v>11</v>
      </c>
      <c r="B988" t="s">
        <v>9</v>
      </c>
      <c r="C988">
        <v>1</v>
      </c>
      <c r="D988">
        <v>2</v>
      </c>
      <c r="E988" t="s">
        <v>9</v>
      </c>
      <c r="F988">
        <v>5</v>
      </c>
      <c r="G988">
        <v>2</v>
      </c>
      <c r="H988" t="s">
        <v>10</v>
      </c>
      <c r="I988">
        <f t="shared" si="60"/>
        <v>1</v>
      </c>
      <c r="J988">
        <f>IF(Table2[[#This Row],[Drained_after_socializing]]="Yes",1,IF(Table2[[#This Row],[Drained_after_socializing]]="No",0,""))</f>
        <v>1</v>
      </c>
      <c r="K988">
        <f t="shared" si="61"/>
        <v>0</v>
      </c>
      <c r="L988" t="str">
        <f t="shared" si="62"/>
        <v>High</v>
      </c>
      <c r="M988">
        <f t="shared" si="63"/>
        <v>4.5061608304100043</v>
      </c>
    </row>
    <row r="989" spans="1:13" x14ac:dyDescent="0.35">
      <c r="A989">
        <v>3</v>
      </c>
      <c r="B989" t="s">
        <v>7</v>
      </c>
      <c r="C989">
        <v>6</v>
      </c>
      <c r="D989">
        <v>6</v>
      </c>
      <c r="E989" t="s">
        <v>7</v>
      </c>
      <c r="F989">
        <v>8</v>
      </c>
      <c r="G989">
        <v>6</v>
      </c>
      <c r="H989" t="s">
        <v>8</v>
      </c>
      <c r="I989">
        <f t="shared" si="60"/>
        <v>0</v>
      </c>
      <c r="J989">
        <f>IF(Table2[[#This Row],[Drained_after_socializing]]="Yes",1,IF(Table2[[#This Row],[Drained_after_socializing]]="No",0,""))</f>
        <v>0</v>
      </c>
      <c r="K989">
        <f t="shared" si="61"/>
        <v>1</v>
      </c>
      <c r="L989" t="str">
        <f t="shared" si="62"/>
        <v>Low</v>
      </c>
      <c r="M989">
        <f t="shared" si="63"/>
        <v>0</v>
      </c>
    </row>
    <row r="990" spans="1:13" x14ac:dyDescent="0.35">
      <c r="A990">
        <v>6</v>
      </c>
      <c r="B990" t="s">
        <v>9</v>
      </c>
      <c r="C990">
        <v>2</v>
      </c>
      <c r="D990">
        <v>1</v>
      </c>
      <c r="E990" t="s">
        <v>9</v>
      </c>
      <c r="F990">
        <v>6.2688629120000003</v>
      </c>
      <c r="G990">
        <v>0</v>
      </c>
      <c r="H990" t="s">
        <v>10</v>
      </c>
      <c r="I990">
        <f t="shared" si="60"/>
        <v>1</v>
      </c>
      <c r="J990">
        <f>IF(Table2[[#This Row],[Drained_after_socializing]]="Yes",1,IF(Table2[[#This Row],[Drained_after_socializing]]="No",0,""))</f>
        <v>1</v>
      </c>
      <c r="K990">
        <f t="shared" si="61"/>
        <v>0</v>
      </c>
      <c r="L990" t="str">
        <f t="shared" si="62"/>
        <v>Medium</v>
      </c>
      <c r="M990">
        <f t="shared" si="63"/>
        <v>4.5061608304100043</v>
      </c>
    </row>
    <row r="991" spans="1:13" x14ac:dyDescent="0.35">
      <c r="A991">
        <v>9</v>
      </c>
      <c r="B991" t="s">
        <v>9</v>
      </c>
      <c r="C991">
        <v>1</v>
      </c>
      <c r="D991">
        <v>1</v>
      </c>
      <c r="E991" t="s">
        <v>9</v>
      </c>
      <c r="F991">
        <v>5</v>
      </c>
      <c r="G991">
        <v>2</v>
      </c>
      <c r="H991" t="s">
        <v>10</v>
      </c>
      <c r="I991">
        <f t="shared" si="60"/>
        <v>1</v>
      </c>
      <c r="J991">
        <f>IF(Table2[[#This Row],[Drained_after_socializing]]="Yes",1,IF(Table2[[#This Row],[Drained_after_socializing]]="No",0,""))</f>
        <v>1</v>
      </c>
      <c r="K991">
        <f t="shared" si="61"/>
        <v>0</v>
      </c>
      <c r="L991" t="str">
        <f t="shared" si="62"/>
        <v>High</v>
      </c>
      <c r="M991">
        <f t="shared" si="63"/>
        <v>4.5061608304100043</v>
      </c>
    </row>
    <row r="992" spans="1:13" x14ac:dyDescent="0.35">
      <c r="A992">
        <v>3</v>
      </c>
      <c r="B992" t="s">
        <v>7</v>
      </c>
      <c r="C992">
        <v>7</v>
      </c>
      <c r="D992">
        <v>4</v>
      </c>
      <c r="E992" t="s">
        <v>7</v>
      </c>
      <c r="F992">
        <v>13</v>
      </c>
      <c r="G992">
        <v>3</v>
      </c>
      <c r="H992" t="s">
        <v>8</v>
      </c>
      <c r="I992">
        <f t="shared" si="60"/>
        <v>0</v>
      </c>
      <c r="J992">
        <f>IF(Table2[[#This Row],[Drained_after_socializing]]="Yes",1,IF(Table2[[#This Row],[Drained_after_socializing]]="No",0,""))</f>
        <v>0</v>
      </c>
      <c r="K992">
        <f t="shared" si="61"/>
        <v>1</v>
      </c>
      <c r="L992" t="str">
        <f t="shared" si="62"/>
        <v>Low</v>
      </c>
      <c r="M992">
        <f t="shared" si="63"/>
        <v>0</v>
      </c>
    </row>
    <row r="993" spans="1:13" x14ac:dyDescent="0.35">
      <c r="A993">
        <v>4</v>
      </c>
      <c r="B993" t="s">
        <v>9</v>
      </c>
      <c r="C993">
        <v>1</v>
      </c>
      <c r="D993">
        <v>2</v>
      </c>
      <c r="E993" t="s">
        <v>9</v>
      </c>
      <c r="F993">
        <v>1</v>
      </c>
      <c r="G993">
        <v>2</v>
      </c>
      <c r="H993" t="s">
        <v>10</v>
      </c>
      <c r="I993">
        <f t="shared" si="60"/>
        <v>1</v>
      </c>
      <c r="J993">
        <f>IF(Table2[[#This Row],[Drained_after_socializing]]="Yes",1,IF(Table2[[#This Row],[Drained_after_socializing]]="No",0,""))</f>
        <v>1</v>
      </c>
      <c r="K993">
        <f t="shared" si="61"/>
        <v>0</v>
      </c>
      <c r="L993" t="str">
        <f t="shared" si="62"/>
        <v>Medium</v>
      </c>
      <c r="M993">
        <f t="shared" si="63"/>
        <v>4.5061608304100043</v>
      </c>
    </row>
    <row r="994" spans="1:13" x14ac:dyDescent="0.35">
      <c r="A994">
        <v>4</v>
      </c>
      <c r="B994" t="s">
        <v>9</v>
      </c>
      <c r="C994">
        <v>3</v>
      </c>
      <c r="D994">
        <v>1</v>
      </c>
      <c r="E994" t="s">
        <v>9</v>
      </c>
      <c r="F994">
        <v>3</v>
      </c>
      <c r="G994">
        <v>1</v>
      </c>
      <c r="H994" t="s">
        <v>10</v>
      </c>
      <c r="I994">
        <f t="shared" si="60"/>
        <v>1</v>
      </c>
      <c r="J994">
        <f>IF(Table2[[#This Row],[Drained_after_socializing]]="Yes",1,IF(Table2[[#This Row],[Drained_after_socializing]]="No",0,""))</f>
        <v>1</v>
      </c>
      <c r="K994">
        <f t="shared" si="61"/>
        <v>0</v>
      </c>
      <c r="L994" t="str">
        <f t="shared" si="62"/>
        <v>Medium</v>
      </c>
      <c r="M994">
        <f t="shared" si="63"/>
        <v>4.5061608304100043</v>
      </c>
    </row>
    <row r="995" spans="1:13" x14ac:dyDescent="0.35">
      <c r="A995">
        <v>0</v>
      </c>
      <c r="B995" t="s">
        <v>7</v>
      </c>
      <c r="C995">
        <v>4</v>
      </c>
      <c r="D995">
        <v>4</v>
      </c>
      <c r="E995" t="s">
        <v>7</v>
      </c>
      <c r="F995">
        <v>12</v>
      </c>
      <c r="G995">
        <v>8</v>
      </c>
      <c r="H995" t="s">
        <v>8</v>
      </c>
      <c r="I995">
        <f t="shared" si="60"/>
        <v>0</v>
      </c>
      <c r="J995">
        <f>IF(Table2[[#This Row],[Drained_after_socializing]]="Yes",1,IF(Table2[[#This Row],[Drained_after_socializing]]="No",0,""))</f>
        <v>0</v>
      </c>
      <c r="K995">
        <f t="shared" si="61"/>
        <v>1</v>
      </c>
      <c r="L995" t="str">
        <f t="shared" si="62"/>
        <v>Low</v>
      </c>
      <c r="M995">
        <f t="shared" si="63"/>
        <v>0</v>
      </c>
    </row>
    <row r="996" spans="1:13" x14ac:dyDescent="0.35">
      <c r="A996">
        <v>10</v>
      </c>
      <c r="B996" t="s">
        <v>9</v>
      </c>
      <c r="C996">
        <v>1</v>
      </c>
      <c r="D996">
        <v>1</v>
      </c>
      <c r="E996" t="s">
        <v>9</v>
      </c>
      <c r="F996">
        <v>4</v>
      </c>
      <c r="G996">
        <v>2</v>
      </c>
      <c r="H996" t="s">
        <v>10</v>
      </c>
      <c r="I996">
        <f t="shared" si="60"/>
        <v>1</v>
      </c>
      <c r="J996">
        <f>IF(Table2[[#This Row],[Drained_after_socializing]]="Yes",1,IF(Table2[[#This Row],[Drained_after_socializing]]="No",0,""))</f>
        <v>1</v>
      </c>
      <c r="K996">
        <f t="shared" si="61"/>
        <v>0</v>
      </c>
      <c r="L996" t="str">
        <f t="shared" si="62"/>
        <v>High</v>
      </c>
      <c r="M996">
        <f t="shared" si="63"/>
        <v>4.5061608304100043</v>
      </c>
    </row>
    <row r="997" spans="1:13" x14ac:dyDescent="0.35">
      <c r="A997">
        <v>3</v>
      </c>
      <c r="B997" t="s">
        <v>7</v>
      </c>
      <c r="C997">
        <v>5</v>
      </c>
      <c r="D997">
        <v>5</v>
      </c>
      <c r="E997" t="s">
        <v>7</v>
      </c>
      <c r="F997">
        <v>10</v>
      </c>
      <c r="G997">
        <v>9</v>
      </c>
      <c r="H997" t="s">
        <v>8</v>
      </c>
      <c r="I997">
        <f t="shared" si="60"/>
        <v>0</v>
      </c>
      <c r="J997">
        <f>IF(Table2[[#This Row],[Drained_after_socializing]]="Yes",1,IF(Table2[[#This Row],[Drained_after_socializing]]="No",0,""))</f>
        <v>0</v>
      </c>
      <c r="K997">
        <f t="shared" si="61"/>
        <v>1</v>
      </c>
      <c r="L997" t="str">
        <f t="shared" si="62"/>
        <v>Low</v>
      </c>
      <c r="M997">
        <f t="shared" si="63"/>
        <v>0</v>
      </c>
    </row>
    <row r="998" spans="1:13" x14ac:dyDescent="0.35">
      <c r="A998">
        <v>3</v>
      </c>
      <c r="B998" t="s">
        <v>7</v>
      </c>
      <c r="C998">
        <v>7</v>
      </c>
      <c r="D998">
        <v>5</v>
      </c>
      <c r="E998" t="s">
        <v>7</v>
      </c>
      <c r="F998">
        <v>6</v>
      </c>
      <c r="G998">
        <v>4</v>
      </c>
      <c r="H998" t="s">
        <v>8</v>
      </c>
      <c r="I998">
        <f t="shared" si="60"/>
        <v>0</v>
      </c>
      <c r="J998">
        <f>IF(Table2[[#This Row],[Drained_after_socializing]]="Yes",1,IF(Table2[[#This Row],[Drained_after_socializing]]="No",0,""))</f>
        <v>0</v>
      </c>
      <c r="K998">
        <f t="shared" si="61"/>
        <v>1</v>
      </c>
      <c r="L998" t="str">
        <f t="shared" si="62"/>
        <v>Low</v>
      </c>
      <c r="M998">
        <f t="shared" si="63"/>
        <v>0</v>
      </c>
    </row>
    <row r="999" spans="1:13" x14ac:dyDescent="0.35">
      <c r="A999">
        <v>10</v>
      </c>
      <c r="B999" t="s">
        <v>9</v>
      </c>
      <c r="C999">
        <v>0</v>
      </c>
      <c r="D999">
        <v>0</v>
      </c>
      <c r="E999" t="s">
        <v>9</v>
      </c>
      <c r="F999">
        <v>2</v>
      </c>
      <c r="G999">
        <v>1</v>
      </c>
      <c r="H999" t="s">
        <v>10</v>
      </c>
      <c r="I999">
        <f t="shared" si="60"/>
        <v>1</v>
      </c>
      <c r="J999">
        <f>IF(Table2[[#This Row],[Drained_after_socializing]]="Yes",1,IF(Table2[[#This Row],[Drained_after_socializing]]="No",0,""))</f>
        <v>1</v>
      </c>
      <c r="K999">
        <f t="shared" si="61"/>
        <v>0</v>
      </c>
      <c r="L999" t="str">
        <f t="shared" si="62"/>
        <v>High</v>
      </c>
      <c r="M999">
        <f t="shared" si="63"/>
        <v>4.5061608304100043</v>
      </c>
    </row>
    <row r="1000" spans="1:13" x14ac:dyDescent="0.35">
      <c r="A1000">
        <v>7</v>
      </c>
      <c r="B1000" t="s">
        <v>9</v>
      </c>
      <c r="C1000">
        <v>1</v>
      </c>
      <c r="D1000">
        <v>0</v>
      </c>
      <c r="E1000" t="s">
        <v>9</v>
      </c>
      <c r="F1000">
        <v>1</v>
      </c>
      <c r="G1000">
        <v>1</v>
      </c>
      <c r="H1000" t="s">
        <v>10</v>
      </c>
      <c r="I1000">
        <f t="shared" si="60"/>
        <v>1</v>
      </c>
      <c r="J1000">
        <f>IF(Table2[[#This Row],[Drained_after_socializing]]="Yes",1,IF(Table2[[#This Row],[Drained_after_socializing]]="No",0,""))</f>
        <v>1</v>
      </c>
      <c r="K1000">
        <f t="shared" si="61"/>
        <v>0</v>
      </c>
      <c r="L1000" t="str">
        <f t="shared" si="62"/>
        <v>Medium</v>
      </c>
      <c r="M1000">
        <f t="shared" si="63"/>
        <v>4.5061608304100043</v>
      </c>
    </row>
    <row r="1001" spans="1:13" x14ac:dyDescent="0.35">
      <c r="A1001">
        <v>3</v>
      </c>
      <c r="B1001" t="s">
        <v>7</v>
      </c>
      <c r="C1001">
        <v>9</v>
      </c>
      <c r="D1001">
        <v>7</v>
      </c>
      <c r="E1001" t="s">
        <v>7</v>
      </c>
      <c r="F1001">
        <v>10</v>
      </c>
      <c r="G1001">
        <v>6</v>
      </c>
      <c r="H1001" t="s">
        <v>8</v>
      </c>
      <c r="I1001">
        <f t="shared" si="60"/>
        <v>0</v>
      </c>
      <c r="J1001">
        <f>IF(Table2[[#This Row],[Drained_after_socializing]]="Yes",1,IF(Table2[[#This Row],[Drained_after_socializing]]="No",0,""))</f>
        <v>0</v>
      </c>
      <c r="K1001">
        <f t="shared" si="61"/>
        <v>1</v>
      </c>
      <c r="L1001" t="str">
        <f t="shared" si="62"/>
        <v>Low</v>
      </c>
      <c r="M1001">
        <f t="shared" si="63"/>
        <v>0</v>
      </c>
    </row>
    <row r="1002" spans="1:13" x14ac:dyDescent="0.35">
      <c r="A1002">
        <v>11</v>
      </c>
      <c r="B1002" t="s">
        <v>9</v>
      </c>
      <c r="C1002">
        <v>2</v>
      </c>
      <c r="D1002">
        <v>1</v>
      </c>
      <c r="E1002" t="s">
        <v>9</v>
      </c>
      <c r="F1002">
        <v>0</v>
      </c>
      <c r="G1002">
        <v>0</v>
      </c>
      <c r="H1002" t="s">
        <v>10</v>
      </c>
      <c r="I1002">
        <f t="shared" si="60"/>
        <v>1</v>
      </c>
      <c r="J1002">
        <f>IF(Table2[[#This Row],[Drained_after_socializing]]="Yes",1,IF(Table2[[#This Row],[Drained_after_socializing]]="No",0,""))</f>
        <v>1</v>
      </c>
      <c r="K1002">
        <f t="shared" si="61"/>
        <v>0</v>
      </c>
      <c r="L1002" t="str">
        <f t="shared" si="62"/>
        <v>High</v>
      </c>
      <c r="M1002">
        <f t="shared" si="63"/>
        <v>4.5061608304100043</v>
      </c>
    </row>
    <row r="1003" spans="1:13" x14ac:dyDescent="0.35">
      <c r="A1003">
        <v>2</v>
      </c>
      <c r="B1003" t="s">
        <v>7</v>
      </c>
      <c r="C1003">
        <v>5</v>
      </c>
      <c r="D1003">
        <v>7</v>
      </c>
      <c r="E1003" t="s">
        <v>7</v>
      </c>
      <c r="F1003">
        <v>12</v>
      </c>
      <c r="G1003">
        <v>9</v>
      </c>
      <c r="H1003" t="s">
        <v>8</v>
      </c>
      <c r="I1003">
        <f t="shared" si="60"/>
        <v>0</v>
      </c>
      <c r="J1003">
        <f>IF(Table2[[#This Row],[Drained_after_socializing]]="Yes",1,IF(Table2[[#This Row],[Drained_after_socializing]]="No",0,""))</f>
        <v>0</v>
      </c>
      <c r="K1003">
        <f t="shared" si="61"/>
        <v>1</v>
      </c>
      <c r="L1003" t="str">
        <f t="shared" si="62"/>
        <v>Low</v>
      </c>
      <c r="M1003">
        <f t="shared" si="63"/>
        <v>0</v>
      </c>
    </row>
    <row r="1004" spans="1:13" x14ac:dyDescent="0.35">
      <c r="A1004">
        <v>4</v>
      </c>
      <c r="B1004" t="s">
        <v>9</v>
      </c>
      <c r="C1004">
        <v>3</v>
      </c>
      <c r="D1004">
        <v>0</v>
      </c>
      <c r="E1004" t="s">
        <v>9</v>
      </c>
      <c r="F1004">
        <v>1</v>
      </c>
      <c r="G1004">
        <v>0</v>
      </c>
      <c r="H1004" t="s">
        <v>10</v>
      </c>
      <c r="I1004">
        <f t="shared" si="60"/>
        <v>1</v>
      </c>
      <c r="J1004">
        <f>IF(Table2[[#This Row],[Drained_after_socializing]]="Yes",1,IF(Table2[[#This Row],[Drained_after_socializing]]="No",0,""))</f>
        <v>1</v>
      </c>
      <c r="K1004">
        <f t="shared" si="61"/>
        <v>0</v>
      </c>
      <c r="L1004" t="str">
        <f t="shared" si="62"/>
        <v>Medium</v>
      </c>
      <c r="M1004">
        <f t="shared" si="63"/>
        <v>4.5061608304100043</v>
      </c>
    </row>
    <row r="1005" spans="1:13" x14ac:dyDescent="0.35">
      <c r="A1005">
        <v>0</v>
      </c>
      <c r="B1005" t="s">
        <v>7</v>
      </c>
      <c r="C1005">
        <v>9</v>
      </c>
      <c r="D1005">
        <v>4</v>
      </c>
      <c r="E1005" t="s">
        <v>7</v>
      </c>
      <c r="F1005">
        <v>13</v>
      </c>
      <c r="G1005">
        <v>8</v>
      </c>
      <c r="H1005" t="s">
        <v>10</v>
      </c>
      <c r="I1005">
        <f t="shared" si="60"/>
        <v>0</v>
      </c>
      <c r="J1005">
        <f>IF(Table2[[#This Row],[Drained_after_socializing]]="Yes",1,IF(Table2[[#This Row],[Drained_after_socializing]]="No",0,""))</f>
        <v>0</v>
      </c>
      <c r="K1005">
        <f t="shared" si="61"/>
        <v>0</v>
      </c>
      <c r="L1005" t="str">
        <f t="shared" si="62"/>
        <v>Low</v>
      </c>
      <c r="M1005">
        <f t="shared" si="63"/>
        <v>4.5061608304100043</v>
      </c>
    </row>
    <row r="1006" spans="1:13" x14ac:dyDescent="0.35">
      <c r="A1006">
        <v>3</v>
      </c>
      <c r="B1006" t="s">
        <v>7</v>
      </c>
      <c r="C1006">
        <v>3.963354475</v>
      </c>
      <c r="D1006">
        <v>6</v>
      </c>
      <c r="E1006" t="s">
        <v>7</v>
      </c>
      <c r="F1006">
        <v>12</v>
      </c>
      <c r="G1006">
        <v>6</v>
      </c>
      <c r="H1006" t="s">
        <v>8</v>
      </c>
      <c r="I1006">
        <f t="shared" si="60"/>
        <v>0</v>
      </c>
      <c r="J1006">
        <f>IF(Table2[[#This Row],[Drained_after_socializing]]="Yes",1,IF(Table2[[#This Row],[Drained_after_socializing]]="No",0,""))</f>
        <v>0</v>
      </c>
      <c r="K1006">
        <f t="shared" si="61"/>
        <v>1</v>
      </c>
      <c r="L1006" t="str">
        <f t="shared" si="62"/>
        <v>Low</v>
      </c>
      <c r="M1006">
        <f t="shared" si="63"/>
        <v>0</v>
      </c>
    </row>
    <row r="1007" spans="1:13" x14ac:dyDescent="0.35">
      <c r="A1007">
        <v>3</v>
      </c>
      <c r="B1007" t="s">
        <v>7</v>
      </c>
      <c r="C1007">
        <v>6</v>
      </c>
      <c r="D1007">
        <v>7</v>
      </c>
      <c r="E1007" t="s">
        <v>7</v>
      </c>
      <c r="F1007">
        <v>11</v>
      </c>
      <c r="G1007">
        <v>3.5647266310000001</v>
      </c>
      <c r="H1007" t="s">
        <v>8</v>
      </c>
      <c r="I1007">
        <f t="shared" si="60"/>
        <v>0</v>
      </c>
      <c r="J1007">
        <f>IF(Table2[[#This Row],[Drained_after_socializing]]="Yes",1,IF(Table2[[#This Row],[Drained_after_socializing]]="No",0,""))</f>
        <v>0</v>
      </c>
      <c r="K1007">
        <f t="shared" si="61"/>
        <v>1</v>
      </c>
      <c r="L1007" t="str">
        <f t="shared" si="62"/>
        <v>Low</v>
      </c>
      <c r="M1007">
        <f t="shared" si="63"/>
        <v>0</v>
      </c>
    </row>
    <row r="1008" spans="1:13" x14ac:dyDescent="0.35">
      <c r="A1008">
        <v>6</v>
      </c>
      <c r="B1008" t="s">
        <v>9</v>
      </c>
      <c r="C1008">
        <v>0</v>
      </c>
      <c r="D1008">
        <v>1</v>
      </c>
      <c r="E1008" t="s">
        <v>9</v>
      </c>
      <c r="F1008">
        <v>3</v>
      </c>
      <c r="G1008">
        <v>0</v>
      </c>
      <c r="H1008" t="s">
        <v>10</v>
      </c>
      <c r="I1008">
        <f t="shared" si="60"/>
        <v>1</v>
      </c>
      <c r="J1008">
        <f>IF(Table2[[#This Row],[Drained_after_socializing]]="Yes",1,IF(Table2[[#This Row],[Drained_after_socializing]]="No",0,""))</f>
        <v>1</v>
      </c>
      <c r="K1008">
        <f t="shared" si="61"/>
        <v>0</v>
      </c>
      <c r="L1008" t="str">
        <f t="shared" si="62"/>
        <v>Medium</v>
      </c>
      <c r="M1008">
        <f t="shared" si="63"/>
        <v>4.5061608304100043</v>
      </c>
    </row>
    <row r="1009" spans="1:13" x14ac:dyDescent="0.35">
      <c r="A1009">
        <v>0</v>
      </c>
      <c r="B1009" t="s">
        <v>7</v>
      </c>
      <c r="C1009">
        <v>5</v>
      </c>
      <c r="D1009">
        <v>5</v>
      </c>
      <c r="E1009" t="s">
        <v>7</v>
      </c>
      <c r="F1009">
        <v>10</v>
      </c>
      <c r="G1009">
        <v>9</v>
      </c>
      <c r="H1009" t="s">
        <v>8</v>
      </c>
      <c r="I1009">
        <f t="shared" si="60"/>
        <v>0</v>
      </c>
      <c r="J1009">
        <f>IF(Table2[[#This Row],[Drained_after_socializing]]="Yes",1,IF(Table2[[#This Row],[Drained_after_socializing]]="No",0,""))</f>
        <v>0</v>
      </c>
      <c r="K1009">
        <f t="shared" si="61"/>
        <v>1</v>
      </c>
      <c r="L1009" t="str">
        <f t="shared" si="62"/>
        <v>Low</v>
      </c>
      <c r="M1009">
        <f t="shared" si="63"/>
        <v>0</v>
      </c>
    </row>
    <row r="1010" spans="1:13" x14ac:dyDescent="0.35">
      <c r="A1010">
        <v>7</v>
      </c>
      <c r="B1010" t="s">
        <v>9</v>
      </c>
      <c r="C1010">
        <v>2</v>
      </c>
      <c r="D1010">
        <v>1</v>
      </c>
      <c r="E1010" t="s">
        <v>9</v>
      </c>
      <c r="F1010">
        <v>2</v>
      </c>
      <c r="G1010">
        <v>2</v>
      </c>
      <c r="H1010" t="s">
        <v>10</v>
      </c>
      <c r="I1010">
        <f t="shared" si="60"/>
        <v>1</v>
      </c>
      <c r="J1010">
        <f>IF(Table2[[#This Row],[Drained_after_socializing]]="Yes",1,IF(Table2[[#This Row],[Drained_after_socializing]]="No",0,""))</f>
        <v>1</v>
      </c>
      <c r="K1010">
        <f t="shared" si="61"/>
        <v>0</v>
      </c>
      <c r="L1010" t="str">
        <f t="shared" si="62"/>
        <v>Medium</v>
      </c>
      <c r="M1010">
        <f t="shared" si="63"/>
        <v>4.5061608304100043</v>
      </c>
    </row>
    <row r="1011" spans="1:13" x14ac:dyDescent="0.35">
      <c r="A1011">
        <v>11</v>
      </c>
      <c r="B1011" t="s">
        <v>9</v>
      </c>
      <c r="C1011">
        <v>3</v>
      </c>
      <c r="D1011">
        <v>0</v>
      </c>
      <c r="E1011" t="s">
        <v>9</v>
      </c>
      <c r="F1011">
        <v>5</v>
      </c>
      <c r="G1011">
        <v>2</v>
      </c>
      <c r="H1011" t="s">
        <v>10</v>
      </c>
      <c r="I1011">
        <f t="shared" si="60"/>
        <v>1</v>
      </c>
      <c r="J1011">
        <f>IF(Table2[[#This Row],[Drained_after_socializing]]="Yes",1,IF(Table2[[#This Row],[Drained_after_socializing]]="No",0,""))</f>
        <v>1</v>
      </c>
      <c r="K1011">
        <f t="shared" si="61"/>
        <v>0</v>
      </c>
      <c r="L1011" t="str">
        <f t="shared" si="62"/>
        <v>High</v>
      </c>
      <c r="M1011">
        <f t="shared" si="63"/>
        <v>4.5061608304100043</v>
      </c>
    </row>
    <row r="1012" spans="1:13" x14ac:dyDescent="0.35">
      <c r="A1012">
        <v>0</v>
      </c>
      <c r="B1012" t="s">
        <v>7</v>
      </c>
      <c r="C1012">
        <v>8</v>
      </c>
      <c r="D1012">
        <v>4</v>
      </c>
      <c r="E1012" t="s">
        <v>7</v>
      </c>
      <c r="F1012">
        <v>13</v>
      </c>
      <c r="G1012">
        <v>5</v>
      </c>
      <c r="H1012" t="s">
        <v>8</v>
      </c>
      <c r="I1012">
        <f t="shared" si="60"/>
        <v>0</v>
      </c>
      <c r="J1012">
        <f>IF(Table2[[#This Row],[Drained_after_socializing]]="Yes",1,IF(Table2[[#This Row],[Drained_after_socializing]]="No",0,""))</f>
        <v>0</v>
      </c>
      <c r="K1012">
        <f t="shared" si="61"/>
        <v>1</v>
      </c>
      <c r="L1012" t="str">
        <f t="shared" si="62"/>
        <v>Low</v>
      </c>
      <c r="M1012">
        <f t="shared" si="63"/>
        <v>0</v>
      </c>
    </row>
    <row r="1013" spans="1:13" x14ac:dyDescent="0.35">
      <c r="A1013">
        <v>10</v>
      </c>
      <c r="B1013" t="s">
        <v>9</v>
      </c>
      <c r="C1013">
        <v>1</v>
      </c>
      <c r="D1013">
        <v>2</v>
      </c>
      <c r="E1013" t="s">
        <v>9</v>
      </c>
      <c r="F1013">
        <v>4</v>
      </c>
      <c r="G1013">
        <v>1</v>
      </c>
      <c r="H1013" t="s">
        <v>10</v>
      </c>
      <c r="I1013">
        <f t="shared" si="60"/>
        <v>1</v>
      </c>
      <c r="J1013">
        <f>IF(Table2[[#This Row],[Drained_after_socializing]]="Yes",1,IF(Table2[[#This Row],[Drained_after_socializing]]="No",0,""))</f>
        <v>1</v>
      </c>
      <c r="K1013">
        <f t="shared" si="61"/>
        <v>0</v>
      </c>
      <c r="L1013" t="str">
        <f t="shared" si="62"/>
        <v>High</v>
      </c>
      <c r="M1013">
        <f t="shared" si="63"/>
        <v>4.5061608304100043</v>
      </c>
    </row>
    <row r="1014" spans="1:13" x14ac:dyDescent="0.35">
      <c r="A1014">
        <v>2</v>
      </c>
      <c r="B1014" t="s">
        <v>7</v>
      </c>
      <c r="C1014">
        <v>7</v>
      </c>
      <c r="D1014">
        <v>6</v>
      </c>
      <c r="E1014" t="s">
        <v>7</v>
      </c>
      <c r="F1014">
        <v>14</v>
      </c>
      <c r="G1014">
        <v>7</v>
      </c>
      <c r="H1014" t="s">
        <v>8</v>
      </c>
      <c r="I1014">
        <f t="shared" si="60"/>
        <v>0</v>
      </c>
      <c r="J1014">
        <f>IF(Table2[[#This Row],[Drained_after_socializing]]="Yes",1,IF(Table2[[#This Row],[Drained_after_socializing]]="No",0,""))</f>
        <v>0</v>
      </c>
      <c r="K1014">
        <f t="shared" si="61"/>
        <v>1</v>
      </c>
      <c r="L1014" t="str">
        <f t="shared" si="62"/>
        <v>Low</v>
      </c>
      <c r="M1014">
        <f t="shared" si="63"/>
        <v>0</v>
      </c>
    </row>
    <row r="1015" spans="1:13" x14ac:dyDescent="0.35">
      <c r="A1015">
        <v>10</v>
      </c>
      <c r="B1015" t="s">
        <v>9</v>
      </c>
      <c r="C1015">
        <v>3</v>
      </c>
      <c r="D1015">
        <v>1</v>
      </c>
      <c r="E1015" t="s">
        <v>9</v>
      </c>
      <c r="F1015">
        <v>1</v>
      </c>
      <c r="G1015">
        <v>0</v>
      </c>
      <c r="H1015" t="s">
        <v>10</v>
      </c>
      <c r="I1015">
        <f t="shared" si="60"/>
        <v>1</v>
      </c>
      <c r="J1015">
        <f>IF(Table2[[#This Row],[Drained_after_socializing]]="Yes",1,IF(Table2[[#This Row],[Drained_after_socializing]]="No",0,""))</f>
        <v>1</v>
      </c>
      <c r="K1015">
        <f t="shared" si="61"/>
        <v>0</v>
      </c>
      <c r="L1015" t="str">
        <f t="shared" si="62"/>
        <v>High</v>
      </c>
      <c r="M1015">
        <f t="shared" si="63"/>
        <v>4.5061608304100043</v>
      </c>
    </row>
    <row r="1016" spans="1:13" x14ac:dyDescent="0.35">
      <c r="A1016">
        <v>7</v>
      </c>
      <c r="B1016" t="s">
        <v>9</v>
      </c>
      <c r="C1016">
        <v>0</v>
      </c>
      <c r="D1016">
        <v>2</v>
      </c>
      <c r="E1016" t="s">
        <v>9</v>
      </c>
      <c r="F1016">
        <v>0</v>
      </c>
      <c r="G1016">
        <v>2</v>
      </c>
      <c r="H1016" t="s">
        <v>10</v>
      </c>
      <c r="I1016">
        <f t="shared" si="60"/>
        <v>1</v>
      </c>
      <c r="J1016">
        <f>IF(Table2[[#This Row],[Drained_after_socializing]]="Yes",1,IF(Table2[[#This Row],[Drained_after_socializing]]="No",0,""))</f>
        <v>1</v>
      </c>
      <c r="K1016">
        <f t="shared" si="61"/>
        <v>0</v>
      </c>
      <c r="L1016" t="str">
        <f t="shared" si="62"/>
        <v>Medium</v>
      </c>
      <c r="M1016">
        <f t="shared" si="63"/>
        <v>4.5061608304100043</v>
      </c>
    </row>
    <row r="1017" spans="1:13" x14ac:dyDescent="0.35">
      <c r="A1017">
        <v>11</v>
      </c>
      <c r="B1017" t="s">
        <v>9</v>
      </c>
      <c r="C1017">
        <v>3</v>
      </c>
      <c r="D1017">
        <v>1</v>
      </c>
      <c r="E1017" t="s">
        <v>9</v>
      </c>
      <c r="F1017">
        <v>1</v>
      </c>
      <c r="G1017">
        <v>2</v>
      </c>
      <c r="H1017" t="s">
        <v>10</v>
      </c>
      <c r="I1017">
        <f t="shared" si="60"/>
        <v>1</v>
      </c>
      <c r="J1017">
        <f>IF(Table2[[#This Row],[Drained_after_socializing]]="Yes",1,IF(Table2[[#This Row],[Drained_after_socializing]]="No",0,""))</f>
        <v>1</v>
      </c>
      <c r="K1017">
        <f t="shared" si="61"/>
        <v>0</v>
      </c>
      <c r="L1017" t="str">
        <f t="shared" si="62"/>
        <v>High</v>
      </c>
      <c r="M1017">
        <f t="shared" si="63"/>
        <v>4.5061608304100043</v>
      </c>
    </row>
    <row r="1018" spans="1:13" x14ac:dyDescent="0.35">
      <c r="A1018">
        <v>0</v>
      </c>
      <c r="B1018" t="s">
        <v>7</v>
      </c>
      <c r="C1018">
        <v>5</v>
      </c>
      <c r="D1018">
        <v>4</v>
      </c>
      <c r="E1018" t="s">
        <v>7</v>
      </c>
      <c r="F1018">
        <v>12</v>
      </c>
      <c r="G1018">
        <v>5</v>
      </c>
      <c r="H1018" t="s">
        <v>8</v>
      </c>
      <c r="I1018">
        <f t="shared" si="60"/>
        <v>0</v>
      </c>
      <c r="J1018">
        <f>IF(Table2[[#This Row],[Drained_after_socializing]]="Yes",1,IF(Table2[[#This Row],[Drained_after_socializing]]="No",0,""))</f>
        <v>0</v>
      </c>
      <c r="K1018">
        <f t="shared" si="61"/>
        <v>1</v>
      </c>
      <c r="L1018" t="str">
        <f t="shared" si="62"/>
        <v>Low</v>
      </c>
      <c r="M1018">
        <f t="shared" si="63"/>
        <v>0</v>
      </c>
    </row>
    <row r="1019" spans="1:13" x14ac:dyDescent="0.35">
      <c r="A1019">
        <v>6</v>
      </c>
      <c r="B1019" t="s">
        <v>9</v>
      </c>
      <c r="C1019">
        <v>1</v>
      </c>
      <c r="D1019">
        <v>0</v>
      </c>
      <c r="E1019" t="s">
        <v>9</v>
      </c>
      <c r="F1019">
        <v>6.2688629120000003</v>
      </c>
      <c r="G1019">
        <v>0</v>
      </c>
      <c r="H1019" t="s">
        <v>10</v>
      </c>
      <c r="I1019">
        <f t="shared" si="60"/>
        <v>1</v>
      </c>
      <c r="J1019">
        <f>IF(Table2[[#This Row],[Drained_after_socializing]]="Yes",1,IF(Table2[[#This Row],[Drained_after_socializing]]="No",0,""))</f>
        <v>1</v>
      </c>
      <c r="K1019">
        <f t="shared" si="61"/>
        <v>0</v>
      </c>
      <c r="L1019" t="str">
        <f t="shared" si="62"/>
        <v>Medium</v>
      </c>
      <c r="M1019">
        <f t="shared" si="63"/>
        <v>4.5061608304100043</v>
      </c>
    </row>
    <row r="1020" spans="1:13" x14ac:dyDescent="0.35">
      <c r="A1020">
        <v>4.5058160029999996</v>
      </c>
      <c r="B1020" t="s">
        <v>7</v>
      </c>
      <c r="C1020">
        <v>7</v>
      </c>
      <c r="D1020">
        <v>5</v>
      </c>
      <c r="E1020" t="s">
        <v>7</v>
      </c>
      <c r="F1020">
        <v>11</v>
      </c>
      <c r="G1020">
        <v>6</v>
      </c>
      <c r="H1020" t="s">
        <v>8</v>
      </c>
      <c r="I1020">
        <f t="shared" si="60"/>
        <v>0</v>
      </c>
      <c r="J1020">
        <f>IF(Table2[[#This Row],[Drained_after_socializing]]="Yes",1,IF(Table2[[#This Row],[Drained_after_socializing]]="No",0,""))</f>
        <v>0</v>
      </c>
      <c r="K1020">
        <f t="shared" si="61"/>
        <v>1</v>
      </c>
      <c r="L1020" t="str">
        <f t="shared" si="62"/>
        <v>Medium</v>
      </c>
      <c r="M1020">
        <f t="shared" si="63"/>
        <v>0</v>
      </c>
    </row>
    <row r="1021" spans="1:13" x14ac:dyDescent="0.35">
      <c r="A1021">
        <v>4</v>
      </c>
      <c r="B1021" t="s">
        <v>9</v>
      </c>
      <c r="C1021">
        <v>1</v>
      </c>
      <c r="D1021">
        <v>1</v>
      </c>
      <c r="E1021" t="s">
        <v>9</v>
      </c>
      <c r="F1021">
        <v>0</v>
      </c>
      <c r="G1021">
        <v>1</v>
      </c>
      <c r="H1021" t="s">
        <v>10</v>
      </c>
      <c r="I1021">
        <f t="shared" si="60"/>
        <v>1</v>
      </c>
      <c r="J1021">
        <f>IF(Table2[[#This Row],[Drained_after_socializing]]="Yes",1,IF(Table2[[#This Row],[Drained_after_socializing]]="No",0,""))</f>
        <v>1</v>
      </c>
      <c r="K1021">
        <f t="shared" si="61"/>
        <v>0</v>
      </c>
      <c r="L1021" t="str">
        <f t="shared" si="62"/>
        <v>Medium</v>
      </c>
      <c r="M1021">
        <f t="shared" si="63"/>
        <v>4.5061608304100043</v>
      </c>
    </row>
    <row r="1022" spans="1:13" x14ac:dyDescent="0.35">
      <c r="A1022">
        <v>8</v>
      </c>
      <c r="B1022" t="s">
        <v>9</v>
      </c>
      <c r="C1022">
        <v>0</v>
      </c>
      <c r="D1022">
        <v>2</v>
      </c>
      <c r="E1022" t="s">
        <v>9</v>
      </c>
      <c r="F1022">
        <v>2</v>
      </c>
      <c r="G1022">
        <v>2</v>
      </c>
      <c r="H1022" t="s">
        <v>10</v>
      </c>
      <c r="I1022">
        <f t="shared" si="60"/>
        <v>1</v>
      </c>
      <c r="J1022">
        <f>IF(Table2[[#This Row],[Drained_after_socializing]]="Yes",1,IF(Table2[[#This Row],[Drained_after_socializing]]="No",0,""))</f>
        <v>1</v>
      </c>
      <c r="K1022">
        <f t="shared" si="61"/>
        <v>0</v>
      </c>
      <c r="L1022" t="str">
        <f t="shared" si="62"/>
        <v>High</v>
      </c>
      <c r="M1022">
        <f t="shared" si="63"/>
        <v>4.5061608304100043</v>
      </c>
    </row>
    <row r="1023" spans="1:13" x14ac:dyDescent="0.35">
      <c r="A1023">
        <v>10</v>
      </c>
      <c r="B1023" t="s">
        <v>9</v>
      </c>
      <c r="C1023">
        <v>1</v>
      </c>
      <c r="D1023">
        <v>2</v>
      </c>
      <c r="E1023" t="s">
        <v>9</v>
      </c>
      <c r="F1023">
        <v>4</v>
      </c>
      <c r="G1023">
        <v>1</v>
      </c>
      <c r="H1023" t="s">
        <v>10</v>
      </c>
      <c r="I1023">
        <f t="shared" si="60"/>
        <v>1</v>
      </c>
      <c r="J1023">
        <f>IF(Table2[[#This Row],[Drained_after_socializing]]="Yes",1,IF(Table2[[#This Row],[Drained_after_socializing]]="No",0,""))</f>
        <v>1</v>
      </c>
      <c r="K1023">
        <f t="shared" si="61"/>
        <v>0</v>
      </c>
      <c r="L1023" t="str">
        <f t="shared" si="62"/>
        <v>High</v>
      </c>
      <c r="M1023">
        <f t="shared" si="63"/>
        <v>4.5061608304100043</v>
      </c>
    </row>
    <row r="1024" spans="1:13" x14ac:dyDescent="0.35">
      <c r="A1024">
        <v>7</v>
      </c>
      <c r="B1024" t="s">
        <v>9</v>
      </c>
      <c r="C1024">
        <v>2</v>
      </c>
      <c r="D1024">
        <v>0</v>
      </c>
      <c r="E1024" t="s">
        <v>9</v>
      </c>
      <c r="F1024">
        <v>3</v>
      </c>
      <c r="G1024">
        <v>1</v>
      </c>
      <c r="H1024" t="s">
        <v>10</v>
      </c>
      <c r="I1024">
        <f t="shared" si="60"/>
        <v>1</v>
      </c>
      <c r="J1024">
        <f>IF(Table2[[#This Row],[Drained_after_socializing]]="Yes",1,IF(Table2[[#This Row],[Drained_after_socializing]]="No",0,""))</f>
        <v>1</v>
      </c>
      <c r="K1024">
        <f t="shared" si="61"/>
        <v>0</v>
      </c>
      <c r="L1024" t="str">
        <f t="shared" si="62"/>
        <v>Medium</v>
      </c>
      <c r="M1024">
        <f t="shared" si="63"/>
        <v>4.5061608304100043</v>
      </c>
    </row>
    <row r="1025" spans="1:13" x14ac:dyDescent="0.35">
      <c r="A1025">
        <v>11</v>
      </c>
      <c r="B1025" t="s">
        <v>9</v>
      </c>
      <c r="C1025">
        <v>1</v>
      </c>
      <c r="D1025">
        <v>2</v>
      </c>
      <c r="E1025" t="s">
        <v>9</v>
      </c>
      <c r="F1025">
        <v>1</v>
      </c>
      <c r="G1025">
        <v>0</v>
      </c>
      <c r="H1025" t="s">
        <v>10</v>
      </c>
      <c r="I1025">
        <f t="shared" si="60"/>
        <v>1</v>
      </c>
      <c r="J1025">
        <f>IF(Table2[[#This Row],[Drained_after_socializing]]="Yes",1,IF(Table2[[#This Row],[Drained_after_socializing]]="No",0,""))</f>
        <v>1</v>
      </c>
      <c r="K1025">
        <f t="shared" si="61"/>
        <v>0</v>
      </c>
      <c r="L1025" t="str">
        <f t="shared" si="62"/>
        <v>High</v>
      </c>
      <c r="M1025">
        <f t="shared" si="63"/>
        <v>4.5061608304100043</v>
      </c>
    </row>
    <row r="1026" spans="1:13" x14ac:dyDescent="0.35">
      <c r="A1026">
        <v>9</v>
      </c>
      <c r="B1026" t="s">
        <v>9</v>
      </c>
      <c r="C1026">
        <v>0</v>
      </c>
      <c r="D1026">
        <v>1</v>
      </c>
      <c r="E1026" t="s">
        <v>9</v>
      </c>
      <c r="F1026">
        <v>4</v>
      </c>
      <c r="G1026">
        <v>1</v>
      </c>
      <c r="H1026" t="s">
        <v>10</v>
      </c>
      <c r="I1026">
        <f t="shared" ref="I1026:I1089" si="64">IF(B1026="Yes",1,IF(B1026="No",0,""))</f>
        <v>1</v>
      </c>
      <c r="J1026">
        <f>IF(Table2[[#This Row],[Drained_after_socializing]]="Yes",1,IF(Table2[[#This Row],[Drained_after_socializing]]="No",0,""))</f>
        <v>1</v>
      </c>
      <c r="K1026">
        <f t="shared" ref="K1026:K1089" si="65">IF(H1026="Extrovert",1,IF(H1026="Introvert",0,""))</f>
        <v>0</v>
      </c>
      <c r="L1026" t="str">
        <f t="shared" ref="L1026:L1089" si="66">IF(A1026&lt;=3,"Low",IF(A1026&lt;=7,"Medium","High"))</f>
        <v>High</v>
      </c>
      <c r="M1026">
        <f t="shared" ref="M1026:M1089" si="67">AVERAGE(IF(H:H="Introvert",A:A))</f>
        <v>4.5061608304100043</v>
      </c>
    </row>
    <row r="1027" spans="1:13" x14ac:dyDescent="0.35">
      <c r="A1027">
        <v>1</v>
      </c>
      <c r="B1027" t="s">
        <v>7</v>
      </c>
      <c r="C1027">
        <v>9</v>
      </c>
      <c r="D1027">
        <v>3</v>
      </c>
      <c r="E1027" t="s">
        <v>7</v>
      </c>
      <c r="F1027">
        <v>14</v>
      </c>
      <c r="G1027">
        <v>7</v>
      </c>
      <c r="H1027" t="s">
        <v>8</v>
      </c>
      <c r="I1027">
        <f t="shared" si="64"/>
        <v>0</v>
      </c>
      <c r="J1027">
        <f>IF(Table2[[#This Row],[Drained_after_socializing]]="Yes",1,IF(Table2[[#This Row],[Drained_after_socializing]]="No",0,""))</f>
        <v>0</v>
      </c>
      <c r="K1027">
        <f t="shared" si="65"/>
        <v>1</v>
      </c>
      <c r="L1027" t="str">
        <f t="shared" si="66"/>
        <v>Low</v>
      </c>
      <c r="M1027">
        <f t="shared" si="67"/>
        <v>0</v>
      </c>
    </row>
    <row r="1028" spans="1:13" x14ac:dyDescent="0.35">
      <c r="A1028">
        <v>7</v>
      </c>
      <c r="B1028" t="s">
        <v>9</v>
      </c>
      <c r="C1028">
        <v>0</v>
      </c>
      <c r="D1028">
        <v>2</v>
      </c>
      <c r="E1028" t="s">
        <v>9</v>
      </c>
      <c r="F1028">
        <v>3</v>
      </c>
      <c r="G1028">
        <v>0</v>
      </c>
      <c r="H1028" t="s">
        <v>10</v>
      </c>
      <c r="I1028">
        <f t="shared" si="64"/>
        <v>1</v>
      </c>
      <c r="J1028">
        <f>IF(Table2[[#This Row],[Drained_after_socializing]]="Yes",1,IF(Table2[[#This Row],[Drained_after_socializing]]="No",0,""))</f>
        <v>1</v>
      </c>
      <c r="K1028">
        <f t="shared" si="65"/>
        <v>0</v>
      </c>
      <c r="L1028" t="str">
        <f t="shared" si="66"/>
        <v>Medium</v>
      </c>
      <c r="M1028">
        <f t="shared" si="67"/>
        <v>4.5061608304100043</v>
      </c>
    </row>
    <row r="1029" spans="1:13" x14ac:dyDescent="0.35">
      <c r="A1029">
        <v>9</v>
      </c>
      <c r="B1029" t="s">
        <v>9</v>
      </c>
      <c r="C1029">
        <v>2</v>
      </c>
      <c r="D1029">
        <v>0</v>
      </c>
      <c r="E1029" t="s">
        <v>9</v>
      </c>
      <c r="F1029">
        <v>1</v>
      </c>
      <c r="G1029">
        <v>2</v>
      </c>
      <c r="H1029" t="s">
        <v>10</v>
      </c>
      <c r="I1029">
        <f t="shared" si="64"/>
        <v>1</v>
      </c>
      <c r="J1029">
        <f>IF(Table2[[#This Row],[Drained_after_socializing]]="Yes",1,IF(Table2[[#This Row],[Drained_after_socializing]]="No",0,""))</f>
        <v>1</v>
      </c>
      <c r="K1029">
        <f t="shared" si="65"/>
        <v>0</v>
      </c>
      <c r="L1029" t="str">
        <f t="shared" si="66"/>
        <v>High</v>
      </c>
      <c r="M1029">
        <f t="shared" si="67"/>
        <v>4.5061608304100043</v>
      </c>
    </row>
    <row r="1030" spans="1:13" x14ac:dyDescent="0.35">
      <c r="A1030">
        <v>7</v>
      </c>
      <c r="B1030" t="s">
        <v>9</v>
      </c>
      <c r="C1030">
        <v>3</v>
      </c>
      <c r="D1030">
        <v>1</v>
      </c>
      <c r="E1030" t="s">
        <v>9</v>
      </c>
      <c r="F1030">
        <v>1</v>
      </c>
      <c r="G1030">
        <v>1</v>
      </c>
      <c r="H1030" t="s">
        <v>10</v>
      </c>
      <c r="I1030">
        <f t="shared" si="64"/>
        <v>1</v>
      </c>
      <c r="J1030">
        <f>IF(Table2[[#This Row],[Drained_after_socializing]]="Yes",1,IF(Table2[[#This Row],[Drained_after_socializing]]="No",0,""))</f>
        <v>1</v>
      </c>
      <c r="K1030">
        <f t="shared" si="65"/>
        <v>0</v>
      </c>
      <c r="L1030" t="str">
        <f t="shared" si="66"/>
        <v>Medium</v>
      </c>
      <c r="M1030">
        <f t="shared" si="67"/>
        <v>4.5061608304100043</v>
      </c>
    </row>
    <row r="1031" spans="1:13" x14ac:dyDescent="0.35">
      <c r="A1031">
        <v>1</v>
      </c>
      <c r="B1031" t="s">
        <v>7</v>
      </c>
      <c r="C1031">
        <v>6</v>
      </c>
      <c r="D1031">
        <v>6</v>
      </c>
      <c r="E1031" t="s">
        <v>7</v>
      </c>
      <c r="F1031">
        <v>8</v>
      </c>
      <c r="G1031">
        <v>3</v>
      </c>
      <c r="H1031" t="s">
        <v>8</v>
      </c>
      <c r="I1031">
        <f t="shared" si="64"/>
        <v>0</v>
      </c>
      <c r="J1031">
        <f>IF(Table2[[#This Row],[Drained_after_socializing]]="Yes",1,IF(Table2[[#This Row],[Drained_after_socializing]]="No",0,""))</f>
        <v>0</v>
      </c>
      <c r="K1031">
        <f t="shared" si="65"/>
        <v>1</v>
      </c>
      <c r="L1031" t="str">
        <f t="shared" si="66"/>
        <v>Low</v>
      </c>
      <c r="M1031">
        <f t="shared" si="67"/>
        <v>0</v>
      </c>
    </row>
    <row r="1032" spans="1:13" x14ac:dyDescent="0.35">
      <c r="A1032">
        <v>2</v>
      </c>
      <c r="B1032" t="s">
        <v>7</v>
      </c>
      <c r="C1032">
        <v>9</v>
      </c>
      <c r="D1032">
        <v>6</v>
      </c>
      <c r="E1032" t="s">
        <v>7</v>
      </c>
      <c r="F1032">
        <v>11</v>
      </c>
      <c r="G1032">
        <v>7</v>
      </c>
      <c r="H1032" t="s">
        <v>8</v>
      </c>
      <c r="I1032">
        <f t="shared" si="64"/>
        <v>0</v>
      </c>
      <c r="J1032">
        <f>IF(Table2[[#This Row],[Drained_after_socializing]]="Yes",1,IF(Table2[[#This Row],[Drained_after_socializing]]="No",0,""))</f>
        <v>0</v>
      </c>
      <c r="K1032">
        <f t="shared" si="65"/>
        <v>1</v>
      </c>
      <c r="L1032" t="str">
        <f t="shared" si="66"/>
        <v>Low</v>
      </c>
      <c r="M1032">
        <f t="shared" si="67"/>
        <v>0</v>
      </c>
    </row>
    <row r="1033" spans="1:13" x14ac:dyDescent="0.35">
      <c r="A1033">
        <v>7</v>
      </c>
      <c r="B1033" t="s">
        <v>9</v>
      </c>
      <c r="C1033">
        <v>1</v>
      </c>
      <c r="D1033">
        <v>1</v>
      </c>
      <c r="E1033" t="s">
        <v>9</v>
      </c>
      <c r="F1033">
        <v>5</v>
      </c>
      <c r="G1033">
        <v>0</v>
      </c>
      <c r="H1033" t="s">
        <v>10</v>
      </c>
      <c r="I1033">
        <f t="shared" si="64"/>
        <v>1</v>
      </c>
      <c r="J1033">
        <f>IF(Table2[[#This Row],[Drained_after_socializing]]="Yes",1,IF(Table2[[#This Row],[Drained_after_socializing]]="No",0,""))</f>
        <v>1</v>
      </c>
      <c r="K1033">
        <f t="shared" si="65"/>
        <v>0</v>
      </c>
      <c r="L1033" t="str">
        <f t="shared" si="66"/>
        <v>Medium</v>
      </c>
      <c r="M1033">
        <f t="shared" si="67"/>
        <v>4.5061608304100043</v>
      </c>
    </row>
    <row r="1034" spans="1:13" x14ac:dyDescent="0.35">
      <c r="A1034">
        <v>10</v>
      </c>
      <c r="B1034" t="s">
        <v>9</v>
      </c>
      <c r="C1034">
        <v>3</v>
      </c>
      <c r="D1034">
        <v>2</v>
      </c>
      <c r="E1034" t="s">
        <v>9</v>
      </c>
      <c r="F1034">
        <v>4</v>
      </c>
      <c r="G1034">
        <v>1</v>
      </c>
      <c r="H1034" t="s">
        <v>10</v>
      </c>
      <c r="I1034">
        <f t="shared" si="64"/>
        <v>1</v>
      </c>
      <c r="J1034">
        <f>IF(Table2[[#This Row],[Drained_after_socializing]]="Yes",1,IF(Table2[[#This Row],[Drained_after_socializing]]="No",0,""))</f>
        <v>1</v>
      </c>
      <c r="K1034">
        <f t="shared" si="65"/>
        <v>0</v>
      </c>
      <c r="L1034" t="str">
        <f t="shared" si="66"/>
        <v>High</v>
      </c>
      <c r="M1034">
        <f t="shared" si="67"/>
        <v>4.5061608304100043</v>
      </c>
    </row>
    <row r="1035" spans="1:13" x14ac:dyDescent="0.35">
      <c r="A1035">
        <v>10</v>
      </c>
      <c r="B1035" t="s">
        <v>9</v>
      </c>
      <c r="C1035">
        <v>0</v>
      </c>
      <c r="D1035">
        <v>2</v>
      </c>
      <c r="E1035" t="s">
        <v>9</v>
      </c>
      <c r="F1035">
        <v>0</v>
      </c>
      <c r="G1035">
        <v>1</v>
      </c>
      <c r="H1035" t="s">
        <v>10</v>
      </c>
      <c r="I1035">
        <f t="shared" si="64"/>
        <v>1</v>
      </c>
      <c r="J1035">
        <f>IF(Table2[[#This Row],[Drained_after_socializing]]="Yes",1,IF(Table2[[#This Row],[Drained_after_socializing]]="No",0,""))</f>
        <v>1</v>
      </c>
      <c r="K1035">
        <f t="shared" si="65"/>
        <v>0</v>
      </c>
      <c r="L1035" t="str">
        <f t="shared" si="66"/>
        <v>High</v>
      </c>
      <c r="M1035">
        <f t="shared" si="67"/>
        <v>4.5061608304100043</v>
      </c>
    </row>
    <row r="1036" spans="1:13" x14ac:dyDescent="0.35">
      <c r="A1036">
        <v>10</v>
      </c>
      <c r="B1036" t="s">
        <v>9</v>
      </c>
      <c r="C1036">
        <v>3</v>
      </c>
      <c r="D1036">
        <v>0</v>
      </c>
      <c r="E1036" t="s">
        <v>9</v>
      </c>
      <c r="F1036">
        <v>2</v>
      </c>
      <c r="G1036">
        <v>2</v>
      </c>
      <c r="H1036" t="s">
        <v>10</v>
      </c>
      <c r="I1036">
        <f t="shared" si="64"/>
        <v>1</v>
      </c>
      <c r="J1036">
        <f>IF(Table2[[#This Row],[Drained_after_socializing]]="Yes",1,IF(Table2[[#This Row],[Drained_after_socializing]]="No",0,""))</f>
        <v>1</v>
      </c>
      <c r="K1036">
        <f t="shared" si="65"/>
        <v>0</v>
      </c>
      <c r="L1036" t="str">
        <f t="shared" si="66"/>
        <v>High</v>
      </c>
      <c r="M1036">
        <f t="shared" si="67"/>
        <v>4.5061608304100043</v>
      </c>
    </row>
    <row r="1037" spans="1:13" x14ac:dyDescent="0.35">
      <c r="A1037">
        <v>10</v>
      </c>
      <c r="B1037" t="s">
        <v>9</v>
      </c>
      <c r="C1037">
        <v>2</v>
      </c>
      <c r="D1037">
        <v>0</v>
      </c>
      <c r="E1037" t="s">
        <v>9</v>
      </c>
      <c r="F1037">
        <v>3</v>
      </c>
      <c r="G1037">
        <v>1</v>
      </c>
      <c r="H1037" t="s">
        <v>10</v>
      </c>
      <c r="I1037">
        <f t="shared" si="64"/>
        <v>1</v>
      </c>
      <c r="J1037">
        <f>IF(Table2[[#This Row],[Drained_after_socializing]]="Yes",1,IF(Table2[[#This Row],[Drained_after_socializing]]="No",0,""))</f>
        <v>1</v>
      </c>
      <c r="K1037">
        <f t="shared" si="65"/>
        <v>0</v>
      </c>
      <c r="L1037" t="str">
        <f t="shared" si="66"/>
        <v>High</v>
      </c>
      <c r="M1037">
        <f t="shared" si="67"/>
        <v>4.5061608304100043</v>
      </c>
    </row>
    <row r="1038" spans="1:13" x14ac:dyDescent="0.35">
      <c r="A1038">
        <v>8</v>
      </c>
      <c r="B1038" t="s">
        <v>9</v>
      </c>
      <c r="C1038">
        <v>0</v>
      </c>
      <c r="D1038">
        <v>0</v>
      </c>
      <c r="E1038" t="s">
        <v>9</v>
      </c>
      <c r="F1038">
        <v>5</v>
      </c>
      <c r="G1038">
        <v>2</v>
      </c>
      <c r="H1038" t="s">
        <v>10</v>
      </c>
      <c r="I1038">
        <f t="shared" si="64"/>
        <v>1</v>
      </c>
      <c r="J1038">
        <f>IF(Table2[[#This Row],[Drained_after_socializing]]="Yes",1,IF(Table2[[#This Row],[Drained_after_socializing]]="No",0,""))</f>
        <v>1</v>
      </c>
      <c r="K1038">
        <f t="shared" si="65"/>
        <v>0</v>
      </c>
      <c r="L1038" t="str">
        <f t="shared" si="66"/>
        <v>High</v>
      </c>
      <c r="M1038">
        <f t="shared" si="67"/>
        <v>4.5061608304100043</v>
      </c>
    </row>
    <row r="1039" spans="1:13" x14ac:dyDescent="0.35">
      <c r="A1039">
        <v>6</v>
      </c>
      <c r="B1039" t="s">
        <v>9</v>
      </c>
      <c r="C1039">
        <v>2</v>
      </c>
      <c r="D1039">
        <v>1</v>
      </c>
      <c r="E1039" t="s">
        <v>9</v>
      </c>
      <c r="F1039">
        <v>5</v>
      </c>
      <c r="G1039">
        <v>2</v>
      </c>
      <c r="H1039" t="s">
        <v>10</v>
      </c>
      <c r="I1039">
        <f t="shared" si="64"/>
        <v>1</v>
      </c>
      <c r="J1039">
        <f>IF(Table2[[#This Row],[Drained_after_socializing]]="Yes",1,IF(Table2[[#This Row],[Drained_after_socializing]]="No",0,""))</f>
        <v>1</v>
      </c>
      <c r="K1039">
        <f t="shared" si="65"/>
        <v>0</v>
      </c>
      <c r="L1039" t="str">
        <f t="shared" si="66"/>
        <v>Medium</v>
      </c>
      <c r="M1039">
        <f t="shared" si="67"/>
        <v>4.5061608304100043</v>
      </c>
    </row>
    <row r="1040" spans="1:13" x14ac:dyDescent="0.35">
      <c r="A1040">
        <v>10</v>
      </c>
      <c r="B1040" t="s">
        <v>9</v>
      </c>
      <c r="C1040">
        <v>0</v>
      </c>
      <c r="D1040">
        <v>1</v>
      </c>
      <c r="E1040" t="s">
        <v>9</v>
      </c>
      <c r="F1040">
        <v>4</v>
      </c>
      <c r="G1040">
        <v>0</v>
      </c>
      <c r="H1040" t="s">
        <v>10</v>
      </c>
      <c r="I1040">
        <f t="shared" si="64"/>
        <v>1</v>
      </c>
      <c r="J1040">
        <f>IF(Table2[[#This Row],[Drained_after_socializing]]="Yes",1,IF(Table2[[#This Row],[Drained_after_socializing]]="No",0,""))</f>
        <v>1</v>
      </c>
      <c r="K1040">
        <f t="shared" si="65"/>
        <v>0</v>
      </c>
      <c r="L1040" t="str">
        <f t="shared" si="66"/>
        <v>High</v>
      </c>
      <c r="M1040">
        <f t="shared" si="67"/>
        <v>4.5061608304100043</v>
      </c>
    </row>
    <row r="1041" spans="1:13" x14ac:dyDescent="0.35">
      <c r="A1041">
        <v>7</v>
      </c>
      <c r="B1041" t="s">
        <v>9</v>
      </c>
      <c r="C1041">
        <v>0</v>
      </c>
      <c r="D1041">
        <v>1</v>
      </c>
      <c r="E1041" t="s">
        <v>9</v>
      </c>
      <c r="F1041">
        <v>1</v>
      </c>
      <c r="G1041">
        <v>2</v>
      </c>
      <c r="H1041" t="s">
        <v>10</v>
      </c>
      <c r="I1041">
        <f t="shared" si="64"/>
        <v>1</v>
      </c>
      <c r="J1041">
        <f>IF(Table2[[#This Row],[Drained_after_socializing]]="Yes",1,IF(Table2[[#This Row],[Drained_after_socializing]]="No",0,""))</f>
        <v>1</v>
      </c>
      <c r="K1041">
        <f t="shared" si="65"/>
        <v>0</v>
      </c>
      <c r="L1041" t="str">
        <f t="shared" si="66"/>
        <v>Medium</v>
      </c>
      <c r="M1041">
        <f t="shared" si="67"/>
        <v>4.5061608304100043</v>
      </c>
    </row>
    <row r="1042" spans="1:13" x14ac:dyDescent="0.35">
      <c r="A1042">
        <v>0</v>
      </c>
      <c r="B1042" t="s">
        <v>7</v>
      </c>
      <c r="C1042">
        <v>6</v>
      </c>
      <c r="D1042">
        <v>4</v>
      </c>
      <c r="E1042" t="s">
        <v>7</v>
      </c>
      <c r="F1042">
        <v>11</v>
      </c>
      <c r="G1042">
        <v>7</v>
      </c>
      <c r="H1042" t="s">
        <v>8</v>
      </c>
      <c r="I1042">
        <f t="shared" si="64"/>
        <v>0</v>
      </c>
      <c r="J1042">
        <f>IF(Table2[[#This Row],[Drained_after_socializing]]="Yes",1,IF(Table2[[#This Row],[Drained_after_socializing]]="No",0,""))</f>
        <v>0</v>
      </c>
      <c r="K1042">
        <f t="shared" si="65"/>
        <v>1</v>
      </c>
      <c r="L1042" t="str">
        <f t="shared" si="66"/>
        <v>Low</v>
      </c>
      <c r="M1042">
        <f t="shared" si="67"/>
        <v>0</v>
      </c>
    </row>
    <row r="1043" spans="1:13" x14ac:dyDescent="0.35">
      <c r="A1043">
        <v>1</v>
      </c>
      <c r="B1043" t="s">
        <v>7</v>
      </c>
      <c r="C1043">
        <v>4</v>
      </c>
      <c r="D1043">
        <v>6</v>
      </c>
      <c r="E1043" t="s">
        <v>7</v>
      </c>
      <c r="F1043">
        <v>8</v>
      </c>
      <c r="G1043">
        <v>7</v>
      </c>
      <c r="H1043" t="s">
        <v>10</v>
      </c>
      <c r="I1043">
        <f t="shared" si="64"/>
        <v>0</v>
      </c>
      <c r="J1043">
        <f>IF(Table2[[#This Row],[Drained_after_socializing]]="Yes",1,IF(Table2[[#This Row],[Drained_after_socializing]]="No",0,""))</f>
        <v>0</v>
      </c>
      <c r="K1043">
        <f t="shared" si="65"/>
        <v>0</v>
      </c>
      <c r="L1043" t="str">
        <f t="shared" si="66"/>
        <v>Low</v>
      </c>
      <c r="M1043">
        <f t="shared" si="67"/>
        <v>4.5061608304100043</v>
      </c>
    </row>
    <row r="1044" spans="1:13" x14ac:dyDescent="0.35">
      <c r="A1044">
        <v>2</v>
      </c>
      <c r="B1044" t="s">
        <v>7</v>
      </c>
      <c r="C1044">
        <v>5</v>
      </c>
      <c r="D1044">
        <v>6</v>
      </c>
      <c r="E1044" t="s">
        <v>7</v>
      </c>
      <c r="F1044">
        <v>8</v>
      </c>
      <c r="G1044">
        <v>7</v>
      </c>
      <c r="H1044" t="s">
        <v>8</v>
      </c>
      <c r="I1044">
        <f t="shared" si="64"/>
        <v>0</v>
      </c>
      <c r="J1044">
        <f>IF(Table2[[#This Row],[Drained_after_socializing]]="Yes",1,IF(Table2[[#This Row],[Drained_after_socializing]]="No",0,""))</f>
        <v>0</v>
      </c>
      <c r="K1044">
        <f t="shared" si="65"/>
        <v>1</v>
      </c>
      <c r="L1044" t="str">
        <f t="shared" si="66"/>
        <v>Low</v>
      </c>
      <c r="M1044">
        <f t="shared" si="67"/>
        <v>0</v>
      </c>
    </row>
    <row r="1045" spans="1:13" x14ac:dyDescent="0.35">
      <c r="A1045">
        <v>8</v>
      </c>
      <c r="B1045" t="s">
        <v>9</v>
      </c>
      <c r="C1045">
        <v>3</v>
      </c>
      <c r="D1045">
        <v>0</v>
      </c>
      <c r="E1045" t="s">
        <v>9</v>
      </c>
      <c r="F1045">
        <v>3</v>
      </c>
      <c r="G1045">
        <v>0</v>
      </c>
      <c r="H1045" t="s">
        <v>10</v>
      </c>
      <c r="I1045">
        <f t="shared" si="64"/>
        <v>1</v>
      </c>
      <c r="J1045">
        <f>IF(Table2[[#This Row],[Drained_after_socializing]]="Yes",1,IF(Table2[[#This Row],[Drained_after_socializing]]="No",0,""))</f>
        <v>1</v>
      </c>
      <c r="K1045">
        <f t="shared" si="65"/>
        <v>0</v>
      </c>
      <c r="L1045" t="str">
        <f t="shared" si="66"/>
        <v>High</v>
      </c>
      <c r="M1045">
        <f t="shared" si="67"/>
        <v>4.5061608304100043</v>
      </c>
    </row>
    <row r="1046" spans="1:13" x14ac:dyDescent="0.35">
      <c r="A1046">
        <v>0</v>
      </c>
      <c r="B1046" t="s">
        <v>7</v>
      </c>
      <c r="C1046">
        <v>5</v>
      </c>
      <c r="D1046">
        <v>7</v>
      </c>
      <c r="E1046" t="s">
        <v>7</v>
      </c>
      <c r="F1046">
        <v>10</v>
      </c>
      <c r="G1046">
        <v>6</v>
      </c>
      <c r="H1046" t="s">
        <v>8</v>
      </c>
      <c r="I1046">
        <f t="shared" si="64"/>
        <v>0</v>
      </c>
      <c r="J1046">
        <f>IF(Table2[[#This Row],[Drained_after_socializing]]="Yes",1,IF(Table2[[#This Row],[Drained_after_socializing]]="No",0,""))</f>
        <v>0</v>
      </c>
      <c r="K1046">
        <f t="shared" si="65"/>
        <v>1</v>
      </c>
      <c r="L1046" t="str">
        <f t="shared" si="66"/>
        <v>Low</v>
      </c>
      <c r="M1046">
        <f t="shared" si="67"/>
        <v>0</v>
      </c>
    </row>
    <row r="1047" spans="1:13" x14ac:dyDescent="0.35">
      <c r="A1047">
        <v>9</v>
      </c>
      <c r="B1047" t="s">
        <v>9</v>
      </c>
      <c r="C1047">
        <v>1</v>
      </c>
      <c r="D1047">
        <v>1</v>
      </c>
      <c r="E1047" t="s">
        <v>9</v>
      </c>
      <c r="F1047">
        <v>1</v>
      </c>
      <c r="G1047">
        <v>2</v>
      </c>
      <c r="H1047" t="s">
        <v>10</v>
      </c>
      <c r="I1047">
        <f t="shared" si="64"/>
        <v>1</v>
      </c>
      <c r="J1047">
        <f>IF(Table2[[#This Row],[Drained_after_socializing]]="Yes",1,IF(Table2[[#This Row],[Drained_after_socializing]]="No",0,""))</f>
        <v>1</v>
      </c>
      <c r="K1047">
        <f t="shared" si="65"/>
        <v>0</v>
      </c>
      <c r="L1047" t="str">
        <f t="shared" si="66"/>
        <v>High</v>
      </c>
      <c r="M1047">
        <f t="shared" si="67"/>
        <v>4.5061608304100043</v>
      </c>
    </row>
    <row r="1048" spans="1:13" x14ac:dyDescent="0.35">
      <c r="A1048">
        <v>0</v>
      </c>
      <c r="B1048" t="s">
        <v>7</v>
      </c>
      <c r="C1048">
        <v>4</v>
      </c>
      <c r="D1048">
        <v>7</v>
      </c>
      <c r="E1048" t="s">
        <v>7</v>
      </c>
      <c r="F1048">
        <v>11</v>
      </c>
      <c r="G1048">
        <v>3</v>
      </c>
      <c r="H1048" t="s">
        <v>8</v>
      </c>
      <c r="I1048">
        <f t="shared" si="64"/>
        <v>0</v>
      </c>
      <c r="J1048">
        <f>IF(Table2[[#This Row],[Drained_after_socializing]]="Yes",1,IF(Table2[[#This Row],[Drained_after_socializing]]="No",0,""))</f>
        <v>0</v>
      </c>
      <c r="K1048">
        <f t="shared" si="65"/>
        <v>1</v>
      </c>
      <c r="L1048" t="str">
        <f t="shared" si="66"/>
        <v>Low</v>
      </c>
      <c r="M1048">
        <f t="shared" si="67"/>
        <v>0</v>
      </c>
    </row>
    <row r="1049" spans="1:13" x14ac:dyDescent="0.35">
      <c r="A1049">
        <v>1</v>
      </c>
      <c r="B1049" t="s">
        <v>7</v>
      </c>
      <c r="C1049">
        <v>9</v>
      </c>
      <c r="D1049">
        <v>7</v>
      </c>
      <c r="E1049" t="s">
        <v>7</v>
      </c>
      <c r="F1049">
        <v>14</v>
      </c>
      <c r="G1049">
        <v>9</v>
      </c>
      <c r="H1049" t="s">
        <v>8</v>
      </c>
      <c r="I1049">
        <f t="shared" si="64"/>
        <v>0</v>
      </c>
      <c r="J1049">
        <f>IF(Table2[[#This Row],[Drained_after_socializing]]="Yes",1,IF(Table2[[#This Row],[Drained_after_socializing]]="No",0,""))</f>
        <v>0</v>
      </c>
      <c r="K1049">
        <f t="shared" si="65"/>
        <v>1</v>
      </c>
      <c r="L1049" t="str">
        <f t="shared" si="66"/>
        <v>Low</v>
      </c>
      <c r="M1049">
        <f t="shared" si="67"/>
        <v>0</v>
      </c>
    </row>
    <row r="1050" spans="1:13" x14ac:dyDescent="0.35">
      <c r="A1050">
        <v>7</v>
      </c>
      <c r="B1050" t="s">
        <v>9</v>
      </c>
      <c r="C1050">
        <v>3</v>
      </c>
      <c r="D1050">
        <v>0</v>
      </c>
      <c r="E1050" t="s">
        <v>9</v>
      </c>
      <c r="F1050">
        <v>3</v>
      </c>
      <c r="G1050">
        <v>0</v>
      </c>
      <c r="H1050" t="s">
        <v>8</v>
      </c>
      <c r="I1050">
        <f t="shared" si="64"/>
        <v>1</v>
      </c>
      <c r="J1050">
        <f>IF(Table2[[#This Row],[Drained_after_socializing]]="Yes",1,IF(Table2[[#This Row],[Drained_after_socializing]]="No",0,""))</f>
        <v>1</v>
      </c>
      <c r="K1050">
        <f t="shared" si="65"/>
        <v>1</v>
      </c>
      <c r="L1050" t="str">
        <f t="shared" si="66"/>
        <v>Medium</v>
      </c>
      <c r="M1050">
        <f t="shared" si="67"/>
        <v>0</v>
      </c>
    </row>
    <row r="1051" spans="1:13" x14ac:dyDescent="0.35">
      <c r="A1051">
        <v>9</v>
      </c>
      <c r="B1051" t="s">
        <v>7</v>
      </c>
      <c r="C1051">
        <v>3</v>
      </c>
      <c r="D1051">
        <v>1</v>
      </c>
      <c r="E1051" t="s">
        <v>9</v>
      </c>
      <c r="F1051">
        <v>5</v>
      </c>
      <c r="G1051">
        <v>1</v>
      </c>
      <c r="H1051" t="s">
        <v>10</v>
      </c>
      <c r="I1051">
        <f t="shared" si="64"/>
        <v>0</v>
      </c>
      <c r="J1051">
        <f>IF(Table2[[#This Row],[Drained_after_socializing]]="Yes",1,IF(Table2[[#This Row],[Drained_after_socializing]]="No",0,""))</f>
        <v>1</v>
      </c>
      <c r="K1051">
        <f t="shared" si="65"/>
        <v>0</v>
      </c>
      <c r="L1051" t="str">
        <f t="shared" si="66"/>
        <v>High</v>
      </c>
      <c r="M1051">
        <f t="shared" si="67"/>
        <v>4.5061608304100043</v>
      </c>
    </row>
    <row r="1052" spans="1:13" x14ac:dyDescent="0.35">
      <c r="A1052">
        <v>7</v>
      </c>
      <c r="B1052" t="s">
        <v>9</v>
      </c>
      <c r="C1052">
        <v>2</v>
      </c>
      <c r="D1052">
        <v>2</v>
      </c>
      <c r="E1052" t="s">
        <v>9</v>
      </c>
      <c r="F1052">
        <v>3</v>
      </c>
      <c r="G1052">
        <v>1</v>
      </c>
      <c r="H1052" t="s">
        <v>10</v>
      </c>
      <c r="I1052">
        <f t="shared" si="64"/>
        <v>1</v>
      </c>
      <c r="J1052">
        <f>IF(Table2[[#This Row],[Drained_after_socializing]]="Yes",1,IF(Table2[[#This Row],[Drained_after_socializing]]="No",0,""))</f>
        <v>1</v>
      </c>
      <c r="K1052">
        <f t="shared" si="65"/>
        <v>0</v>
      </c>
      <c r="L1052" t="str">
        <f t="shared" si="66"/>
        <v>Medium</v>
      </c>
      <c r="M1052">
        <f t="shared" si="67"/>
        <v>4.5061608304100043</v>
      </c>
    </row>
    <row r="1053" spans="1:13" x14ac:dyDescent="0.35">
      <c r="A1053">
        <v>11</v>
      </c>
      <c r="B1053" t="s">
        <v>9</v>
      </c>
      <c r="C1053">
        <v>1</v>
      </c>
      <c r="D1053">
        <v>1</v>
      </c>
      <c r="E1053" t="s">
        <v>9</v>
      </c>
      <c r="F1053">
        <v>1</v>
      </c>
      <c r="G1053">
        <v>0</v>
      </c>
      <c r="H1053" t="s">
        <v>10</v>
      </c>
      <c r="I1053">
        <f t="shared" si="64"/>
        <v>1</v>
      </c>
      <c r="J1053">
        <f>IF(Table2[[#This Row],[Drained_after_socializing]]="Yes",1,IF(Table2[[#This Row],[Drained_after_socializing]]="No",0,""))</f>
        <v>1</v>
      </c>
      <c r="K1053">
        <f t="shared" si="65"/>
        <v>0</v>
      </c>
      <c r="L1053" t="str">
        <f t="shared" si="66"/>
        <v>High</v>
      </c>
      <c r="M1053">
        <f t="shared" si="67"/>
        <v>4.5061608304100043</v>
      </c>
    </row>
    <row r="1054" spans="1:13" x14ac:dyDescent="0.35">
      <c r="A1054">
        <v>0</v>
      </c>
      <c r="B1054" t="s">
        <v>7</v>
      </c>
      <c r="C1054">
        <v>9</v>
      </c>
      <c r="D1054">
        <v>7</v>
      </c>
      <c r="E1054" t="s">
        <v>7</v>
      </c>
      <c r="F1054">
        <v>14</v>
      </c>
      <c r="G1054">
        <v>7</v>
      </c>
      <c r="H1054" t="s">
        <v>8</v>
      </c>
      <c r="I1054">
        <f t="shared" si="64"/>
        <v>0</v>
      </c>
      <c r="J1054">
        <f>IF(Table2[[#This Row],[Drained_after_socializing]]="Yes",1,IF(Table2[[#This Row],[Drained_after_socializing]]="No",0,""))</f>
        <v>0</v>
      </c>
      <c r="K1054">
        <f t="shared" si="65"/>
        <v>1</v>
      </c>
      <c r="L1054" t="str">
        <f t="shared" si="66"/>
        <v>Low</v>
      </c>
      <c r="M1054">
        <f t="shared" si="67"/>
        <v>0</v>
      </c>
    </row>
    <row r="1055" spans="1:13" x14ac:dyDescent="0.35">
      <c r="A1055">
        <v>7</v>
      </c>
      <c r="B1055" t="s">
        <v>9</v>
      </c>
      <c r="C1055">
        <v>3</v>
      </c>
      <c r="D1055">
        <v>2</v>
      </c>
      <c r="E1055" t="s">
        <v>9</v>
      </c>
      <c r="F1055">
        <v>3</v>
      </c>
      <c r="G1055">
        <v>1</v>
      </c>
      <c r="H1055" t="s">
        <v>10</v>
      </c>
      <c r="I1055">
        <f t="shared" si="64"/>
        <v>1</v>
      </c>
      <c r="J1055">
        <f>IF(Table2[[#This Row],[Drained_after_socializing]]="Yes",1,IF(Table2[[#This Row],[Drained_after_socializing]]="No",0,""))</f>
        <v>1</v>
      </c>
      <c r="K1055">
        <f t="shared" si="65"/>
        <v>0</v>
      </c>
      <c r="L1055" t="str">
        <f t="shared" si="66"/>
        <v>Medium</v>
      </c>
      <c r="M1055">
        <f t="shared" si="67"/>
        <v>4.5061608304100043</v>
      </c>
    </row>
    <row r="1056" spans="1:13" x14ac:dyDescent="0.35">
      <c r="A1056">
        <v>1</v>
      </c>
      <c r="B1056" t="s">
        <v>7</v>
      </c>
      <c r="C1056">
        <v>6</v>
      </c>
      <c r="D1056">
        <v>4</v>
      </c>
      <c r="E1056" t="s">
        <v>7</v>
      </c>
      <c r="F1056">
        <v>10</v>
      </c>
      <c r="G1056">
        <v>6</v>
      </c>
      <c r="H1056" t="s">
        <v>8</v>
      </c>
      <c r="I1056">
        <f t="shared" si="64"/>
        <v>0</v>
      </c>
      <c r="J1056">
        <f>IF(Table2[[#This Row],[Drained_after_socializing]]="Yes",1,IF(Table2[[#This Row],[Drained_after_socializing]]="No",0,""))</f>
        <v>0</v>
      </c>
      <c r="K1056">
        <f t="shared" si="65"/>
        <v>1</v>
      </c>
      <c r="L1056" t="str">
        <f t="shared" si="66"/>
        <v>Low</v>
      </c>
      <c r="M1056">
        <f t="shared" si="67"/>
        <v>0</v>
      </c>
    </row>
    <row r="1057" spans="1:13" x14ac:dyDescent="0.35">
      <c r="A1057">
        <v>5</v>
      </c>
      <c r="B1057" t="s">
        <v>9</v>
      </c>
      <c r="C1057">
        <v>0</v>
      </c>
      <c r="D1057">
        <v>2</v>
      </c>
      <c r="E1057" t="s">
        <v>9</v>
      </c>
      <c r="F1057">
        <v>5</v>
      </c>
      <c r="G1057">
        <v>2</v>
      </c>
      <c r="H1057" t="s">
        <v>10</v>
      </c>
      <c r="I1057">
        <f t="shared" si="64"/>
        <v>1</v>
      </c>
      <c r="J1057">
        <f>IF(Table2[[#This Row],[Drained_after_socializing]]="Yes",1,IF(Table2[[#This Row],[Drained_after_socializing]]="No",0,""))</f>
        <v>1</v>
      </c>
      <c r="K1057">
        <f t="shared" si="65"/>
        <v>0</v>
      </c>
      <c r="L1057" t="str">
        <f t="shared" si="66"/>
        <v>Medium</v>
      </c>
      <c r="M1057">
        <f t="shared" si="67"/>
        <v>4.5061608304100043</v>
      </c>
    </row>
    <row r="1058" spans="1:13" x14ac:dyDescent="0.35">
      <c r="A1058">
        <v>10</v>
      </c>
      <c r="B1058" t="s">
        <v>7</v>
      </c>
      <c r="C1058">
        <v>1</v>
      </c>
      <c r="D1058">
        <v>2</v>
      </c>
      <c r="E1058" t="s">
        <v>9</v>
      </c>
      <c r="F1058">
        <v>3</v>
      </c>
      <c r="G1058">
        <v>2</v>
      </c>
      <c r="H1058" t="s">
        <v>10</v>
      </c>
      <c r="I1058">
        <f t="shared" si="64"/>
        <v>0</v>
      </c>
      <c r="J1058">
        <f>IF(Table2[[#This Row],[Drained_after_socializing]]="Yes",1,IF(Table2[[#This Row],[Drained_after_socializing]]="No",0,""))</f>
        <v>1</v>
      </c>
      <c r="K1058">
        <f t="shared" si="65"/>
        <v>0</v>
      </c>
      <c r="L1058" t="str">
        <f t="shared" si="66"/>
        <v>High</v>
      </c>
      <c r="M1058">
        <f t="shared" si="67"/>
        <v>4.5061608304100043</v>
      </c>
    </row>
    <row r="1059" spans="1:13" x14ac:dyDescent="0.35">
      <c r="A1059">
        <v>3</v>
      </c>
      <c r="B1059" t="s">
        <v>7</v>
      </c>
      <c r="C1059">
        <v>8</v>
      </c>
      <c r="D1059">
        <v>5</v>
      </c>
      <c r="E1059" t="s">
        <v>7</v>
      </c>
      <c r="F1059">
        <v>13</v>
      </c>
      <c r="G1059">
        <v>8</v>
      </c>
      <c r="H1059" t="s">
        <v>8</v>
      </c>
      <c r="I1059">
        <f t="shared" si="64"/>
        <v>0</v>
      </c>
      <c r="J1059">
        <f>IF(Table2[[#This Row],[Drained_after_socializing]]="Yes",1,IF(Table2[[#This Row],[Drained_after_socializing]]="No",0,""))</f>
        <v>0</v>
      </c>
      <c r="K1059">
        <f t="shared" si="65"/>
        <v>1</v>
      </c>
      <c r="L1059" t="str">
        <f t="shared" si="66"/>
        <v>Low</v>
      </c>
      <c r="M1059">
        <f t="shared" si="67"/>
        <v>0</v>
      </c>
    </row>
    <row r="1060" spans="1:13" x14ac:dyDescent="0.35">
      <c r="A1060">
        <v>4</v>
      </c>
      <c r="B1060" t="s">
        <v>9</v>
      </c>
      <c r="C1060">
        <v>0</v>
      </c>
      <c r="D1060">
        <v>1</v>
      </c>
      <c r="E1060" t="s">
        <v>9</v>
      </c>
      <c r="F1060">
        <v>4</v>
      </c>
      <c r="G1060">
        <v>1</v>
      </c>
      <c r="H1060" t="s">
        <v>10</v>
      </c>
      <c r="I1060">
        <f t="shared" si="64"/>
        <v>1</v>
      </c>
      <c r="J1060">
        <f>IF(Table2[[#This Row],[Drained_after_socializing]]="Yes",1,IF(Table2[[#This Row],[Drained_after_socializing]]="No",0,""))</f>
        <v>1</v>
      </c>
      <c r="K1060">
        <f t="shared" si="65"/>
        <v>0</v>
      </c>
      <c r="L1060" t="str">
        <f t="shared" si="66"/>
        <v>Medium</v>
      </c>
      <c r="M1060">
        <f t="shared" si="67"/>
        <v>4.5061608304100043</v>
      </c>
    </row>
    <row r="1061" spans="1:13" x14ac:dyDescent="0.35">
      <c r="A1061">
        <v>8</v>
      </c>
      <c r="B1061" t="s">
        <v>9</v>
      </c>
      <c r="C1061">
        <v>2</v>
      </c>
      <c r="D1061">
        <v>2</v>
      </c>
      <c r="E1061" t="s">
        <v>9</v>
      </c>
      <c r="F1061">
        <v>1</v>
      </c>
      <c r="G1061">
        <v>0</v>
      </c>
      <c r="H1061" t="s">
        <v>10</v>
      </c>
      <c r="I1061">
        <f t="shared" si="64"/>
        <v>1</v>
      </c>
      <c r="J1061">
        <f>IF(Table2[[#This Row],[Drained_after_socializing]]="Yes",1,IF(Table2[[#This Row],[Drained_after_socializing]]="No",0,""))</f>
        <v>1</v>
      </c>
      <c r="K1061">
        <f t="shared" si="65"/>
        <v>0</v>
      </c>
      <c r="L1061" t="str">
        <f t="shared" si="66"/>
        <v>High</v>
      </c>
      <c r="M1061">
        <f t="shared" si="67"/>
        <v>4.5061608304100043</v>
      </c>
    </row>
    <row r="1062" spans="1:13" x14ac:dyDescent="0.35">
      <c r="A1062">
        <v>3</v>
      </c>
      <c r="B1062" t="s">
        <v>7</v>
      </c>
      <c r="C1062">
        <v>4</v>
      </c>
      <c r="D1062">
        <v>6</v>
      </c>
      <c r="E1062" t="s">
        <v>7</v>
      </c>
      <c r="F1062">
        <v>8</v>
      </c>
      <c r="G1062">
        <v>3</v>
      </c>
      <c r="H1062" t="s">
        <v>8</v>
      </c>
      <c r="I1062">
        <f t="shared" si="64"/>
        <v>0</v>
      </c>
      <c r="J1062">
        <f>IF(Table2[[#This Row],[Drained_after_socializing]]="Yes",1,IF(Table2[[#This Row],[Drained_after_socializing]]="No",0,""))</f>
        <v>0</v>
      </c>
      <c r="K1062">
        <f t="shared" si="65"/>
        <v>1</v>
      </c>
      <c r="L1062" t="str">
        <f t="shared" si="66"/>
        <v>Low</v>
      </c>
      <c r="M1062">
        <f t="shared" si="67"/>
        <v>0</v>
      </c>
    </row>
    <row r="1063" spans="1:13" x14ac:dyDescent="0.35">
      <c r="A1063">
        <v>8</v>
      </c>
      <c r="B1063" t="s">
        <v>9</v>
      </c>
      <c r="C1063">
        <v>3</v>
      </c>
      <c r="D1063">
        <v>0</v>
      </c>
      <c r="E1063" t="s">
        <v>9</v>
      </c>
      <c r="F1063">
        <v>4</v>
      </c>
      <c r="G1063">
        <v>0</v>
      </c>
      <c r="H1063" t="s">
        <v>10</v>
      </c>
      <c r="I1063">
        <f t="shared" si="64"/>
        <v>1</v>
      </c>
      <c r="J1063">
        <f>IF(Table2[[#This Row],[Drained_after_socializing]]="Yes",1,IF(Table2[[#This Row],[Drained_after_socializing]]="No",0,""))</f>
        <v>1</v>
      </c>
      <c r="K1063">
        <f t="shared" si="65"/>
        <v>0</v>
      </c>
      <c r="L1063" t="str">
        <f t="shared" si="66"/>
        <v>High</v>
      </c>
      <c r="M1063">
        <f t="shared" si="67"/>
        <v>4.5061608304100043</v>
      </c>
    </row>
    <row r="1064" spans="1:13" x14ac:dyDescent="0.35">
      <c r="A1064">
        <v>0</v>
      </c>
      <c r="B1064" t="s">
        <v>7</v>
      </c>
      <c r="C1064">
        <v>5</v>
      </c>
      <c r="D1064">
        <v>4</v>
      </c>
      <c r="E1064" t="s">
        <v>7</v>
      </c>
      <c r="F1064">
        <v>9</v>
      </c>
      <c r="G1064">
        <v>9</v>
      </c>
      <c r="H1064" t="s">
        <v>8</v>
      </c>
      <c r="I1064">
        <f t="shared" si="64"/>
        <v>0</v>
      </c>
      <c r="J1064">
        <f>IF(Table2[[#This Row],[Drained_after_socializing]]="Yes",1,IF(Table2[[#This Row],[Drained_after_socializing]]="No",0,""))</f>
        <v>0</v>
      </c>
      <c r="K1064">
        <f t="shared" si="65"/>
        <v>1</v>
      </c>
      <c r="L1064" t="str">
        <f t="shared" si="66"/>
        <v>Low</v>
      </c>
      <c r="M1064">
        <f t="shared" si="67"/>
        <v>0</v>
      </c>
    </row>
    <row r="1065" spans="1:13" x14ac:dyDescent="0.35">
      <c r="A1065">
        <v>5</v>
      </c>
      <c r="B1065" t="s">
        <v>9</v>
      </c>
      <c r="C1065">
        <v>0</v>
      </c>
      <c r="D1065">
        <v>2</v>
      </c>
      <c r="E1065" t="s">
        <v>9</v>
      </c>
      <c r="F1065">
        <v>5</v>
      </c>
      <c r="G1065">
        <v>2</v>
      </c>
      <c r="H1065" t="s">
        <v>10</v>
      </c>
      <c r="I1065">
        <f t="shared" si="64"/>
        <v>1</v>
      </c>
      <c r="J1065">
        <f>IF(Table2[[#This Row],[Drained_after_socializing]]="Yes",1,IF(Table2[[#This Row],[Drained_after_socializing]]="No",0,""))</f>
        <v>1</v>
      </c>
      <c r="K1065">
        <f t="shared" si="65"/>
        <v>0</v>
      </c>
      <c r="L1065" t="str">
        <f t="shared" si="66"/>
        <v>Medium</v>
      </c>
      <c r="M1065">
        <f t="shared" si="67"/>
        <v>4.5061608304100043</v>
      </c>
    </row>
    <row r="1066" spans="1:13" x14ac:dyDescent="0.35">
      <c r="A1066">
        <v>0</v>
      </c>
      <c r="B1066" t="s">
        <v>7</v>
      </c>
      <c r="C1066">
        <v>4</v>
      </c>
      <c r="D1066">
        <v>7</v>
      </c>
      <c r="E1066" t="s">
        <v>7</v>
      </c>
      <c r="F1066">
        <v>7</v>
      </c>
      <c r="G1066">
        <v>6</v>
      </c>
      <c r="H1066" t="s">
        <v>8</v>
      </c>
      <c r="I1066">
        <f t="shared" si="64"/>
        <v>0</v>
      </c>
      <c r="J1066">
        <f>IF(Table2[[#This Row],[Drained_after_socializing]]="Yes",1,IF(Table2[[#This Row],[Drained_after_socializing]]="No",0,""))</f>
        <v>0</v>
      </c>
      <c r="K1066">
        <f t="shared" si="65"/>
        <v>1</v>
      </c>
      <c r="L1066" t="str">
        <f t="shared" si="66"/>
        <v>Low</v>
      </c>
      <c r="M1066">
        <f t="shared" si="67"/>
        <v>0</v>
      </c>
    </row>
    <row r="1067" spans="1:13" x14ac:dyDescent="0.35">
      <c r="A1067">
        <v>1</v>
      </c>
      <c r="B1067" t="s">
        <v>7</v>
      </c>
      <c r="C1067">
        <v>6</v>
      </c>
      <c r="D1067">
        <v>4</v>
      </c>
      <c r="E1067" t="s">
        <v>7</v>
      </c>
      <c r="F1067">
        <v>12</v>
      </c>
      <c r="G1067">
        <v>8</v>
      </c>
      <c r="H1067" t="s">
        <v>8</v>
      </c>
      <c r="I1067">
        <f t="shared" si="64"/>
        <v>0</v>
      </c>
      <c r="J1067">
        <f>IF(Table2[[#This Row],[Drained_after_socializing]]="Yes",1,IF(Table2[[#This Row],[Drained_after_socializing]]="No",0,""))</f>
        <v>0</v>
      </c>
      <c r="K1067">
        <f t="shared" si="65"/>
        <v>1</v>
      </c>
      <c r="L1067" t="str">
        <f t="shared" si="66"/>
        <v>Low</v>
      </c>
      <c r="M1067">
        <f t="shared" si="67"/>
        <v>0</v>
      </c>
    </row>
    <row r="1068" spans="1:13" x14ac:dyDescent="0.35">
      <c r="A1068">
        <v>0</v>
      </c>
      <c r="B1068" t="s">
        <v>7</v>
      </c>
      <c r="C1068">
        <v>4</v>
      </c>
      <c r="D1068">
        <v>5</v>
      </c>
      <c r="E1068" t="s">
        <v>7</v>
      </c>
      <c r="F1068">
        <v>11</v>
      </c>
      <c r="G1068">
        <v>8</v>
      </c>
      <c r="H1068" t="s">
        <v>8</v>
      </c>
      <c r="I1068">
        <f t="shared" si="64"/>
        <v>0</v>
      </c>
      <c r="J1068">
        <f>IF(Table2[[#This Row],[Drained_after_socializing]]="Yes",1,IF(Table2[[#This Row],[Drained_after_socializing]]="No",0,""))</f>
        <v>0</v>
      </c>
      <c r="K1068">
        <f t="shared" si="65"/>
        <v>1</v>
      </c>
      <c r="L1068" t="str">
        <f t="shared" si="66"/>
        <v>Low</v>
      </c>
      <c r="M1068">
        <f t="shared" si="67"/>
        <v>0</v>
      </c>
    </row>
    <row r="1069" spans="1:13" x14ac:dyDescent="0.35">
      <c r="A1069">
        <v>9</v>
      </c>
      <c r="B1069" t="s">
        <v>9</v>
      </c>
      <c r="C1069">
        <v>1</v>
      </c>
      <c r="D1069">
        <v>0</v>
      </c>
      <c r="E1069" t="s">
        <v>9</v>
      </c>
      <c r="F1069">
        <v>1</v>
      </c>
      <c r="G1069">
        <v>0</v>
      </c>
      <c r="H1069" t="s">
        <v>10</v>
      </c>
      <c r="I1069">
        <f t="shared" si="64"/>
        <v>1</v>
      </c>
      <c r="J1069">
        <f>IF(Table2[[#This Row],[Drained_after_socializing]]="Yes",1,IF(Table2[[#This Row],[Drained_after_socializing]]="No",0,""))</f>
        <v>1</v>
      </c>
      <c r="K1069">
        <f t="shared" si="65"/>
        <v>0</v>
      </c>
      <c r="L1069" t="str">
        <f t="shared" si="66"/>
        <v>High</v>
      </c>
      <c r="M1069">
        <f t="shared" si="67"/>
        <v>4.5061608304100043</v>
      </c>
    </row>
    <row r="1070" spans="1:13" x14ac:dyDescent="0.35">
      <c r="A1070">
        <v>8</v>
      </c>
      <c r="B1070" t="s">
        <v>9</v>
      </c>
      <c r="C1070">
        <v>1</v>
      </c>
      <c r="D1070">
        <v>1</v>
      </c>
      <c r="E1070" t="s">
        <v>9</v>
      </c>
      <c r="F1070">
        <v>0</v>
      </c>
      <c r="G1070">
        <v>1</v>
      </c>
      <c r="H1070" t="s">
        <v>10</v>
      </c>
      <c r="I1070">
        <f t="shared" si="64"/>
        <v>1</v>
      </c>
      <c r="J1070">
        <f>IF(Table2[[#This Row],[Drained_after_socializing]]="Yes",1,IF(Table2[[#This Row],[Drained_after_socializing]]="No",0,""))</f>
        <v>1</v>
      </c>
      <c r="K1070">
        <f t="shared" si="65"/>
        <v>0</v>
      </c>
      <c r="L1070" t="str">
        <f t="shared" si="66"/>
        <v>High</v>
      </c>
      <c r="M1070">
        <f t="shared" si="67"/>
        <v>4.5061608304100043</v>
      </c>
    </row>
    <row r="1071" spans="1:13" x14ac:dyDescent="0.35">
      <c r="A1071">
        <v>5</v>
      </c>
      <c r="B1071" t="s">
        <v>9</v>
      </c>
      <c r="C1071">
        <v>1</v>
      </c>
      <c r="D1071">
        <v>2</v>
      </c>
      <c r="E1071" t="s">
        <v>9</v>
      </c>
      <c r="F1071">
        <v>4</v>
      </c>
      <c r="G1071">
        <v>2</v>
      </c>
      <c r="H1071" t="s">
        <v>10</v>
      </c>
      <c r="I1071">
        <f t="shared" si="64"/>
        <v>1</v>
      </c>
      <c r="J1071">
        <f>IF(Table2[[#This Row],[Drained_after_socializing]]="Yes",1,IF(Table2[[#This Row],[Drained_after_socializing]]="No",0,""))</f>
        <v>1</v>
      </c>
      <c r="K1071">
        <f t="shared" si="65"/>
        <v>0</v>
      </c>
      <c r="L1071" t="str">
        <f t="shared" si="66"/>
        <v>Medium</v>
      </c>
      <c r="M1071">
        <f t="shared" si="67"/>
        <v>4.5061608304100043</v>
      </c>
    </row>
    <row r="1072" spans="1:13" x14ac:dyDescent="0.35">
      <c r="A1072">
        <v>9</v>
      </c>
      <c r="B1072" t="s">
        <v>9</v>
      </c>
      <c r="C1072">
        <v>3</v>
      </c>
      <c r="D1072">
        <v>2</v>
      </c>
      <c r="E1072" t="s">
        <v>9</v>
      </c>
      <c r="F1072">
        <v>5</v>
      </c>
      <c r="G1072">
        <v>2</v>
      </c>
      <c r="H1072" t="s">
        <v>10</v>
      </c>
      <c r="I1072">
        <f t="shared" si="64"/>
        <v>1</v>
      </c>
      <c r="J1072">
        <f>IF(Table2[[#This Row],[Drained_after_socializing]]="Yes",1,IF(Table2[[#This Row],[Drained_after_socializing]]="No",0,""))</f>
        <v>1</v>
      </c>
      <c r="K1072">
        <f t="shared" si="65"/>
        <v>0</v>
      </c>
      <c r="L1072" t="str">
        <f t="shared" si="66"/>
        <v>High</v>
      </c>
      <c r="M1072">
        <f t="shared" si="67"/>
        <v>4.5061608304100043</v>
      </c>
    </row>
    <row r="1073" spans="1:13" x14ac:dyDescent="0.35">
      <c r="A1073">
        <v>1</v>
      </c>
      <c r="B1073" t="s">
        <v>7</v>
      </c>
      <c r="C1073">
        <v>6</v>
      </c>
      <c r="D1073">
        <v>7</v>
      </c>
      <c r="E1073" t="s">
        <v>7</v>
      </c>
      <c r="F1073">
        <v>8</v>
      </c>
      <c r="G1073">
        <v>9</v>
      </c>
      <c r="H1073" t="s">
        <v>8</v>
      </c>
      <c r="I1073">
        <f t="shared" si="64"/>
        <v>0</v>
      </c>
      <c r="J1073">
        <f>IF(Table2[[#This Row],[Drained_after_socializing]]="Yes",1,IF(Table2[[#This Row],[Drained_after_socializing]]="No",0,""))</f>
        <v>0</v>
      </c>
      <c r="K1073">
        <f t="shared" si="65"/>
        <v>1</v>
      </c>
      <c r="L1073" t="str">
        <f t="shared" si="66"/>
        <v>Low</v>
      </c>
      <c r="M1073">
        <f t="shared" si="67"/>
        <v>0</v>
      </c>
    </row>
    <row r="1074" spans="1:13" x14ac:dyDescent="0.35">
      <c r="A1074">
        <v>0</v>
      </c>
      <c r="B1074" t="s">
        <v>7</v>
      </c>
      <c r="C1074">
        <v>8</v>
      </c>
      <c r="D1074">
        <v>7</v>
      </c>
      <c r="E1074" t="s">
        <v>7</v>
      </c>
      <c r="F1074">
        <v>9</v>
      </c>
      <c r="G1074">
        <v>8</v>
      </c>
      <c r="H1074" t="s">
        <v>8</v>
      </c>
      <c r="I1074">
        <f t="shared" si="64"/>
        <v>0</v>
      </c>
      <c r="J1074">
        <f>IF(Table2[[#This Row],[Drained_after_socializing]]="Yes",1,IF(Table2[[#This Row],[Drained_after_socializing]]="No",0,""))</f>
        <v>0</v>
      </c>
      <c r="K1074">
        <f t="shared" si="65"/>
        <v>1</v>
      </c>
      <c r="L1074" t="str">
        <f t="shared" si="66"/>
        <v>Low</v>
      </c>
      <c r="M1074">
        <f t="shared" si="67"/>
        <v>0</v>
      </c>
    </row>
    <row r="1075" spans="1:13" x14ac:dyDescent="0.35">
      <c r="A1075">
        <v>7</v>
      </c>
      <c r="B1075" t="s">
        <v>9</v>
      </c>
      <c r="C1075">
        <v>1</v>
      </c>
      <c r="D1075">
        <v>2</v>
      </c>
      <c r="E1075" t="s">
        <v>9</v>
      </c>
      <c r="F1075">
        <v>4</v>
      </c>
      <c r="G1075">
        <v>2</v>
      </c>
      <c r="H1075" t="s">
        <v>10</v>
      </c>
      <c r="I1075">
        <f t="shared" si="64"/>
        <v>1</v>
      </c>
      <c r="J1075">
        <f>IF(Table2[[#This Row],[Drained_after_socializing]]="Yes",1,IF(Table2[[#This Row],[Drained_after_socializing]]="No",0,""))</f>
        <v>1</v>
      </c>
      <c r="K1075">
        <f t="shared" si="65"/>
        <v>0</v>
      </c>
      <c r="L1075" t="str">
        <f t="shared" si="66"/>
        <v>Medium</v>
      </c>
      <c r="M1075">
        <f t="shared" si="67"/>
        <v>4.5061608304100043</v>
      </c>
    </row>
    <row r="1076" spans="1:13" x14ac:dyDescent="0.35">
      <c r="A1076">
        <v>1</v>
      </c>
      <c r="B1076" t="s">
        <v>7</v>
      </c>
      <c r="C1076">
        <v>7</v>
      </c>
      <c r="D1076">
        <v>7</v>
      </c>
      <c r="E1076" t="s">
        <v>7</v>
      </c>
      <c r="F1076">
        <v>14</v>
      </c>
      <c r="G1076">
        <v>4</v>
      </c>
      <c r="H1076" t="s">
        <v>8</v>
      </c>
      <c r="I1076">
        <f t="shared" si="64"/>
        <v>0</v>
      </c>
      <c r="J1076">
        <f>IF(Table2[[#This Row],[Drained_after_socializing]]="Yes",1,IF(Table2[[#This Row],[Drained_after_socializing]]="No",0,""))</f>
        <v>0</v>
      </c>
      <c r="K1076">
        <f t="shared" si="65"/>
        <v>1</v>
      </c>
      <c r="L1076" t="str">
        <f t="shared" si="66"/>
        <v>Low</v>
      </c>
      <c r="M1076">
        <f t="shared" si="67"/>
        <v>0</v>
      </c>
    </row>
    <row r="1077" spans="1:13" x14ac:dyDescent="0.35">
      <c r="A1077">
        <v>3</v>
      </c>
      <c r="B1077" t="s">
        <v>7</v>
      </c>
      <c r="C1077">
        <v>5</v>
      </c>
      <c r="D1077">
        <v>4</v>
      </c>
      <c r="E1077" t="s">
        <v>7</v>
      </c>
      <c r="F1077">
        <v>7</v>
      </c>
      <c r="G1077">
        <v>3</v>
      </c>
      <c r="H1077" t="s">
        <v>8</v>
      </c>
      <c r="I1077">
        <f t="shared" si="64"/>
        <v>0</v>
      </c>
      <c r="J1077">
        <f>IF(Table2[[#This Row],[Drained_after_socializing]]="Yes",1,IF(Table2[[#This Row],[Drained_after_socializing]]="No",0,""))</f>
        <v>0</v>
      </c>
      <c r="K1077">
        <f t="shared" si="65"/>
        <v>1</v>
      </c>
      <c r="L1077" t="str">
        <f t="shared" si="66"/>
        <v>Low</v>
      </c>
      <c r="M1077">
        <f t="shared" si="67"/>
        <v>0</v>
      </c>
    </row>
    <row r="1078" spans="1:13" x14ac:dyDescent="0.35">
      <c r="A1078">
        <v>3</v>
      </c>
      <c r="B1078" t="s">
        <v>7</v>
      </c>
      <c r="C1078">
        <v>9</v>
      </c>
      <c r="D1078">
        <v>6</v>
      </c>
      <c r="E1078" t="s">
        <v>7</v>
      </c>
      <c r="F1078">
        <v>13</v>
      </c>
      <c r="G1078">
        <v>6</v>
      </c>
      <c r="H1078" t="s">
        <v>8</v>
      </c>
      <c r="I1078">
        <f t="shared" si="64"/>
        <v>0</v>
      </c>
      <c r="J1078">
        <f>IF(Table2[[#This Row],[Drained_after_socializing]]="Yes",1,IF(Table2[[#This Row],[Drained_after_socializing]]="No",0,""))</f>
        <v>0</v>
      </c>
      <c r="K1078">
        <f t="shared" si="65"/>
        <v>1</v>
      </c>
      <c r="L1078" t="str">
        <f t="shared" si="66"/>
        <v>Low</v>
      </c>
      <c r="M1078">
        <f t="shared" si="67"/>
        <v>0</v>
      </c>
    </row>
    <row r="1079" spans="1:13" x14ac:dyDescent="0.35">
      <c r="A1079">
        <v>0</v>
      </c>
      <c r="B1079" t="s">
        <v>7</v>
      </c>
      <c r="C1079">
        <v>5</v>
      </c>
      <c r="D1079">
        <v>7</v>
      </c>
      <c r="E1079" t="s">
        <v>7</v>
      </c>
      <c r="F1079">
        <v>8</v>
      </c>
      <c r="G1079">
        <v>8</v>
      </c>
      <c r="H1079" t="s">
        <v>8</v>
      </c>
      <c r="I1079">
        <f t="shared" si="64"/>
        <v>0</v>
      </c>
      <c r="J1079">
        <f>IF(Table2[[#This Row],[Drained_after_socializing]]="Yes",1,IF(Table2[[#This Row],[Drained_after_socializing]]="No",0,""))</f>
        <v>0</v>
      </c>
      <c r="K1079">
        <f t="shared" si="65"/>
        <v>1</v>
      </c>
      <c r="L1079" t="str">
        <f t="shared" si="66"/>
        <v>Low</v>
      </c>
      <c r="M1079">
        <f t="shared" si="67"/>
        <v>0</v>
      </c>
    </row>
    <row r="1080" spans="1:13" x14ac:dyDescent="0.35">
      <c r="A1080">
        <v>10</v>
      </c>
      <c r="B1080" t="s">
        <v>9</v>
      </c>
      <c r="C1080">
        <v>3</v>
      </c>
      <c r="D1080">
        <v>2</v>
      </c>
      <c r="E1080" t="s">
        <v>9</v>
      </c>
      <c r="F1080">
        <v>0</v>
      </c>
      <c r="G1080">
        <v>2</v>
      </c>
      <c r="H1080" t="s">
        <v>10</v>
      </c>
      <c r="I1080">
        <f t="shared" si="64"/>
        <v>1</v>
      </c>
      <c r="J1080">
        <f>IF(Table2[[#This Row],[Drained_after_socializing]]="Yes",1,IF(Table2[[#This Row],[Drained_after_socializing]]="No",0,""))</f>
        <v>1</v>
      </c>
      <c r="K1080">
        <f t="shared" si="65"/>
        <v>0</v>
      </c>
      <c r="L1080" t="str">
        <f t="shared" si="66"/>
        <v>High</v>
      </c>
      <c r="M1080">
        <f t="shared" si="67"/>
        <v>4.5061608304100043</v>
      </c>
    </row>
    <row r="1081" spans="1:13" x14ac:dyDescent="0.35">
      <c r="A1081">
        <v>5</v>
      </c>
      <c r="B1081" t="s">
        <v>9</v>
      </c>
      <c r="C1081">
        <v>2</v>
      </c>
      <c r="D1081">
        <v>3</v>
      </c>
      <c r="E1081" t="s">
        <v>9</v>
      </c>
      <c r="F1081">
        <v>4</v>
      </c>
      <c r="G1081">
        <v>3.5647266310000001</v>
      </c>
      <c r="H1081" t="s">
        <v>10</v>
      </c>
      <c r="I1081">
        <f t="shared" si="64"/>
        <v>1</v>
      </c>
      <c r="J1081">
        <f>IF(Table2[[#This Row],[Drained_after_socializing]]="Yes",1,IF(Table2[[#This Row],[Drained_after_socializing]]="No",0,""))</f>
        <v>1</v>
      </c>
      <c r="K1081">
        <f t="shared" si="65"/>
        <v>0</v>
      </c>
      <c r="L1081" t="str">
        <f t="shared" si="66"/>
        <v>Medium</v>
      </c>
      <c r="M1081">
        <f t="shared" si="67"/>
        <v>4.5061608304100043</v>
      </c>
    </row>
    <row r="1082" spans="1:13" x14ac:dyDescent="0.35">
      <c r="A1082">
        <v>2</v>
      </c>
      <c r="B1082" t="s">
        <v>7</v>
      </c>
      <c r="C1082">
        <v>7</v>
      </c>
      <c r="D1082">
        <v>5</v>
      </c>
      <c r="E1082" t="s">
        <v>7</v>
      </c>
      <c r="F1082">
        <v>13</v>
      </c>
      <c r="G1082">
        <v>6</v>
      </c>
      <c r="H1082" t="s">
        <v>8</v>
      </c>
      <c r="I1082">
        <f t="shared" si="64"/>
        <v>0</v>
      </c>
      <c r="J1082">
        <f>IF(Table2[[#This Row],[Drained_after_socializing]]="Yes",1,IF(Table2[[#This Row],[Drained_after_socializing]]="No",0,""))</f>
        <v>0</v>
      </c>
      <c r="K1082">
        <f t="shared" si="65"/>
        <v>1</v>
      </c>
      <c r="L1082" t="str">
        <f t="shared" si="66"/>
        <v>Low</v>
      </c>
      <c r="M1082">
        <f t="shared" si="67"/>
        <v>0</v>
      </c>
    </row>
    <row r="1083" spans="1:13" x14ac:dyDescent="0.35">
      <c r="A1083">
        <v>7</v>
      </c>
      <c r="B1083" t="s">
        <v>9</v>
      </c>
      <c r="C1083">
        <v>0</v>
      </c>
      <c r="D1083">
        <v>0</v>
      </c>
      <c r="E1083" t="s">
        <v>9</v>
      </c>
      <c r="F1083">
        <v>4</v>
      </c>
      <c r="G1083">
        <v>2</v>
      </c>
      <c r="H1083" t="s">
        <v>10</v>
      </c>
      <c r="I1083">
        <f t="shared" si="64"/>
        <v>1</v>
      </c>
      <c r="J1083">
        <f>IF(Table2[[#This Row],[Drained_after_socializing]]="Yes",1,IF(Table2[[#This Row],[Drained_after_socializing]]="No",0,""))</f>
        <v>1</v>
      </c>
      <c r="K1083">
        <f t="shared" si="65"/>
        <v>0</v>
      </c>
      <c r="L1083" t="str">
        <f t="shared" si="66"/>
        <v>Medium</v>
      </c>
      <c r="M1083">
        <f t="shared" si="67"/>
        <v>4.5061608304100043</v>
      </c>
    </row>
    <row r="1084" spans="1:13" x14ac:dyDescent="0.35">
      <c r="A1084">
        <v>4</v>
      </c>
      <c r="B1084" t="s">
        <v>9</v>
      </c>
      <c r="C1084">
        <v>2</v>
      </c>
      <c r="D1084">
        <v>2</v>
      </c>
      <c r="E1084" t="s">
        <v>9</v>
      </c>
      <c r="F1084">
        <v>5</v>
      </c>
      <c r="G1084">
        <v>1</v>
      </c>
      <c r="H1084" t="s">
        <v>10</v>
      </c>
      <c r="I1084">
        <f t="shared" si="64"/>
        <v>1</v>
      </c>
      <c r="J1084">
        <f>IF(Table2[[#This Row],[Drained_after_socializing]]="Yes",1,IF(Table2[[#This Row],[Drained_after_socializing]]="No",0,""))</f>
        <v>1</v>
      </c>
      <c r="K1084">
        <f t="shared" si="65"/>
        <v>0</v>
      </c>
      <c r="L1084" t="str">
        <f t="shared" si="66"/>
        <v>Medium</v>
      </c>
      <c r="M1084">
        <f t="shared" si="67"/>
        <v>4.5061608304100043</v>
      </c>
    </row>
    <row r="1085" spans="1:13" x14ac:dyDescent="0.35">
      <c r="A1085">
        <v>5</v>
      </c>
      <c r="B1085" t="s">
        <v>9</v>
      </c>
      <c r="C1085">
        <v>3</v>
      </c>
      <c r="D1085">
        <v>1</v>
      </c>
      <c r="E1085" t="s">
        <v>9</v>
      </c>
      <c r="F1085">
        <v>3</v>
      </c>
      <c r="G1085">
        <v>1</v>
      </c>
      <c r="H1085" t="s">
        <v>10</v>
      </c>
      <c r="I1085">
        <f t="shared" si="64"/>
        <v>1</v>
      </c>
      <c r="J1085">
        <f>IF(Table2[[#This Row],[Drained_after_socializing]]="Yes",1,IF(Table2[[#This Row],[Drained_after_socializing]]="No",0,""))</f>
        <v>1</v>
      </c>
      <c r="K1085">
        <f t="shared" si="65"/>
        <v>0</v>
      </c>
      <c r="L1085" t="str">
        <f t="shared" si="66"/>
        <v>Medium</v>
      </c>
      <c r="M1085">
        <f t="shared" si="67"/>
        <v>4.5061608304100043</v>
      </c>
    </row>
    <row r="1086" spans="1:13" x14ac:dyDescent="0.35">
      <c r="A1086">
        <v>10</v>
      </c>
      <c r="B1086" t="s">
        <v>9</v>
      </c>
      <c r="C1086">
        <v>3</v>
      </c>
      <c r="D1086">
        <v>2</v>
      </c>
      <c r="E1086" t="s">
        <v>9</v>
      </c>
      <c r="F1086">
        <v>4</v>
      </c>
      <c r="G1086">
        <v>2</v>
      </c>
      <c r="H1086" t="s">
        <v>10</v>
      </c>
      <c r="I1086">
        <f t="shared" si="64"/>
        <v>1</v>
      </c>
      <c r="J1086">
        <f>IF(Table2[[#This Row],[Drained_after_socializing]]="Yes",1,IF(Table2[[#This Row],[Drained_after_socializing]]="No",0,""))</f>
        <v>1</v>
      </c>
      <c r="K1086">
        <f t="shared" si="65"/>
        <v>0</v>
      </c>
      <c r="L1086" t="str">
        <f t="shared" si="66"/>
        <v>High</v>
      </c>
      <c r="M1086">
        <f t="shared" si="67"/>
        <v>4.5061608304100043</v>
      </c>
    </row>
    <row r="1087" spans="1:13" x14ac:dyDescent="0.35">
      <c r="A1087">
        <v>6</v>
      </c>
      <c r="B1087" t="s">
        <v>9</v>
      </c>
      <c r="C1087">
        <v>1</v>
      </c>
      <c r="D1087">
        <v>2</v>
      </c>
      <c r="E1087" t="s">
        <v>9</v>
      </c>
      <c r="F1087">
        <v>5</v>
      </c>
      <c r="G1087">
        <v>0</v>
      </c>
      <c r="H1087" t="s">
        <v>10</v>
      </c>
      <c r="I1087">
        <f t="shared" si="64"/>
        <v>1</v>
      </c>
      <c r="J1087">
        <f>IF(Table2[[#This Row],[Drained_after_socializing]]="Yes",1,IF(Table2[[#This Row],[Drained_after_socializing]]="No",0,""))</f>
        <v>1</v>
      </c>
      <c r="K1087">
        <f t="shared" si="65"/>
        <v>0</v>
      </c>
      <c r="L1087" t="str">
        <f t="shared" si="66"/>
        <v>Medium</v>
      </c>
      <c r="M1087">
        <f t="shared" si="67"/>
        <v>4.5061608304100043</v>
      </c>
    </row>
    <row r="1088" spans="1:13" x14ac:dyDescent="0.35">
      <c r="A1088">
        <v>3</v>
      </c>
      <c r="B1088" t="s">
        <v>7</v>
      </c>
      <c r="C1088">
        <v>4</v>
      </c>
      <c r="D1088">
        <v>6</v>
      </c>
      <c r="E1088" t="s">
        <v>7</v>
      </c>
      <c r="F1088">
        <v>13</v>
      </c>
      <c r="G1088">
        <v>7</v>
      </c>
      <c r="H1088" t="s">
        <v>8</v>
      </c>
      <c r="I1088">
        <f t="shared" si="64"/>
        <v>0</v>
      </c>
      <c r="J1088">
        <f>IF(Table2[[#This Row],[Drained_after_socializing]]="Yes",1,IF(Table2[[#This Row],[Drained_after_socializing]]="No",0,""))</f>
        <v>0</v>
      </c>
      <c r="K1088">
        <f t="shared" si="65"/>
        <v>1</v>
      </c>
      <c r="L1088" t="str">
        <f t="shared" si="66"/>
        <v>Low</v>
      </c>
      <c r="M1088">
        <f t="shared" si="67"/>
        <v>0</v>
      </c>
    </row>
    <row r="1089" spans="1:13" x14ac:dyDescent="0.35">
      <c r="A1089">
        <v>11</v>
      </c>
      <c r="B1089" t="s">
        <v>9</v>
      </c>
      <c r="C1089">
        <v>3</v>
      </c>
      <c r="D1089">
        <v>2</v>
      </c>
      <c r="E1089" t="s">
        <v>9</v>
      </c>
      <c r="F1089">
        <v>4</v>
      </c>
      <c r="G1089">
        <v>1</v>
      </c>
      <c r="H1089" t="s">
        <v>10</v>
      </c>
      <c r="I1089">
        <f t="shared" si="64"/>
        <v>1</v>
      </c>
      <c r="J1089">
        <f>IF(Table2[[#This Row],[Drained_after_socializing]]="Yes",1,IF(Table2[[#This Row],[Drained_after_socializing]]="No",0,""))</f>
        <v>1</v>
      </c>
      <c r="K1089">
        <f t="shared" si="65"/>
        <v>0</v>
      </c>
      <c r="L1089" t="str">
        <f t="shared" si="66"/>
        <v>High</v>
      </c>
      <c r="M1089">
        <f t="shared" si="67"/>
        <v>4.5061608304100043</v>
      </c>
    </row>
    <row r="1090" spans="1:13" x14ac:dyDescent="0.35">
      <c r="A1090">
        <v>9</v>
      </c>
      <c r="B1090" t="s">
        <v>9</v>
      </c>
      <c r="C1090">
        <v>1</v>
      </c>
      <c r="D1090">
        <v>1</v>
      </c>
      <c r="E1090" t="s">
        <v>9</v>
      </c>
      <c r="F1090">
        <v>2</v>
      </c>
      <c r="G1090">
        <v>0</v>
      </c>
      <c r="H1090" t="s">
        <v>10</v>
      </c>
      <c r="I1090">
        <f t="shared" ref="I1090:I1153" si="68">IF(B1090="Yes",1,IF(B1090="No",0,""))</f>
        <v>1</v>
      </c>
      <c r="J1090">
        <f>IF(Table2[[#This Row],[Drained_after_socializing]]="Yes",1,IF(Table2[[#This Row],[Drained_after_socializing]]="No",0,""))</f>
        <v>1</v>
      </c>
      <c r="K1090">
        <f t="shared" ref="K1090:K1153" si="69">IF(H1090="Extrovert",1,IF(H1090="Introvert",0,""))</f>
        <v>0</v>
      </c>
      <c r="L1090" t="str">
        <f t="shared" ref="L1090:L1153" si="70">IF(A1090&lt;=3,"Low",IF(A1090&lt;=7,"Medium","High"))</f>
        <v>High</v>
      </c>
      <c r="M1090">
        <f t="shared" ref="M1090:M1153" si="71">AVERAGE(IF(H:H="Introvert",A:A))</f>
        <v>4.5061608304100043</v>
      </c>
    </row>
    <row r="1091" spans="1:13" x14ac:dyDescent="0.35">
      <c r="A1091">
        <v>3</v>
      </c>
      <c r="B1091" t="s">
        <v>7</v>
      </c>
      <c r="C1091">
        <v>6</v>
      </c>
      <c r="D1091">
        <v>5</v>
      </c>
      <c r="E1091" t="s">
        <v>7</v>
      </c>
      <c r="F1091">
        <v>12</v>
      </c>
      <c r="G1091">
        <v>3</v>
      </c>
      <c r="H1091" t="s">
        <v>8</v>
      </c>
      <c r="I1091">
        <f t="shared" si="68"/>
        <v>0</v>
      </c>
      <c r="J1091">
        <f>IF(Table2[[#This Row],[Drained_after_socializing]]="Yes",1,IF(Table2[[#This Row],[Drained_after_socializing]]="No",0,""))</f>
        <v>0</v>
      </c>
      <c r="K1091">
        <f t="shared" si="69"/>
        <v>1</v>
      </c>
      <c r="L1091" t="str">
        <f t="shared" si="70"/>
        <v>Low</v>
      </c>
      <c r="M1091">
        <f t="shared" si="71"/>
        <v>0</v>
      </c>
    </row>
    <row r="1092" spans="1:13" x14ac:dyDescent="0.35">
      <c r="A1092">
        <v>2</v>
      </c>
      <c r="B1092" t="s">
        <v>7</v>
      </c>
      <c r="C1092">
        <v>8</v>
      </c>
      <c r="D1092">
        <v>6</v>
      </c>
      <c r="E1092" t="s">
        <v>7</v>
      </c>
      <c r="F1092">
        <v>10</v>
      </c>
      <c r="G1092">
        <v>7</v>
      </c>
      <c r="H1092" t="s">
        <v>8</v>
      </c>
      <c r="I1092">
        <f t="shared" si="68"/>
        <v>0</v>
      </c>
      <c r="J1092">
        <f>IF(Table2[[#This Row],[Drained_after_socializing]]="Yes",1,IF(Table2[[#This Row],[Drained_after_socializing]]="No",0,""))</f>
        <v>0</v>
      </c>
      <c r="K1092">
        <f t="shared" si="69"/>
        <v>1</v>
      </c>
      <c r="L1092" t="str">
        <f t="shared" si="70"/>
        <v>Low</v>
      </c>
      <c r="M1092">
        <f t="shared" si="71"/>
        <v>0</v>
      </c>
    </row>
    <row r="1093" spans="1:13" x14ac:dyDescent="0.35">
      <c r="A1093">
        <v>9</v>
      </c>
      <c r="B1093" t="s">
        <v>9</v>
      </c>
      <c r="C1093">
        <v>0</v>
      </c>
      <c r="D1093">
        <v>1</v>
      </c>
      <c r="E1093" t="s">
        <v>9</v>
      </c>
      <c r="F1093">
        <v>3</v>
      </c>
      <c r="G1093">
        <v>1</v>
      </c>
      <c r="H1093" t="s">
        <v>10</v>
      </c>
      <c r="I1093">
        <f t="shared" si="68"/>
        <v>1</v>
      </c>
      <c r="J1093">
        <f>IF(Table2[[#This Row],[Drained_after_socializing]]="Yes",1,IF(Table2[[#This Row],[Drained_after_socializing]]="No",0,""))</f>
        <v>1</v>
      </c>
      <c r="K1093">
        <f t="shared" si="69"/>
        <v>0</v>
      </c>
      <c r="L1093" t="str">
        <f t="shared" si="70"/>
        <v>High</v>
      </c>
      <c r="M1093">
        <f t="shared" si="71"/>
        <v>4.5061608304100043</v>
      </c>
    </row>
    <row r="1094" spans="1:13" x14ac:dyDescent="0.35">
      <c r="A1094">
        <v>1</v>
      </c>
      <c r="B1094" t="s">
        <v>7</v>
      </c>
      <c r="C1094">
        <v>6</v>
      </c>
      <c r="D1094">
        <v>6</v>
      </c>
      <c r="E1094" t="s">
        <v>7</v>
      </c>
      <c r="F1094">
        <v>10</v>
      </c>
      <c r="G1094">
        <v>3</v>
      </c>
      <c r="H1094" t="s">
        <v>8</v>
      </c>
      <c r="I1094">
        <f t="shared" si="68"/>
        <v>0</v>
      </c>
      <c r="J1094">
        <f>IF(Table2[[#This Row],[Drained_after_socializing]]="Yes",1,IF(Table2[[#This Row],[Drained_after_socializing]]="No",0,""))</f>
        <v>0</v>
      </c>
      <c r="K1094">
        <f t="shared" si="69"/>
        <v>1</v>
      </c>
      <c r="L1094" t="str">
        <f t="shared" si="70"/>
        <v>Low</v>
      </c>
      <c r="M1094">
        <f t="shared" si="71"/>
        <v>0</v>
      </c>
    </row>
    <row r="1095" spans="1:13" x14ac:dyDescent="0.35">
      <c r="A1095">
        <v>2</v>
      </c>
      <c r="B1095" t="s">
        <v>7</v>
      </c>
      <c r="C1095">
        <v>4</v>
      </c>
      <c r="D1095">
        <v>7</v>
      </c>
      <c r="E1095" t="s">
        <v>7</v>
      </c>
      <c r="F1095">
        <v>14</v>
      </c>
      <c r="G1095">
        <v>6</v>
      </c>
      <c r="H1095" t="s">
        <v>8</v>
      </c>
      <c r="I1095">
        <f t="shared" si="68"/>
        <v>0</v>
      </c>
      <c r="J1095">
        <f>IF(Table2[[#This Row],[Drained_after_socializing]]="Yes",1,IF(Table2[[#This Row],[Drained_after_socializing]]="No",0,""))</f>
        <v>0</v>
      </c>
      <c r="K1095">
        <f t="shared" si="69"/>
        <v>1</v>
      </c>
      <c r="L1095" t="str">
        <f t="shared" si="70"/>
        <v>Low</v>
      </c>
      <c r="M1095">
        <f t="shared" si="71"/>
        <v>0</v>
      </c>
    </row>
    <row r="1096" spans="1:13" x14ac:dyDescent="0.35">
      <c r="A1096">
        <v>1</v>
      </c>
      <c r="B1096" t="s">
        <v>7</v>
      </c>
      <c r="C1096">
        <v>5</v>
      </c>
      <c r="D1096">
        <v>5</v>
      </c>
      <c r="E1096" t="s">
        <v>7</v>
      </c>
      <c r="F1096">
        <v>10</v>
      </c>
      <c r="G1096">
        <v>5</v>
      </c>
      <c r="H1096" t="s">
        <v>8</v>
      </c>
      <c r="I1096">
        <f t="shared" si="68"/>
        <v>0</v>
      </c>
      <c r="J1096">
        <f>IF(Table2[[#This Row],[Drained_after_socializing]]="Yes",1,IF(Table2[[#This Row],[Drained_after_socializing]]="No",0,""))</f>
        <v>0</v>
      </c>
      <c r="K1096">
        <f t="shared" si="69"/>
        <v>1</v>
      </c>
      <c r="L1096" t="str">
        <f t="shared" si="70"/>
        <v>Low</v>
      </c>
      <c r="M1096">
        <f t="shared" si="71"/>
        <v>0</v>
      </c>
    </row>
    <row r="1097" spans="1:13" x14ac:dyDescent="0.35">
      <c r="A1097">
        <v>0</v>
      </c>
      <c r="B1097" t="s">
        <v>7</v>
      </c>
      <c r="C1097">
        <v>7</v>
      </c>
      <c r="D1097">
        <v>4</v>
      </c>
      <c r="E1097" t="s">
        <v>7</v>
      </c>
      <c r="F1097">
        <v>14</v>
      </c>
      <c r="G1097">
        <v>6</v>
      </c>
      <c r="H1097" t="s">
        <v>8</v>
      </c>
      <c r="I1097">
        <f t="shared" si="68"/>
        <v>0</v>
      </c>
      <c r="J1097">
        <f>IF(Table2[[#This Row],[Drained_after_socializing]]="Yes",1,IF(Table2[[#This Row],[Drained_after_socializing]]="No",0,""))</f>
        <v>0</v>
      </c>
      <c r="K1097">
        <f t="shared" si="69"/>
        <v>1</v>
      </c>
      <c r="L1097" t="str">
        <f t="shared" si="70"/>
        <v>Low</v>
      </c>
      <c r="M1097">
        <f t="shared" si="71"/>
        <v>0</v>
      </c>
    </row>
    <row r="1098" spans="1:13" x14ac:dyDescent="0.35">
      <c r="A1098">
        <v>1</v>
      </c>
      <c r="B1098" t="s">
        <v>7</v>
      </c>
      <c r="C1098">
        <v>5</v>
      </c>
      <c r="D1098">
        <v>5</v>
      </c>
      <c r="E1098" t="s">
        <v>7</v>
      </c>
      <c r="F1098">
        <v>8</v>
      </c>
      <c r="G1098">
        <v>6</v>
      </c>
      <c r="H1098" t="s">
        <v>8</v>
      </c>
      <c r="I1098">
        <f t="shared" si="68"/>
        <v>0</v>
      </c>
      <c r="J1098">
        <f>IF(Table2[[#This Row],[Drained_after_socializing]]="Yes",1,IF(Table2[[#This Row],[Drained_after_socializing]]="No",0,""))</f>
        <v>0</v>
      </c>
      <c r="K1098">
        <f t="shared" si="69"/>
        <v>1</v>
      </c>
      <c r="L1098" t="str">
        <f t="shared" si="70"/>
        <v>Low</v>
      </c>
      <c r="M1098">
        <f t="shared" si="71"/>
        <v>0</v>
      </c>
    </row>
    <row r="1099" spans="1:13" x14ac:dyDescent="0.35">
      <c r="A1099">
        <v>4.5058160029999996</v>
      </c>
      <c r="B1099" t="s">
        <v>7</v>
      </c>
      <c r="C1099">
        <v>4</v>
      </c>
      <c r="D1099">
        <v>6</v>
      </c>
      <c r="E1099" t="s">
        <v>7</v>
      </c>
      <c r="F1099">
        <v>7</v>
      </c>
      <c r="G1099">
        <v>9</v>
      </c>
      <c r="H1099" t="s">
        <v>8</v>
      </c>
      <c r="I1099">
        <f t="shared" si="68"/>
        <v>0</v>
      </c>
      <c r="J1099">
        <f>IF(Table2[[#This Row],[Drained_after_socializing]]="Yes",1,IF(Table2[[#This Row],[Drained_after_socializing]]="No",0,""))</f>
        <v>0</v>
      </c>
      <c r="K1099">
        <f t="shared" si="69"/>
        <v>1</v>
      </c>
      <c r="L1099" t="str">
        <f t="shared" si="70"/>
        <v>Medium</v>
      </c>
      <c r="M1099">
        <f t="shared" si="71"/>
        <v>0</v>
      </c>
    </row>
    <row r="1100" spans="1:13" x14ac:dyDescent="0.35">
      <c r="A1100">
        <v>7</v>
      </c>
      <c r="B1100" t="s">
        <v>9</v>
      </c>
      <c r="C1100">
        <v>3</v>
      </c>
      <c r="D1100">
        <v>0</v>
      </c>
      <c r="E1100" t="s">
        <v>9</v>
      </c>
      <c r="F1100">
        <v>4</v>
      </c>
      <c r="G1100">
        <v>1</v>
      </c>
      <c r="H1100" t="s">
        <v>10</v>
      </c>
      <c r="I1100">
        <f t="shared" si="68"/>
        <v>1</v>
      </c>
      <c r="J1100">
        <f>IF(Table2[[#This Row],[Drained_after_socializing]]="Yes",1,IF(Table2[[#This Row],[Drained_after_socializing]]="No",0,""))</f>
        <v>1</v>
      </c>
      <c r="K1100">
        <f t="shared" si="69"/>
        <v>0</v>
      </c>
      <c r="L1100" t="str">
        <f t="shared" si="70"/>
        <v>Medium</v>
      </c>
      <c r="M1100">
        <f t="shared" si="71"/>
        <v>4.5061608304100043</v>
      </c>
    </row>
    <row r="1101" spans="1:13" x14ac:dyDescent="0.35">
      <c r="A1101">
        <v>9</v>
      </c>
      <c r="B1101" t="s">
        <v>9</v>
      </c>
      <c r="C1101">
        <v>2</v>
      </c>
      <c r="D1101">
        <v>1</v>
      </c>
      <c r="E1101" t="s">
        <v>9</v>
      </c>
      <c r="F1101">
        <v>1</v>
      </c>
      <c r="G1101">
        <v>0</v>
      </c>
      <c r="H1101" t="s">
        <v>10</v>
      </c>
      <c r="I1101">
        <f t="shared" si="68"/>
        <v>1</v>
      </c>
      <c r="J1101">
        <f>IF(Table2[[#This Row],[Drained_after_socializing]]="Yes",1,IF(Table2[[#This Row],[Drained_after_socializing]]="No",0,""))</f>
        <v>1</v>
      </c>
      <c r="K1101">
        <f t="shared" si="69"/>
        <v>0</v>
      </c>
      <c r="L1101" t="str">
        <f t="shared" si="70"/>
        <v>High</v>
      </c>
      <c r="M1101">
        <f t="shared" si="71"/>
        <v>4.5061608304100043</v>
      </c>
    </row>
    <row r="1102" spans="1:13" x14ac:dyDescent="0.35">
      <c r="A1102">
        <v>3</v>
      </c>
      <c r="B1102" t="s">
        <v>7</v>
      </c>
      <c r="C1102">
        <v>5</v>
      </c>
      <c r="D1102">
        <v>5</v>
      </c>
      <c r="E1102" t="s">
        <v>7</v>
      </c>
      <c r="F1102">
        <v>6</v>
      </c>
      <c r="G1102">
        <v>7</v>
      </c>
      <c r="H1102" t="s">
        <v>8</v>
      </c>
      <c r="I1102">
        <f t="shared" si="68"/>
        <v>0</v>
      </c>
      <c r="J1102">
        <f>IF(Table2[[#This Row],[Drained_after_socializing]]="Yes",1,IF(Table2[[#This Row],[Drained_after_socializing]]="No",0,""))</f>
        <v>0</v>
      </c>
      <c r="K1102">
        <f t="shared" si="69"/>
        <v>1</v>
      </c>
      <c r="L1102" t="str">
        <f t="shared" si="70"/>
        <v>Low</v>
      </c>
      <c r="M1102">
        <f t="shared" si="71"/>
        <v>0</v>
      </c>
    </row>
    <row r="1103" spans="1:13" x14ac:dyDescent="0.35">
      <c r="A1103">
        <v>2</v>
      </c>
      <c r="B1103" t="s">
        <v>7</v>
      </c>
      <c r="C1103">
        <v>7</v>
      </c>
      <c r="D1103">
        <v>5</v>
      </c>
      <c r="E1103" t="s">
        <v>7</v>
      </c>
      <c r="F1103">
        <v>14</v>
      </c>
      <c r="G1103">
        <v>5</v>
      </c>
      <c r="H1103" t="s">
        <v>10</v>
      </c>
      <c r="I1103">
        <f t="shared" si="68"/>
        <v>0</v>
      </c>
      <c r="J1103">
        <f>IF(Table2[[#This Row],[Drained_after_socializing]]="Yes",1,IF(Table2[[#This Row],[Drained_after_socializing]]="No",0,""))</f>
        <v>0</v>
      </c>
      <c r="K1103">
        <f t="shared" si="69"/>
        <v>0</v>
      </c>
      <c r="L1103" t="str">
        <f t="shared" si="70"/>
        <v>Low</v>
      </c>
      <c r="M1103">
        <f t="shared" si="71"/>
        <v>4.5061608304100043</v>
      </c>
    </row>
    <row r="1104" spans="1:13" x14ac:dyDescent="0.35">
      <c r="A1104">
        <v>2</v>
      </c>
      <c r="B1104" t="s">
        <v>7</v>
      </c>
      <c r="C1104">
        <v>5</v>
      </c>
      <c r="D1104">
        <v>5</v>
      </c>
      <c r="E1104" t="s">
        <v>7</v>
      </c>
      <c r="F1104">
        <v>14</v>
      </c>
      <c r="G1104">
        <v>9</v>
      </c>
      <c r="H1104" t="s">
        <v>8</v>
      </c>
      <c r="I1104">
        <f t="shared" si="68"/>
        <v>0</v>
      </c>
      <c r="J1104">
        <f>IF(Table2[[#This Row],[Drained_after_socializing]]="Yes",1,IF(Table2[[#This Row],[Drained_after_socializing]]="No",0,""))</f>
        <v>0</v>
      </c>
      <c r="K1104">
        <f t="shared" si="69"/>
        <v>1</v>
      </c>
      <c r="L1104" t="str">
        <f t="shared" si="70"/>
        <v>Low</v>
      </c>
      <c r="M1104">
        <f t="shared" si="71"/>
        <v>0</v>
      </c>
    </row>
    <row r="1105" spans="1:13" x14ac:dyDescent="0.35">
      <c r="A1105">
        <v>11</v>
      </c>
      <c r="B1105" t="s">
        <v>9</v>
      </c>
      <c r="C1105">
        <v>3</v>
      </c>
      <c r="D1105">
        <v>1</v>
      </c>
      <c r="E1105" t="s">
        <v>9</v>
      </c>
      <c r="F1105">
        <v>0</v>
      </c>
      <c r="G1105">
        <v>0</v>
      </c>
      <c r="H1105" t="s">
        <v>10</v>
      </c>
      <c r="I1105">
        <f t="shared" si="68"/>
        <v>1</v>
      </c>
      <c r="J1105">
        <f>IF(Table2[[#This Row],[Drained_after_socializing]]="Yes",1,IF(Table2[[#This Row],[Drained_after_socializing]]="No",0,""))</f>
        <v>1</v>
      </c>
      <c r="K1105">
        <f t="shared" si="69"/>
        <v>0</v>
      </c>
      <c r="L1105" t="str">
        <f t="shared" si="70"/>
        <v>High</v>
      </c>
      <c r="M1105">
        <f t="shared" si="71"/>
        <v>4.5061608304100043</v>
      </c>
    </row>
    <row r="1106" spans="1:13" x14ac:dyDescent="0.35">
      <c r="A1106">
        <v>7</v>
      </c>
      <c r="B1106" t="s">
        <v>9</v>
      </c>
      <c r="C1106">
        <v>2</v>
      </c>
      <c r="D1106">
        <v>1</v>
      </c>
      <c r="E1106" t="s">
        <v>9</v>
      </c>
      <c r="F1106">
        <v>2</v>
      </c>
      <c r="G1106">
        <v>2</v>
      </c>
      <c r="H1106" t="s">
        <v>10</v>
      </c>
      <c r="I1106">
        <f t="shared" si="68"/>
        <v>1</v>
      </c>
      <c r="J1106">
        <f>IF(Table2[[#This Row],[Drained_after_socializing]]="Yes",1,IF(Table2[[#This Row],[Drained_after_socializing]]="No",0,""))</f>
        <v>1</v>
      </c>
      <c r="K1106">
        <f t="shared" si="69"/>
        <v>0</v>
      </c>
      <c r="L1106" t="str">
        <f t="shared" si="70"/>
        <v>Medium</v>
      </c>
      <c r="M1106">
        <f t="shared" si="71"/>
        <v>4.5061608304100043</v>
      </c>
    </row>
    <row r="1107" spans="1:13" x14ac:dyDescent="0.35">
      <c r="A1107">
        <v>4</v>
      </c>
      <c r="B1107" t="s">
        <v>9</v>
      </c>
      <c r="C1107">
        <v>3</v>
      </c>
      <c r="D1107">
        <v>0</v>
      </c>
      <c r="E1107" t="s">
        <v>9</v>
      </c>
      <c r="F1107">
        <v>1</v>
      </c>
      <c r="G1107">
        <v>1</v>
      </c>
      <c r="H1107" t="s">
        <v>10</v>
      </c>
      <c r="I1107">
        <f t="shared" si="68"/>
        <v>1</v>
      </c>
      <c r="J1107">
        <f>IF(Table2[[#This Row],[Drained_after_socializing]]="Yes",1,IF(Table2[[#This Row],[Drained_after_socializing]]="No",0,""))</f>
        <v>1</v>
      </c>
      <c r="K1107">
        <f t="shared" si="69"/>
        <v>0</v>
      </c>
      <c r="L1107" t="str">
        <f t="shared" si="70"/>
        <v>Medium</v>
      </c>
      <c r="M1107">
        <f t="shared" si="71"/>
        <v>4.5061608304100043</v>
      </c>
    </row>
    <row r="1108" spans="1:13" x14ac:dyDescent="0.35">
      <c r="A1108">
        <v>2</v>
      </c>
      <c r="B1108" t="s">
        <v>7</v>
      </c>
      <c r="C1108">
        <v>7</v>
      </c>
      <c r="D1108">
        <v>6</v>
      </c>
      <c r="E1108" t="s">
        <v>7</v>
      </c>
      <c r="F1108">
        <v>12</v>
      </c>
      <c r="G1108">
        <v>8</v>
      </c>
      <c r="H1108" t="s">
        <v>10</v>
      </c>
      <c r="I1108">
        <f t="shared" si="68"/>
        <v>0</v>
      </c>
      <c r="J1108">
        <f>IF(Table2[[#This Row],[Drained_after_socializing]]="Yes",1,IF(Table2[[#This Row],[Drained_after_socializing]]="No",0,""))</f>
        <v>0</v>
      </c>
      <c r="K1108">
        <f t="shared" si="69"/>
        <v>0</v>
      </c>
      <c r="L1108" t="str">
        <f t="shared" si="70"/>
        <v>Low</v>
      </c>
      <c r="M1108">
        <f t="shared" si="71"/>
        <v>4.5061608304100043</v>
      </c>
    </row>
    <row r="1109" spans="1:13" x14ac:dyDescent="0.35">
      <c r="A1109">
        <v>0</v>
      </c>
      <c r="B1109" t="s">
        <v>7</v>
      </c>
      <c r="C1109">
        <v>7</v>
      </c>
      <c r="D1109">
        <v>7</v>
      </c>
      <c r="E1109" t="s">
        <v>7</v>
      </c>
      <c r="F1109">
        <v>6</v>
      </c>
      <c r="G1109">
        <v>9</v>
      </c>
      <c r="H1109" t="s">
        <v>8</v>
      </c>
      <c r="I1109">
        <f t="shared" si="68"/>
        <v>0</v>
      </c>
      <c r="J1109">
        <f>IF(Table2[[#This Row],[Drained_after_socializing]]="Yes",1,IF(Table2[[#This Row],[Drained_after_socializing]]="No",0,""))</f>
        <v>0</v>
      </c>
      <c r="K1109">
        <f t="shared" si="69"/>
        <v>1</v>
      </c>
      <c r="L1109" t="str">
        <f t="shared" si="70"/>
        <v>Low</v>
      </c>
      <c r="M1109">
        <f t="shared" si="71"/>
        <v>0</v>
      </c>
    </row>
    <row r="1110" spans="1:13" x14ac:dyDescent="0.35">
      <c r="A1110">
        <v>10</v>
      </c>
      <c r="B1110" t="s">
        <v>9</v>
      </c>
      <c r="C1110">
        <v>3</v>
      </c>
      <c r="D1110">
        <v>2</v>
      </c>
      <c r="E1110" t="s">
        <v>9</v>
      </c>
      <c r="F1110">
        <v>2</v>
      </c>
      <c r="G1110">
        <v>1</v>
      </c>
      <c r="H1110" t="s">
        <v>10</v>
      </c>
      <c r="I1110">
        <f t="shared" si="68"/>
        <v>1</v>
      </c>
      <c r="J1110">
        <f>IF(Table2[[#This Row],[Drained_after_socializing]]="Yes",1,IF(Table2[[#This Row],[Drained_after_socializing]]="No",0,""))</f>
        <v>1</v>
      </c>
      <c r="K1110">
        <f t="shared" si="69"/>
        <v>0</v>
      </c>
      <c r="L1110" t="str">
        <f t="shared" si="70"/>
        <v>High</v>
      </c>
      <c r="M1110">
        <f t="shared" si="71"/>
        <v>4.5061608304100043</v>
      </c>
    </row>
    <row r="1111" spans="1:13" x14ac:dyDescent="0.35">
      <c r="A1111">
        <v>4</v>
      </c>
      <c r="B1111" t="s">
        <v>9</v>
      </c>
      <c r="C1111">
        <v>2</v>
      </c>
      <c r="D1111">
        <v>1</v>
      </c>
      <c r="E1111" t="s">
        <v>9</v>
      </c>
      <c r="F1111">
        <v>4</v>
      </c>
      <c r="G1111">
        <v>2</v>
      </c>
      <c r="H1111" t="s">
        <v>10</v>
      </c>
      <c r="I1111">
        <f t="shared" si="68"/>
        <v>1</v>
      </c>
      <c r="J1111">
        <f>IF(Table2[[#This Row],[Drained_after_socializing]]="Yes",1,IF(Table2[[#This Row],[Drained_after_socializing]]="No",0,""))</f>
        <v>1</v>
      </c>
      <c r="K1111">
        <f t="shared" si="69"/>
        <v>0</v>
      </c>
      <c r="L1111" t="str">
        <f t="shared" si="70"/>
        <v>Medium</v>
      </c>
      <c r="M1111">
        <f t="shared" si="71"/>
        <v>4.5061608304100043</v>
      </c>
    </row>
    <row r="1112" spans="1:13" x14ac:dyDescent="0.35">
      <c r="A1112">
        <v>0</v>
      </c>
      <c r="B1112" t="s">
        <v>7</v>
      </c>
      <c r="C1112">
        <v>8</v>
      </c>
      <c r="D1112">
        <v>4</v>
      </c>
      <c r="E1112" t="s">
        <v>7</v>
      </c>
      <c r="F1112">
        <v>9</v>
      </c>
      <c r="G1112">
        <v>8</v>
      </c>
      <c r="H1112" t="s">
        <v>8</v>
      </c>
      <c r="I1112">
        <f t="shared" si="68"/>
        <v>0</v>
      </c>
      <c r="J1112">
        <f>IF(Table2[[#This Row],[Drained_after_socializing]]="Yes",1,IF(Table2[[#This Row],[Drained_after_socializing]]="No",0,""))</f>
        <v>0</v>
      </c>
      <c r="K1112">
        <f t="shared" si="69"/>
        <v>1</v>
      </c>
      <c r="L1112" t="str">
        <f t="shared" si="70"/>
        <v>Low</v>
      </c>
      <c r="M1112">
        <f t="shared" si="71"/>
        <v>0</v>
      </c>
    </row>
    <row r="1113" spans="1:13" x14ac:dyDescent="0.35">
      <c r="A1113">
        <v>3</v>
      </c>
      <c r="B1113" t="s">
        <v>7</v>
      </c>
      <c r="C1113">
        <v>7</v>
      </c>
      <c r="D1113">
        <v>4</v>
      </c>
      <c r="E1113" t="s">
        <v>7</v>
      </c>
      <c r="F1113">
        <v>12</v>
      </c>
      <c r="G1113">
        <v>3</v>
      </c>
      <c r="H1113" t="s">
        <v>8</v>
      </c>
      <c r="I1113">
        <f t="shared" si="68"/>
        <v>0</v>
      </c>
      <c r="J1113">
        <f>IF(Table2[[#This Row],[Drained_after_socializing]]="Yes",1,IF(Table2[[#This Row],[Drained_after_socializing]]="No",0,""))</f>
        <v>0</v>
      </c>
      <c r="K1113">
        <f t="shared" si="69"/>
        <v>1</v>
      </c>
      <c r="L1113" t="str">
        <f t="shared" si="70"/>
        <v>Low</v>
      </c>
      <c r="M1113">
        <f t="shared" si="71"/>
        <v>0</v>
      </c>
    </row>
    <row r="1114" spans="1:13" x14ac:dyDescent="0.35">
      <c r="A1114">
        <v>2</v>
      </c>
      <c r="B1114" t="s">
        <v>7</v>
      </c>
      <c r="C1114">
        <v>7</v>
      </c>
      <c r="D1114">
        <v>4</v>
      </c>
      <c r="E1114" t="s">
        <v>7</v>
      </c>
      <c r="F1114">
        <v>7</v>
      </c>
      <c r="G1114">
        <v>5</v>
      </c>
      <c r="H1114" t="s">
        <v>8</v>
      </c>
      <c r="I1114">
        <f t="shared" si="68"/>
        <v>0</v>
      </c>
      <c r="J1114">
        <f>IF(Table2[[#This Row],[Drained_after_socializing]]="Yes",1,IF(Table2[[#This Row],[Drained_after_socializing]]="No",0,""))</f>
        <v>0</v>
      </c>
      <c r="K1114">
        <f t="shared" si="69"/>
        <v>1</v>
      </c>
      <c r="L1114" t="str">
        <f t="shared" si="70"/>
        <v>Low</v>
      </c>
      <c r="M1114">
        <f t="shared" si="71"/>
        <v>0</v>
      </c>
    </row>
    <row r="1115" spans="1:13" x14ac:dyDescent="0.35">
      <c r="A1115">
        <v>4</v>
      </c>
      <c r="B1115" t="s">
        <v>9</v>
      </c>
      <c r="C1115">
        <v>1</v>
      </c>
      <c r="D1115">
        <v>2</v>
      </c>
      <c r="E1115" t="s">
        <v>9</v>
      </c>
      <c r="F1115">
        <v>2</v>
      </c>
      <c r="G1115">
        <v>2</v>
      </c>
      <c r="H1115" t="s">
        <v>10</v>
      </c>
      <c r="I1115">
        <f t="shared" si="68"/>
        <v>1</v>
      </c>
      <c r="J1115">
        <f>IF(Table2[[#This Row],[Drained_after_socializing]]="Yes",1,IF(Table2[[#This Row],[Drained_after_socializing]]="No",0,""))</f>
        <v>1</v>
      </c>
      <c r="K1115">
        <f t="shared" si="69"/>
        <v>0</v>
      </c>
      <c r="L1115" t="str">
        <f t="shared" si="70"/>
        <v>Medium</v>
      </c>
      <c r="M1115">
        <f t="shared" si="71"/>
        <v>4.5061608304100043</v>
      </c>
    </row>
    <row r="1116" spans="1:13" x14ac:dyDescent="0.35">
      <c r="A1116">
        <v>6</v>
      </c>
      <c r="B1116" t="s">
        <v>9</v>
      </c>
      <c r="C1116">
        <v>2</v>
      </c>
      <c r="D1116">
        <v>1</v>
      </c>
      <c r="E1116" t="s">
        <v>9</v>
      </c>
      <c r="F1116">
        <v>5</v>
      </c>
      <c r="G1116">
        <v>1</v>
      </c>
      <c r="H1116" t="s">
        <v>10</v>
      </c>
      <c r="I1116">
        <f t="shared" si="68"/>
        <v>1</v>
      </c>
      <c r="J1116">
        <f>IF(Table2[[#This Row],[Drained_after_socializing]]="Yes",1,IF(Table2[[#This Row],[Drained_after_socializing]]="No",0,""))</f>
        <v>1</v>
      </c>
      <c r="K1116">
        <f t="shared" si="69"/>
        <v>0</v>
      </c>
      <c r="L1116" t="str">
        <f t="shared" si="70"/>
        <v>Medium</v>
      </c>
      <c r="M1116">
        <f t="shared" si="71"/>
        <v>4.5061608304100043</v>
      </c>
    </row>
    <row r="1117" spans="1:13" x14ac:dyDescent="0.35">
      <c r="A1117">
        <v>9</v>
      </c>
      <c r="B1117" t="s">
        <v>9</v>
      </c>
      <c r="C1117">
        <v>3</v>
      </c>
      <c r="D1117">
        <v>0</v>
      </c>
      <c r="E1117" t="s">
        <v>9</v>
      </c>
      <c r="F1117">
        <v>5</v>
      </c>
      <c r="G1117">
        <v>2</v>
      </c>
      <c r="H1117" t="s">
        <v>10</v>
      </c>
      <c r="I1117">
        <f t="shared" si="68"/>
        <v>1</v>
      </c>
      <c r="J1117">
        <f>IF(Table2[[#This Row],[Drained_after_socializing]]="Yes",1,IF(Table2[[#This Row],[Drained_after_socializing]]="No",0,""))</f>
        <v>1</v>
      </c>
      <c r="K1117">
        <f t="shared" si="69"/>
        <v>0</v>
      </c>
      <c r="L1117" t="str">
        <f t="shared" si="70"/>
        <v>High</v>
      </c>
      <c r="M1117">
        <f t="shared" si="71"/>
        <v>4.5061608304100043</v>
      </c>
    </row>
    <row r="1118" spans="1:13" x14ac:dyDescent="0.35">
      <c r="A1118">
        <v>6</v>
      </c>
      <c r="B1118" t="s">
        <v>9</v>
      </c>
      <c r="C1118">
        <v>1</v>
      </c>
      <c r="D1118">
        <v>2</v>
      </c>
      <c r="E1118" t="s">
        <v>9</v>
      </c>
      <c r="F1118">
        <v>5</v>
      </c>
      <c r="G1118">
        <v>2</v>
      </c>
      <c r="H1118" t="s">
        <v>10</v>
      </c>
      <c r="I1118">
        <f t="shared" si="68"/>
        <v>1</v>
      </c>
      <c r="J1118">
        <f>IF(Table2[[#This Row],[Drained_after_socializing]]="Yes",1,IF(Table2[[#This Row],[Drained_after_socializing]]="No",0,""))</f>
        <v>1</v>
      </c>
      <c r="K1118">
        <f t="shared" si="69"/>
        <v>0</v>
      </c>
      <c r="L1118" t="str">
        <f t="shared" si="70"/>
        <v>Medium</v>
      </c>
      <c r="M1118">
        <f t="shared" si="71"/>
        <v>4.5061608304100043</v>
      </c>
    </row>
    <row r="1119" spans="1:13" x14ac:dyDescent="0.35">
      <c r="A1119">
        <v>7</v>
      </c>
      <c r="B1119" t="s">
        <v>9</v>
      </c>
      <c r="C1119">
        <v>0</v>
      </c>
      <c r="D1119">
        <v>0</v>
      </c>
      <c r="E1119" t="s">
        <v>9</v>
      </c>
      <c r="F1119">
        <v>5</v>
      </c>
      <c r="G1119">
        <v>1</v>
      </c>
      <c r="H1119" t="s">
        <v>10</v>
      </c>
      <c r="I1119">
        <f t="shared" si="68"/>
        <v>1</v>
      </c>
      <c r="J1119">
        <f>IF(Table2[[#This Row],[Drained_after_socializing]]="Yes",1,IF(Table2[[#This Row],[Drained_after_socializing]]="No",0,""))</f>
        <v>1</v>
      </c>
      <c r="K1119">
        <f t="shared" si="69"/>
        <v>0</v>
      </c>
      <c r="L1119" t="str">
        <f t="shared" si="70"/>
        <v>Medium</v>
      </c>
      <c r="M1119">
        <f t="shared" si="71"/>
        <v>4.5061608304100043</v>
      </c>
    </row>
    <row r="1120" spans="1:13" x14ac:dyDescent="0.35">
      <c r="A1120">
        <v>9</v>
      </c>
      <c r="B1120" t="s">
        <v>9</v>
      </c>
      <c r="C1120">
        <v>2</v>
      </c>
      <c r="D1120">
        <v>1</v>
      </c>
      <c r="E1120" t="s">
        <v>9</v>
      </c>
      <c r="F1120">
        <v>0</v>
      </c>
      <c r="G1120">
        <v>2</v>
      </c>
      <c r="H1120" t="s">
        <v>10</v>
      </c>
      <c r="I1120">
        <f t="shared" si="68"/>
        <v>1</v>
      </c>
      <c r="J1120">
        <f>IF(Table2[[#This Row],[Drained_after_socializing]]="Yes",1,IF(Table2[[#This Row],[Drained_after_socializing]]="No",0,""))</f>
        <v>1</v>
      </c>
      <c r="K1120">
        <f t="shared" si="69"/>
        <v>0</v>
      </c>
      <c r="L1120" t="str">
        <f t="shared" si="70"/>
        <v>High</v>
      </c>
      <c r="M1120">
        <f t="shared" si="71"/>
        <v>4.5061608304100043</v>
      </c>
    </row>
    <row r="1121" spans="1:13" x14ac:dyDescent="0.35">
      <c r="A1121">
        <v>9</v>
      </c>
      <c r="B1121" t="s">
        <v>9</v>
      </c>
      <c r="C1121">
        <v>2</v>
      </c>
      <c r="D1121">
        <v>2</v>
      </c>
      <c r="E1121" t="s">
        <v>9</v>
      </c>
      <c r="F1121">
        <v>1</v>
      </c>
      <c r="G1121">
        <v>2</v>
      </c>
      <c r="H1121" t="s">
        <v>10</v>
      </c>
      <c r="I1121">
        <f t="shared" si="68"/>
        <v>1</v>
      </c>
      <c r="J1121">
        <f>IF(Table2[[#This Row],[Drained_after_socializing]]="Yes",1,IF(Table2[[#This Row],[Drained_after_socializing]]="No",0,""))</f>
        <v>1</v>
      </c>
      <c r="K1121">
        <f t="shared" si="69"/>
        <v>0</v>
      </c>
      <c r="L1121" t="str">
        <f t="shared" si="70"/>
        <v>High</v>
      </c>
      <c r="M1121">
        <f t="shared" si="71"/>
        <v>4.5061608304100043</v>
      </c>
    </row>
    <row r="1122" spans="1:13" x14ac:dyDescent="0.35">
      <c r="A1122">
        <v>4.5058160029999996</v>
      </c>
      <c r="B1122" t="s">
        <v>9</v>
      </c>
      <c r="C1122">
        <v>3</v>
      </c>
      <c r="D1122">
        <v>0</v>
      </c>
      <c r="E1122" t="s">
        <v>9</v>
      </c>
      <c r="F1122">
        <v>5</v>
      </c>
      <c r="G1122">
        <v>2</v>
      </c>
      <c r="H1122" t="s">
        <v>10</v>
      </c>
      <c r="I1122">
        <f t="shared" si="68"/>
        <v>1</v>
      </c>
      <c r="J1122">
        <f>IF(Table2[[#This Row],[Drained_after_socializing]]="Yes",1,IF(Table2[[#This Row],[Drained_after_socializing]]="No",0,""))</f>
        <v>1</v>
      </c>
      <c r="K1122">
        <f t="shared" si="69"/>
        <v>0</v>
      </c>
      <c r="L1122" t="str">
        <f t="shared" si="70"/>
        <v>Medium</v>
      </c>
      <c r="M1122">
        <f t="shared" si="71"/>
        <v>4.5061608304100043</v>
      </c>
    </row>
    <row r="1123" spans="1:13" x14ac:dyDescent="0.35">
      <c r="A1123">
        <v>0</v>
      </c>
      <c r="B1123" t="s">
        <v>7</v>
      </c>
      <c r="C1123">
        <v>6</v>
      </c>
      <c r="D1123">
        <v>7</v>
      </c>
      <c r="E1123" t="s">
        <v>7</v>
      </c>
      <c r="F1123">
        <v>12</v>
      </c>
      <c r="G1123">
        <v>3</v>
      </c>
      <c r="H1123" t="s">
        <v>8</v>
      </c>
      <c r="I1123">
        <f t="shared" si="68"/>
        <v>0</v>
      </c>
      <c r="J1123">
        <f>IF(Table2[[#This Row],[Drained_after_socializing]]="Yes",1,IF(Table2[[#This Row],[Drained_after_socializing]]="No",0,""))</f>
        <v>0</v>
      </c>
      <c r="K1123">
        <f t="shared" si="69"/>
        <v>1</v>
      </c>
      <c r="L1123" t="str">
        <f t="shared" si="70"/>
        <v>Low</v>
      </c>
      <c r="M1123">
        <f t="shared" si="71"/>
        <v>0</v>
      </c>
    </row>
    <row r="1124" spans="1:13" x14ac:dyDescent="0.35">
      <c r="A1124">
        <v>3</v>
      </c>
      <c r="B1124" t="s">
        <v>7</v>
      </c>
      <c r="C1124">
        <v>6</v>
      </c>
      <c r="D1124">
        <v>6</v>
      </c>
      <c r="E1124" t="s">
        <v>7</v>
      </c>
      <c r="F1124">
        <v>9</v>
      </c>
      <c r="G1124">
        <v>8</v>
      </c>
      <c r="H1124" t="s">
        <v>8</v>
      </c>
      <c r="I1124">
        <f t="shared" si="68"/>
        <v>0</v>
      </c>
      <c r="J1124">
        <f>IF(Table2[[#This Row],[Drained_after_socializing]]="Yes",1,IF(Table2[[#This Row],[Drained_after_socializing]]="No",0,""))</f>
        <v>0</v>
      </c>
      <c r="K1124">
        <f t="shared" si="69"/>
        <v>1</v>
      </c>
      <c r="L1124" t="str">
        <f t="shared" si="70"/>
        <v>Low</v>
      </c>
      <c r="M1124">
        <f t="shared" si="71"/>
        <v>0</v>
      </c>
    </row>
    <row r="1125" spans="1:13" x14ac:dyDescent="0.35">
      <c r="A1125">
        <v>3</v>
      </c>
      <c r="B1125" t="s">
        <v>7</v>
      </c>
      <c r="C1125">
        <v>9</v>
      </c>
      <c r="D1125">
        <v>4</v>
      </c>
      <c r="E1125" t="s">
        <v>7</v>
      </c>
      <c r="F1125">
        <v>9</v>
      </c>
      <c r="G1125">
        <v>3</v>
      </c>
      <c r="H1125" t="s">
        <v>8</v>
      </c>
      <c r="I1125">
        <f t="shared" si="68"/>
        <v>0</v>
      </c>
      <c r="J1125">
        <f>IF(Table2[[#This Row],[Drained_after_socializing]]="Yes",1,IF(Table2[[#This Row],[Drained_after_socializing]]="No",0,""))</f>
        <v>0</v>
      </c>
      <c r="K1125">
        <f t="shared" si="69"/>
        <v>1</v>
      </c>
      <c r="L1125" t="str">
        <f t="shared" si="70"/>
        <v>Low</v>
      </c>
      <c r="M1125">
        <f t="shared" si="71"/>
        <v>0</v>
      </c>
    </row>
    <row r="1126" spans="1:13" x14ac:dyDescent="0.35">
      <c r="A1126">
        <v>1</v>
      </c>
      <c r="B1126" t="s">
        <v>7</v>
      </c>
      <c r="C1126">
        <v>4</v>
      </c>
      <c r="D1126">
        <v>7</v>
      </c>
      <c r="E1126" t="s">
        <v>7</v>
      </c>
      <c r="F1126">
        <v>6</v>
      </c>
      <c r="G1126">
        <v>6</v>
      </c>
      <c r="H1126" t="s">
        <v>8</v>
      </c>
      <c r="I1126">
        <f t="shared" si="68"/>
        <v>0</v>
      </c>
      <c r="J1126">
        <f>IF(Table2[[#This Row],[Drained_after_socializing]]="Yes",1,IF(Table2[[#This Row],[Drained_after_socializing]]="No",0,""))</f>
        <v>0</v>
      </c>
      <c r="K1126">
        <f t="shared" si="69"/>
        <v>1</v>
      </c>
      <c r="L1126" t="str">
        <f t="shared" si="70"/>
        <v>Low</v>
      </c>
      <c r="M1126">
        <f t="shared" si="71"/>
        <v>0</v>
      </c>
    </row>
    <row r="1127" spans="1:13" x14ac:dyDescent="0.35">
      <c r="A1127">
        <v>0</v>
      </c>
      <c r="B1127" t="s">
        <v>7</v>
      </c>
      <c r="C1127">
        <v>9</v>
      </c>
      <c r="D1127">
        <v>6</v>
      </c>
      <c r="E1127" t="s">
        <v>7</v>
      </c>
      <c r="F1127">
        <v>10</v>
      </c>
      <c r="G1127">
        <v>5</v>
      </c>
      <c r="H1127" t="s">
        <v>8</v>
      </c>
      <c r="I1127">
        <f t="shared" si="68"/>
        <v>0</v>
      </c>
      <c r="J1127">
        <f>IF(Table2[[#This Row],[Drained_after_socializing]]="Yes",1,IF(Table2[[#This Row],[Drained_after_socializing]]="No",0,""))</f>
        <v>0</v>
      </c>
      <c r="K1127">
        <f t="shared" si="69"/>
        <v>1</v>
      </c>
      <c r="L1127" t="str">
        <f t="shared" si="70"/>
        <v>Low</v>
      </c>
      <c r="M1127">
        <f t="shared" si="71"/>
        <v>0</v>
      </c>
    </row>
    <row r="1128" spans="1:13" x14ac:dyDescent="0.35">
      <c r="A1128">
        <v>0</v>
      </c>
      <c r="B1128" t="s">
        <v>7</v>
      </c>
      <c r="C1128">
        <v>6</v>
      </c>
      <c r="D1128">
        <v>5</v>
      </c>
      <c r="E1128" t="s">
        <v>7</v>
      </c>
      <c r="F1128">
        <v>14</v>
      </c>
      <c r="G1128">
        <v>6</v>
      </c>
      <c r="H1128" t="s">
        <v>8</v>
      </c>
      <c r="I1128">
        <f t="shared" si="68"/>
        <v>0</v>
      </c>
      <c r="J1128">
        <f>IF(Table2[[#This Row],[Drained_after_socializing]]="Yes",1,IF(Table2[[#This Row],[Drained_after_socializing]]="No",0,""))</f>
        <v>0</v>
      </c>
      <c r="K1128">
        <f t="shared" si="69"/>
        <v>1</v>
      </c>
      <c r="L1128" t="str">
        <f t="shared" si="70"/>
        <v>Low</v>
      </c>
      <c r="M1128">
        <f t="shared" si="71"/>
        <v>0</v>
      </c>
    </row>
    <row r="1129" spans="1:13" x14ac:dyDescent="0.35">
      <c r="A1129">
        <v>6</v>
      </c>
      <c r="B1129" t="s">
        <v>9</v>
      </c>
      <c r="C1129">
        <v>3</v>
      </c>
      <c r="D1129">
        <v>1</v>
      </c>
      <c r="E1129" t="s">
        <v>9</v>
      </c>
      <c r="F1129">
        <v>0</v>
      </c>
      <c r="G1129">
        <v>0</v>
      </c>
      <c r="H1129" t="s">
        <v>10</v>
      </c>
      <c r="I1129">
        <f t="shared" si="68"/>
        <v>1</v>
      </c>
      <c r="J1129">
        <f>IF(Table2[[#This Row],[Drained_after_socializing]]="Yes",1,IF(Table2[[#This Row],[Drained_after_socializing]]="No",0,""))</f>
        <v>1</v>
      </c>
      <c r="K1129">
        <f t="shared" si="69"/>
        <v>0</v>
      </c>
      <c r="L1129" t="str">
        <f t="shared" si="70"/>
        <v>Medium</v>
      </c>
      <c r="M1129">
        <f t="shared" si="71"/>
        <v>4.5061608304100043</v>
      </c>
    </row>
    <row r="1130" spans="1:13" x14ac:dyDescent="0.35">
      <c r="A1130">
        <v>9</v>
      </c>
      <c r="B1130" t="s">
        <v>9</v>
      </c>
      <c r="C1130">
        <v>1</v>
      </c>
      <c r="D1130">
        <v>0</v>
      </c>
      <c r="E1130" t="s">
        <v>9</v>
      </c>
      <c r="F1130">
        <v>4</v>
      </c>
      <c r="G1130">
        <v>1</v>
      </c>
      <c r="H1130" t="s">
        <v>10</v>
      </c>
      <c r="I1130">
        <f t="shared" si="68"/>
        <v>1</v>
      </c>
      <c r="J1130">
        <f>IF(Table2[[#This Row],[Drained_after_socializing]]="Yes",1,IF(Table2[[#This Row],[Drained_after_socializing]]="No",0,""))</f>
        <v>1</v>
      </c>
      <c r="K1130">
        <f t="shared" si="69"/>
        <v>0</v>
      </c>
      <c r="L1130" t="str">
        <f t="shared" si="70"/>
        <v>High</v>
      </c>
      <c r="M1130">
        <f t="shared" si="71"/>
        <v>4.5061608304100043</v>
      </c>
    </row>
    <row r="1131" spans="1:13" x14ac:dyDescent="0.35">
      <c r="A1131">
        <v>0</v>
      </c>
      <c r="B1131" t="s">
        <v>7</v>
      </c>
      <c r="C1131">
        <v>9</v>
      </c>
      <c r="D1131">
        <v>7</v>
      </c>
      <c r="E1131" t="s">
        <v>7</v>
      </c>
      <c r="F1131">
        <v>8</v>
      </c>
      <c r="G1131">
        <v>5</v>
      </c>
      <c r="H1131" t="s">
        <v>8</v>
      </c>
      <c r="I1131">
        <f t="shared" si="68"/>
        <v>0</v>
      </c>
      <c r="J1131">
        <f>IF(Table2[[#This Row],[Drained_after_socializing]]="Yes",1,IF(Table2[[#This Row],[Drained_after_socializing]]="No",0,""))</f>
        <v>0</v>
      </c>
      <c r="K1131">
        <f t="shared" si="69"/>
        <v>1</v>
      </c>
      <c r="L1131" t="str">
        <f t="shared" si="70"/>
        <v>Low</v>
      </c>
      <c r="M1131">
        <f t="shared" si="71"/>
        <v>0</v>
      </c>
    </row>
    <row r="1132" spans="1:13" x14ac:dyDescent="0.35">
      <c r="A1132">
        <v>11</v>
      </c>
      <c r="B1132" t="s">
        <v>9</v>
      </c>
      <c r="C1132">
        <v>1</v>
      </c>
      <c r="D1132">
        <v>1</v>
      </c>
      <c r="E1132" t="s">
        <v>9</v>
      </c>
      <c r="F1132">
        <v>4</v>
      </c>
      <c r="G1132">
        <v>2</v>
      </c>
      <c r="H1132" t="s">
        <v>10</v>
      </c>
      <c r="I1132">
        <f t="shared" si="68"/>
        <v>1</v>
      </c>
      <c r="J1132">
        <f>IF(Table2[[#This Row],[Drained_after_socializing]]="Yes",1,IF(Table2[[#This Row],[Drained_after_socializing]]="No",0,""))</f>
        <v>1</v>
      </c>
      <c r="K1132">
        <f t="shared" si="69"/>
        <v>0</v>
      </c>
      <c r="L1132" t="str">
        <f t="shared" si="70"/>
        <v>High</v>
      </c>
      <c r="M1132">
        <f t="shared" si="71"/>
        <v>4.5061608304100043</v>
      </c>
    </row>
    <row r="1133" spans="1:13" x14ac:dyDescent="0.35">
      <c r="A1133">
        <v>0</v>
      </c>
      <c r="B1133" t="s">
        <v>7</v>
      </c>
      <c r="C1133">
        <v>8</v>
      </c>
      <c r="D1133">
        <v>7</v>
      </c>
      <c r="E1133" t="s">
        <v>7</v>
      </c>
      <c r="F1133">
        <v>9</v>
      </c>
      <c r="G1133">
        <v>7</v>
      </c>
      <c r="H1133" t="s">
        <v>8</v>
      </c>
      <c r="I1133">
        <f t="shared" si="68"/>
        <v>0</v>
      </c>
      <c r="J1133">
        <f>IF(Table2[[#This Row],[Drained_after_socializing]]="Yes",1,IF(Table2[[#This Row],[Drained_after_socializing]]="No",0,""))</f>
        <v>0</v>
      </c>
      <c r="K1133">
        <f t="shared" si="69"/>
        <v>1</v>
      </c>
      <c r="L1133" t="str">
        <f t="shared" si="70"/>
        <v>Low</v>
      </c>
      <c r="M1133">
        <f t="shared" si="71"/>
        <v>0</v>
      </c>
    </row>
    <row r="1134" spans="1:13" x14ac:dyDescent="0.35">
      <c r="A1134">
        <v>2</v>
      </c>
      <c r="B1134" t="s">
        <v>7</v>
      </c>
      <c r="C1134">
        <v>7</v>
      </c>
      <c r="D1134">
        <v>4</v>
      </c>
      <c r="E1134" t="s">
        <v>7</v>
      </c>
      <c r="F1134">
        <v>10</v>
      </c>
      <c r="G1134">
        <v>7</v>
      </c>
      <c r="H1134" t="s">
        <v>8</v>
      </c>
      <c r="I1134">
        <f t="shared" si="68"/>
        <v>0</v>
      </c>
      <c r="J1134">
        <f>IF(Table2[[#This Row],[Drained_after_socializing]]="Yes",1,IF(Table2[[#This Row],[Drained_after_socializing]]="No",0,""))</f>
        <v>0</v>
      </c>
      <c r="K1134">
        <f t="shared" si="69"/>
        <v>1</v>
      </c>
      <c r="L1134" t="str">
        <f t="shared" si="70"/>
        <v>Low</v>
      </c>
      <c r="M1134">
        <f t="shared" si="71"/>
        <v>0</v>
      </c>
    </row>
    <row r="1135" spans="1:13" x14ac:dyDescent="0.35">
      <c r="A1135">
        <v>4</v>
      </c>
      <c r="B1135" t="s">
        <v>9</v>
      </c>
      <c r="C1135">
        <v>0</v>
      </c>
      <c r="D1135">
        <v>0</v>
      </c>
      <c r="E1135" t="s">
        <v>9</v>
      </c>
      <c r="F1135">
        <v>3</v>
      </c>
      <c r="G1135">
        <v>2</v>
      </c>
      <c r="H1135" t="s">
        <v>10</v>
      </c>
      <c r="I1135">
        <f t="shared" si="68"/>
        <v>1</v>
      </c>
      <c r="J1135">
        <f>IF(Table2[[#This Row],[Drained_after_socializing]]="Yes",1,IF(Table2[[#This Row],[Drained_after_socializing]]="No",0,""))</f>
        <v>1</v>
      </c>
      <c r="K1135">
        <f t="shared" si="69"/>
        <v>0</v>
      </c>
      <c r="L1135" t="str">
        <f t="shared" si="70"/>
        <v>Medium</v>
      </c>
      <c r="M1135">
        <f t="shared" si="71"/>
        <v>4.5061608304100043</v>
      </c>
    </row>
    <row r="1136" spans="1:13" x14ac:dyDescent="0.35">
      <c r="A1136">
        <v>0</v>
      </c>
      <c r="B1136" t="s">
        <v>7</v>
      </c>
      <c r="C1136">
        <v>5</v>
      </c>
      <c r="D1136">
        <v>7</v>
      </c>
      <c r="E1136" t="s">
        <v>7</v>
      </c>
      <c r="F1136">
        <v>6</v>
      </c>
      <c r="G1136">
        <v>7</v>
      </c>
      <c r="H1136" t="s">
        <v>8</v>
      </c>
      <c r="I1136">
        <f t="shared" si="68"/>
        <v>0</v>
      </c>
      <c r="J1136">
        <f>IF(Table2[[#This Row],[Drained_after_socializing]]="Yes",1,IF(Table2[[#This Row],[Drained_after_socializing]]="No",0,""))</f>
        <v>0</v>
      </c>
      <c r="K1136">
        <f t="shared" si="69"/>
        <v>1</v>
      </c>
      <c r="L1136" t="str">
        <f t="shared" si="70"/>
        <v>Low</v>
      </c>
      <c r="M1136">
        <f t="shared" si="71"/>
        <v>0</v>
      </c>
    </row>
    <row r="1137" spans="1:13" x14ac:dyDescent="0.35">
      <c r="A1137">
        <v>2</v>
      </c>
      <c r="B1137" t="s">
        <v>7</v>
      </c>
      <c r="C1137">
        <v>7</v>
      </c>
      <c r="D1137">
        <v>5</v>
      </c>
      <c r="E1137" t="s">
        <v>7</v>
      </c>
      <c r="F1137">
        <v>14</v>
      </c>
      <c r="G1137">
        <v>5</v>
      </c>
      <c r="H1137" t="s">
        <v>8</v>
      </c>
      <c r="I1137">
        <f t="shared" si="68"/>
        <v>0</v>
      </c>
      <c r="J1137">
        <f>IF(Table2[[#This Row],[Drained_after_socializing]]="Yes",1,IF(Table2[[#This Row],[Drained_after_socializing]]="No",0,""))</f>
        <v>0</v>
      </c>
      <c r="K1137">
        <f t="shared" si="69"/>
        <v>1</v>
      </c>
      <c r="L1137" t="str">
        <f t="shared" si="70"/>
        <v>Low</v>
      </c>
      <c r="M1137">
        <f t="shared" si="71"/>
        <v>0</v>
      </c>
    </row>
    <row r="1138" spans="1:13" x14ac:dyDescent="0.35">
      <c r="A1138">
        <v>4.5058160029999996</v>
      </c>
      <c r="B1138" t="s">
        <v>9</v>
      </c>
      <c r="C1138">
        <v>3</v>
      </c>
      <c r="D1138">
        <v>0</v>
      </c>
      <c r="E1138" t="s">
        <v>9</v>
      </c>
      <c r="F1138">
        <v>5</v>
      </c>
      <c r="G1138">
        <v>0</v>
      </c>
      <c r="H1138" t="s">
        <v>10</v>
      </c>
      <c r="I1138">
        <f t="shared" si="68"/>
        <v>1</v>
      </c>
      <c r="J1138">
        <f>IF(Table2[[#This Row],[Drained_after_socializing]]="Yes",1,IF(Table2[[#This Row],[Drained_after_socializing]]="No",0,""))</f>
        <v>1</v>
      </c>
      <c r="K1138">
        <f t="shared" si="69"/>
        <v>0</v>
      </c>
      <c r="L1138" t="str">
        <f t="shared" si="70"/>
        <v>Medium</v>
      </c>
      <c r="M1138">
        <f t="shared" si="71"/>
        <v>4.5061608304100043</v>
      </c>
    </row>
    <row r="1139" spans="1:13" x14ac:dyDescent="0.35">
      <c r="A1139">
        <v>6</v>
      </c>
      <c r="B1139" t="s">
        <v>9</v>
      </c>
      <c r="C1139">
        <v>1</v>
      </c>
      <c r="D1139">
        <v>0</v>
      </c>
      <c r="E1139" t="s">
        <v>9</v>
      </c>
      <c r="F1139">
        <v>4</v>
      </c>
      <c r="G1139">
        <v>2</v>
      </c>
      <c r="H1139" t="s">
        <v>8</v>
      </c>
      <c r="I1139">
        <f t="shared" si="68"/>
        <v>1</v>
      </c>
      <c r="J1139">
        <f>IF(Table2[[#This Row],[Drained_after_socializing]]="Yes",1,IF(Table2[[#This Row],[Drained_after_socializing]]="No",0,""))</f>
        <v>1</v>
      </c>
      <c r="K1139">
        <f t="shared" si="69"/>
        <v>1</v>
      </c>
      <c r="L1139" t="str">
        <f t="shared" si="70"/>
        <v>Medium</v>
      </c>
      <c r="M1139">
        <f t="shared" si="71"/>
        <v>0</v>
      </c>
    </row>
    <row r="1140" spans="1:13" x14ac:dyDescent="0.35">
      <c r="A1140">
        <v>7</v>
      </c>
      <c r="B1140" t="s">
        <v>9</v>
      </c>
      <c r="C1140">
        <v>2</v>
      </c>
      <c r="D1140">
        <v>2</v>
      </c>
      <c r="E1140" t="s">
        <v>9</v>
      </c>
      <c r="F1140">
        <v>3</v>
      </c>
      <c r="G1140">
        <v>1</v>
      </c>
      <c r="H1140" t="s">
        <v>10</v>
      </c>
      <c r="I1140">
        <f t="shared" si="68"/>
        <v>1</v>
      </c>
      <c r="J1140">
        <f>IF(Table2[[#This Row],[Drained_after_socializing]]="Yes",1,IF(Table2[[#This Row],[Drained_after_socializing]]="No",0,""))</f>
        <v>1</v>
      </c>
      <c r="K1140">
        <f t="shared" si="69"/>
        <v>0</v>
      </c>
      <c r="L1140" t="str">
        <f t="shared" si="70"/>
        <v>Medium</v>
      </c>
      <c r="M1140">
        <f t="shared" si="71"/>
        <v>4.5061608304100043</v>
      </c>
    </row>
    <row r="1141" spans="1:13" x14ac:dyDescent="0.35">
      <c r="A1141">
        <v>7</v>
      </c>
      <c r="B1141" t="s">
        <v>9</v>
      </c>
      <c r="C1141">
        <v>0</v>
      </c>
      <c r="D1141">
        <v>2</v>
      </c>
      <c r="E1141" t="s">
        <v>9</v>
      </c>
      <c r="F1141">
        <v>5</v>
      </c>
      <c r="G1141">
        <v>1</v>
      </c>
      <c r="H1141" t="s">
        <v>10</v>
      </c>
      <c r="I1141">
        <f t="shared" si="68"/>
        <v>1</v>
      </c>
      <c r="J1141">
        <f>IF(Table2[[#This Row],[Drained_after_socializing]]="Yes",1,IF(Table2[[#This Row],[Drained_after_socializing]]="No",0,""))</f>
        <v>1</v>
      </c>
      <c r="K1141">
        <f t="shared" si="69"/>
        <v>0</v>
      </c>
      <c r="L1141" t="str">
        <f t="shared" si="70"/>
        <v>Medium</v>
      </c>
      <c r="M1141">
        <f t="shared" si="71"/>
        <v>4.5061608304100043</v>
      </c>
    </row>
    <row r="1142" spans="1:13" x14ac:dyDescent="0.35">
      <c r="A1142">
        <v>3</v>
      </c>
      <c r="B1142" t="s">
        <v>7</v>
      </c>
      <c r="C1142">
        <v>5</v>
      </c>
      <c r="D1142">
        <v>6</v>
      </c>
      <c r="E1142" t="s">
        <v>7</v>
      </c>
      <c r="F1142">
        <v>12</v>
      </c>
      <c r="G1142">
        <v>3</v>
      </c>
      <c r="H1142" t="s">
        <v>8</v>
      </c>
      <c r="I1142">
        <f t="shared" si="68"/>
        <v>0</v>
      </c>
      <c r="J1142">
        <f>IF(Table2[[#This Row],[Drained_after_socializing]]="Yes",1,IF(Table2[[#This Row],[Drained_after_socializing]]="No",0,""))</f>
        <v>0</v>
      </c>
      <c r="K1142">
        <f t="shared" si="69"/>
        <v>1</v>
      </c>
      <c r="L1142" t="str">
        <f t="shared" si="70"/>
        <v>Low</v>
      </c>
      <c r="M1142">
        <f t="shared" si="71"/>
        <v>0</v>
      </c>
    </row>
    <row r="1143" spans="1:13" x14ac:dyDescent="0.35">
      <c r="A1143">
        <v>0</v>
      </c>
      <c r="B1143" t="s">
        <v>7</v>
      </c>
      <c r="C1143">
        <v>9</v>
      </c>
      <c r="D1143">
        <v>5</v>
      </c>
      <c r="E1143" t="s">
        <v>7</v>
      </c>
      <c r="F1143">
        <v>11</v>
      </c>
      <c r="G1143">
        <v>3</v>
      </c>
      <c r="H1143" t="s">
        <v>8</v>
      </c>
      <c r="I1143">
        <f t="shared" si="68"/>
        <v>0</v>
      </c>
      <c r="J1143">
        <f>IF(Table2[[#This Row],[Drained_after_socializing]]="Yes",1,IF(Table2[[#This Row],[Drained_after_socializing]]="No",0,""))</f>
        <v>0</v>
      </c>
      <c r="K1143">
        <f t="shared" si="69"/>
        <v>1</v>
      </c>
      <c r="L1143" t="str">
        <f t="shared" si="70"/>
        <v>Low</v>
      </c>
      <c r="M1143">
        <f t="shared" si="71"/>
        <v>0</v>
      </c>
    </row>
    <row r="1144" spans="1:13" x14ac:dyDescent="0.35">
      <c r="A1144">
        <v>5</v>
      </c>
      <c r="B1144" t="s">
        <v>9</v>
      </c>
      <c r="C1144">
        <v>0</v>
      </c>
      <c r="D1144">
        <v>0</v>
      </c>
      <c r="E1144" t="s">
        <v>9</v>
      </c>
      <c r="F1144">
        <v>3</v>
      </c>
      <c r="G1144">
        <v>1</v>
      </c>
      <c r="H1144" t="s">
        <v>10</v>
      </c>
      <c r="I1144">
        <f t="shared" si="68"/>
        <v>1</v>
      </c>
      <c r="J1144">
        <f>IF(Table2[[#This Row],[Drained_after_socializing]]="Yes",1,IF(Table2[[#This Row],[Drained_after_socializing]]="No",0,""))</f>
        <v>1</v>
      </c>
      <c r="K1144">
        <f t="shared" si="69"/>
        <v>0</v>
      </c>
      <c r="L1144" t="str">
        <f t="shared" si="70"/>
        <v>Medium</v>
      </c>
      <c r="M1144">
        <f t="shared" si="71"/>
        <v>4.5061608304100043</v>
      </c>
    </row>
    <row r="1145" spans="1:13" x14ac:dyDescent="0.35">
      <c r="A1145">
        <v>1</v>
      </c>
      <c r="B1145" t="s">
        <v>7</v>
      </c>
      <c r="C1145">
        <v>6</v>
      </c>
      <c r="D1145">
        <v>7</v>
      </c>
      <c r="E1145" t="s">
        <v>7</v>
      </c>
      <c r="F1145">
        <v>8</v>
      </c>
      <c r="G1145">
        <v>6</v>
      </c>
      <c r="H1145" t="s">
        <v>10</v>
      </c>
      <c r="I1145">
        <f t="shared" si="68"/>
        <v>0</v>
      </c>
      <c r="J1145">
        <f>IF(Table2[[#This Row],[Drained_after_socializing]]="Yes",1,IF(Table2[[#This Row],[Drained_after_socializing]]="No",0,""))</f>
        <v>0</v>
      </c>
      <c r="K1145">
        <f t="shared" si="69"/>
        <v>0</v>
      </c>
      <c r="L1145" t="str">
        <f t="shared" si="70"/>
        <v>Low</v>
      </c>
      <c r="M1145">
        <f t="shared" si="71"/>
        <v>4.5061608304100043</v>
      </c>
    </row>
    <row r="1146" spans="1:13" x14ac:dyDescent="0.35">
      <c r="A1146">
        <v>5</v>
      </c>
      <c r="B1146" t="s">
        <v>9</v>
      </c>
      <c r="C1146">
        <v>0</v>
      </c>
      <c r="D1146">
        <v>0</v>
      </c>
      <c r="E1146" t="s">
        <v>9</v>
      </c>
      <c r="F1146">
        <v>4</v>
      </c>
      <c r="G1146">
        <v>0</v>
      </c>
      <c r="H1146" t="s">
        <v>10</v>
      </c>
      <c r="I1146">
        <f t="shared" si="68"/>
        <v>1</v>
      </c>
      <c r="J1146">
        <f>IF(Table2[[#This Row],[Drained_after_socializing]]="Yes",1,IF(Table2[[#This Row],[Drained_after_socializing]]="No",0,""))</f>
        <v>1</v>
      </c>
      <c r="K1146">
        <f t="shared" si="69"/>
        <v>0</v>
      </c>
      <c r="L1146" t="str">
        <f t="shared" si="70"/>
        <v>Medium</v>
      </c>
      <c r="M1146">
        <f t="shared" si="71"/>
        <v>4.5061608304100043</v>
      </c>
    </row>
    <row r="1147" spans="1:13" x14ac:dyDescent="0.35">
      <c r="A1147">
        <v>0</v>
      </c>
      <c r="B1147" t="s">
        <v>7</v>
      </c>
      <c r="C1147">
        <v>6</v>
      </c>
      <c r="D1147">
        <v>7</v>
      </c>
      <c r="E1147" t="s">
        <v>7</v>
      </c>
      <c r="F1147">
        <v>8</v>
      </c>
      <c r="G1147">
        <v>7</v>
      </c>
      <c r="H1147" t="s">
        <v>8</v>
      </c>
      <c r="I1147">
        <f t="shared" si="68"/>
        <v>0</v>
      </c>
      <c r="J1147">
        <f>IF(Table2[[#This Row],[Drained_after_socializing]]="Yes",1,IF(Table2[[#This Row],[Drained_after_socializing]]="No",0,""))</f>
        <v>0</v>
      </c>
      <c r="K1147">
        <f t="shared" si="69"/>
        <v>1</v>
      </c>
      <c r="L1147" t="str">
        <f t="shared" si="70"/>
        <v>Low</v>
      </c>
      <c r="M1147">
        <f t="shared" si="71"/>
        <v>0</v>
      </c>
    </row>
    <row r="1148" spans="1:13" x14ac:dyDescent="0.35">
      <c r="A1148">
        <v>3</v>
      </c>
      <c r="B1148" t="s">
        <v>7</v>
      </c>
      <c r="C1148">
        <v>4</v>
      </c>
      <c r="D1148">
        <v>4</v>
      </c>
      <c r="E1148" t="s">
        <v>7</v>
      </c>
      <c r="F1148">
        <v>11</v>
      </c>
      <c r="G1148">
        <v>3</v>
      </c>
      <c r="H1148" t="s">
        <v>8</v>
      </c>
      <c r="I1148">
        <f t="shared" si="68"/>
        <v>0</v>
      </c>
      <c r="J1148">
        <f>IF(Table2[[#This Row],[Drained_after_socializing]]="Yes",1,IF(Table2[[#This Row],[Drained_after_socializing]]="No",0,""))</f>
        <v>0</v>
      </c>
      <c r="K1148">
        <f t="shared" si="69"/>
        <v>1</v>
      </c>
      <c r="L1148" t="str">
        <f t="shared" si="70"/>
        <v>Low</v>
      </c>
      <c r="M1148">
        <f t="shared" si="71"/>
        <v>0</v>
      </c>
    </row>
    <row r="1149" spans="1:13" x14ac:dyDescent="0.35">
      <c r="A1149">
        <v>1</v>
      </c>
      <c r="B1149" t="s">
        <v>7</v>
      </c>
      <c r="C1149">
        <v>4</v>
      </c>
      <c r="D1149">
        <v>5</v>
      </c>
      <c r="E1149" t="s">
        <v>7</v>
      </c>
      <c r="F1149">
        <v>13</v>
      </c>
      <c r="G1149">
        <v>5</v>
      </c>
      <c r="H1149" t="s">
        <v>8</v>
      </c>
      <c r="I1149">
        <f t="shared" si="68"/>
        <v>0</v>
      </c>
      <c r="J1149">
        <f>IF(Table2[[#This Row],[Drained_after_socializing]]="Yes",1,IF(Table2[[#This Row],[Drained_after_socializing]]="No",0,""))</f>
        <v>0</v>
      </c>
      <c r="K1149">
        <f t="shared" si="69"/>
        <v>1</v>
      </c>
      <c r="L1149" t="str">
        <f t="shared" si="70"/>
        <v>Low</v>
      </c>
      <c r="M1149">
        <f t="shared" si="71"/>
        <v>0</v>
      </c>
    </row>
    <row r="1150" spans="1:13" x14ac:dyDescent="0.35">
      <c r="A1150">
        <v>7</v>
      </c>
      <c r="B1150" t="s">
        <v>9</v>
      </c>
      <c r="C1150">
        <v>3</v>
      </c>
      <c r="D1150">
        <v>0</v>
      </c>
      <c r="E1150" t="s">
        <v>9</v>
      </c>
      <c r="F1150">
        <v>1</v>
      </c>
      <c r="G1150">
        <v>2</v>
      </c>
      <c r="H1150" t="s">
        <v>10</v>
      </c>
      <c r="I1150">
        <f t="shared" si="68"/>
        <v>1</v>
      </c>
      <c r="J1150">
        <f>IF(Table2[[#This Row],[Drained_after_socializing]]="Yes",1,IF(Table2[[#This Row],[Drained_after_socializing]]="No",0,""))</f>
        <v>1</v>
      </c>
      <c r="K1150">
        <f t="shared" si="69"/>
        <v>0</v>
      </c>
      <c r="L1150" t="str">
        <f t="shared" si="70"/>
        <v>Medium</v>
      </c>
      <c r="M1150">
        <f t="shared" si="71"/>
        <v>4.5061608304100043</v>
      </c>
    </row>
    <row r="1151" spans="1:13" x14ac:dyDescent="0.35">
      <c r="A1151">
        <v>8</v>
      </c>
      <c r="B1151" t="s">
        <v>9</v>
      </c>
      <c r="C1151">
        <v>3.963354475</v>
      </c>
      <c r="D1151">
        <v>0</v>
      </c>
      <c r="E1151" t="s">
        <v>9</v>
      </c>
      <c r="F1151">
        <v>5</v>
      </c>
      <c r="G1151">
        <v>1</v>
      </c>
      <c r="H1151" t="s">
        <v>10</v>
      </c>
      <c r="I1151">
        <f t="shared" si="68"/>
        <v>1</v>
      </c>
      <c r="J1151">
        <f>IF(Table2[[#This Row],[Drained_after_socializing]]="Yes",1,IF(Table2[[#This Row],[Drained_after_socializing]]="No",0,""))</f>
        <v>1</v>
      </c>
      <c r="K1151">
        <f t="shared" si="69"/>
        <v>0</v>
      </c>
      <c r="L1151" t="str">
        <f t="shared" si="70"/>
        <v>High</v>
      </c>
      <c r="M1151">
        <f t="shared" si="71"/>
        <v>4.5061608304100043</v>
      </c>
    </row>
    <row r="1152" spans="1:13" x14ac:dyDescent="0.35">
      <c r="A1152">
        <v>6</v>
      </c>
      <c r="B1152" t="s">
        <v>9</v>
      </c>
      <c r="C1152">
        <v>1</v>
      </c>
      <c r="D1152">
        <v>1</v>
      </c>
      <c r="E1152" t="s">
        <v>9</v>
      </c>
      <c r="F1152">
        <v>0</v>
      </c>
      <c r="G1152">
        <v>0</v>
      </c>
      <c r="H1152" t="s">
        <v>10</v>
      </c>
      <c r="I1152">
        <f t="shared" si="68"/>
        <v>1</v>
      </c>
      <c r="J1152">
        <f>IF(Table2[[#This Row],[Drained_after_socializing]]="Yes",1,IF(Table2[[#This Row],[Drained_after_socializing]]="No",0,""))</f>
        <v>1</v>
      </c>
      <c r="K1152">
        <f t="shared" si="69"/>
        <v>0</v>
      </c>
      <c r="L1152" t="str">
        <f t="shared" si="70"/>
        <v>Medium</v>
      </c>
      <c r="M1152">
        <f t="shared" si="71"/>
        <v>4.5061608304100043</v>
      </c>
    </row>
    <row r="1153" spans="1:13" x14ac:dyDescent="0.35">
      <c r="A1153">
        <v>3</v>
      </c>
      <c r="B1153" t="s">
        <v>7</v>
      </c>
      <c r="C1153">
        <v>8</v>
      </c>
      <c r="D1153">
        <v>4</v>
      </c>
      <c r="E1153" t="s">
        <v>7</v>
      </c>
      <c r="F1153">
        <v>14</v>
      </c>
      <c r="G1153">
        <v>3</v>
      </c>
      <c r="H1153" t="s">
        <v>8</v>
      </c>
      <c r="I1153">
        <f t="shared" si="68"/>
        <v>0</v>
      </c>
      <c r="J1153">
        <f>IF(Table2[[#This Row],[Drained_after_socializing]]="Yes",1,IF(Table2[[#This Row],[Drained_after_socializing]]="No",0,""))</f>
        <v>0</v>
      </c>
      <c r="K1153">
        <f t="shared" si="69"/>
        <v>1</v>
      </c>
      <c r="L1153" t="str">
        <f t="shared" si="70"/>
        <v>Low</v>
      </c>
      <c r="M1153">
        <f t="shared" si="71"/>
        <v>0</v>
      </c>
    </row>
    <row r="1154" spans="1:13" x14ac:dyDescent="0.35">
      <c r="A1154">
        <v>11</v>
      </c>
      <c r="B1154" t="s">
        <v>9</v>
      </c>
      <c r="C1154">
        <v>0</v>
      </c>
      <c r="D1154">
        <v>2</v>
      </c>
      <c r="E1154" t="s">
        <v>9</v>
      </c>
      <c r="F1154">
        <v>2</v>
      </c>
      <c r="G1154">
        <v>2</v>
      </c>
      <c r="H1154" t="s">
        <v>10</v>
      </c>
      <c r="I1154">
        <f t="shared" ref="I1154:I1217" si="72">IF(B1154="Yes",1,IF(B1154="No",0,""))</f>
        <v>1</v>
      </c>
      <c r="J1154">
        <f>IF(Table2[[#This Row],[Drained_after_socializing]]="Yes",1,IF(Table2[[#This Row],[Drained_after_socializing]]="No",0,""))</f>
        <v>1</v>
      </c>
      <c r="K1154">
        <f t="shared" ref="K1154:K1217" si="73">IF(H1154="Extrovert",1,IF(H1154="Introvert",0,""))</f>
        <v>0</v>
      </c>
      <c r="L1154" t="str">
        <f t="shared" ref="L1154:L1217" si="74">IF(A1154&lt;=3,"Low",IF(A1154&lt;=7,"Medium","High"))</f>
        <v>High</v>
      </c>
      <c r="M1154">
        <f t="shared" ref="M1154:M1217" si="75">AVERAGE(IF(H:H="Introvert",A:A))</f>
        <v>4.5061608304100043</v>
      </c>
    </row>
    <row r="1155" spans="1:13" x14ac:dyDescent="0.35">
      <c r="A1155">
        <v>10</v>
      </c>
      <c r="B1155" t="s">
        <v>9</v>
      </c>
      <c r="C1155">
        <v>0</v>
      </c>
      <c r="D1155">
        <v>2</v>
      </c>
      <c r="E1155" t="s">
        <v>9</v>
      </c>
      <c r="F1155">
        <v>4</v>
      </c>
      <c r="G1155">
        <v>2</v>
      </c>
      <c r="H1155" t="s">
        <v>10</v>
      </c>
      <c r="I1155">
        <f t="shared" si="72"/>
        <v>1</v>
      </c>
      <c r="J1155">
        <f>IF(Table2[[#This Row],[Drained_after_socializing]]="Yes",1,IF(Table2[[#This Row],[Drained_after_socializing]]="No",0,""))</f>
        <v>1</v>
      </c>
      <c r="K1155">
        <f t="shared" si="73"/>
        <v>0</v>
      </c>
      <c r="L1155" t="str">
        <f t="shared" si="74"/>
        <v>High</v>
      </c>
      <c r="M1155">
        <f t="shared" si="75"/>
        <v>4.5061608304100043</v>
      </c>
    </row>
    <row r="1156" spans="1:13" x14ac:dyDescent="0.35">
      <c r="A1156">
        <v>1</v>
      </c>
      <c r="B1156" t="s">
        <v>7</v>
      </c>
      <c r="C1156">
        <v>6</v>
      </c>
      <c r="D1156">
        <v>6</v>
      </c>
      <c r="E1156" t="s">
        <v>7</v>
      </c>
      <c r="F1156">
        <v>6</v>
      </c>
      <c r="G1156">
        <v>6</v>
      </c>
      <c r="H1156" t="s">
        <v>8</v>
      </c>
      <c r="I1156">
        <f t="shared" si="72"/>
        <v>0</v>
      </c>
      <c r="J1156">
        <f>IF(Table2[[#This Row],[Drained_after_socializing]]="Yes",1,IF(Table2[[#This Row],[Drained_after_socializing]]="No",0,""))</f>
        <v>0</v>
      </c>
      <c r="K1156">
        <f t="shared" si="73"/>
        <v>1</v>
      </c>
      <c r="L1156" t="str">
        <f t="shared" si="74"/>
        <v>Low</v>
      </c>
      <c r="M1156">
        <f t="shared" si="75"/>
        <v>0</v>
      </c>
    </row>
    <row r="1157" spans="1:13" x14ac:dyDescent="0.35">
      <c r="A1157">
        <v>2</v>
      </c>
      <c r="B1157" t="s">
        <v>7</v>
      </c>
      <c r="C1157">
        <v>7</v>
      </c>
      <c r="D1157">
        <v>7</v>
      </c>
      <c r="E1157" t="s">
        <v>7</v>
      </c>
      <c r="F1157">
        <v>13</v>
      </c>
      <c r="G1157">
        <v>7</v>
      </c>
      <c r="H1157" t="s">
        <v>8</v>
      </c>
      <c r="I1157">
        <f t="shared" si="72"/>
        <v>0</v>
      </c>
      <c r="J1157">
        <f>IF(Table2[[#This Row],[Drained_after_socializing]]="Yes",1,IF(Table2[[#This Row],[Drained_after_socializing]]="No",0,""))</f>
        <v>0</v>
      </c>
      <c r="K1157">
        <f t="shared" si="73"/>
        <v>1</v>
      </c>
      <c r="L1157" t="str">
        <f t="shared" si="74"/>
        <v>Low</v>
      </c>
      <c r="M1157">
        <f t="shared" si="75"/>
        <v>0</v>
      </c>
    </row>
    <row r="1158" spans="1:13" x14ac:dyDescent="0.35">
      <c r="A1158">
        <v>8</v>
      </c>
      <c r="B1158" t="s">
        <v>9</v>
      </c>
      <c r="C1158">
        <v>0</v>
      </c>
      <c r="D1158">
        <v>0</v>
      </c>
      <c r="E1158" t="s">
        <v>9</v>
      </c>
      <c r="F1158">
        <v>0</v>
      </c>
      <c r="G1158">
        <v>0</v>
      </c>
      <c r="H1158" t="s">
        <v>10</v>
      </c>
      <c r="I1158">
        <f t="shared" si="72"/>
        <v>1</v>
      </c>
      <c r="J1158">
        <f>IF(Table2[[#This Row],[Drained_after_socializing]]="Yes",1,IF(Table2[[#This Row],[Drained_after_socializing]]="No",0,""))</f>
        <v>1</v>
      </c>
      <c r="K1158">
        <f t="shared" si="73"/>
        <v>0</v>
      </c>
      <c r="L1158" t="str">
        <f t="shared" si="74"/>
        <v>High</v>
      </c>
      <c r="M1158">
        <f t="shared" si="75"/>
        <v>4.5061608304100043</v>
      </c>
    </row>
    <row r="1159" spans="1:13" x14ac:dyDescent="0.35">
      <c r="A1159">
        <v>5</v>
      </c>
      <c r="B1159" t="s">
        <v>9</v>
      </c>
      <c r="C1159">
        <v>2</v>
      </c>
      <c r="D1159">
        <v>1</v>
      </c>
      <c r="E1159" t="s">
        <v>9</v>
      </c>
      <c r="F1159">
        <v>4</v>
      </c>
      <c r="G1159">
        <v>0</v>
      </c>
      <c r="H1159" t="s">
        <v>10</v>
      </c>
      <c r="I1159">
        <f t="shared" si="72"/>
        <v>1</v>
      </c>
      <c r="J1159">
        <f>IF(Table2[[#This Row],[Drained_after_socializing]]="Yes",1,IF(Table2[[#This Row],[Drained_after_socializing]]="No",0,""))</f>
        <v>1</v>
      </c>
      <c r="K1159">
        <f t="shared" si="73"/>
        <v>0</v>
      </c>
      <c r="L1159" t="str">
        <f t="shared" si="74"/>
        <v>Medium</v>
      </c>
      <c r="M1159">
        <f t="shared" si="75"/>
        <v>4.5061608304100043</v>
      </c>
    </row>
    <row r="1160" spans="1:13" x14ac:dyDescent="0.35">
      <c r="A1160">
        <v>6</v>
      </c>
      <c r="B1160" t="s">
        <v>9</v>
      </c>
      <c r="C1160">
        <v>1</v>
      </c>
      <c r="D1160">
        <v>2</v>
      </c>
      <c r="E1160" t="s">
        <v>9</v>
      </c>
      <c r="F1160">
        <v>5</v>
      </c>
      <c r="G1160">
        <v>0</v>
      </c>
      <c r="H1160" t="s">
        <v>8</v>
      </c>
      <c r="I1160">
        <f t="shared" si="72"/>
        <v>1</v>
      </c>
      <c r="J1160">
        <f>IF(Table2[[#This Row],[Drained_after_socializing]]="Yes",1,IF(Table2[[#This Row],[Drained_after_socializing]]="No",0,""))</f>
        <v>1</v>
      </c>
      <c r="K1160">
        <f t="shared" si="73"/>
        <v>1</v>
      </c>
      <c r="L1160" t="str">
        <f t="shared" si="74"/>
        <v>Medium</v>
      </c>
      <c r="M1160">
        <f t="shared" si="75"/>
        <v>0</v>
      </c>
    </row>
    <row r="1161" spans="1:13" x14ac:dyDescent="0.35">
      <c r="A1161">
        <v>10</v>
      </c>
      <c r="B1161" t="s">
        <v>9</v>
      </c>
      <c r="C1161">
        <v>2</v>
      </c>
      <c r="D1161">
        <v>0</v>
      </c>
      <c r="E1161" t="s">
        <v>9</v>
      </c>
      <c r="F1161">
        <v>3</v>
      </c>
      <c r="G1161">
        <v>1</v>
      </c>
      <c r="H1161" t="s">
        <v>10</v>
      </c>
      <c r="I1161">
        <f t="shared" si="72"/>
        <v>1</v>
      </c>
      <c r="J1161">
        <f>IF(Table2[[#This Row],[Drained_after_socializing]]="Yes",1,IF(Table2[[#This Row],[Drained_after_socializing]]="No",0,""))</f>
        <v>1</v>
      </c>
      <c r="K1161">
        <f t="shared" si="73"/>
        <v>0</v>
      </c>
      <c r="L1161" t="str">
        <f t="shared" si="74"/>
        <v>High</v>
      </c>
      <c r="M1161">
        <f t="shared" si="75"/>
        <v>4.5061608304100043</v>
      </c>
    </row>
    <row r="1162" spans="1:13" x14ac:dyDescent="0.35">
      <c r="A1162">
        <v>1</v>
      </c>
      <c r="B1162" t="s">
        <v>7</v>
      </c>
      <c r="C1162">
        <v>5</v>
      </c>
      <c r="D1162">
        <v>7</v>
      </c>
      <c r="E1162" t="s">
        <v>7</v>
      </c>
      <c r="F1162">
        <v>6</v>
      </c>
      <c r="G1162">
        <v>9</v>
      </c>
      <c r="H1162" t="s">
        <v>8</v>
      </c>
      <c r="I1162">
        <f t="shared" si="72"/>
        <v>0</v>
      </c>
      <c r="J1162">
        <f>IF(Table2[[#This Row],[Drained_after_socializing]]="Yes",1,IF(Table2[[#This Row],[Drained_after_socializing]]="No",0,""))</f>
        <v>0</v>
      </c>
      <c r="K1162">
        <f t="shared" si="73"/>
        <v>1</v>
      </c>
      <c r="L1162" t="str">
        <f t="shared" si="74"/>
        <v>Low</v>
      </c>
      <c r="M1162">
        <f t="shared" si="75"/>
        <v>0</v>
      </c>
    </row>
    <row r="1163" spans="1:13" x14ac:dyDescent="0.35">
      <c r="A1163">
        <v>3</v>
      </c>
      <c r="B1163" t="s">
        <v>7</v>
      </c>
      <c r="C1163">
        <v>5</v>
      </c>
      <c r="D1163">
        <v>4</v>
      </c>
      <c r="E1163" t="s">
        <v>7</v>
      </c>
      <c r="F1163">
        <v>8</v>
      </c>
      <c r="G1163">
        <v>9</v>
      </c>
      <c r="H1163" t="s">
        <v>8</v>
      </c>
      <c r="I1163">
        <f t="shared" si="72"/>
        <v>0</v>
      </c>
      <c r="J1163">
        <f>IF(Table2[[#This Row],[Drained_after_socializing]]="Yes",1,IF(Table2[[#This Row],[Drained_after_socializing]]="No",0,""))</f>
        <v>0</v>
      </c>
      <c r="K1163">
        <f t="shared" si="73"/>
        <v>1</v>
      </c>
      <c r="L1163" t="str">
        <f t="shared" si="74"/>
        <v>Low</v>
      </c>
      <c r="M1163">
        <f t="shared" si="75"/>
        <v>0</v>
      </c>
    </row>
    <row r="1164" spans="1:13" x14ac:dyDescent="0.35">
      <c r="A1164">
        <v>3</v>
      </c>
      <c r="B1164" t="s">
        <v>7</v>
      </c>
      <c r="C1164">
        <v>7</v>
      </c>
      <c r="D1164">
        <v>4</v>
      </c>
      <c r="E1164" t="s">
        <v>7</v>
      </c>
      <c r="F1164">
        <v>6</v>
      </c>
      <c r="G1164">
        <v>6</v>
      </c>
      <c r="H1164" t="s">
        <v>8</v>
      </c>
      <c r="I1164">
        <f t="shared" si="72"/>
        <v>0</v>
      </c>
      <c r="J1164">
        <f>IF(Table2[[#This Row],[Drained_after_socializing]]="Yes",1,IF(Table2[[#This Row],[Drained_after_socializing]]="No",0,""))</f>
        <v>0</v>
      </c>
      <c r="K1164">
        <f t="shared" si="73"/>
        <v>1</v>
      </c>
      <c r="L1164" t="str">
        <f t="shared" si="74"/>
        <v>Low</v>
      </c>
      <c r="M1164">
        <f t="shared" si="75"/>
        <v>0</v>
      </c>
    </row>
    <row r="1165" spans="1:13" x14ac:dyDescent="0.35">
      <c r="A1165">
        <v>5</v>
      </c>
      <c r="B1165" t="s">
        <v>9</v>
      </c>
      <c r="C1165">
        <v>2</v>
      </c>
      <c r="D1165">
        <v>2</v>
      </c>
      <c r="E1165" t="s">
        <v>9</v>
      </c>
      <c r="F1165">
        <v>0</v>
      </c>
      <c r="G1165">
        <v>2</v>
      </c>
      <c r="H1165" t="s">
        <v>10</v>
      </c>
      <c r="I1165">
        <f t="shared" si="72"/>
        <v>1</v>
      </c>
      <c r="J1165">
        <f>IF(Table2[[#This Row],[Drained_after_socializing]]="Yes",1,IF(Table2[[#This Row],[Drained_after_socializing]]="No",0,""))</f>
        <v>1</v>
      </c>
      <c r="K1165">
        <f t="shared" si="73"/>
        <v>0</v>
      </c>
      <c r="L1165" t="str">
        <f t="shared" si="74"/>
        <v>Medium</v>
      </c>
      <c r="M1165">
        <f t="shared" si="75"/>
        <v>4.5061608304100043</v>
      </c>
    </row>
    <row r="1166" spans="1:13" x14ac:dyDescent="0.35">
      <c r="A1166">
        <v>5</v>
      </c>
      <c r="B1166" t="s">
        <v>9</v>
      </c>
      <c r="C1166">
        <v>2</v>
      </c>
      <c r="D1166">
        <v>0</v>
      </c>
      <c r="E1166" t="s">
        <v>9</v>
      </c>
      <c r="F1166">
        <v>0</v>
      </c>
      <c r="G1166">
        <v>1</v>
      </c>
      <c r="H1166" t="s">
        <v>10</v>
      </c>
      <c r="I1166">
        <f t="shared" si="72"/>
        <v>1</v>
      </c>
      <c r="J1166">
        <f>IF(Table2[[#This Row],[Drained_after_socializing]]="Yes",1,IF(Table2[[#This Row],[Drained_after_socializing]]="No",0,""))</f>
        <v>1</v>
      </c>
      <c r="K1166">
        <f t="shared" si="73"/>
        <v>0</v>
      </c>
      <c r="L1166" t="str">
        <f t="shared" si="74"/>
        <v>Medium</v>
      </c>
      <c r="M1166">
        <f t="shared" si="75"/>
        <v>4.5061608304100043</v>
      </c>
    </row>
    <row r="1167" spans="1:13" x14ac:dyDescent="0.35">
      <c r="A1167">
        <v>1</v>
      </c>
      <c r="B1167" t="s">
        <v>7</v>
      </c>
      <c r="C1167">
        <v>6</v>
      </c>
      <c r="D1167">
        <v>6</v>
      </c>
      <c r="E1167" t="s">
        <v>7</v>
      </c>
      <c r="F1167">
        <v>7</v>
      </c>
      <c r="G1167">
        <v>5</v>
      </c>
      <c r="H1167" t="s">
        <v>8</v>
      </c>
      <c r="I1167">
        <f t="shared" si="72"/>
        <v>0</v>
      </c>
      <c r="J1167">
        <f>IF(Table2[[#This Row],[Drained_after_socializing]]="Yes",1,IF(Table2[[#This Row],[Drained_after_socializing]]="No",0,""))</f>
        <v>0</v>
      </c>
      <c r="K1167">
        <f t="shared" si="73"/>
        <v>1</v>
      </c>
      <c r="L1167" t="str">
        <f t="shared" si="74"/>
        <v>Low</v>
      </c>
      <c r="M1167">
        <f t="shared" si="75"/>
        <v>0</v>
      </c>
    </row>
    <row r="1168" spans="1:13" x14ac:dyDescent="0.35">
      <c r="A1168">
        <v>9</v>
      </c>
      <c r="B1168" t="s">
        <v>9</v>
      </c>
      <c r="C1168">
        <v>0</v>
      </c>
      <c r="D1168">
        <v>0</v>
      </c>
      <c r="E1168" t="s">
        <v>9</v>
      </c>
      <c r="F1168">
        <v>3</v>
      </c>
      <c r="G1168">
        <v>2</v>
      </c>
      <c r="H1168" t="s">
        <v>10</v>
      </c>
      <c r="I1168">
        <f t="shared" si="72"/>
        <v>1</v>
      </c>
      <c r="J1168">
        <f>IF(Table2[[#This Row],[Drained_after_socializing]]="Yes",1,IF(Table2[[#This Row],[Drained_after_socializing]]="No",0,""))</f>
        <v>1</v>
      </c>
      <c r="K1168">
        <f t="shared" si="73"/>
        <v>0</v>
      </c>
      <c r="L1168" t="str">
        <f t="shared" si="74"/>
        <v>High</v>
      </c>
      <c r="M1168">
        <f t="shared" si="75"/>
        <v>4.5061608304100043</v>
      </c>
    </row>
    <row r="1169" spans="1:13" x14ac:dyDescent="0.35">
      <c r="A1169">
        <v>3</v>
      </c>
      <c r="B1169" t="s">
        <v>7</v>
      </c>
      <c r="C1169">
        <v>9</v>
      </c>
      <c r="D1169">
        <v>6</v>
      </c>
      <c r="E1169" t="s">
        <v>7</v>
      </c>
      <c r="F1169">
        <v>10</v>
      </c>
      <c r="G1169">
        <v>4</v>
      </c>
      <c r="H1169" t="s">
        <v>8</v>
      </c>
      <c r="I1169">
        <f t="shared" si="72"/>
        <v>0</v>
      </c>
      <c r="J1169">
        <f>IF(Table2[[#This Row],[Drained_after_socializing]]="Yes",1,IF(Table2[[#This Row],[Drained_after_socializing]]="No",0,""))</f>
        <v>0</v>
      </c>
      <c r="K1169">
        <f t="shared" si="73"/>
        <v>1</v>
      </c>
      <c r="L1169" t="str">
        <f t="shared" si="74"/>
        <v>Low</v>
      </c>
      <c r="M1169">
        <f t="shared" si="75"/>
        <v>0</v>
      </c>
    </row>
    <row r="1170" spans="1:13" x14ac:dyDescent="0.35">
      <c r="A1170">
        <v>8</v>
      </c>
      <c r="B1170" t="s">
        <v>9</v>
      </c>
      <c r="C1170">
        <v>1</v>
      </c>
      <c r="D1170">
        <v>2</v>
      </c>
      <c r="E1170" t="s">
        <v>9</v>
      </c>
      <c r="F1170">
        <v>5</v>
      </c>
      <c r="G1170">
        <v>1</v>
      </c>
      <c r="H1170" t="s">
        <v>10</v>
      </c>
      <c r="I1170">
        <f t="shared" si="72"/>
        <v>1</v>
      </c>
      <c r="J1170">
        <f>IF(Table2[[#This Row],[Drained_after_socializing]]="Yes",1,IF(Table2[[#This Row],[Drained_after_socializing]]="No",0,""))</f>
        <v>1</v>
      </c>
      <c r="K1170">
        <f t="shared" si="73"/>
        <v>0</v>
      </c>
      <c r="L1170" t="str">
        <f t="shared" si="74"/>
        <v>High</v>
      </c>
      <c r="M1170">
        <f t="shared" si="75"/>
        <v>4.5061608304100043</v>
      </c>
    </row>
    <row r="1171" spans="1:13" x14ac:dyDescent="0.35">
      <c r="A1171">
        <v>0</v>
      </c>
      <c r="B1171" t="s">
        <v>7</v>
      </c>
      <c r="C1171">
        <v>4</v>
      </c>
      <c r="D1171">
        <v>5</v>
      </c>
      <c r="E1171" t="s">
        <v>7</v>
      </c>
      <c r="F1171">
        <v>8</v>
      </c>
      <c r="G1171">
        <v>5</v>
      </c>
      <c r="H1171" t="s">
        <v>10</v>
      </c>
      <c r="I1171">
        <f t="shared" si="72"/>
        <v>0</v>
      </c>
      <c r="J1171">
        <f>IF(Table2[[#This Row],[Drained_after_socializing]]="Yes",1,IF(Table2[[#This Row],[Drained_after_socializing]]="No",0,""))</f>
        <v>0</v>
      </c>
      <c r="K1171">
        <f t="shared" si="73"/>
        <v>0</v>
      </c>
      <c r="L1171" t="str">
        <f t="shared" si="74"/>
        <v>Low</v>
      </c>
      <c r="M1171">
        <f t="shared" si="75"/>
        <v>4.5061608304100043</v>
      </c>
    </row>
    <row r="1172" spans="1:13" x14ac:dyDescent="0.35">
      <c r="A1172">
        <v>0</v>
      </c>
      <c r="B1172" t="s">
        <v>7</v>
      </c>
      <c r="C1172">
        <v>8</v>
      </c>
      <c r="D1172">
        <v>6</v>
      </c>
      <c r="E1172" t="s">
        <v>7</v>
      </c>
      <c r="F1172">
        <v>10</v>
      </c>
      <c r="G1172">
        <v>7</v>
      </c>
      <c r="H1172" t="s">
        <v>8</v>
      </c>
      <c r="I1172">
        <f t="shared" si="72"/>
        <v>0</v>
      </c>
      <c r="J1172">
        <f>IF(Table2[[#This Row],[Drained_after_socializing]]="Yes",1,IF(Table2[[#This Row],[Drained_after_socializing]]="No",0,""))</f>
        <v>0</v>
      </c>
      <c r="K1172">
        <f t="shared" si="73"/>
        <v>1</v>
      </c>
      <c r="L1172" t="str">
        <f t="shared" si="74"/>
        <v>Low</v>
      </c>
      <c r="M1172">
        <f t="shared" si="75"/>
        <v>0</v>
      </c>
    </row>
    <row r="1173" spans="1:13" x14ac:dyDescent="0.35">
      <c r="A1173">
        <v>9</v>
      </c>
      <c r="B1173" t="s">
        <v>9</v>
      </c>
      <c r="C1173">
        <v>0</v>
      </c>
      <c r="D1173">
        <v>2</v>
      </c>
      <c r="E1173" t="s">
        <v>9</v>
      </c>
      <c r="F1173">
        <v>0</v>
      </c>
      <c r="G1173">
        <v>2</v>
      </c>
      <c r="H1173" t="s">
        <v>10</v>
      </c>
      <c r="I1173">
        <f t="shared" si="72"/>
        <v>1</v>
      </c>
      <c r="J1173">
        <f>IF(Table2[[#This Row],[Drained_after_socializing]]="Yes",1,IF(Table2[[#This Row],[Drained_after_socializing]]="No",0,""))</f>
        <v>1</v>
      </c>
      <c r="K1173">
        <f t="shared" si="73"/>
        <v>0</v>
      </c>
      <c r="L1173" t="str">
        <f t="shared" si="74"/>
        <v>High</v>
      </c>
      <c r="M1173">
        <f t="shared" si="75"/>
        <v>4.5061608304100043</v>
      </c>
    </row>
    <row r="1174" spans="1:13" x14ac:dyDescent="0.35">
      <c r="A1174">
        <v>11</v>
      </c>
      <c r="B1174" t="s">
        <v>9</v>
      </c>
      <c r="C1174">
        <v>0</v>
      </c>
      <c r="D1174">
        <v>1</v>
      </c>
      <c r="E1174" t="s">
        <v>9</v>
      </c>
      <c r="F1174">
        <v>3</v>
      </c>
      <c r="G1174">
        <v>0</v>
      </c>
      <c r="H1174" t="s">
        <v>8</v>
      </c>
      <c r="I1174">
        <f t="shared" si="72"/>
        <v>1</v>
      </c>
      <c r="J1174">
        <f>IF(Table2[[#This Row],[Drained_after_socializing]]="Yes",1,IF(Table2[[#This Row],[Drained_after_socializing]]="No",0,""))</f>
        <v>1</v>
      </c>
      <c r="K1174">
        <f t="shared" si="73"/>
        <v>1</v>
      </c>
      <c r="L1174" t="str">
        <f t="shared" si="74"/>
        <v>High</v>
      </c>
      <c r="M1174">
        <f t="shared" si="75"/>
        <v>0</v>
      </c>
    </row>
    <row r="1175" spans="1:13" x14ac:dyDescent="0.35">
      <c r="A1175">
        <v>1</v>
      </c>
      <c r="B1175" t="s">
        <v>7</v>
      </c>
      <c r="C1175">
        <v>6</v>
      </c>
      <c r="D1175">
        <v>5</v>
      </c>
      <c r="E1175" t="s">
        <v>7</v>
      </c>
      <c r="F1175">
        <v>9</v>
      </c>
      <c r="G1175">
        <v>5</v>
      </c>
      <c r="H1175" t="s">
        <v>8</v>
      </c>
      <c r="I1175">
        <f t="shared" si="72"/>
        <v>0</v>
      </c>
      <c r="J1175">
        <f>IF(Table2[[#This Row],[Drained_after_socializing]]="Yes",1,IF(Table2[[#This Row],[Drained_after_socializing]]="No",0,""))</f>
        <v>0</v>
      </c>
      <c r="K1175">
        <f t="shared" si="73"/>
        <v>1</v>
      </c>
      <c r="L1175" t="str">
        <f t="shared" si="74"/>
        <v>Low</v>
      </c>
      <c r="M1175">
        <f t="shared" si="75"/>
        <v>0</v>
      </c>
    </row>
    <row r="1176" spans="1:13" x14ac:dyDescent="0.35">
      <c r="A1176">
        <v>0</v>
      </c>
      <c r="B1176" t="s">
        <v>7</v>
      </c>
      <c r="C1176">
        <v>4</v>
      </c>
      <c r="D1176">
        <v>4</v>
      </c>
      <c r="E1176" t="s">
        <v>7</v>
      </c>
      <c r="F1176">
        <v>11</v>
      </c>
      <c r="G1176">
        <v>4</v>
      </c>
      <c r="H1176" t="s">
        <v>8</v>
      </c>
      <c r="I1176">
        <f t="shared" si="72"/>
        <v>0</v>
      </c>
      <c r="J1176">
        <f>IF(Table2[[#This Row],[Drained_after_socializing]]="Yes",1,IF(Table2[[#This Row],[Drained_after_socializing]]="No",0,""))</f>
        <v>0</v>
      </c>
      <c r="K1176">
        <f t="shared" si="73"/>
        <v>1</v>
      </c>
      <c r="L1176" t="str">
        <f t="shared" si="74"/>
        <v>Low</v>
      </c>
      <c r="M1176">
        <f t="shared" si="75"/>
        <v>0</v>
      </c>
    </row>
    <row r="1177" spans="1:13" x14ac:dyDescent="0.35">
      <c r="A1177">
        <v>9</v>
      </c>
      <c r="B1177" t="s">
        <v>9</v>
      </c>
      <c r="C1177">
        <v>3</v>
      </c>
      <c r="D1177">
        <v>1</v>
      </c>
      <c r="E1177" t="s">
        <v>9</v>
      </c>
      <c r="F1177">
        <v>2</v>
      </c>
      <c r="G1177">
        <v>2</v>
      </c>
      <c r="H1177" t="s">
        <v>10</v>
      </c>
      <c r="I1177">
        <f t="shared" si="72"/>
        <v>1</v>
      </c>
      <c r="J1177">
        <f>IF(Table2[[#This Row],[Drained_after_socializing]]="Yes",1,IF(Table2[[#This Row],[Drained_after_socializing]]="No",0,""))</f>
        <v>1</v>
      </c>
      <c r="K1177">
        <f t="shared" si="73"/>
        <v>0</v>
      </c>
      <c r="L1177" t="str">
        <f t="shared" si="74"/>
        <v>High</v>
      </c>
      <c r="M1177">
        <f t="shared" si="75"/>
        <v>4.5061608304100043</v>
      </c>
    </row>
    <row r="1178" spans="1:13" x14ac:dyDescent="0.35">
      <c r="A1178">
        <v>3</v>
      </c>
      <c r="B1178" t="s">
        <v>7</v>
      </c>
      <c r="C1178">
        <v>7</v>
      </c>
      <c r="D1178">
        <v>6</v>
      </c>
      <c r="E1178" t="s">
        <v>7</v>
      </c>
      <c r="F1178">
        <v>14</v>
      </c>
      <c r="G1178">
        <v>9</v>
      </c>
      <c r="H1178" t="s">
        <v>8</v>
      </c>
      <c r="I1178">
        <f t="shared" si="72"/>
        <v>0</v>
      </c>
      <c r="J1178">
        <f>IF(Table2[[#This Row],[Drained_after_socializing]]="Yes",1,IF(Table2[[#This Row],[Drained_after_socializing]]="No",0,""))</f>
        <v>0</v>
      </c>
      <c r="K1178">
        <f t="shared" si="73"/>
        <v>1</v>
      </c>
      <c r="L1178" t="str">
        <f t="shared" si="74"/>
        <v>Low</v>
      </c>
      <c r="M1178">
        <f t="shared" si="75"/>
        <v>0</v>
      </c>
    </row>
    <row r="1179" spans="1:13" x14ac:dyDescent="0.35">
      <c r="A1179">
        <v>2</v>
      </c>
      <c r="B1179" t="s">
        <v>7</v>
      </c>
      <c r="C1179">
        <v>6</v>
      </c>
      <c r="D1179">
        <v>7</v>
      </c>
      <c r="E1179" t="s">
        <v>7</v>
      </c>
      <c r="F1179">
        <v>14</v>
      </c>
      <c r="G1179">
        <v>8</v>
      </c>
      <c r="H1179" t="s">
        <v>8</v>
      </c>
      <c r="I1179">
        <f t="shared" si="72"/>
        <v>0</v>
      </c>
      <c r="J1179">
        <f>IF(Table2[[#This Row],[Drained_after_socializing]]="Yes",1,IF(Table2[[#This Row],[Drained_after_socializing]]="No",0,""))</f>
        <v>0</v>
      </c>
      <c r="K1179">
        <f t="shared" si="73"/>
        <v>1</v>
      </c>
      <c r="L1179" t="str">
        <f t="shared" si="74"/>
        <v>Low</v>
      </c>
      <c r="M1179">
        <f t="shared" si="75"/>
        <v>0</v>
      </c>
    </row>
    <row r="1180" spans="1:13" x14ac:dyDescent="0.35">
      <c r="A1180">
        <v>7</v>
      </c>
      <c r="B1180" t="s">
        <v>9</v>
      </c>
      <c r="C1180">
        <v>3</v>
      </c>
      <c r="D1180">
        <v>0</v>
      </c>
      <c r="E1180" t="s">
        <v>9</v>
      </c>
      <c r="F1180">
        <v>1</v>
      </c>
      <c r="G1180">
        <v>0</v>
      </c>
      <c r="H1180" t="s">
        <v>10</v>
      </c>
      <c r="I1180">
        <f t="shared" si="72"/>
        <v>1</v>
      </c>
      <c r="J1180">
        <f>IF(Table2[[#This Row],[Drained_after_socializing]]="Yes",1,IF(Table2[[#This Row],[Drained_after_socializing]]="No",0,""))</f>
        <v>1</v>
      </c>
      <c r="K1180">
        <f t="shared" si="73"/>
        <v>0</v>
      </c>
      <c r="L1180" t="str">
        <f t="shared" si="74"/>
        <v>Medium</v>
      </c>
      <c r="M1180">
        <f t="shared" si="75"/>
        <v>4.5061608304100043</v>
      </c>
    </row>
    <row r="1181" spans="1:13" x14ac:dyDescent="0.35">
      <c r="A1181">
        <v>10</v>
      </c>
      <c r="B1181" t="s">
        <v>9</v>
      </c>
      <c r="C1181">
        <v>3</v>
      </c>
      <c r="D1181">
        <v>0</v>
      </c>
      <c r="E1181" t="s">
        <v>9</v>
      </c>
      <c r="F1181">
        <v>0</v>
      </c>
      <c r="G1181">
        <v>0</v>
      </c>
      <c r="H1181" t="s">
        <v>10</v>
      </c>
      <c r="I1181">
        <f t="shared" si="72"/>
        <v>1</v>
      </c>
      <c r="J1181">
        <f>IF(Table2[[#This Row],[Drained_after_socializing]]="Yes",1,IF(Table2[[#This Row],[Drained_after_socializing]]="No",0,""))</f>
        <v>1</v>
      </c>
      <c r="K1181">
        <f t="shared" si="73"/>
        <v>0</v>
      </c>
      <c r="L1181" t="str">
        <f t="shared" si="74"/>
        <v>High</v>
      </c>
      <c r="M1181">
        <f t="shared" si="75"/>
        <v>4.5061608304100043</v>
      </c>
    </row>
    <row r="1182" spans="1:13" x14ac:dyDescent="0.35">
      <c r="A1182">
        <v>2</v>
      </c>
      <c r="B1182" t="s">
        <v>7</v>
      </c>
      <c r="C1182">
        <v>7</v>
      </c>
      <c r="D1182">
        <v>6</v>
      </c>
      <c r="E1182" t="s">
        <v>7</v>
      </c>
      <c r="F1182">
        <v>7</v>
      </c>
      <c r="G1182">
        <v>6</v>
      </c>
      <c r="H1182" t="s">
        <v>8</v>
      </c>
      <c r="I1182">
        <f t="shared" si="72"/>
        <v>0</v>
      </c>
      <c r="J1182">
        <f>IF(Table2[[#This Row],[Drained_after_socializing]]="Yes",1,IF(Table2[[#This Row],[Drained_after_socializing]]="No",0,""))</f>
        <v>0</v>
      </c>
      <c r="K1182">
        <f t="shared" si="73"/>
        <v>1</v>
      </c>
      <c r="L1182" t="str">
        <f t="shared" si="74"/>
        <v>Low</v>
      </c>
      <c r="M1182">
        <f t="shared" si="75"/>
        <v>0</v>
      </c>
    </row>
    <row r="1183" spans="1:13" x14ac:dyDescent="0.35">
      <c r="A1183">
        <v>6</v>
      </c>
      <c r="B1183" t="s">
        <v>9</v>
      </c>
      <c r="C1183">
        <v>2</v>
      </c>
      <c r="D1183">
        <v>2</v>
      </c>
      <c r="E1183" t="s">
        <v>9</v>
      </c>
      <c r="F1183">
        <v>2</v>
      </c>
      <c r="G1183">
        <v>1</v>
      </c>
      <c r="H1183" t="s">
        <v>10</v>
      </c>
      <c r="I1183">
        <f t="shared" si="72"/>
        <v>1</v>
      </c>
      <c r="J1183">
        <f>IF(Table2[[#This Row],[Drained_after_socializing]]="Yes",1,IF(Table2[[#This Row],[Drained_after_socializing]]="No",0,""))</f>
        <v>1</v>
      </c>
      <c r="K1183">
        <f t="shared" si="73"/>
        <v>0</v>
      </c>
      <c r="L1183" t="str">
        <f t="shared" si="74"/>
        <v>Medium</v>
      </c>
      <c r="M1183">
        <f t="shared" si="75"/>
        <v>4.5061608304100043</v>
      </c>
    </row>
    <row r="1184" spans="1:13" x14ac:dyDescent="0.35">
      <c r="A1184">
        <v>2</v>
      </c>
      <c r="B1184" t="s">
        <v>7</v>
      </c>
      <c r="C1184">
        <v>4</v>
      </c>
      <c r="D1184">
        <v>4</v>
      </c>
      <c r="E1184" t="s">
        <v>7</v>
      </c>
      <c r="F1184">
        <v>11</v>
      </c>
      <c r="G1184">
        <v>7</v>
      </c>
      <c r="H1184" t="s">
        <v>8</v>
      </c>
      <c r="I1184">
        <f t="shared" si="72"/>
        <v>0</v>
      </c>
      <c r="J1184">
        <f>IF(Table2[[#This Row],[Drained_after_socializing]]="Yes",1,IF(Table2[[#This Row],[Drained_after_socializing]]="No",0,""))</f>
        <v>0</v>
      </c>
      <c r="K1184">
        <f t="shared" si="73"/>
        <v>1</v>
      </c>
      <c r="L1184" t="str">
        <f t="shared" si="74"/>
        <v>Low</v>
      </c>
      <c r="M1184">
        <f t="shared" si="75"/>
        <v>0</v>
      </c>
    </row>
    <row r="1185" spans="1:13" x14ac:dyDescent="0.35">
      <c r="A1185">
        <v>11</v>
      </c>
      <c r="B1185" t="s">
        <v>9</v>
      </c>
      <c r="C1185">
        <v>1</v>
      </c>
      <c r="D1185">
        <v>1</v>
      </c>
      <c r="E1185" t="s">
        <v>9</v>
      </c>
      <c r="F1185">
        <v>0</v>
      </c>
      <c r="G1185">
        <v>2</v>
      </c>
      <c r="H1185" t="s">
        <v>10</v>
      </c>
      <c r="I1185">
        <f t="shared" si="72"/>
        <v>1</v>
      </c>
      <c r="J1185">
        <f>IF(Table2[[#This Row],[Drained_after_socializing]]="Yes",1,IF(Table2[[#This Row],[Drained_after_socializing]]="No",0,""))</f>
        <v>1</v>
      </c>
      <c r="K1185">
        <f t="shared" si="73"/>
        <v>0</v>
      </c>
      <c r="L1185" t="str">
        <f t="shared" si="74"/>
        <v>High</v>
      </c>
      <c r="M1185">
        <f t="shared" si="75"/>
        <v>4.5061608304100043</v>
      </c>
    </row>
    <row r="1186" spans="1:13" x14ac:dyDescent="0.35">
      <c r="A1186">
        <v>7</v>
      </c>
      <c r="B1186" t="s">
        <v>9</v>
      </c>
      <c r="C1186">
        <v>3.963354475</v>
      </c>
      <c r="D1186">
        <v>0</v>
      </c>
      <c r="E1186" t="s">
        <v>9</v>
      </c>
      <c r="F1186">
        <v>1</v>
      </c>
      <c r="G1186">
        <v>0</v>
      </c>
      <c r="H1186" t="s">
        <v>10</v>
      </c>
      <c r="I1186">
        <f t="shared" si="72"/>
        <v>1</v>
      </c>
      <c r="J1186">
        <f>IF(Table2[[#This Row],[Drained_after_socializing]]="Yes",1,IF(Table2[[#This Row],[Drained_after_socializing]]="No",0,""))</f>
        <v>1</v>
      </c>
      <c r="K1186">
        <f t="shared" si="73"/>
        <v>0</v>
      </c>
      <c r="L1186" t="str">
        <f t="shared" si="74"/>
        <v>Medium</v>
      </c>
      <c r="M1186">
        <f t="shared" si="75"/>
        <v>4.5061608304100043</v>
      </c>
    </row>
    <row r="1187" spans="1:13" x14ac:dyDescent="0.35">
      <c r="A1187">
        <v>1</v>
      </c>
      <c r="B1187" t="s">
        <v>7</v>
      </c>
      <c r="C1187">
        <v>6</v>
      </c>
      <c r="D1187">
        <v>6</v>
      </c>
      <c r="E1187" t="s">
        <v>7</v>
      </c>
      <c r="F1187">
        <v>9</v>
      </c>
      <c r="G1187">
        <v>4</v>
      </c>
      <c r="H1187" t="s">
        <v>10</v>
      </c>
      <c r="I1187">
        <f t="shared" si="72"/>
        <v>0</v>
      </c>
      <c r="J1187">
        <f>IF(Table2[[#This Row],[Drained_after_socializing]]="Yes",1,IF(Table2[[#This Row],[Drained_after_socializing]]="No",0,""))</f>
        <v>0</v>
      </c>
      <c r="K1187">
        <f t="shared" si="73"/>
        <v>0</v>
      </c>
      <c r="L1187" t="str">
        <f t="shared" si="74"/>
        <v>Low</v>
      </c>
      <c r="M1187">
        <f t="shared" si="75"/>
        <v>4.5061608304100043</v>
      </c>
    </row>
    <row r="1188" spans="1:13" x14ac:dyDescent="0.35">
      <c r="A1188">
        <v>2</v>
      </c>
      <c r="B1188" t="s">
        <v>7</v>
      </c>
      <c r="C1188">
        <v>9</v>
      </c>
      <c r="D1188">
        <v>5</v>
      </c>
      <c r="E1188" t="s">
        <v>7</v>
      </c>
      <c r="F1188">
        <v>8</v>
      </c>
      <c r="G1188">
        <v>4</v>
      </c>
      <c r="H1188" t="s">
        <v>8</v>
      </c>
      <c r="I1188">
        <f t="shared" si="72"/>
        <v>0</v>
      </c>
      <c r="J1188">
        <f>IF(Table2[[#This Row],[Drained_after_socializing]]="Yes",1,IF(Table2[[#This Row],[Drained_after_socializing]]="No",0,""))</f>
        <v>0</v>
      </c>
      <c r="K1188">
        <f t="shared" si="73"/>
        <v>1</v>
      </c>
      <c r="L1188" t="str">
        <f t="shared" si="74"/>
        <v>Low</v>
      </c>
      <c r="M1188">
        <f t="shared" si="75"/>
        <v>0</v>
      </c>
    </row>
    <row r="1189" spans="1:13" x14ac:dyDescent="0.35">
      <c r="A1189">
        <v>9</v>
      </c>
      <c r="B1189" t="s">
        <v>9</v>
      </c>
      <c r="C1189">
        <v>2</v>
      </c>
      <c r="D1189">
        <v>0</v>
      </c>
      <c r="E1189" t="s">
        <v>9</v>
      </c>
      <c r="F1189">
        <v>4</v>
      </c>
      <c r="G1189">
        <v>1</v>
      </c>
      <c r="H1189" t="s">
        <v>10</v>
      </c>
      <c r="I1189">
        <f t="shared" si="72"/>
        <v>1</v>
      </c>
      <c r="J1189">
        <f>IF(Table2[[#This Row],[Drained_after_socializing]]="Yes",1,IF(Table2[[#This Row],[Drained_after_socializing]]="No",0,""))</f>
        <v>1</v>
      </c>
      <c r="K1189">
        <f t="shared" si="73"/>
        <v>0</v>
      </c>
      <c r="L1189" t="str">
        <f t="shared" si="74"/>
        <v>High</v>
      </c>
      <c r="M1189">
        <f t="shared" si="75"/>
        <v>4.5061608304100043</v>
      </c>
    </row>
    <row r="1190" spans="1:13" x14ac:dyDescent="0.35">
      <c r="A1190">
        <v>1</v>
      </c>
      <c r="B1190" t="s">
        <v>7</v>
      </c>
      <c r="C1190">
        <v>8</v>
      </c>
      <c r="D1190">
        <v>5</v>
      </c>
      <c r="E1190" t="s">
        <v>7</v>
      </c>
      <c r="F1190">
        <v>10</v>
      </c>
      <c r="G1190">
        <v>4</v>
      </c>
      <c r="H1190" t="s">
        <v>8</v>
      </c>
      <c r="I1190">
        <f t="shared" si="72"/>
        <v>0</v>
      </c>
      <c r="J1190">
        <f>IF(Table2[[#This Row],[Drained_after_socializing]]="Yes",1,IF(Table2[[#This Row],[Drained_after_socializing]]="No",0,""))</f>
        <v>0</v>
      </c>
      <c r="K1190">
        <f t="shared" si="73"/>
        <v>1</v>
      </c>
      <c r="L1190" t="str">
        <f t="shared" si="74"/>
        <v>Low</v>
      </c>
      <c r="M1190">
        <f t="shared" si="75"/>
        <v>0</v>
      </c>
    </row>
    <row r="1191" spans="1:13" x14ac:dyDescent="0.35">
      <c r="A1191">
        <v>7</v>
      </c>
      <c r="B1191" t="s">
        <v>9</v>
      </c>
      <c r="C1191">
        <v>0</v>
      </c>
      <c r="D1191">
        <v>2</v>
      </c>
      <c r="E1191" t="s">
        <v>9</v>
      </c>
      <c r="F1191">
        <v>5</v>
      </c>
      <c r="G1191">
        <v>1</v>
      </c>
      <c r="H1191" t="s">
        <v>8</v>
      </c>
      <c r="I1191">
        <f t="shared" si="72"/>
        <v>1</v>
      </c>
      <c r="J1191">
        <f>IF(Table2[[#This Row],[Drained_after_socializing]]="Yes",1,IF(Table2[[#This Row],[Drained_after_socializing]]="No",0,""))</f>
        <v>1</v>
      </c>
      <c r="K1191">
        <f t="shared" si="73"/>
        <v>1</v>
      </c>
      <c r="L1191" t="str">
        <f t="shared" si="74"/>
        <v>Medium</v>
      </c>
      <c r="M1191">
        <f t="shared" si="75"/>
        <v>0</v>
      </c>
    </row>
    <row r="1192" spans="1:13" x14ac:dyDescent="0.35">
      <c r="A1192">
        <v>3</v>
      </c>
      <c r="B1192" t="s">
        <v>7</v>
      </c>
      <c r="C1192">
        <v>4</v>
      </c>
      <c r="D1192">
        <v>4</v>
      </c>
      <c r="E1192" t="s">
        <v>7</v>
      </c>
      <c r="F1192">
        <v>9</v>
      </c>
      <c r="G1192">
        <v>3</v>
      </c>
      <c r="H1192" t="s">
        <v>8</v>
      </c>
      <c r="I1192">
        <f t="shared" si="72"/>
        <v>0</v>
      </c>
      <c r="J1192">
        <f>IF(Table2[[#This Row],[Drained_after_socializing]]="Yes",1,IF(Table2[[#This Row],[Drained_after_socializing]]="No",0,""))</f>
        <v>0</v>
      </c>
      <c r="K1192">
        <f t="shared" si="73"/>
        <v>1</v>
      </c>
      <c r="L1192" t="str">
        <f t="shared" si="74"/>
        <v>Low</v>
      </c>
      <c r="M1192">
        <f t="shared" si="75"/>
        <v>0</v>
      </c>
    </row>
    <row r="1193" spans="1:13" x14ac:dyDescent="0.35">
      <c r="A1193">
        <v>8</v>
      </c>
      <c r="B1193" t="s">
        <v>9</v>
      </c>
      <c r="C1193">
        <v>3</v>
      </c>
      <c r="D1193">
        <v>1</v>
      </c>
      <c r="E1193" t="s">
        <v>9</v>
      </c>
      <c r="F1193">
        <v>3</v>
      </c>
      <c r="G1193">
        <v>0</v>
      </c>
      <c r="H1193" t="s">
        <v>10</v>
      </c>
      <c r="I1193">
        <f t="shared" si="72"/>
        <v>1</v>
      </c>
      <c r="J1193">
        <f>IF(Table2[[#This Row],[Drained_after_socializing]]="Yes",1,IF(Table2[[#This Row],[Drained_after_socializing]]="No",0,""))</f>
        <v>1</v>
      </c>
      <c r="K1193">
        <f t="shared" si="73"/>
        <v>0</v>
      </c>
      <c r="L1193" t="str">
        <f t="shared" si="74"/>
        <v>High</v>
      </c>
      <c r="M1193">
        <f t="shared" si="75"/>
        <v>4.5061608304100043</v>
      </c>
    </row>
    <row r="1194" spans="1:13" x14ac:dyDescent="0.35">
      <c r="A1194">
        <v>0</v>
      </c>
      <c r="B1194" t="s">
        <v>7</v>
      </c>
      <c r="C1194">
        <v>4</v>
      </c>
      <c r="D1194">
        <v>4</v>
      </c>
      <c r="E1194" t="s">
        <v>7</v>
      </c>
      <c r="F1194">
        <v>7</v>
      </c>
      <c r="G1194">
        <v>7</v>
      </c>
      <c r="H1194" t="s">
        <v>10</v>
      </c>
      <c r="I1194">
        <f t="shared" si="72"/>
        <v>0</v>
      </c>
      <c r="J1194">
        <f>IF(Table2[[#This Row],[Drained_after_socializing]]="Yes",1,IF(Table2[[#This Row],[Drained_after_socializing]]="No",0,""))</f>
        <v>0</v>
      </c>
      <c r="K1194">
        <f t="shared" si="73"/>
        <v>0</v>
      </c>
      <c r="L1194" t="str">
        <f t="shared" si="74"/>
        <v>Low</v>
      </c>
      <c r="M1194">
        <f t="shared" si="75"/>
        <v>4.5061608304100043</v>
      </c>
    </row>
    <row r="1195" spans="1:13" x14ac:dyDescent="0.35">
      <c r="A1195">
        <v>1</v>
      </c>
      <c r="B1195" t="s">
        <v>7</v>
      </c>
      <c r="C1195">
        <v>8</v>
      </c>
      <c r="D1195">
        <v>6</v>
      </c>
      <c r="E1195" t="s">
        <v>7</v>
      </c>
      <c r="F1195">
        <v>12</v>
      </c>
      <c r="G1195">
        <v>5</v>
      </c>
      <c r="H1195" t="s">
        <v>8</v>
      </c>
      <c r="I1195">
        <f t="shared" si="72"/>
        <v>0</v>
      </c>
      <c r="J1195">
        <f>IF(Table2[[#This Row],[Drained_after_socializing]]="Yes",1,IF(Table2[[#This Row],[Drained_after_socializing]]="No",0,""))</f>
        <v>0</v>
      </c>
      <c r="K1195">
        <f t="shared" si="73"/>
        <v>1</v>
      </c>
      <c r="L1195" t="str">
        <f t="shared" si="74"/>
        <v>Low</v>
      </c>
      <c r="M1195">
        <f t="shared" si="75"/>
        <v>0</v>
      </c>
    </row>
    <row r="1196" spans="1:13" x14ac:dyDescent="0.35">
      <c r="A1196">
        <v>6</v>
      </c>
      <c r="B1196" t="s">
        <v>9</v>
      </c>
      <c r="C1196">
        <v>1</v>
      </c>
      <c r="D1196">
        <v>1</v>
      </c>
      <c r="E1196" t="s">
        <v>9</v>
      </c>
      <c r="F1196">
        <v>4</v>
      </c>
      <c r="G1196">
        <v>2</v>
      </c>
      <c r="H1196" t="s">
        <v>10</v>
      </c>
      <c r="I1196">
        <f t="shared" si="72"/>
        <v>1</v>
      </c>
      <c r="J1196">
        <f>IF(Table2[[#This Row],[Drained_after_socializing]]="Yes",1,IF(Table2[[#This Row],[Drained_after_socializing]]="No",0,""))</f>
        <v>1</v>
      </c>
      <c r="K1196">
        <f t="shared" si="73"/>
        <v>0</v>
      </c>
      <c r="L1196" t="str">
        <f t="shared" si="74"/>
        <v>Medium</v>
      </c>
      <c r="M1196">
        <f t="shared" si="75"/>
        <v>4.5061608304100043</v>
      </c>
    </row>
    <row r="1197" spans="1:13" x14ac:dyDescent="0.35">
      <c r="A1197">
        <v>1</v>
      </c>
      <c r="B1197" t="s">
        <v>7</v>
      </c>
      <c r="C1197">
        <v>4</v>
      </c>
      <c r="D1197">
        <v>4</v>
      </c>
      <c r="E1197" t="s">
        <v>7</v>
      </c>
      <c r="F1197">
        <v>10</v>
      </c>
      <c r="G1197">
        <v>6</v>
      </c>
      <c r="H1197" t="s">
        <v>8</v>
      </c>
      <c r="I1197">
        <f t="shared" si="72"/>
        <v>0</v>
      </c>
      <c r="J1197">
        <f>IF(Table2[[#This Row],[Drained_after_socializing]]="Yes",1,IF(Table2[[#This Row],[Drained_after_socializing]]="No",0,""))</f>
        <v>0</v>
      </c>
      <c r="K1197">
        <f t="shared" si="73"/>
        <v>1</v>
      </c>
      <c r="L1197" t="str">
        <f t="shared" si="74"/>
        <v>Low</v>
      </c>
      <c r="M1197">
        <f t="shared" si="75"/>
        <v>0</v>
      </c>
    </row>
    <row r="1198" spans="1:13" x14ac:dyDescent="0.35">
      <c r="A1198">
        <v>6</v>
      </c>
      <c r="B1198" t="s">
        <v>9</v>
      </c>
      <c r="C1198">
        <v>2</v>
      </c>
      <c r="D1198">
        <v>2</v>
      </c>
      <c r="E1198" t="s">
        <v>9</v>
      </c>
      <c r="F1198">
        <v>0</v>
      </c>
      <c r="G1198">
        <v>2</v>
      </c>
      <c r="H1198" t="s">
        <v>8</v>
      </c>
      <c r="I1198">
        <f t="shared" si="72"/>
        <v>1</v>
      </c>
      <c r="J1198">
        <f>IF(Table2[[#This Row],[Drained_after_socializing]]="Yes",1,IF(Table2[[#This Row],[Drained_after_socializing]]="No",0,""))</f>
        <v>1</v>
      </c>
      <c r="K1198">
        <f t="shared" si="73"/>
        <v>1</v>
      </c>
      <c r="L1198" t="str">
        <f t="shared" si="74"/>
        <v>Medium</v>
      </c>
      <c r="M1198">
        <f t="shared" si="75"/>
        <v>0</v>
      </c>
    </row>
    <row r="1199" spans="1:13" x14ac:dyDescent="0.35">
      <c r="A1199">
        <v>3</v>
      </c>
      <c r="B1199" t="s">
        <v>7</v>
      </c>
      <c r="C1199">
        <v>8</v>
      </c>
      <c r="D1199">
        <v>6</v>
      </c>
      <c r="E1199" t="s">
        <v>7</v>
      </c>
      <c r="F1199">
        <v>7</v>
      </c>
      <c r="G1199">
        <v>5</v>
      </c>
      <c r="H1199" t="s">
        <v>8</v>
      </c>
      <c r="I1199">
        <f t="shared" si="72"/>
        <v>0</v>
      </c>
      <c r="J1199">
        <f>IF(Table2[[#This Row],[Drained_after_socializing]]="Yes",1,IF(Table2[[#This Row],[Drained_after_socializing]]="No",0,""))</f>
        <v>0</v>
      </c>
      <c r="K1199">
        <f t="shared" si="73"/>
        <v>1</v>
      </c>
      <c r="L1199" t="str">
        <f t="shared" si="74"/>
        <v>Low</v>
      </c>
      <c r="M1199">
        <f t="shared" si="75"/>
        <v>0</v>
      </c>
    </row>
    <row r="1200" spans="1:13" x14ac:dyDescent="0.35">
      <c r="A1200">
        <v>7</v>
      </c>
      <c r="B1200" t="s">
        <v>9</v>
      </c>
      <c r="C1200">
        <v>2</v>
      </c>
      <c r="D1200">
        <v>0</v>
      </c>
      <c r="E1200" t="s">
        <v>9</v>
      </c>
      <c r="F1200">
        <v>0</v>
      </c>
      <c r="G1200">
        <v>2</v>
      </c>
      <c r="H1200" t="s">
        <v>10</v>
      </c>
      <c r="I1200">
        <f t="shared" si="72"/>
        <v>1</v>
      </c>
      <c r="J1200">
        <f>IF(Table2[[#This Row],[Drained_after_socializing]]="Yes",1,IF(Table2[[#This Row],[Drained_after_socializing]]="No",0,""))</f>
        <v>1</v>
      </c>
      <c r="K1200">
        <f t="shared" si="73"/>
        <v>0</v>
      </c>
      <c r="L1200" t="str">
        <f t="shared" si="74"/>
        <v>Medium</v>
      </c>
      <c r="M1200">
        <f t="shared" si="75"/>
        <v>4.5061608304100043</v>
      </c>
    </row>
    <row r="1201" spans="1:13" x14ac:dyDescent="0.35">
      <c r="A1201">
        <v>3</v>
      </c>
      <c r="B1201" t="s">
        <v>7</v>
      </c>
      <c r="C1201">
        <v>5</v>
      </c>
      <c r="D1201">
        <v>7</v>
      </c>
      <c r="E1201" t="s">
        <v>7</v>
      </c>
      <c r="F1201">
        <v>11</v>
      </c>
      <c r="G1201">
        <v>3</v>
      </c>
      <c r="H1201" t="s">
        <v>10</v>
      </c>
      <c r="I1201">
        <f t="shared" si="72"/>
        <v>0</v>
      </c>
      <c r="J1201">
        <f>IF(Table2[[#This Row],[Drained_after_socializing]]="Yes",1,IF(Table2[[#This Row],[Drained_after_socializing]]="No",0,""))</f>
        <v>0</v>
      </c>
      <c r="K1201">
        <f t="shared" si="73"/>
        <v>0</v>
      </c>
      <c r="L1201" t="str">
        <f t="shared" si="74"/>
        <v>Low</v>
      </c>
      <c r="M1201">
        <f t="shared" si="75"/>
        <v>4.5061608304100043</v>
      </c>
    </row>
    <row r="1202" spans="1:13" x14ac:dyDescent="0.35">
      <c r="A1202">
        <v>11</v>
      </c>
      <c r="B1202" t="s">
        <v>9</v>
      </c>
      <c r="C1202">
        <v>1</v>
      </c>
      <c r="D1202">
        <v>2</v>
      </c>
      <c r="E1202" t="s">
        <v>9</v>
      </c>
      <c r="F1202">
        <v>4</v>
      </c>
      <c r="G1202">
        <v>2</v>
      </c>
      <c r="H1202" t="s">
        <v>10</v>
      </c>
      <c r="I1202">
        <f t="shared" si="72"/>
        <v>1</v>
      </c>
      <c r="J1202">
        <f>IF(Table2[[#This Row],[Drained_after_socializing]]="Yes",1,IF(Table2[[#This Row],[Drained_after_socializing]]="No",0,""))</f>
        <v>1</v>
      </c>
      <c r="K1202">
        <f t="shared" si="73"/>
        <v>0</v>
      </c>
      <c r="L1202" t="str">
        <f t="shared" si="74"/>
        <v>High</v>
      </c>
      <c r="M1202">
        <f t="shared" si="75"/>
        <v>4.5061608304100043</v>
      </c>
    </row>
    <row r="1203" spans="1:13" x14ac:dyDescent="0.35">
      <c r="A1203">
        <v>8</v>
      </c>
      <c r="B1203" t="s">
        <v>9</v>
      </c>
      <c r="C1203">
        <v>3</v>
      </c>
      <c r="D1203">
        <v>0</v>
      </c>
      <c r="E1203" t="s">
        <v>9</v>
      </c>
      <c r="F1203">
        <v>0</v>
      </c>
      <c r="G1203">
        <v>0</v>
      </c>
      <c r="H1203" t="s">
        <v>10</v>
      </c>
      <c r="I1203">
        <f t="shared" si="72"/>
        <v>1</v>
      </c>
      <c r="J1203">
        <f>IF(Table2[[#This Row],[Drained_after_socializing]]="Yes",1,IF(Table2[[#This Row],[Drained_after_socializing]]="No",0,""))</f>
        <v>1</v>
      </c>
      <c r="K1203">
        <f t="shared" si="73"/>
        <v>0</v>
      </c>
      <c r="L1203" t="str">
        <f t="shared" si="74"/>
        <v>High</v>
      </c>
      <c r="M1203">
        <f t="shared" si="75"/>
        <v>4.5061608304100043</v>
      </c>
    </row>
    <row r="1204" spans="1:13" x14ac:dyDescent="0.35">
      <c r="A1204">
        <v>3</v>
      </c>
      <c r="B1204" t="s">
        <v>7</v>
      </c>
      <c r="C1204">
        <v>9</v>
      </c>
      <c r="D1204">
        <v>6</v>
      </c>
      <c r="E1204" t="s">
        <v>7</v>
      </c>
      <c r="F1204">
        <v>10</v>
      </c>
      <c r="G1204">
        <v>4</v>
      </c>
      <c r="H1204" t="s">
        <v>8</v>
      </c>
      <c r="I1204">
        <f t="shared" si="72"/>
        <v>0</v>
      </c>
      <c r="J1204">
        <f>IF(Table2[[#This Row],[Drained_after_socializing]]="Yes",1,IF(Table2[[#This Row],[Drained_after_socializing]]="No",0,""))</f>
        <v>0</v>
      </c>
      <c r="K1204">
        <f t="shared" si="73"/>
        <v>1</v>
      </c>
      <c r="L1204" t="str">
        <f t="shared" si="74"/>
        <v>Low</v>
      </c>
      <c r="M1204">
        <f t="shared" si="75"/>
        <v>0</v>
      </c>
    </row>
    <row r="1205" spans="1:13" x14ac:dyDescent="0.35">
      <c r="A1205">
        <v>2</v>
      </c>
      <c r="B1205" t="s">
        <v>7</v>
      </c>
      <c r="C1205">
        <v>9</v>
      </c>
      <c r="D1205">
        <v>4</v>
      </c>
      <c r="E1205" t="s">
        <v>7</v>
      </c>
      <c r="F1205">
        <v>11</v>
      </c>
      <c r="G1205">
        <v>7</v>
      </c>
      <c r="H1205" t="s">
        <v>8</v>
      </c>
      <c r="I1205">
        <f t="shared" si="72"/>
        <v>0</v>
      </c>
      <c r="J1205">
        <f>IF(Table2[[#This Row],[Drained_after_socializing]]="Yes",1,IF(Table2[[#This Row],[Drained_after_socializing]]="No",0,""))</f>
        <v>0</v>
      </c>
      <c r="K1205">
        <f t="shared" si="73"/>
        <v>1</v>
      </c>
      <c r="L1205" t="str">
        <f t="shared" si="74"/>
        <v>Low</v>
      </c>
      <c r="M1205">
        <f t="shared" si="75"/>
        <v>0</v>
      </c>
    </row>
    <row r="1206" spans="1:13" x14ac:dyDescent="0.35">
      <c r="A1206">
        <v>9</v>
      </c>
      <c r="B1206" t="s">
        <v>9</v>
      </c>
      <c r="C1206">
        <v>2</v>
      </c>
      <c r="D1206">
        <v>2</v>
      </c>
      <c r="E1206" t="s">
        <v>9</v>
      </c>
      <c r="F1206">
        <v>3</v>
      </c>
      <c r="G1206">
        <v>0</v>
      </c>
      <c r="H1206" t="s">
        <v>10</v>
      </c>
      <c r="I1206">
        <f t="shared" si="72"/>
        <v>1</v>
      </c>
      <c r="J1206">
        <f>IF(Table2[[#This Row],[Drained_after_socializing]]="Yes",1,IF(Table2[[#This Row],[Drained_after_socializing]]="No",0,""))</f>
        <v>1</v>
      </c>
      <c r="K1206">
        <f t="shared" si="73"/>
        <v>0</v>
      </c>
      <c r="L1206" t="str">
        <f t="shared" si="74"/>
        <v>High</v>
      </c>
      <c r="M1206">
        <f t="shared" si="75"/>
        <v>4.5061608304100043</v>
      </c>
    </row>
    <row r="1207" spans="1:13" x14ac:dyDescent="0.35">
      <c r="A1207">
        <v>4</v>
      </c>
      <c r="B1207" t="s">
        <v>9</v>
      </c>
      <c r="C1207">
        <v>3</v>
      </c>
      <c r="D1207">
        <v>0</v>
      </c>
      <c r="E1207" t="s">
        <v>9</v>
      </c>
      <c r="F1207">
        <v>5</v>
      </c>
      <c r="G1207">
        <v>1</v>
      </c>
      <c r="H1207" t="s">
        <v>10</v>
      </c>
      <c r="I1207">
        <f t="shared" si="72"/>
        <v>1</v>
      </c>
      <c r="J1207">
        <f>IF(Table2[[#This Row],[Drained_after_socializing]]="Yes",1,IF(Table2[[#This Row],[Drained_after_socializing]]="No",0,""))</f>
        <v>1</v>
      </c>
      <c r="K1207">
        <f t="shared" si="73"/>
        <v>0</v>
      </c>
      <c r="L1207" t="str">
        <f t="shared" si="74"/>
        <v>Medium</v>
      </c>
      <c r="M1207">
        <f t="shared" si="75"/>
        <v>4.5061608304100043</v>
      </c>
    </row>
    <row r="1208" spans="1:13" x14ac:dyDescent="0.35">
      <c r="A1208">
        <v>7</v>
      </c>
      <c r="B1208" t="s">
        <v>9</v>
      </c>
      <c r="C1208">
        <v>1</v>
      </c>
      <c r="D1208">
        <v>0</v>
      </c>
      <c r="E1208" t="s">
        <v>9</v>
      </c>
      <c r="F1208">
        <v>2</v>
      </c>
      <c r="G1208">
        <v>2</v>
      </c>
      <c r="H1208" t="s">
        <v>10</v>
      </c>
      <c r="I1208">
        <f t="shared" si="72"/>
        <v>1</v>
      </c>
      <c r="J1208">
        <f>IF(Table2[[#This Row],[Drained_after_socializing]]="Yes",1,IF(Table2[[#This Row],[Drained_after_socializing]]="No",0,""))</f>
        <v>1</v>
      </c>
      <c r="K1208">
        <f t="shared" si="73"/>
        <v>0</v>
      </c>
      <c r="L1208" t="str">
        <f t="shared" si="74"/>
        <v>Medium</v>
      </c>
      <c r="M1208">
        <f t="shared" si="75"/>
        <v>4.5061608304100043</v>
      </c>
    </row>
    <row r="1209" spans="1:13" x14ac:dyDescent="0.35">
      <c r="A1209">
        <v>5</v>
      </c>
      <c r="B1209" t="s">
        <v>9</v>
      </c>
      <c r="C1209">
        <v>3</v>
      </c>
      <c r="D1209">
        <v>1</v>
      </c>
      <c r="E1209" t="s">
        <v>9</v>
      </c>
      <c r="F1209">
        <v>1</v>
      </c>
      <c r="G1209">
        <v>1</v>
      </c>
      <c r="H1209" t="s">
        <v>8</v>
      </c>
      <c r="I1209">
        <f t="shared" si="72"/>
        <v>1</v>
      </c>
      <c r="J1209">
        <f>IF(Table2[[#This Row],[Drained_after_socializing]]="Yes",1,IF(Table2[[#This Row],[Drained_after_socializing]]="No",0,""))</f>
        <v>1</v>
      </c>
      <c r="K1209">
        <f t="shared" si="73"/>
        <v>1</v>
      </c>
      <c r="L1209" t="str">
        <f t="shared" si="74"/>
        <v>Medium</v>
      </c>
      <c r="M1209">
        <f t="shared" si="75"/>
        <v>0</v>
      </c>
    </row>
    <row r="1210" spans="1:13" x14ac:dyDescent="0.35">
      <c r="A1210">
        <v>2</v>
      </c>
      <c r="B1210" t="s">
        <v>7</v>
      </c>
      <c r="C1210">
        <v>4</v>
      </c>
      <c r="D1210">
        <v>5</v>
      </c>
      <c r="E1210" t="s">
        <v>7</v>
      </c>
      <c r="F1210">
        <v>13</v>
      </c>
      <c r="G1210">
        <v>9</v>
      </c>
      <c r="H1210" t="s">
        <v>8</v>
      </c>
      <c r="I1210">
        <f t="shared" si="72"/>
        <v>0</v>
      </c>
      <c r="J1210">
        <f>IF(Table2[[#This Row],[Drained_after_socializing]]="Yes",1,IF(Table2[[#This Row],[Drained_after_socializing]]="No",0,""))</f>
        <v>0</v>
      </c>
      <c r="K1210">
        <f t="shared" si="73"/>
        <v>1</v>
      </c>
      <c r="L1210" t="str">
        <f t="shared" si="74"/>
        <v>Low</v>
      </c>
      <c r="M1210">
        <f t="shared" si="75"/>
        <v>0</v>
      </c>
    </row>
    <row r="1211" spans="1:13" x14ac:dyDescent="0.35">
      <c r="A1211">
        <v>10</v>
      </c>
      <c r="B1211" t="s">
        <v>9</v>
      </c>
      <c r="C1211">
        <v>2</v>
      </c>
      <c r="D1211">
        <v>2</v>
      </c>
      <c r="E1211" t="s">
        <v>9</v>
      </c>
      <c r="F1211">
        <v>0</v>
      </c>
      <c r="G1211">
        <v>2</v>
      </c>
      <c r="H1211" t="s">
        <v>10</v>
      </c>
      <c r="I1211">
        <f t="shared" si="72"/>
        <v>1</v>
      </c>
      <c r="J1211">
        <f>IF(Table2[[#This Row],[Drained_after_socializing]]="Yes",1,IF(Table2[[#This Row],[Drained_after_socializing]]="No",0,""))</f>
        <v>1</v>
      </c>
      <c r="K1211">
        <f t="shared" si="73"/>
        <v>0</v>
      </c>
      <c r="L1211" t="str">
        <f t="shared" si="74"/>
        <v>High</v>
      </c>
      <c r="M1211">
        <f t="shared" si="75"/>
        <v>4.5061608304100043</v>
      </c>
    </row>
    <row r="1212" spans="1:13" x14ac:dyDescent="0.35">
      <c r="A1212">
        <v>5</v>
      </c>
      <c r="B1212" t="s">
        <v>9</v>
      </c>
      <c r="C1212">
        <v>0</v>
      </c>
      <c r="D1212">
        <v>2</v>
      </c>
      <c r="E1212" t="s">
        <v>9</v>
      </c>
      <c r="F1212">
        <v>4</v>
      </c>
      <c r="G1212">
        <v>1</v>
      </c>
      <c r="H1212" t="s">
        <v>10</v>
      </c>
      <c r="I1212">
        <f t="shared" si="72"/>
        <v>1</v>
      </c>
      <c r="J1212">
        <f>IF(Table2[[#This Row],[Drained_after_socializing]]="Yes",1,IF(Table2[[#This Row],[Drained_after_socializing]]="No",0,""))</f>
        <v>1</v>
      </c>
      <c r="K1212">
        <f t="shared" si="73"/>
        <v>0</v>
      </c>
      <c r="L1212" t="str">
        <f t="shared" si="74"/>
        <v>Medium</v>
      </c>
      <c r="M1212">
        <f t="shared" si="75"/>
        <v>4.5061608304100043</v>
      </c>
    </row>
    <row r="1213" spans="1:13" x14ac:dyDescent="0.35">
      <c r="A1213">
        <v>6</v>
      </c>
      <c r="B1213" t="s">
        <v>9</v>
      </c>
      <c r="C1213">
        <v>1</v>
      </c>
      <c r="D1213">
        <v>2</v>
      </c>
      <c r="E1213" t="s">
        <v>9</v>
      </c>
      <c r="F1213">
        <v>3</v>
      </c>
      <c r="G1213">
        <v>2</v>
      </c>
      <c r="H1213" t="s">
        <v>8</v>
      </c>
      <c r="I1213">
        <f t="shared" si="72"/>
        <v>1</v>
      </c>
      <c r="J1213">
        <f>IF(Table2[[#This Row],[Drained_after_socializing]]="Yes",1,IF(Table2[[#This Row],[Drained_after_socializing]]="No",0,""))</f>
        <v>1</v>
      </c>
      <c r="K1213">
        <f t="shared" si="73"/>
        <v>1</v>
      </c>
      <c r="L1213" t="str">
        <f t="shared" si="74"/>
        <v>Medium</v>
      </c>
      <c r="M1213">
        <f t="shared" si="75"/>
        <v>0</v>
      </c>
    </row>
    <row r="1214" spans="1:13" x14ac:dyDescent="0.35">
      <c r="A1214">
        <v>8</v>
      </c>
      <c r="B1214" t="s">
        <v>9</v>
      </c>
      <c r="C1214">
        <v>2</v>
      </c>
      <c r="D1214">
        <v>2</v>
      </c>
      <c r="E1214" t="s">
        <v>9</v>
      </c>
      <c r="F1214">
        <v>0</v>
      </c>
      <c r="G1214">
        <v>0</v>
      </c>
      <c r="H1214" t="s">
        <v>10</v>
      </c>
      <c r="I1214">
        <f t="shared" si="72"/>
        <v>1</v>
      </c>
      <c r="J1214">
        <f>IF(Table2[[#This Row],[Drained_after_socializing]]="Yes",1,IF(Table2[[#This Row],[Drained_after_socializing]]="No",0,""))</f>
        <v>1</v>
      </c>
      <c r="K1214">
        <f t="shared" si="73"/>
        <v>0</v>
      </c>
      <c r="L1214" t="str">
        <f t="shared" si="74"/>
        <v>High</v>
      </c>
      <c r="M1214">
        <f t="shared" si="75"/>
        <v>4.5061608304100043</v>
      </c>
    </row>
    <row r="1215" spans="1:13" x14ac:dyDescent="0.35">
      <c r="A1215">
        <v>0</v>
      </c>
      <c r="B1215" t="s">
        <v>7</v>
      </c>
      <c r="C1215">
        <v>4</v>
      </c>
      <c r="D1215">
        <v>4</v>
      </c>
      <c r="E1215" t="s">
        <v>7</v>
      </c>
      <c r="F1215">
        <v>6</v>
      </c>
      <c r="G1215">
        <v>5</v>
      </c>
      <c r="H1215" t="s">
        <v>8</v>
      </c>
      <c r="I1215">
        <f t="shared" si="72"/>
        <v>0</v>
      </c>
      <c r="J1215">
        <f>IF(Table2[[#This Row],[Drained_after_socializing]]="Yes",1,IF(Table2[[#This Row],[Drained_after_socializing]]="No",0,""))</f>
        <v>0</v>
      </c>
      <c r="K1215">
        <f t="shared" si="73"/>
        <v>1</v>
      </c>
      <c r="L1215" t="str">
        <f t="shared" si="74"/>
        <v>Low</v>
      </c>
      <c r="M1215">
        <f t="shared" si="75"/>
        <v>0</v>
      </c>
    </row>
    <row r="1216" spans="1:13" x14ac:dyDescent="0.35">
      <c r="A1216">
        <v>2</v>
      </c>
      <c r="B1216" t="s">
        <v>7</v>
      </c>
      <c r="C1216">
        <v>9</v>
      </c>
      <c r="D1216">
        <v>6</v>
      </c>
      <c r="E1216" t="s">
        <v>7</v>
      </c>
      <c r="F1216">
        <v>10</v>
      </c>
      <c r="G1216">
        <v>7</v>
      </c>
      <c r="H1216" t="s">
        <v>8</v>
      </c>
      <c r="I1216">
        <f t="shared" si="72"/>
        <v>0</v>
      </c>
      <c r="J1216">
        <f>IF(Table2[[#This Row],[Drained_after_socializing]]="Yes",1,IF(Table2[[#This Row],[Drained_after_socializing]]="No",0,""))</f>
        <v>0</v>
      </c>
      <c r="K1216">
        <f t="shared" si="73"/>
        <v>1</v>
      </c>
      <c r="L1216" t="str">
        <f t="shared" si="74"/>
        <v>Low</v>
      </c>
      <c r="M1216">
        <f t="shared" si="75"/>
        <v>0</v>
      </c>
    </row>
    <row r="1217" spans="1:13" x14ac:dyDescent="0.35">
      <c r="A1217">
        <v>10</v>
      </c>
      <c r="B1217" t="s">
        <v>9</v>
      </c>
      <c r="C1217">
        <v>1</v>
      </c>
      <c r="D1217">
        <v>0</v>
      </c>
      <c r="E1217" t="s">
        <v>9</v>
      </c>
      <c r="F1217">
        <v>1</v>
      </c>
      <c r="G1217">
        <v>1</v>
      </c>
      <c r="H1217" t="s">
        <v>10</v>
      </c>
      <c r="I1217">
        <f t="shared" si="72"/>
        <v>1</v>
      </c>
      <c r="J1217">
        <f>IF(Table2[[#This Row],[Drained_after_socializing]]="Yes",1,IF(Table2[[#This Row],[Drained_after_socializing]]="No",0,""))</f>
        <v>1</v>
      </c>
      <c r="K1217">
        <f t="shared" si="73"/>
        <v>0</v>
      </c>
      <c r="L1217" t="str">
        <f t="shared" si="74"/>
        <v>High</v>
      </c>
      <c r="M1217">
        <f t="shared" si="75"/>
        <v>4.5061608304100043</v>
      </c>
    </row>
    <row r="1218" spans="1:13" x14ac:dyDescent="0.35">
      <c r="A1218">
        <v>4.5058160029999996</v>
      </c>
      <c r="B1218" t="s">
        <v>7</v>
      </c>
      <c r="C1218">
        <v>9</v>
      </c>
      <c r="D1218">
        <v>6</v>
      </c>
      <c r="E1218" t="s">
        <v>7</v>
      </c>
      <c r="F1218">
        <v>8</v>
      </c>
      <c r="G1218">
        <v>8</v>
      </c>
      <c r="H1218" t="s">
        <v>8</v>
      </c>
      <c r="I1218">
        <f t="shared" ref="I1218:I1281" si="76">IF(B1218="Yes",1,IF(B1218="No",0,""))</f>
        <v>0</v>
      </c>
      <c r="J1218">
        <f>IF(Table2[[#This Row],[Drained_after_socializing]]="Yes",1,IF(Table2[[#This Row],[Drained_after_socializing]]="No",0,""))</f>
        <v>0</v>
      </c>
      <c r="K1218">
        <f t="shared" ref="K1218:K1281" si="77">IF(H1218="Extrovert",1,IF(H1218="Introvert",0,""))</f>
        <v>1</v>
      </c>
      <c r="L1218" t="str">
        <f t="shared" ref="L1218:L1281" si="78">IF(A1218&lt;=3,"Low",IF(A1218&lt;=7,"Medium","High"))</f>
        <v>Medium</v>
      </c>
      <c r="M1218">
        <f t="shared" ref="M1218:M1281" si="79">AVERAGE(IF(H:H="Introvert",A:A))</f>
        <v>0</v>
      </c>
    </row>
    <row r="1219" spans="1:13" x14ac:dyDescent="0.35">
      <c r="A1219">
        <v>5</v>
      </c>
      <c r="B1219" t="s">
        <v>9</v>
      </c>
      <c r="C1219">
        <v>1</v>
      </c>
      <c r="D1219">
        <v>1</v>
      </c>
      <c r="E1219" t="s">
        <v>9</v>
      </c>
      <c r="F1219">
        <v>4</v>
      </c>
      <c r="G1219">
        <v>1</v>
      </c>
      <c r="H1219" t="s">
        <v>10</v>
      </c>
      <c r="I1219">
        <f t="shared" si="76"/>
        <v>1</v>
      </c>
      <c r="J1219">
        <f>IF(Table2[[#This Row],[Drained_after_socializing]]="Yes",1,IF(Table2[[#This Row],[Drained_after_socializing]]="No",0,""))</f>
        <v>1</v>
      </c>
      <c r="K1219">
        <f t="shared" si="77"/>
        <v>0</v>
      </c>
      <c r="L1219" t="str">
        <f t="shared" si="78"/>
        <v>Medium</v>
      </c>
      <c r="M1219">
        <f t="shared" si="79"/>
        <v>4.5061608304100043</v>
      </c>
    </row>
    <row r="1220" spans="1:13" x14ac:dyDescent="0.35">
      <c r="A1220">
        <v>0</v>
      </c>
      <c r="B1220" t="s">
        <v>7</v>
      </c>
      <c r="C1220">
        <v>6</v>
      </c>
      <c r="D1220">
        <v>7</v>
      </c>
      <c r="E1220" t="s">
        <v>7</v>
      </c>
      <c r="F1220">
        <v>14</v>
      </c>
      <c r="G1220">
        <v>8</v>
      </c>
      <c r="H1220" t="s">
        <v>8</v>
      </c>
      <c r="I1220">
        <f t="shared" si="76"/>
        <v>0</v>
      </c>
      <c r="J1220">
        <f>IF(Table2[[#This Row],[Drained_after_socializing]]="Yes",1,IF(Table2[[#This Row],[Drained_after_socializing]]="No",0,""))</f>
        <v>0</v>
      </c>
      <c r="K1220">
        <f t="shared" si="77"/>
        <v>1</v>
      </c>
      <c r="L1220" t="str">
        <f t="shared" si="78"/>
        <v>Low</v>
      </c>
      <c r="M1220">
        <f t="shared" si="79"/>
        <v>0</v>
      </c>
    </row>
    <row r="1221" spans="1:13" x14ac:dyDescent="0.35">
      <c r="A1221">
        <v>2</v>
      </c>
      <c r="B1221" t="s">
        <v>7</v>
      </c>
      <c r="C1221">
        <v>6</v>
      </c>
      <c r="D1221">
        <v>6</v>
      </c>
      <c r="E1221" t="s">
        <v>7</v>
      </c>
      <c r="F1221">
        <v>7</v>
      </c>
      <c r="G1221">
        <v>4</v>
      </c>
      <c r="H1221" t="s">
        <v>8</v>
      </c>
      <c r="I1221">
        <f t="shared" si="76"/>
        <v>0</v>
      </c>
      <c r="J1221">
        <f>IF(Table2[[#This Row],[Drained_after_socializing]]="Yes",1,IF(Table2[[#This Row],[Drained_after_socializing]]="No",0,""))</f>
        <v>0</v>
      </c>
      <c r="K1221">
        <f t="shared" si="77"/>
        <v>1</v>
      </c>
      <c r="L1221" t="str">
        <f t="shared" si="78"/>
        <v>Low</v>
      </c>
      <c r="M1221">
        <f t="shared" si="79"/>
        <v>0</v>
      </c>
    </row>
    <row r="1222" spans="1:13" x14ac:dyDescent="0.35">
      <c r="A1222">
        <v>0</v>
      </c>
      <c r="B1222" t="s">
        <v>7</v>
      </c>
      <c r="C1222">
        <v>9</v>
      </c>
      <c r="D1222">
        <v>6</v>
      </c>
      <c r="E1222" t="s">
        <v>7</v>
      </c>
      <c r="F1222">
        <v>8</v>
      </c>
      <c r="G1222">
        <v>3</v>
      </c>
      <c r="H1222" t="s">
        <v>8</v>
      </c>
      <c r="I1222">
        <f t="shared" si="76"/>
        <v>0</v>
      </c>
      <c r="J1222">
        <f>IF(Table2[[#This Row],[Drained_after_socializing]]="Yes",1,IF(Table2[[#This Row],[Drained_after_socializing]]="No",0,""))</f>
        <v>0</v>
      </c>
      <c r="K1222">
        <f t="shared" si="77"/>
        <v>1</v>
      </c>
      <c r="L1222" t="str">
        <f t="shared" si="78"/>
        <v>Low</v>
      </c>
      <c r="M1222">
        <f t="shared" si="79"/>
        <v>0</v>
      </c>
    </row>
    <row r="1223" spans="1:13" x14ac:dyDescent="0.35">
      <c r="A1223">
        <v>7</v>
      </c>
      <c r="B1223" t="s">
        <v>9</v>
      </c>
      <c r="C1223">
        <v>0</v>
      </c>
      <c r="D1223">
        <v>3</v>
      </c>
      <c r="E1223" t="s">
        <v>9</v>
      </c>
      <c r="F1223">
        <v>0</v>
      </c>
      <c r="G1223">
        <v>2</v>
      </c>
      <c r="H1223" t="s">
        <v>10</v>
      </c>
      <c r="I1223">
        <f t="shared" si="76"/>
        <v>1</v>
      </c>
      <c r="J1223">
        <f>IF(Table2[[#This Row],[Drained_after_socializing]]="Yes",1,IF(Table2[[#This Row],[Drained_after_socializing]]="No",0,""))</f>
        <v>1</v>
      </c>
      <c r="K1223">
        <f t="shared" si="77"/>
        <v>0</v>
      </c>
      <c r="L1223" t="str">
        <f t="shared" si="78"/>
        <v>Medium</v>
      </c>
      <c r="M1223">
        <f t="shared" si="79"/>
        <v>4.5061608304100043</v>
      </c>
    </row>
    <row r="1224" spans="1:13" x14ac:dyDescent="0.35">
      <c r="A1224">
        <v>0</v>
      </c>
      <c r="B1224" t="s">
        <v>7</v>
      </c>
      <c r="C1224">
        <v>8</v>
      </c>
      <c r="D1224">
        <v>7</v>
      </c>
      <c r="E1224" t="s">
        <v>7</v>
      </c>
      <c r="F1224">
        <v>13</v>
      </c>
      <c r="G1224">
        <v>7</v>
      </c>
      <c r="H1224" t="s">
        <v>8</v>
      </c>
      <c r="I1224">
        <f t="shared" si="76"/>
        <v>0</v>
      </c>
      <c r="J1224">
        <f>IF(Table2[[#This Row],[Drained_after_socializing]]="Yes",1,IF(Table2[[#This Row],[Drained_after_socializing]]="No",0,""))</f>
        <v>0</v>
      </c>
      <c r="K1224">
        <f t="shared" si="77"/>
        <v>1</v>
      </c>
      <c r="L1224" t="str">
        <f t="shared" si="78"/>
        <v>Low</v>
      </c>
      <c r="M1224">
        <f t="shared" si="79"/>
        <v>0</v>
      </c>
    </row>
    <row r="1225" spans="1:13" x14ac:dyDescent="0.35">
      <c r="A1225">
        <v>3</v>
      </c>
      <c r="B1225" t="s">
        <v>7</v>
      </c>
      <c r="C1225">
        <v>4</v>
      </c>
      <c r="D1225">
        <v>6</v>
      </c>
      <c r="E1225" t="s">
        <v>7</v>
      </c>
      <c r="F1225">
        <v>6</v>
      </c>
      <c r="G1225">
        <v>6</v>
      </c>
      <c r="H1225" t="s">
        <v>8</v>
      </c>
      <c r="I1225">
        <f t="shared" si="76"/>
        <v>0</v>
      </c>
      <c r="J1225">
        <f>IF(Table2[[#This Row],[Drained_after_socializing]]="Yes",1,IF(Table2[[#This Row],[Drained_after_socializing]]="No",0,""))</f>
        <v>0</v>
      </c>
      <c r="K1225">
        <f t="shared" si="77"/>
        <v>1</v>
      </c>
      <c r="L1225" t="str">
        <f t="shared" si="78"/>
        <v>Low</v>
      </c>
      <c r="M1225">
        <f t="shared" si="79"/>
        <v>0</v>
      </c>
    </row>
    <row r="1226" spans="1:13" x14ac:dyDescent="0.35">
      <c r="A1226">
        <v>2</v>
      </c>
      <c r="B1226" t="s">
        <v>7</v>
      </c>
      <c r="C1226">
        <v>5</v>
      </c>
      <c r="D1226">
        <v>6</v>
      </c>
      <c r="E1226" t="s">
        <v>7</v>
      </c>
      <c r="F1226">
        <v>13</v>
      </c>
      <c r="G1226">
        <v>9</v>
      </c>
      <c r="H1226" t="s">
        <v>8</v>
      </c>
      <c r="I1226">
        <f t="shared" si="76"/>
        <v>0</v>
      </c>
      <c r="J1226">
        <f>IF(Table2[[#This Row],[Drained_after_socializing]]="Yes",1,IF(Table2[[#This Row],[Drained_after_socializing]]="No",0,""))</f>
        <v>0</v>
      </c>
      <c r="K1226">
        <f t="shared" si="77"/>
        <v>1</v>
      </c>
      <c r="L1226" t="str">
        <f t="shared" si="78"/>
        <v>Low</v>
      </c>
      <c r="M1226">
        <f t="shared" si="79"/>
        <v>0</v>
      </c>
    </row>
    <row r="1227" spans="1:13" x14ac:dyDescent="0.35">
      <c r="A1227">
        <v>4</v>
      </c>
      <c r="B1227" t="s">
        <v>9</v>
      </c>
      <c r="C1227">
        <v>1</v>
      </c>
      <c r="D1227">
        <v>1</v>
      </c>
      <c r="E1227" t="s">
        <v>9</v>
      </c>
      <c r="F1227">
        <v>5</v>
      </c>
      <c r="G1227">
        <v>1</v>
      </c>
      <c r="H1227" t="s">
        <v>10</v>
      </c>
      <c r="I1227">
        <f t="shared" si="76"/>
        <v>1</v>
      </c>
      <c r="J1227">
        <f>IF(Table2[[#This Row],[Drained_after_socializing]]="Yes",1,IF(Table2[[#This Row],[Drained_after_socializing]]="No",0,""))</f>
        <v>1</v>
      </c>
      <c r="K1227">
        <f t="shared" si="77"/>
        <v>0</v>
      </c>
      <c r="L1227" t="str">
        <f t="shared" si="78"/>
        <v>Medium</v>
      </c>
      <c r="M1227">
        <f t="shared" si="79"/>
        <v>4.5061608304100043</v>
      </c>
    </row>
    <row r="1228" spans="1:13" x14ac:dyDescent="0.35">
      <c r="A1228">
        <v>10</v>
      </c>
      <c r="B1228" t="s">
        <v>9</v>
      </c>
      <c r="C1228">
        <v>1</v>
      </c>
      <c r="D1228">
        <v>2</v>
      </c>
      <c r="E1228" t="s">
        <v>9</v>
      </c>
      <c r="F1228">
        <v>2</v>
      </c>
      <c r="G1228">
        <v>2</v>
      </c>
      <c r="H1228" t="s">
        <v>10</v>
      </c>
      <c r="I1228">
        <f t="shared" si="76"/>
        <v>1</v>
      </c>
      <c r="J1228">
        <f>IF(Table2[[#This Row],[Drained_after_socializing]]="Yes",1,IF(Table2[[#This Row],[Drained_after_socializing]]="No",0,""))</f>
        <v>1</v>
      </c>
      <c r="K1228">
        <f t="shared" si="77"/>
        <v>0</v>
      </c>
      <c r="L1228" t="str">
        <f t="shared" si="78"/>
        <v>High</v>
      </c>
      <c r="M1228">
        <f t="shared" si="79"/>
        <v>4.5061608304100043</v>
      </c>
    </row>
    <row r="1229" spans="1:13" x14ac:dyDescent="0.35">
      <c r="A1229">
        <v>9</v>
      </c>
      <c r="B1229" t="s">
        <v>9</v>
      </c>
      <c r="C1229">
        <v>3</v>
      </c>
      <c r="D1229">
        <v>0</v>
      </c>
      <c r="E1229" t="s">
        <v>9</v>
      </c>
      <c r="F1229">
        <v>4</v>
      </c>
      <c r="G1229">
        <v>1</v>
      </c>
      <c r="H1229" t="s">
        <v>10</v>
      </c>
      <c r="I1229">
        <f t="shared" si="76"/>
        <v>1</v>
      </c>
      <c r="J1229">
        <f>IF(Table2[[#This Row],[Drained_after_socializing]]="Yes",1,IF(Table2[[#This Row],[Drained_after_socializing]]="No",0,""))</f>
        <v>1</v>
      </c>
      <c r="K1229">
        <f t="shared" si="77"/>
        <v>0</v>
      </c>
      <c r="L1229" t="str">
        <f t="shared" si="78"/>
        <v>High</v>
      </c>
      <c r="M1229">
        <f t="shared" si="79"/>
        <v>4.5061608304100043</v>
      </c>
    </row>
    <row r="1230" spans="1:13" x14ac:dyDescent="0.35">
      <c r="A1230">
        <v>0</v>
      </c>
      <c r="B1230" t="s">
        <v>7</v>
      </c>
      <c r="C1230">
        <v>8</v>
      </c>
      <c r="D1230">
        <v>6</v>
      </c>
      <c r="E1230" t="s">
        <v>7</v>
      </c>
      <c r="F1230">
        <v>11</v>
      </c>
      <c r="G1230">
        <v>4</v>
      </c>
      <c r="H1230" t="s">
        <v>8</v>
      </c>
      <c r="I1230">
        <f t="shared" si="76"/>
        <v>0</v>
      </c>
      <c r="J1230">
        <f>IF(Table2[[#This Row],[Drained_after_socializing]]="Yes",1,IF(Table2[[#This Row],[Drained_after_socializing]]="No",0,""))</f>
        <v>0</v>
      </c>
      <c r="K1230">
        <f t="shared" si="77"/>
        <v>1</v>
      </c>
      <c r="L1230" t="str">
        <f t="shared" si="78"/>
        <v>Low</v>
      </c>
      <c r="M1230">
        <f t="shared" si="79"/>
        <v>0</v>
      </c>
    </row>
    <row r="1231" spans="1:13" x14ac:dyDescent="0.35">
      <c r="A1231">
        <v>3</v>
      </c>
      <c r="B1231" t="s">
        <v>7</v>
      </c>
      <c r="C1231">
        <v>4</v>
      </c>
      <c r="D1231">
        <v>6</v>
      </c>
      <c r="E1231" t="s">
        <v>7</v>
      </c>
      <c r="F1231">
        <v>7</v>
      </c>
      <c r="G1231">
        <v>4</v>
      </c>
      <c r="H1231" t="s">
        <v>8</v>
      </c>
      <c r="I1231">
        <f t="shared" si="76"/>
        <v>0</v>
      </c>
      <c r="J1231">
        <f>IF(Table2[[#This Row],[Drained_after_socializing]]="Yes",1,IF(Table2[[#This Row],[Drained_after_socializing]]="No",0,""))</f>
        <v>0</v>
      </c>
      <c r="K1231">
        <f t="shared" si="77"/>
        <v>1</v>
      </c>
      <c r="L1231" t="str">
        <f t="shared" si="78"/>
        <v>Low</v>
      </c>
      <c r="M1231">
        <f t="shared" si="79"/>
        <v>0</v>
      </c>
    </row>
    <row r="1232" spans="1:13" x14ac:dyDescent="0.35">
      <c r="A1232">
        <v>3</v>
      </c>
      <c r="B1232" t="s">
        <v>7</v>
      </c>
      <c r="C1232">
        <v>9</v>
      </c>
      <c r="D1232">
        <v>7</v>
      </c>
      <c r="E1232" t="s">
        <v>7</v>
      </c>
      <c r="F1232">
        <v>7</v>
      </c>
      <c r="G1232">
        <v>4</v>
      </c>
      <c r="H1232" t="s">
        <v>8</v>
      </c>
      <c r="I1232">
        <f t="shared" si="76"/>
        <v>0</v>
      </c>
      <c r="J1232">
        <f>IF(Table2[[#This Row],[Drained_after_socializing]]="Yes",1,IF(Table2[[#This Row],[Drained_after_socializing]]="No",0,""))</f>
        <v>0</v>
      </c>
      <c r="K1232">
        <f t="shared" si="77"/>
        <v>1</v>
      </c>
      <c r="L1232" t="str">
        <f t="shared" si="78"/>
        <v>Low</v>
      </c>
      <c r="M1232">
        <f t="shared" si="79"/>
        <v>0</v>
      </c>
    </row>
    <row r="1233" spans="1:13" x14ac:dyDescent="0.35">
      <c r="A1233">
        <v>5</v>
      </c>
      <c r="B1233" t="s">
        <v>9</v>
      </c>
      <c r="C1233">
        <v>0</v>
      </c>
      <c r="D1233">
        <v>2</v>
      </c>
      <c r="E1233" t="s">
        <v>9</v>
      </c>
      <c r="F1233">
        <v>3</v>
      </c>
      <c r="G1233">
        <v>1</v>
      </c>
      <c r="H1233" t="s">
        <v>10</v>
      </c>
      <c r="I1233">
        <f t="shared" si="76"/>
        <v>1</v>
      </c>
      <c r="J1233">
        <f>IF(Table2[[#This Row],[Drained_after_socializing]]="Yes",1,IF(Table2[[#This Row],[Drained_after_socializing]]="No",0,""))</f>
        <v>1</v>
      </c>
      <c r="K1233">
        <f t="shared" si="77"/>
        <v>0</v>
      </c>
      <c r="L1233" t="str">
        <f t="shared" si="78"/>
        <v>Medium</v>
      </c>
      <c r="M1233">
        <f t="shared" si="79"/>
        <v>4.5061608304100043</v>
      </c>
    </row>
    <row r="1234" spans="1:13" x14ac:dyDescent="0.35">
      <c r="A1234">
        <v>10</v>
      </c>
      <c r="B1234" t="s">
        <v>9</v>
      </c>
      <c r="C1234">
        <v>2</v>
      </c>
      <c r="D1234">
        <v>2</v>
      </c>
      <c r="E1234" t="s">
        <v>9</v>
      </c>
      <c r="F1234">
        <v>5</v>
      </c>
      <c r="G1234">
        <v>1</v>
      </c>
      <c r="H1234" t="s">
        <v>10</v>
      </c>
      <c r="I1234">
        <f t="shared" si="76"/>
        <v>1</v>
      </c>
      <c r="J1234">
        <f>IF(Table2[[#This Row],[Drained_after_socializing]]="Yes",1,IF(Table2[[#This Row],[Drained_after_socializing]]="No",0,""))</f>
        <v>1</v>
      </c>
      <c r="K1234">
        <f t="shared" si="77"/>
        <v>0</v>
      </c>
      <c r="L1234" t="str">
        <f t="shared" si="78"/>
        <v>High</v>
      </c>
      <c r="M1234">
        <f t="shared" si="79"/>
        <v>4.5061608304100043</v>
      </c>
    </row>
    <row r="1235" spans="1:13" x14ac:dyDescent="0.35">
      <c r="A1235">
        <v>10</v>
      </c>
      <c r="B1235" t="s">
        <v>9</v>
      </c>
      <c r="C1235">
        <v>2</v>
      </c>
      <c r="D1235">
        <v>1</v>
      </c>
      <c r="E1235" t="s">
        <v>9</v>
      </c>
      <c r="F1235">
        <v>4</v>
      </c>
      <c r="G1235">
        <v>2</v>
      </c>
      <c r="H1235" t="s">
        <v>10</v>
      </c>
      <c r="I1235">
        <f t="shared" si="76"/>
        <v>1</v>
      </c>
      <c r="J1235">
        <f>IF(Table2[[#This Row],[Drained_after_socializing]]="Yes",1,IF(Table2[[#This Row],[Drained_after_socializing]]="No",0,""))</f>
        <v>1</v>
      </c>
      <c r="K1235">
        <f t="shared" si="77"/>
        <v>0</v>
      </c>
      <c r="L1235" t="str">
        <f t="shared" si="78"/>
        <v>High</v>
      </c>
      <c r="M1235">
        <f t="shared" si="79"/>
        <v>4.5061608304100043</v>
      </c>
    </row>
    <row r="1236" spans="1:13" x14ac:dyDescent="0.35">
      <c r="A1236">
        <v>0</v>
      </c>
      <c r="B1236" t="s">
        <v>7</v>
      </c>
      <c r="C1236">
        <v>4</v>
      </c>
      <c r="D1236">
        <v>4</v>
      </c>
      <c r="E1236" t="s">
        <v>7</v>
      </c>
      <c r="F1236">
        <v>14</v>
      </c>
      <c r="G1236">
        <v>8</v>
      </c>
      <c r="H1236" t="s">
        <v>8</v>
      </c>
      <c r="I1236">
        <f t="shared" si="76"/>
        <v>0</v>
      </c>
      <c r="J1236">
        <f>IF(Table2[[#This Row],[Drained_after_socializing]]="Yes",1,IF(Table2[[#This Row],[Drained_after_socializing]]="No",0,""))</f>
        <v>0</v>
      </c>
      <c r="K1236">
        <f t="shared" si="77"/>
        <v>1</v>
      </c>
      <c r="L1236" t="str">
        <f t="shared" si="78"/>
        <v>Low</v>
      </c>
      <c r="M1236">
        <f t="shared" si="79"/>
        <v>0</v>
      </c>
    </row>
    <row r="1237" spans="1:13" x14ac:dyDescent="0.35">
      <c r="A1237">
        <v>8</v>
      </c>
      <c r="B1237" t="s">
        <v>9</v>
      </c>
      <c r="C1237">
        <v>0</v>
      </c>
      <c r="D1237">
        <v>0</v>
      </c>
      <c r="E1237" t="s">
        <v>9</v>
      </c>
      <c r="F1237">
        <v>2</v>
      </c>
      <c r="G1237">
        <v>0</v>
      </c>
      <c r="H1237" t="s">
        <v>10</v>
      </c>
      <c r="I1237">
        <f t="shared" si="76"/>
        <v>1</v>
      </c>
      <c r="J1237">
        <f>IF(Table2[[#This Row],[Drained_after_socializing]]="Yes",1,IF(Table2[[#This Row],[Drained_after_socializing]]="No",0,""))</f>
        <v>1</v>
      </c>
      <c r="K1237">
        <f t="shared" si="77"/>
        <v>0</v>
      </c>
      <c r="L1237" t="str">
        <f t="shared" si="78"/>
        <v>High</v>
      </c>
      <c r="M1237">
        <f t="shared" si="79"/>
        <v>4.5061608304100043</v>
      </c>
    </row>
    <row r="1238" spans="1:13" x14ac:dyDescent="0.35">
      <c r="A1238">
        <v>2</v>
      </c>
      <c r="B1238" t="s">
        <v>7</v>
      </c>
      <c r="C1238">
        <v>4</v>
      </c>
      <c r="D1238">
        <v>4</v>
      </c>
      <c r="E1238" t="s">
        <v>7</v>
      </c>
      <c r="F1238">
        <v>11</v>
      </c>
      <c r="G1238">
        <v>9</v>
      </c>
      <c r="H1238" t="s">
        <v>8</v>
      </c>
      <c r="I1238">
        <f t="shared" si="76"/>
        <v>0</v>
      </c>
      <c r="J1238">
        <f>IF(Table2[[#This Row],[Drained_after_socializing]]="Yes",1,IF(Table2[[#This Row],[Drained_after_socializing]]="No",0,""))</f>
        <v>0</v>
      </c>
      <c r="K1238">
        <f t="shared" si="77"/>
        <v>1</v>
      </c>
      <c r="L1238" t="str">
        <f t="shared" si="78"/>
        <v>Low</v>
      </c>
      <c r="M1238">
        <f t="shared" si="79"/>
        <v>0</v>
      </c>
    </row>
    <row r="1239" spans="1:13" x14ac:dyDescent="0.35">
      <c r="A1239">
        <v>4</v>
      </c>
      <c r="B1239" t="s">
        <v>9</v>
      </c>
      <c r="C1239">
        <v>2</v>
      </c>
      <c r="D1239">
        <v>2</v>
      </c>
      <c r="E1239" t="s">
        <v>9</v>
      </c>
      <c r="F1239">
        <v>5</v>
      </c>
      <c r="G1239">
        <v>1</v>
      </c>
      <c r="H1239" t="s">
        <v>10</v>
      </c>
      <c r="I1239">
        <f t="shared" si="76"/>
        <v>1</v>
      </c>
      <c r="J1239">
        <f>IF(Table2[[#This Row],[Drained_after_socializing]]="Yes",1,IF(Table2[[#This Row],[Drained_after_socializing]]="No",0,""))</f>
        <v>1</v>
      </c>
      <c r="K1239">
        <f t="shared" si="77"/>
        <v>0</v>
      </c>
      <c r="L1239" t="str">
        <f t="shared" si="78"/>
        <v>Medium</v>
      </c>
      <c r="M1239">
        <f t="shared" si="79"/>
        <v>4.5061608304100043</v>
      </c>
    </row>
    <row r="1240" spans="1:13" x14ac:dyDescent="0.35">
      <c r="A1240">
        <v>5</v>
      </c>
      <c r="B1240" t="s">
        <v>9</v>
      </c>
      <c r="C1240">
        <v>3</v>
      </c>
      <c r="D1240">
        <v>1</v>
      </c>
      <c r="E1240" t="s">
        <v>9</v>
      </c>
      <c r="F1240">
        <v>3</v>
      </c>
      <c r="G1240">
        <v>1</v>
      </c>
      <c r="H1240" t="s">
        <v>10</v>
      </c>
      <c r="I1240">
        <f t="shared" si="76"/>
        <v>1</v>
      </c>
      <c r="J1240">
        <f>IF(Table2[[#This Row],[Drained_after_socializing]]="Yes",1,IF(Table2[[#This Row],[Drained_after_socializing]]="No",0,""))</f>
        <v>1</v>
      </c>
      <c r="K1240">
        <f t="shared" si="77"/>
        <v>0</v>
      </c>
      <c r="L1240" t="str">
        <f t="shared" si="78"/>
        <v>Medium</v>
      </c>
      <c r="M1240">
        <f t="shared" si="79"/>
        <v>4.5061608304100043</v>
      </c>
    </row>
    <row r="1241" spans="1:13" x14ac:dyDescent="0.35">
      <c r="A1241">
        <v>1</v>
      </c>
      <c r="B1241" t="s">
        <v>7</v>
      </c>
      <c r="C1241">
        <v>5</v>
      </c>
      <c r="D1241">
        <v>7</v>
      </c>
      <c r="E1241" t="s">
        <v>7</v>
      </c>
      <c r="F1241">
        <v>9</v>
      </c>
      <c r="G1241">
        <v>7</v>
      </c>
      <c r="H1241" t="s">
        <v>8</v>
      </c>
      <c r="I1241">
        <f t="shared" si="76"/>
        <v>0</v>
      </c>
      <c r="J1241">
        <f>IF(Table2[[#This Row],[Drained_after_socializing]]="Yes",1,IF(Table2[[#This Row],[Drained_after_socializing]]="No",0,""))</f>
        <v>0</v>
      </c>
      <c r="K1241">
        <f t="shared" si="77"/>
        <v>1</v>
      </c>
      <c r="L1241" t="str">
        <f t="shared" si="78"/>
        <v>Low</v>
      </c>
      <c r="M1241">
        <f t="shared" si="79"/>
        <v>0</v>
      </c>
    </row>
    <row r="1242" spans="1:13" x14ac:dyDescent="0.35">
      <c r="A1242">
        <v>11</v>
      </c>
      <c r="B1242" t="s">
        <v>9</v>
      </c>
      <c r="C1242">
        <v>2</v>
      </c>
      <c r="D1242">
        <v>1</v>
      </c>
      <c r="E1242" t="s">
        <v>9</v>
      </c>
      <c r="F1242">
        <v>5</v>
      </c>
      <c r="G1242">
        <v>2</v>
      </c>
      <c r="H1242" t="s">
        <v>10</v>
      </c>
      <c r="I1242">
        <f t="shared" si="76"/>
        <v>1</v>
      </c>
      <c r="J1242">
        <f>IF(Table2[[#This Row],[Drained_after_socializing]]="Yes",1,IF(Table2[[#This Row],[Drained_after_socializing]]="No",0,""))</f>
        <v>1</v>
      </c>
      <c r="K1242">
        <f t="shared" si="77"/>
        <v>0</v>
      </c>
      <c r="L1242" t="str">
        <f t="shared" si="78"/>
        <v>High</v>
      </c>
      <c r="M1242">
        <f t="shared" si="79"/>
        <v>4.5061608304100043</v>
      </c>
    </row>
    <row r="1243" spans="1:13" x14ac:dyDescent="0.35">
      <c r="A1243">
        <v>3</v>
      </c>
      <c r="B1243" t="s">
        <v>7</v>
      </c>
      <c r="C1243">
        <v>8</v>
      </c>
      <c r="D1243">
        <v>6</v>
      </c>
      <c r="E1243" t="s">
        <v>7</v>
      </c>
      <c r="F1243">
        <v>12</v>
      </c>
      <c r="G1243">
        <v>4</v>
      </c>
      <c r="H1243" t="s">
        <v>8</v>
      </c>
      <c r="I1243">
        <f t="shared" si="76"/>
        <v>0</v>
      </c>
      <c r="J1243">
        <f>IF(Table2[[#This Row],[Drained_after_socializing]]="Yes",1,IF(Table2[[#This Row],[Drained_after_socializing]]="No",0,""))</f>
        <v>0</v>
      </c>
      <c r="K1243">
        <f t="shared" si="77"/>
        <v>1</v>
      </c>
      <c r="L1243" t="str">
        <f t="shared" si="78"/>
        <v>Low</v>
      </c>
      <c r="M1243">
        <f t="shared" si="79"/>
        <v>0</v>
      </c>
    </row>
    <row r="1244" spans="1:13" x14ac:dyDescent="0.35">
      <c r="A1244">
        <v>3</v>
      </c>
      <c r="B1244" t="s">
        <v>7</v>
      </c>
      <c r="C1244">
        <v>9</v>
      </c>
      <c r="D1244">
        <v>5</v>
      </c>
      <c r="E1244" t="s">
        <v>7</v>
      </c>
      <c r="F1244">
        <v>7</v>
      </c>
      <c r="G1244">
        <v>4</v>
      </c>
      <c r="H1244" t="s">
        <v>8</v>
      </c>
      <c r="I1244">
        <f t="shared" si="76"/>
        <v>0</v>
      </c>
      <c r="J1244">
        <f>IF(Table2[[#This Row],[Drained_after_socializing]]="Yes",1,IF(Table2[[#This Row],[Drained_after_socializing]]="No",0,""))</f>
        <v>0</v>
      </c>
      <c r="K1244">
        <f t="shared" si="77"/>
        <v>1</v>
      </c>
      <c r="L1244" t="str">
        <f t="shared" si="78"/>
        <v>Low</v>
      </c>
      <c r="M1244">
        <f t="shared" si="79"/>
        <v>0</v>
      </c>
    </row>
    <row r="1245" spans="1:13" x14ac:dyDescent="0.35">
      <c r="A1245">
        <v>2</v>
      </c>
      <c r="B1245" t="s">
        <v>7</v>
      </c>
      <c r="C1245">
        <v>6</v>
      </c>
      <c r="D1245">
        <v>4</v>
      </c>
      <c r="E1245" t="s">
        <v>7</v>
      </c>
      <c r="F1245">
        <v>6</v>
      </c>
      <c r="G1245">
        <v>9</v>
      </c>
      <c r="H1245" t="s">
        <v>8</v>
      </c>
      <c r="I1245">
        <f t="shared" si="76"/>
        <v>0</v>
      </c>
      <c r="J1245">
        <f>IF(Table2[[#This Row],[Drained_after_socializing]]="Yes",1,IF(Table2[[#This Row],[Drained_after_socializing]]="No",0,""))</f>
        <v>0</v>
      </c>
      <c r="K1245">
        <f t="shared" si="77"/>
        <v>1</v>
      </c>
      <c r="L1245" t="str">
        <f t="shared" si="78"/>
        <v>Low</v>
      </c>
      <c r="M1245">
        <f t="shared" si="79"/>
        <v>0</v>
      </c>
    </row>
    <row r="1246" spans="1:13" x14ac:dyDescent="0.35">
      <c r="A1246">
        <v>0</v>
      </c>
      <c r="B1246" t="s">
        <v>7</v>
      </c>
      <c r="C1246">
        <v>4</v>
      </c>
      <c r="D1246">
        <v>5</v>
      </c>
      <c r="E1246" t="s">
        <v>7</v>
      </c>
      <c r="F1246">
        <v>7</v>
      </c>
      <c r="G1246">
        <v>8</v>
      </c>
      <c r="H1246" t="s">
        <v>10</v>
      </c>
      <c r="I1246">
        <f t="shared" si="76"/>
        <v>0</v>
      </c>
      <c r="J1246">
        <f>IF(Table2[[#This Row],[Drained_after_socializing]]="Yes",1,IF(Table2[[#This Row],[Drained_after_socializing]]="No",0,""))</f>
        <v>0</v>
      </c>
      <c r="K1246">
        <f t="shared" si="77"/>
        <v>0</v>
      </c>
      <c r="L1246" t="str">
        <f t="shared" si="78"/>
        <v>Low</v>
      </c>
      <c r="M1246">
        <f t="shared" si="79"/>
        <v>4.5061608304100043</v>
      </c>
    </row>
    <row r="1247" spans="1:13" x14ac:dyDescent="0.35">
      <c r="A1247">
        <v>1</v>
      </c>
      <c r="B1247" t="s">
        <v>7</v>
      </c>
      <c r="C1247">
        <v>4</v>
      </c>
      <c r="D1247">
        <v>6</v>
      </c>
      <c r="E1247" t="s">
        <v>7</v>
      </c>
      <c r="F1247">
        <v>13</v>
      </c>
      <c r="G1247">
        <v>4</v>
      </c>
      <c r="H1247" t="s">
        <v>8</v>
      </c>
      <c r="I1247">
        <f t="shared" si="76"/>
        <v>0</v>
      </c>
      <c r="J1247">
        <f>IF(Table2[[#This Row],[Drained_after_socializing]]="Yes",1,IF(Table2[[#This Row],[Drained_after_socializing]]="No",0,""))</f>
        <v>0</v>
      </c>
      <c r="K1247">
        <f t="shared" si="77"/>
        <v>1</v>
      </c>
      <c r="L1247" t="str">
        <f t="shared" si="78"/>
        <v>Low</v>
      </c>
      <c r="M1247">
        <f t="shared" si="79"/>
        <v>0</v>
      </c>
    </row>
    <row r="1248" spans="1:13" x14ac:dyDescent="0.35">
      <c r="A1248">
        <v>11</v>
      </c>
      <c r="B1248" t="s">
        <v>9</v>
      </c>
      <c r="C1248">
        <v>0</v>
      </c>
      <c r="D1248">
        <v>1</v>
      </c>
      <c r="E1248" t="s">
        <v>9</v>
      </c>
      <c r="F1248">
        <v>4</v>
      </c>
      <c r="G1248">
        <v>0</v>
      </c>
      <c r="H1248" t="s">
        <v>10</v>
      </c>
      <c r="I1248">
        <f t="shared" si="76"/>
        <v>1</v>
      </c>
      <c r="J1248">
        <f>IF(Table2[[#This Row],[Drained_after_socializing]]="Yes",1,IF(Table2[[#This Row],[Drained_after_socializing]]="No",0,""))</f>
        <v>1</v>
      </c>
      <c r="K1248">
        <f t="shared" si="77"/>
        <v>0</v>
      </c>
      <c r="L1248" t="str">
        <f t="shared" si="78"/>
        <v>High</v>
      </c>
      <c r="M1248">
        <f t="shared" si="79"/>
        <v>4.5061608304100043</v>
      </c>
    </row>
    <row r="1249" spans="1:13" x14ac:dyDescent="0.35">
      <c r="A1249">
        <v>11</v>
      </c>
      <c r="B1249" t="s">
        <v>9</v>
      </c>
      <c r="C1249">
        <v>0</v>
      </c>
      <c r="D1249">
        <v>2</v>
      </c>
      <c r="E1249" t="s">
        <v>9</v>
      </c>
      <c r="F1249">
        <v>0</v>
      </c>
      <c r="G1249">
        <v>0</v>
      </c>
      <c r="H1249" t="s">
        <v>10</v>
      </c>
      <c r="I1249">
        <f t="shared" si="76"/>
        <v>1</v>
      </c>
      <c r="J1249">
        <f>IF(Table2[[#This Row],[Drained_after_socializing]]="Yes",1,IF(Table2[[#This Row],[Drained_after_socializing]]="No",0,""))</f>
        <v>1</v>
      </c>
      <c r="K1249">
        <f t="shared" si="77"/>
        <v>0</v>
      </c>
      <c r="L1249" t="str">
        <f t="shared" si="78"/>
        <v>High</v>
      </c>
      <c r="M1249">
        <f t="shared" si="79"/>
        <v>4.5061608304100043</v>
      </c>
    </row>
    <row r="1250" spans="1:13" x14ac:dyDescent="0.35">
      <c r="A1250">
        <v>2</v>
      </c>
      <c r="B1250" t="s">
        <v>7</v>
      </c>
      <c r="C1250">
        <v>6</v>
      </c>
      <c r="D1250">
        <v>4</v>
      </c>
      <c r="E1250" t="s">
        <v>7</v>
      </c>
      <c r="F1250">
        <v>7</v>
      </c>
      <c r="G1250">
        <v>6</v>
      </c>
      <c r="H1250" t="s">
        <v>8</v>
      </c>
      <c r="I1250">
        <f t="shared" si="76"/>
        <v>0</v>
      </c>
      <c r="J1250">
        <f>IF(Table2[[#This Row],[Drained_after_socializing]]="Yes",1,IF(Table2[[#This Row],[Drained_after_socializing]]="No",0,""))</f>
        <v>0</v>
      </c>
      <c r="K1250">
        <f t="shared" si="77"/>
        <v>1</v>
      </c>
      <c r="L1250" t="str">
        <f t="shared" si="78"/>
        <v>Low</v>
      </c>
      <c r="M1250">
        <f t="shared" si="79"/>
        <v>0</v>
      </c>
    </row>
    <row r="1251" spans="1:13" x14ac:dyDescent="0.35">
      <c r="A1251">
        <v>3</v>
      </c>
      <c r="B1251" t="s">
        <v>7</v>
      </c>
      <c r="C1251">
        <v>3.963354475</v>
      </c>
      <c r="D1251">
        <v>5</v>
      </c>
      <c r="E1251" t="s">
        <v>7</v>
      </c>
      <c r="F1251">
        <v>8</v>
      </c>
      <c r="G1251">
        <v>7</v>
      </c>
      <c r="H1251" t="s">
        <v>8</v>
      </c>
      <c r="I1251">
        <f t="shared" si="76"/>
        <v>0</v>
      </c>
      <c r="J1251">
        <f>IF(Table2[[#This Row],[Drained_after_socializing]]="Yes",1,IF(Table2[[#This Row],[Drained_after_socializing]]="No",0,""))</f>
        <v>0</v>
      </c>
      <c r="K1251">
        <f t="shared" si="77"/>
        <v>1</v>
      </c>
      <c r="L1251" t="str">
        <f t="shared" si="78"/>
        <v>Low</v>
      </c>
      <c r="M1251">
        <f t="shared" si="79"/>
        <v>0</v>
      </c>
    </row>
    <row r="1252" spans="1:13" x14ac:dyDescent="0.35">
      <c r="A1252">
        <v>2</v>
      </c>
      <c r="B1252" t="s">
        <v>7</v>
      </c>
      <c r="C1252">
        <v>4</v>
      </c>
      <c r="D1252">
        <v>5</v>
      </c>
      <c r="E1252" t="s">
        <v>7</v>
      </c>
      <c r="F1252">
        <v>13</v>
      </c>
      <c r="G1252">
        <v>6</v>
      </c>
      <c r="H1252" t="s">
        <v>8</v>
      </c>
      <c r="I1252">
        <f t="shared" si="76"/>
        <v>0</v>
      </c>
      <c r="J1252">
        <f>IF(Table2[[#This Row],[Drained_after_socializing]]="Yes",1,IF(Table2[[#This Row],[Drained_after_socializing]]="No",0,""))</f>
        <v>0</v>
      </c>
      <c r="K1252">
        <f t="shared" si="77"/>
        <v>1</v>
      </c>
      <c r="L1252" t="str">
        <f t="shared" si="78"/>
        <v>Low</v>
      </c>
      <c r="M1252">
        <f t="shared" si="79"/>
        <v>0</v>
      </c>
    </row>
    <row r="1253" spans="1:13" x14ac:dyDescent="0.35">
      <c r="A1253">
        <v>6</v>
      </c>
      <c r="B1253" t="s">
        <v>9</v>
      </c>
      <c r="C1253">
        <v>0</v>
      </c>
      <c r="D1253">
        <v>0</v>
      </c>
      <c r="E1253" t="s">
        <v>9</v>
      </c>
      <c r="F1253">
        <v>1</v>
      </c>
      <c r="G1253">
        <v>2</v>
      </c>
      <c r="H1253" t="s">
        <v>10</v>
      </c>
      <c r="I1253">
        <f t="shared" si="76"/>
        <v>1</v>
      </c>
      <c r="J1253">
        <f>IF(Table2[[#This Row],[Drained_after_socializing]]="Yes",1,IF(Table2[[#This Row],[Drained_after_socializing]]="No",0,""))</f>
        <v>1</v>
      </c>
      <c r="K1253">
        <f t="shared" si="77"/>
        <v>0</v>
      </c>
      <c r="L1253" t="str">
        <f t="shared" si="78"/>
        <v>Medium</v>
      </c>
      <c r="M1253">
        <f t="shared" si="79"/>
        <v>4.5061608304100043</v>
      </c>
    </row>
    <row r="1254" spans="1:13" x14ac:dyDescent="0.35">
      <c r="A1254">
        <v>5</v>
      </c>
      <c r="B1254" t="s">
        <v>7</v>
      </c>
      <c r="C1254">
        <v>0</v>
      </c>
      <c r="D1254">
        <v>0</v>
      </c>
      <c r="E1254" t="s">
        <v>9</v>
      </c>
      <c r="F1254">
        <v>3</v>
      </c>
      <c r="G1254">
        <v>2</v>
      </c>
      <c r="H1254" t="s">
        <v>10</v>
      </c>
      <c r="I1254">
        <f t="shared" si="76"/>
        <v>0</v>
      </c>
      <c r="J1254">
        <f>IF(Table2[[#This Row],[Drained_after_socializing]]="Yes",1,IF(Table2[[#This Row],[Drained_after_socializing]]="No",0,""))</f>
        <v>1</v>
      </c>
      <c r="K1254">
        <f t="shared" si="77"/>
        <v>0</v>
      </c>
      <c r="L1254" t="str">
        <f t="shared" si="78"/>
        <v>Medium</v>
      </c>
      <c r="M1254">
        <f t="shared" si="79"/>
        <v>4.5061608304100043</v>
      </c>
    </row>
    <row r="1255" spans="1:13" x14ac:dyDescent="0.35">
      <c r="A1255">
        <v>0</v>
      </c>
      <c r="B1255" t="s">
        <v>7</v>
      </c>
      <c r="C1255">
        <v>5</v>
      </c>
      <c r="D1255">
        <v>6</v>
      </c>
      <c r="E1255" t="s">
        <v>7</v>
      </c>
      <c r="F1255">
        <v>12</v>
      </c>
      <c r="G1255">
        <v>7</v>
      </c>
      <c r="H1255" t="s">
        <v>8</v>
      </c>
      <c r="I1255">
        <f t="shared" si="76"/>
        <v>0</v>
      </c>
      <c r="J1255">
        <f>IF(Table2[[#This Row],[Drained_after_socializing]]="Yes",1,IF(Table2[[#This Row],[Drained_after_socializing]]="No",0,""))</f>
        <v>0</v>
      </c>
      <c r="K1255">
        <f t="shared" si="77"/>
        <v>1</v>
      </c>
      <c r="L1255" t="str">
        <f t="shared" si="78"/>
        <v>Low</v>
      </c>
      <c r="M1255">
        <f t="shared" si="79"/>
        <v>0</v>
      </c>
    </row>
    <row r="1256" spans="1:13" x14ac:dyDescent="0.35">
      <c r="A1256">
        <v>0</v>
      </c>
      <c r="B1256" t="s">
        <v>7</v>
      </c>
      <c r="C1256">
        <v>6</v>
      </c>
      <c r="D1256">
        <v>4</v>
      </c>
      <c r="E1256" t="s">
        <v>7</v>
      </c>
      <c r="F1256">
        <v>10</v>
      </c>
      <c r="G1256">
        <v>3</v>
      </c>
      <c r="H1256" t="s">
        <v>8</v>
      </c>
      <c r="I1256">
        <f t="shared" si="76"/>
        <v>0</v>
      </c>
      <c r="J1256">
        <f>IF(Table2[[#This Row],[Drained_after_socializing]]="Yes",1,IF(Table2[[#This Row],[Drained_after_socializing]]="No",0,""))</f>
        <v>0</v>
      </c>
      <c r="K1256">
        <f t="shared" si="77"/>
        <v>1</v>
      </c>
      <c r="L1256" t="str">
        <f t="shared" si="78"/>
        <v>Low</v>
      </c>
      <c r="M1256">
        <f t="shared" si="79"/>
        <v>0</v>
      </c>
    </row>
    <row r="1257" spans="1:13" x14ac:dyDescent="0.35">
      <c r="A1257">
        <v>3</v>
      </c>
      <c r="B1257" t="s">
        <v>7</v>
      </c>
      <c r="C1257">
        <v>7</v>
      </c>
      <c r="D1257">
        <v>6</v>
      </c>
      <c r="E1257" t="s">
        <v>7</v>
      </c>
      <c r="F1257">
        <v>6</v>
      </c>
      <c r="G1257">
        <v>6</v>
      </c>
      <c r="H1257" t="s">
        <v>8</v>
      </c>
      <c r="I1257">
        <f t="shared" si="76"/>
        <v>0</v>
      </c>
      <c r="J1257">
        <f>IF(Table2[[#This Row],[Drained_after_socializing]]="Yes",1,IF(Table2[[#This Row],[Drained_after_socializing]]="No",0,""))</f>
        <v>0</v>
      </c>
      <c r="K1257">
        <f t="shared" si="77"/>
        <v>1</v>
      </c>
      <c r="L1257" t="str">
        <f t="shared" si="78"/>
        <v>Low</v>
      </c>
      <c r="M1257">
        <f t="shared" si="79"/>
        <v>0</v>
      </c>
    </row>
    <row r="1258" spans="1:13" x14ac:dyDescent="0.35">
      <c r="A1258">
        <v>2</v>
      </c>
      <c r="B1258" t="s">
        <v>7</v>
      </c>
      <c r="C1258">
        <v>4</v>
      </c>
      <c r="D1258">
        <v>5</v>
      </c>
      <c r="E1258" t="s">
        <v>7</v>
      </c>
      <c r="F1258">
        <v>14</v>
      </c>
      <c r="G1258">
        <v>7</v>
      </c>
      <c r="H1258" t="s">
        <v>8</v>
      </c>
      <c r="I1258">
        <f t="shared" si="76"/>
        <v>0</v>
      </c>
      <c r="J1258">
        <f>IF(Table2[[#This Row],[Drained_after_socializing]]="Yes",1,IF(Table2[[#This Row],[Drained_after_socializing]]="No",0,""))</f>
        <v>0</v>
      </c>
      <c r="K1258">
        <f t="shared" si="77"/>
        <v>1</v>
      </c>
      <c r="L1258" t="str">
        <f t="shared" si="78"/>
        <v>Low</v>
      </c>
      <c r="M1258">
        <f t="shared" si="79"/>
        <v>0</v>
      </c>
    </row>
    <row r="1259" spans="1:13" x14ac:dyDescent="0.35">
      <c r="A1259">
        <v>7</v>
      </c>
      <c r="B1259" t="s">
        <v>9</v>
      </c>
      <c r="C1259">
        <v>2</v>
      </c>
      <c r="D1259">
        <v>2</v>
      </c>
      <c r="E1259" t="s">
        <v>9</v>
      </c>
      <c r="F1259">
        <v>3</v>
      </c>
      <c r="G1259">
        <v>0</v>
      </c>
      <c r="H1259" t="s">
        <v>10</v>
      </c>
      <c r="I1259">
        <f t="shared" si="76"/>
        <v>1</v>
      </c>
      <c r="J1259">
        <f>IF(Table2[[#This Row],[Drained_after_socializing]]="Yes",1,IF(Table2[[#This Row],[Drained_after_socializing]]="No",0,""))</f>
        <v>1</v>
      </c>
      <c r="K1259">
        <f t="shared" si="77"/>
        <v>0</v>
      </c>
      <c r="L1259" t="str">
        <f t="shared" si="78"/>
        <v>Medium</v>
      </c>
      <c r="M1259">
        <f t="shared" si="79"/>
        <v>4.5061608304100043</v>
      </c>
    </row>
    <row r="1260" spans="1:13" x14ac:dyDescent="0.35">
      <c r="A1260">
        <v>5</v>
      </c>
      <c r="B1260" t="s">
        <v>9</v>
      </c>
      <c r="C1260">
        <v>0</v>
      </c>
      <c r="D1260">
        <v>0</v>
      </c>
      <c r="E1260" t="s">
        <v>9</v>
      </c>
      <c r="F1260">
        <v>5</v>
      </c>
      <c r="G1260">
        <v>2</v>
      </c>
      <c r="H1260" t="s">
        <v>10</v>
      </c>
      <c r="I1260">
        <f t="shared" si="76"/>
        <v>1</v>
      </c>
      <c r="J1260">
        <f>IF(Table2[[#This Row],[Drained_after_socializing]]="Yes",1,IF(Table2[[#This Row],[Drained_after_socializing]]="No",0,""))</f>
        <v>1</v>
      </c>
      <c r="K1260">
        <f t="shared" si="77"/>
        <v>0</v>
      </c>
      <c r="L1260" t="str">
        <f t="shared" si="78"/>
        <v>Medium</v>
      </c>
      <c r="M1260">
        <f t="shared" si="79"/>
        <v>4.5061608304100043</v>
      </c>
    </row>
    <row r="1261" spans="1:13" x14ac:dyDescent="0.35">
      <c r="A1261">
        <v>3</v>
      </c>
      <c r="B1261" t="s">
        <v>7</v>
      </c>
      <c r="C1261">
        <v>4</v>
      </c>
      <c r="D1261">
        <v>6</v>
      </c>
      <c r="E1261" t="s">
        <v>7</v>
      </c>
      <c r="F1261">
        <v>7</v>
      </c>
      <c r="G1261">
        <v>8</v>
      </c>
      <c r="H1261" t="s">
        <v>8</v>
      </c>
      <c r="I1261">
        <f t="shared" si="76"/>
        <v>0</v>
      </c>
      <c r="J1261">
        <f>IF(Table2[[#This Row],[Drained_after_socializing]]="Yes",1,IF(Table2[[#This Row],[Drained_after_socializing]]="No",0,""))</f>
        <v>0</v>
      </c>
      <c r="K1261">
        <f t="shared" si="77"/>
        <v>1</v>
      </c>
      <c r="L1261" t="str">
        <f t="shared" si="78"/>
        <v>Low</v>
      </c>
      <c r="M1261">
        <f t="shared" si="79"/>
        <v>0</v>
      </c>
    </row>
    <row r="1262" spans="1:13" x14ac:dyDescent="0.35">
      <c r="A1262">
        <v>2</v>
      </c>
      <c r="B1262" t="s">
        <v>7</v>
      </c>
      <c r="C1262">
        <v>7</v>
      </c>
      <c r="D1262">
        <v>4</v>
      </c>
      <c r="E1262" t="s">
        <v>7</v>
      </c>
      <c r="F1262">
        <v>12</v>
      </c>
      <c r="G1262">
        <v>3</v>
      </c>
      <c r="H1262" t="s">
        <v>8</v>
      </c>
      <c r="I1262">
        <f t="shared" si="76"/>
        <v>0</v>
      </c>
      <c r="J1262">
        <f>IF(Table2[[#This Row],[Drained_after_socializing]]="Yes",1,IF(Table2[[#This Row],[Drained_after_socializing]]="No",0,""))</f>
        <v>0</v>
      </c>
      <c r="K1262">
        <f t="shared" si="77"/>
        <v>1</v>
      </c>
      <c r="L1262" t="str">
        <f t="shared" si="78"/>
        <v>Low</v>
      </c>
      <c r="M1262">
        <f t="shared" si="79"/>
        <v>0</v>
      </c>
    </row>
    <row r="1263" spans="1:13" x14ac:dyDescent="0.35">
      <c r="A1263">
        <v>8</v>
      </c>
      <c r="B1263" t="s">
        <v>9</v>
      </c>
      <c r="C1263">
        <v>1</v>
      </c>
      <c r="D1263">
        <v>0</v>
      </c>
      <c r="E1263" t="s">
        <v>9</v>
      </c>
      <c r="F1263">
        <v>4</v>
      </c>
      <c r="G1263">
        <v>2</v>
      </c>
      <c r="H1263" t="s">
        <v>10</v>
      </c>
      <c r="I1263">
        <f t="shared" si="76"/>
        <v>1</v>
      </c>
      <c r="J1263">
        <f>IF(Table2[[#This Row],[Drained_after_socializing]]="Yes",1,IF(Table2[[#This Row],[Drained_after_socializing]]="No",0,""))</f>
        <v>1</v>
      </c>
      <c r="K1263">
        <f t="shared" si="77"/>
        <v>0</v>
      </c>
      <c r="L1263" t="str">
        <f t="shared" si="78"/>
        <v>High</v>
      </c>
      <c r="M1263">
        <f t="shared" si="79"/>
        <v>4.5061608304100043</v>
      </c>
    </row>
    <row r="1264" spans="1:13" x14ac:dyDescent="0.35">
      <c r="A1264">
        <v>1</v>
      </c>
      <c r="B1264" t="s">
        <v>7</v>
      </c>
      <c r="C1264">
        <v>4</v>
      </c>
      <c r="D1264">
        <v>4</v>
      </c>
      <c r="E1264" t="s">
        <v>7</v>
      </c>
      <c r="F1264">
        <v>11</v>
      </c>
      <c r="G1264">
        <v>5</v>
      </c>
      <c r="H1264" t="s">
        <v>8</v>
      </c>
      <c r="I1264">
        <f t="shared" si="76"/>
        <v>0</v>
      </c>
      <c r="J1264">
        <f>IF(Table2[[#This Row],[Drained_after_socializing]]="Yes",1,IF(Table2[[#This Row],[Drained_after_socializing]]="No",0,""))</f>
        <v>0</v>
      </c>
      <c r="K1264">
        <f t="shared" si="77"/>
        <v>1</v>
      </c>
      <c r="L1264" t="str">
        <f t="shared" si="78"/>
        <v>Low</v>
      </c>
      <c r="M1264">
        <f t="shared" si="79"/>
        <v>0</v>
      </c>
    </row>
    <row r="1265" spans="1:13" x14ac:dyDescent="0.35">
      <c r="A1265">
        <v>1</v>
      </c>
      <c r="B1265" t="s">
        <v>7</v>
      </c>
      <c r="C1265">
        <v>9</v>
      </c>
      <c r="D1265">
        <v>4</v>
      </c>
      <c r="E1265" t="s">
        <v>7</v>
      </c>
      <c r="F1265">
        <v>9</v>
      </c>
      <c r="G1265">
        <v>7</v>
      </c>
      <c r="H1265" t="s">
        <v>8</v>
      </c>
      <c r="I1265">
        <f t="shared" si="76"/>
        <v>0</v>
      </c>
      <c r="J1265">
        <f>IF(Table2[[#This Row],[Drained_after_socializing]]="Yes",1,IF(Table2[[#This Row],[Drained_after_socializing]]="No",0,""))</f>
        <v>0</v>
      </c>
      <c r="K1265">
        <f t="shared" si="77"/>
        <v>1</v>
      </c>
      <c r="L1265" t="str">
        <f t="shared" si="78"/>
        <v>Low</v>
      </c>
      <c r="M1265">
        <f t="shared" si="79"/>
        <v>0</v>
      </c>
    </row>
    <row r="1266" spans="1:13" x14ac:dyDescent="0.35">
      <c r="A1266">
        <v>10</v>
      </c>
      <c r="B1266" t="s">
        <v>9</v>
      </c>
      <c r="C1266">
        <v>0</v>
      </c>
      <c r="D1266">
        <v>0</v>
      </c>
      <c r="E1266" t="s">
        <v>9</v>
      </c>
      <c r="F1266">
        <v>6.2688629120000003</v>
      </c>
      <c r="G1266">
        <v>0</v>
      </c>
      <c r="H1266" t="s">
        <v>10</v>
      </c>
      <c r="I1266">
        <f t="shared" si="76"/>
        <v>1</v>
      </c>
      <c r="J1266">
        <f>IF(Table2[[#This Row],[Drained_after_socializing]]="Yes",1,IF(Table2[[#This Row],[Drained_after_socializing]]="No",0,""))</f>
        <v>1</v>
      </c>
      <c r="K1266">
        <f t="shared" si="77"/>
        <v>0</v>
      </c>
      <c r="L1266" t="str">
        <f t="shared" si="78"/>
        <v>High</v>
      </c>
      <c r="M1266">
        <f t="shared" si="79"/>
        <v>4.5061608304100043</v>
      </c>
    </row>
    <row r="1267" spans="1:13" x14ac:dyDescent="0.35">
      <c r="A1267">
        <v>3</v>
      </c>
      <c r="B1267" t="s">
        <v>7</v>
      </c>
      <c r="C1267">
        <v>7</v>
      </c>
      <c r="D1267">
        <v>5</v>
      </c>
      <c r="E1267" t="s">
        <v>7</v>
      </c>
      <c r="F1267">
        <v>8</v>
      </c>
      <c r="G1267">
        <v>6</v>
      </c>
      <c r="H1267" t="s">
        <v>8</v>
      </c>
      <c r="I1267">
        <f t="shared" si="76"/>
        <v>0</v>
      </c>
      <c r="J1267">
        <f>IF(Table2[[#This Row],[Drained_after_socializing]]="Yes",1,IF(Table2[[#This Row],[Drained_after_socializing]]="No",0,""))</f>
        <v>0</v>
      </c>
      <c r="K1267">
        <f t="shared" si="77"/>
        <v>1</v>
      </c>
      <c r="L1267" t="str">
        <f t="shared" si="78"/>
        <v>Low</v>
      </c>
      <c r="M1267">
        <f t="shared" si="79"/>
        <v>0</v>
      </c>
    </row>
    <row r="1268" spans="1:13" x14ac:dyDescent="0.35">
      <c r="A1268">
        <v>9</v>
      </c>
      <c r="B1268" t="s">
        <v>9</v>
      </c>
      <c r="C1268">
        <v>3</v>
      </c>
      <c r="D1268">
        <v>0</v>
      </c>
      <c r="E1268" t="s">
        <v>9</v>
      </c>
      <c r="F1268">
        <v>3</v>
      </c>
      <c r="G1268">
        <v>1</v>
      </c>
      <c r="H1268" t="s">
        <v>10</v>
      </c>
      <c r="I1268">
        <f t="shared" si="76"/>
        <v>1</v>
      </c>
      <c r="J1268">
        <f>IF(Table2[[#This Row],[Drained_after_socializing]]="Yes",1,IF(Table2[[#This Row],[Drained_after_socializing]]="No",0,""))</f>
        <v>1</v>
      </c>
      <c r="K1268">
        <f t="shared" si="77"/>
        <v>0</v>
      </c>
      <c r="L1268" t="str">
        <f t="shared" si="78"/>
        <v>High</v>
      </c>
      <c r="M1268">
        <f t="shared" si="79"/>
        <v>4.5061608304100043</v>
      </c>
    </row>
    <row r="1269" spans="1:13" x14ac:dyDescent="0.35">
      <c r="A1269">
        <v>9</v>
      </c>
      <c r="B1269" t="s">
        <v>9</v>
      </c>
      <c r="C1269">
        <v>0</v>
      </c>
      <c r="D1269">
        <v>0</v>
      </c>
      <c r="E1269" t="s">
        <v>9</v>
      </c>
      <c r="F1269">
        <v>3</v>
      </c>
      <c r="G1269">
        <v>2</v>
      </c>
      <c r="H1269" t="s">
        <v>10</v>
      </c>
      <c r="I1269">
        <f t="shared" si="76"/>
        <v>1</v>
      </c>
      <c r="J1269">
        <f>IF(Table2[[#This Row],[Drained_after_socializing]]="Yes",1,IF(Table2[[#This Row],[Drained_after_socializing]]="No",0,""))</f>
        <v>1</v>
      </c>
      <c r="K1269">
        <f t="shared" si="77"/>
        <v>0</v>
      </c>
      <c r="L1269" t="str">
        <f t="shared" si="78"/>
        <v>High</v>
      </c>
      <c r="M1269">
        <f t="shared" si="79"/>
        <v>4.5061608304100043</v>
      </c>
    </row>
    <row r="1270" spans="1:13" x14ac:dyDescent="0.35">
      <c r="A1270">
        <v>6</v>
      </c>
      <c r="B1270" t="s">
        <v>9</v>
      </c>
      <c r="C1270">
        <v>0</v>
      </c>
      <c r="D1270">
        <v>0</v>
      </c>
      <c r="E1270" t="s">
        <v>9</v>
      </c>
      <c r="F1270">
        <v>0</v>
      </c>
      <c r="G1270">
        <v>1</v>
      </c>
      <c r="H1270" t="s">
        <v>10</v>
      </c>
      <c r="I1270">
        <f t="shared" si="76"/>
        <v>1</v>
      </c>
      <c r="J1270">
        <f>IF(Table2[[#This Row],[Drained_after_socializing]]="Yes",1,IF(Table2[[#This Row],[Drained_after_socializing]]="No",0,""))</f>
        <v>1</v>
      </c>
      <c r="K1270">
        <f t="shared" si="77"/>
        <v>0</v>
      </c>
      <c r="L1270" t="str">
        <f t="shared" si="78"/>
        <v>Medium</v>
      </c>
      <c r="M1270">
        <f t="shared" si="79"/>
        <v>4.5061608304100043</v>
      </c>
    </row>
    <row r="1271" spans="1:13" x14ac:dyDescent="0.35">
      <c r="A1271">
        <v>4.5058160029999996</v>
      </c>
      <c r="B1271" t="s">
        <v>9</v>
      </c>
      <c r="C1271">
        <v>1</v>
      </c>
      <c r="D1271">
        <v>0</v>
      </c>
      <c r="E1271" t="s">
        <v>9</v>
      </c>
      <c r="F1271">
        <v>3</v>
      </c>
      <c r="G1271">
        <v>2</v>
      </c>
      <c r="H1271" t="s">
        <v>8</v>
      </c>
      <c r="I1271">
        <f t="shared" si="76"/>
        <v>1</v>
      </c>
      <c r="J1271">
        <f>IF(Table2[[#This Row],[Drained_after_socializing]]="Yes",1,IF(Table2[[#This Row],[Drained_after_socializing]]="No",0,""))</f>
        <v>1</v>
      </c>
      <c r="K1271">
        <f t="shared" si="77"/>
        <v>1</v>
      </c>
      <c r="L1271" t="str">
        <f t="shared" si="78"/>
        <v>Medium</v>
      </c>
      <c r="M1271">
        <f t="shared" si="79"/>
        <v>0</v>
      </c>
    </row>
    <row r="1272" spans="1:13" x14ac:dyDescent="0.35">
      <c r="A1272">
        <v>0</v>
      </c>
      <c r="B1272" t="s">
        <v>7</v>
      </c>
      <c r="C1272">
        <v>5</v>
      </c>
      <c r="D1272">
        <v>5</v>
      </c>
      <c r="E1272" t="s">
        <v>7</v>
      </c>
      <c r="F1272">
        <v>10</v>
      </c>
      <c r="G1272">
        <v>8</v>
      </c>
      <c r="H1272" t="s">
        <v>8</v>
      </c>
      <c r="I1272">
        <f t="shared" si="76"/>
        <v>0</v>
      </c>
      <c r="J1272">
        <f>IF(Table2[[#This Row],[Drained_after_socializing]]="Yes",1,IF(Table2[[#This Row],[Drained_after_socializing]]="No",0,""))</f>
        <v>0</v>
      </c>
      <c r="K1272">
        <f t="shared" si="77"/>
        <v>1</v>
      </c>
      <c r="L1272" t="str">
        <f t="shared" si="78"/>
        <v>Low</v>
      </c>
      <c r="M1272">
        <f t="shared" si="79"/>
        <v>0</v>
      </c>
    </row>
    <row r="1273" spans="1:13" x14ac:dyDescent="0.35">
      <c r="A1273">
        <v>3</v>
      </c>
      <c r="B1273" t="s">
        <v>7</v>
      </c>
      <c r="C1273">
        <v>5</v>
      </c>
      <c r="D1273">
        <v>5</v>
      </c>
      <c r="E1273" t="s">
        <v>7</v>
      </c>
      <c r="F1273">
        <v>6</v>
      </c>
      <c r="G1273">
        <v>6</v>
      </c>
      <c r="H1273" t="s">
        <v>8</v>
      </c>
      <c r="I1273">
        <f t="shared" si="76"/>
        <v>0</v>
      </c>
      <c r="J1273">
        <f>IF(Table2[[#This Row],[Drained_after_socializing]]="Yes",1,IF(Table2[[#This Row],[Drained_after_socializing]]="No",0,""))</f>
        <v>0</v>
      </c>
      <c r="K1273">
        <f t="shared" si="77"/>
        <v>1</v>
      </c>
      <c r="L1273" t="str">
        <f t="shared" si="78"/>
        <v>Low</v>
      </c>
      <c r="M1273">
        <f t="shared" si="79"/>
        <v>0</v>
      </c>
    </row>
    <row r="1274" spans="1:13" x14ac:dyDescent="0.35">
      <c r="A1274">
        <v>9</v>
      </c>
      <c r="B1274" t="s">
        <v>9</v>
      </c>
      <c r="C1274">
        <v>1</v>
      </c>
      <c r="D1274">
        <v>2</v>
      </c>
      <c r="E1274" t="s">
        <v>9</v>
      </c>
      <c r="F1274">
        <v>0</v>
      </c>
      <c r="G1274">
        <v>2</v>
      </c>
      <c r="H1274" t="s">
        <v>8</v>
      </c>
      <c r="I1274">
        <f t="shared" si="76"/>
        <v>1</v>
      </c>
      <c r="J1274">
        <f>IF(Table2[[#This Row],[Drained_after_socializing]]="Yes",1,IF(Table2[[#This Row],[Drained_after_socializing]]="No",0,""))</f>
        <v>1</v>
      </c>
      <c r="K1274">
        <f t="shared" si="77"/>
        <v>1</v>
      </c>
      <c r="L1274" t="str">
        <f t="shared" si="78"/>
        <v>High</v>
      </c>
      <c r="M1274">
        <f t="shared" si="79"/>
        <v>0</v>
      </c>
    </row>
    <row r="1275" spans="1:13" x14ac:dyDescent="0.35">
      <c r="A1275">
        <v>10</v>
      </c>
      <c r="B1275" t="s">
        <v>9</v>
      </c>
      <c r="C1275">
        <v>1</v>
      </c>
      <c r="D1275">
        <v>0</v>
      </c>
      <c r="E1275" t="s">
        <v>9</v>
      </c>
      <c r="F1275">
        <v>3</v>
      </c>
      <c r="G1275">
        <v>1</v>
      </c>
      <c r="H1275" t="s">
        <v>10</v>
      </c>
      <c r="I1275">
        <f t="shared" si="76"/>
        <v>1</v>
      </c>
      <c r="J1275">
        <f>IF(Table2[[#This Row],[Drained_after_socializing]]="Yes",1,IF(Table2[[#This Row],[Drained_after_socializing]]="No",0,""))</f>
        <v>1</v>
      </c>
      <c r="K1275">
        <f t="shared" si="77"/>
        <v>0</v>
      </c>
      <c r="L1275" t="str">
        <f t="shared" si="78"/>
        <v>High</v>
      </c>
      <c r="M1275">
        <f t="shared" si="79"/>
        <v>4.5061608304100043</v>
      </c>
    </row>
    <row r="1276" spans="1:13" x14ac:dyDescent="0.35">
      <c r="A1276">
        <v>3</v>
      </c>
      <c r="B1276" t="s">
        <v>7</v>
      </c>
      <c r="C1276">
        <v>8</v>
      </c>
      <c r="D1276">
        <v>6</v>
      </c>
      <c r="E1276" t="s">
        <v>7</v>
      </c>
      <c r="F1276">
        <v>14</v>
      </c>
      <c r="G1276">
        <v>6</v>
      </c>
      <c r="H1276" t="s">
        <v>8</v>
      </c>
      <c r="I1276">
        <f t="shared" si="76"/>
        <v>0</v>
      </c>
      <c r="J1276">
        <f>IF(Table2[[#This Row],[Drained_after_socializing]]="Yes",1,IF(Table2[[#This Row],[Drained_after_socializing]]="No",0,""))</f>
        <v>0</v>
      </c>
      <c r="K1276">
        <f t="shared" si="77"/>
        <v>1</v>
      </c>
      <c r="L1276" t="str">
        <f t="shared" si="78"/>
        <v>Low</v>
      </c>
      <c r="M1276">
        <f t="shared" si="79"/>
        <v>0</v>
      </c>
    </row>
    <row r="1277" spans="1:13" x14ac:dyDescent="0.35">
      <c r="A1277">
        <v>1</v>
      </c>
      <c r="B1277" t="s">
        <v>7</v>
      </c>
      <c r="C1277">
        <v>7</v>
      </c>
      <c r="D1277">
        <v>5</v>
      </c>
      <c r="E1277" t="s">
        <v>7</v>
      </c>
      <c r="F1277">
        <v>11</v>
      </c>
      <c r="G1277">
        <v>3</v>
      </c>
      <c r="H1277" t="s">
        <v>8</v>
      </c>
      <c r="I1277">
        <f t="shared" si="76"/>
        <v>0</v>
      </c>
      <c r="J1277">
        <f>IF(Table2[[#This Row],[Drained_after_socializing]]="Yes",1,IF(Table2[[#This Row],[Drained_after_socializing]]="No",0,""))</f>
        <v>0</v>
      </c>
      <c r="K1277">
        <f t="shared" si="77"/>
        <v>1</v>
      </c>
      <c r="L1277" t="str">
        <f t="shared" si="78"/>
        <v>Low</v>
      </c>
      <c r="M1277">
        <f t="shared" si="79"/>
        <v>0</v>
      </c>
    </row>
    <row r="1278" spans="1:13" x14ac:dyDescent="0.35">
      <c r="A1278">
        <v>7</v>
      </c>
      <c r="B1278" t="s">
        <v>9</v>
      </c>
      <c r="C1278">
        <v>2</v>
      </c>
      <c r="D1278">
        <v>2</v>
      </c>
      <c r="E1278" t="s">
        <v>9</v>
      </c>
      <c r="F1278">
        <v>0</v>
      </c>
      <c r="G1278">
        <v>1</v>
      </c>
      <c r="H1278" t="s">
        <v>10</v>
      </c>
      <c r="I1278">
        <f t="shared" si="76"/>
        <v>1</v>
      </c>
      <c r="J1278">
        <f>IF(Table2[[#This Row],[Drained_after_socializing]]="Yes",1,IF(Table2[[#This Row],[Drained_after_socializing]]="No",0,""))</f>
        <v>1</v>
      </c>
      <c r="K1278">
        <f t="shared" si="77"/>
        <v>0</v>
      </c>
      <c r="L1278" t="str">
        <f t="shared" si="78"/>
        <v>Medium</v>
      </c>
      <c r="M1278">
        <f t="shared" si="79"/>
        <v>4.5061608304100043</v>
      </c>
    </row>
    <row r="1279" spans="1:13" x14ac:dyDescent="0.35">
      <c r="A1279">
        <v>3</v>
      </c>
      <c r="B1279" t="s">
        <v>7</v>
      </c>
      <c r="C1279">
        <v>6</v>
      </c>
      <c r="D1279">
        <v>5</v>
      </c>
      <c r="E1279" t="s">
        <v>7</v>
      </c>
      <c r="F1279">
        <v>10</v>
      </c>
      <c r="G1279">
        <v>4</v>
      </c>
      <c r="H1279" t="s">
        <v>8</v>
      </c>
      <c r="I1279">
        <f t="shared" si="76"/>
        <v>0</v>
      </c>
      <c r="J1279">
        <f>IF(Table2[[#This Row],[Drained_after_socializing]]="Yes",1,IF(Table2[[#This Row],[Drained_after_socializing]]="No",0,""))</f>
        <v>0</v>
      </c>
      <c r="K1279">
        <f t="shared" si="77"/>
        <v>1</v>
      </c>
      <c r="L1279" t="str">
        <f t="shared" si="78"/>
        <v>Low</v>
      </c>
      <c r="M1279">
        <f t="shared" si="79"/>
        <v>0</v>
      </c>
    </row>
    <row r="1280" spans="1:13" x14ac:dyDescent="0.35">
      <c r="A1280">
        <v>6</v>
      </c>
      <c r="B1280" t="s">
        <v>9</v>
      </c>
      <c r="C1280">
        <v>2</v>
      </c>
      <c r="D1280">
        <v>1</v>
      </c>
      <c r="E1280" t="s">
        <v>9</v>
      </c>
      <c r="F1280">
        <v>0</v>
      </c>
      <c r="G1280">
        <v>1</v>
      </c>
      <c r="H1280" t="s">
        <v>10</v>
      </c>
      <c r="I1280">
        <f t="shared" si="76"/>
        <v>1</v>
      </c>
      <c r="J1280">
        <f>IF(Table2[[#This Row],[Drained_after_socializing]]="Yes",1,IF(Table2[[#This Row],[Drained_after_socializing]]="No",0,""))</f>
        <v>1</v>
      </c>
      <c r="K1280">
        <f t="shared" si="77"/>
        <v>0</v>
      </c>
      <c r="L1280" t="str">
        <f t="shared" si="78"/>
        <v>Medium</v>
      </c>
      <c r="M1280">
        <f t="shared" si="79"/>
        <v>4.5061608304100043</v>
      </c>
    </row>
    <row r="1281" spans="1:13" x14ac:dyDescent="0.35">
      <c r="A1281">
        <v>8</v>
      </c>
      <c r="B1281" t="s">
        <v>9</v>
      </c>
      <c r="C1281">
        <v>1</v>
      </c>
      <c r="D1281">
        <v>2</v>
      </c>
      <c r="E1281" t="s">
        <v>9</v>
      </c>
      <c r="F1281">
        <v>4</v>
      </c>
      <c r="G1281">
        <v>0</v>
      </c>
      <c r="H1281" t="s">
        <v>10</v>
      </c>
      <c r="I1281">
        <f t="shared" si="76"/>
        <v>1</v>
      </c>
      <c r="J1281">
        <f>IF(Table2[[#This Row],[Drained_after_socializing]]="Yes",1,IF(Table2[[#This Row],[Drained_after_socializing]]="No",0,""))</f>
        <v>1</v>
      </c>
      <c r="K1281">
        <f t="shared" si="77"/>
        <v>0</v>
      </c>
      <c r="L1281" t="str">
        <f t="shared" si="78"/>
        <v>High</v>
      </c>
      <c r="M1281">
        <f t="shared" si="79"/>
        <v>4.5061608304100043</v>
      </c>
    </row>
    <row r="1282" spans="1:13" x14ac:dyDescent="0.35">
      <c r="A1282">
        <v>4</v>
      </c>
      <c r="B1282" t="s">
        <v>9</v>
      </c>
      <c r="C1282">
        <v>2</v>
      </c>
      <c r="D1282">
        <v>1</v>
      </c>
      <c r="E1282" t="s">
        <v>7</v>
      </c>
      <c r="F1282">
        <v>3</v>
      </c>
      <c r="G1282">
        <v>0</v>
      </c>
      <c r="H1282" t="s">
        <v>10</v>
      </c>
      <c r="I1282">
        <f t="shared" ref="I1282:I1345" si="80">IF(B1282="Yes",1,IF(B1282="No",0,""))</f>
        <v>1</v>
      </c>
      <c r="J1282">
        <f>IF(Table2[[#This Row],[Drained_after_socializing]]="Yes",1,IF(Table2[[#This Row],[Drained_after_socializing]]="No",0,""))</f>
        <v>0</v>
      </c>
      <c r="K1282">
        <f t="shared" ref="K1282:K1345" si="81">IF(H1282="Extrovert",1,IF(H1282="Introvert",0,""))</f>
        <v>0</v>
      </c>
      <c r="L1282" t="str">
        <f t="shared" ref="L1282:L1345" si="82">IF(A1282&lt;=3,"Low",IF(A1282&lt;=7,"Medium","High"))</f>
        <v>Medium</v>
      </c>
      <c r="M1282">
        <f t="shared" ref="M1282:M1345" si="83">AVERAGE(IF(H:H="Introvert",A:A))</f>
        <v>4.5061608304100043</v>
      </c>
    </row>
    <row r="1283" spans="1:13" x14ac:dyDescent="0.35">
      <c r="A1283">
        <v>9</v>
      </c>
      <c r="B1283" t="s">
        <v>9</v>
      </c>
      <c r="C1283">
        <v>3</v>
      </c>
      <c r="D1283">
        <v>2</v>
      </c>
      <c r="E1283" t="s">
        <v>9</v>
      </c>
      <c r="F1283">
        <v>4</v>
      </c>
      <c r="G1283">
        <v>0</v>
      </c>
      <c r="H1283" t="s">
        <v>8</v>
      </c>
      <c r="I1283">
        <f t="shared" si="80"/>
        <v>1</v>
      </c>
      <c r="J1283">
        <f>IF(Table2[[#This Row],[Drained_after_socializing]]="Yes",1,IF(Table2[[#This Row],[Drained_after_socializing]]="No",0,""))</f>
        <v>1</v>
      </c>
      <c r="K1283">
        <f t="shared" si="81"/>
        <v>1</v>
      </c>
      <c r="L1283" t="str">
        <f t="shared" si="82"/>
        <v>High</v>
      </c>
      <c r="M1283">
        <f t="shared" si="83"/>
        <v>0</v>
      </c>
    </row>
    <row r="1284" spans="1:13" x14ac:dyDescent="0.35">
      <c r="A1284">
        <v>10</v>
      </c>
      <c r="B1284" t="s">
        <v>9</v>
      </c>
      <c r="C1284">
        <v>3</v>
      </c>
      <c r="D1284">
        <v>2</v>
      </c>
      <c r="E1284" t="s">
        <v>9</v>
      </c>
      <c r="F1284">
        <v>2</v>
      </c>
      <c r="G1284">
        <v>0</v>
      </c>
      <c r="H1284" t="s">
        <v>10</v>
      </c>
      <c r="I1284">
        <f t="shared" si="80"/>
        <v>1</v>
      </c>
      <c r="J1284">
        <f>IF(Table2[[#This Row],[Drained_after_socializing]]="Yes",1,IF(Table2[[#This Row],[Drained_after_socializing]]="No",0,""))</f>
        <v>1</v>
      </c>
      <c r="K1284">
        <f t="shared" si="81"/>
        <v>0</v>
      </c>
      <c r="L1284" t="str">
        <f t="shared" si="82"/>
        <v>High</v>
      </c>
      <c r="M1284">
        <f t="shared" si="83"/>
        <v>4.5061608304100043</v>
      </c>
    </row>
    <row r="1285" spans="1:13" x14ac:dyDescent="0.35">
      <c r="A1285">
        <v>3</v>
      </c>
      <c r="B1285" t="s">
        <v>7</v>
      </c>
      <c r="C1285">
        <v>6</v>
      </c>
      <c r="D1285">
        <v>7</v>
      </c>
      <c r="E1285" t="s">
        <v>7</v>
      </c>
      <c r="F1285">
        <v>6</v>
      </c>
      <c r="G1285">
        <v>9</v>
      </c>
      <c r="H1285" t="s">
        <v>8</v>
      </c>
      <c r="I1285">
        <f t="shared" si="80"/>
        <v>0</v>
      </c>
      <c r="J1285">
        <f>IF(Table2[[#This Row],[Drained_after_socializing]]="Yes",1,IF(Table2[[#This Row],[Drained_after_socializing]]="No",0,""))</f>
        <v>0</v>
      </c>
      <c r="K1285">
        <f t="shared" si="81"/>
        <v>1</v>
      </c>
      <c r="L1285" t="str">
        <f t="shared" si="82"/>
        <v>Low</v>
      </c>
      <c r="M1285">
        <f t="shared" si="83"/>
        <v>0</v>
      </c>
    </row>
    <row r="1286" spans="1:13" x14ac:dyDescent="0.35">
      <c r="A1286">
        <v>0</v>
      </c>
      <c r="B1286" t="s">
        <v>7</v>
      </c>
      <c r="C1286">
        <v>8</v>
      </c>
      <c r="D1286">
        <v>5</v>
      </c>
      <c r="E1286" t="s">
        <v>7</v>
      </c>
      <c r="F1286">
        <v>9</v>
      </c>
      <c r="G1286">
        <v>5</v>
      </c>
      <c r="H1286" t="s">
        <v>8</v>
      </c>
      <c r="I1286">
        <f t="shared" si="80"/>
        <v>0</v>
      </c>
      <c r="J1286">
        <f>IF(Table2[[#This Row],[Drained_after_socializing]]="Yes",1,IF(Table2[[#This Row],[Drained_after_socializing]]="No",0,""))</f>
        <v>0</v>
      </c>
      <c r="K1286">
        <f t="shared" si="81"/>
        <v>1</v>
      </c>
      <c r="L1286" t="str">
        <f t="shared" si="82"/>
        <v>Low</v>
      </c>
      <c r="M1286">
        <f t="shared" si="83"/>
        <v>0</v>
      </c>
    </row>
    <row r="1287" spans="1:13" x14ac:dyDescent="0.35">
      <c r="A1287">
        <v>0</v>
      </c>
      <c r="B1287" t="s">
        <v>7</v>
      </c>
      <c r="C1287">
        <v>4</v>
      </c>
      <c r="D1287">
        <v>4</v>
      </c>
      <c r="E1287" t="s">
        <v>7</v>
      </c>
      <c r="F1287">
        <v>7</v>
      </c>
      <c r="G1287">
        <v>4</v>
      </c>
      <c r="H1287" t="s">
        <v>8</v>
      </c>
      <c r="I1287">
        <f t="shared" si="80"/>
        <v>0</v>
      </c>
      <c r="J1287">
        <f>IF(Table2[[#This Row],[Drained_after_socializing]]="Yes",1,IF(Table2[[#This Row],[Drained_after_socializing]]="No",0,""))</f>
        <v>0</v>
      </c>
      <c r="K1287">
        <f t="shared" si="81"/>
        <v>1</v>
      </c>
      <c r="L1287" t="str">
        <f t="shared" si="82"/>
        <v>Low</v>
      </c>
      <c r="M1287">
        <f t="shared" si="83"/>
        <v>0</v>
      </c>
    </row>
    <row r="1288" spans="1:13" x14ac:dyDescent="0.35">
      <c r="A1288">
        <v>7</v>
      </c>
      <c r="B1288" t="s">
        <v>9</v>
      </c>
      <c r="C1288">
        <v>0</v>
      </c>
      <c r="D1288">
        <v>2</v>
      </c>
      <c r="E1288" t="s">
        <v>9</v>
      </c>
      <c r="F1288">
        <v>3</v>
      </c>
      <c r="G1288">
        <v>2</v>
      </c>
      <c r="H1288" t="s">
        <v>10</v>
      </c>
      <c r="I1288">
        <f t="shared" si="80"/>
        <v>1</v>
      </c>
      <c r="J1288">
        <f>IF(Table2[[#This Row],[Drained_after_socializing]]="Yes",1,IF(Table2[[#This Row],[Drained_after_socializing]]="No",0,""))</f>
        <v>1</v>
      </c>
      <c r="K1288">
        <f t="shared" si="81"/>
        <v>0</v>
      </c>
      <c r="L1288" t="str">
        <f t="shared" si="82"/>
        <v>Medium</v>
      </c>
      <c r="M1288">
        <f t="shared" si="83"/>
        <v>4.5061608304100043</v>
      </c>
    </row>
    <row r="1289" spans="1:13" x14ac:dyDescent="0.35">
      <c r="A1289">
        <v>7</v>
      </c>
      <c r="B1289" t="s">
        <v>9</v>
      </c>
      <c r="C1289">
        <v>3.963354475</v>
      </c>
      <c r="D1289">
        <v>1</v>
      </c>
      <c r="E1289" t="s">
        <v>9</v>
      </c>
      <c r="F1289">
        <v>0</v>
      </c>
      <c r="G1289">
        <v>2</v>
      </c>
      <c r="H1289" t="s">
        <v>10</v>
      </c>
      <c r="I1289">
        <f t="shared" si="80"/>
        <v>1</v>
      </c>
      <c r="J1289">
        <f>IF(Table2[[#This Row],[Drained_after_socializing]]="Yes",1,IF(Table2[[#This Row],[Drained_after_socializing]]="No",0,""))</f>
        <v>1</v>
      </c>
      <c r="K1289">
        <f t="shared" si="81"/>
        <v>0</v>
      </c>
      <c r="L1289" t="str">
        <f t="shared" si="82"/>
        <v>Medium</v>
      </c>
      <c r="M1289">
        <f t="shared" si="83"/>
        <v>4.5061608304100043</v>
      </c>
    </row>
    <row r="1290" spans="1:13" x14ac:dyDescent="0.35">
      <c r="A1290">
        <v>8</v>
      </c>
      <c r="B1290" t="s">
        <v>9</v>
      </c>
      <c r="C1290">
        <v>3</v>
      </c>
      <c r="D1290">
        <v>1</v>
      </c>
      <c r="E1290" t="s">
        <v>9</v>
      </c>
      <c r="F1290">
        <v>2</v>
      </c>
      <c r="G1290">
        <v>2</v>
      </c>
      <c r="H1290" t="s">
        <v>10</v>
      </c>
      <c r="I1290">
        <f t="shared" si="80"/>
        <v>1</v>
      </c>
      <c r="J1290">
        <f>IF(Table2[[#This Row],[Drained_after_socializing]]="Yes",1,IF(Table2[[#This Row],[Drained_after_socializing]]="No",0,""))</f>
        <v>1</v>
      </c>
      <c r="K1290">
        <f t="shared" si="81"/>
        <v>0</v>
      </c>
      <c r="L1290" t="str">
        <f t="shared" si="82"/>
        <v>High</v>
      </c>
      <c r="M1290">
        <f t="shared" si="83"/>
        <v>4.5061608304100043</v>
      </c>
    </row>
    <row r="1291" spans="1:13" x14ac:dyDescent="0.35">
      <c r="A1291">
        <v>3</v>
      </c>
      <c r="B1291" t="s">
        <v>7</v>
      </c>
      <c r="C1291">
        <v>7</v>
      </c>
      <c r="D1291">
        <v>5</v>
      </c>
      <c r="E1291" t="s">
        <v>7</v>
      </c>
      <c r="F1291">
        <v>14</v>
      </c>
      <c r="G1291">
        <v>3</v>
      </c>
      <c r="H1291" t="s">
        <v>8</v>
      </c>
      <c r="I1291">
        <f t="shared" si="80"/>
        <v>0</v>
      </c>
      <c r="J1291">
        <f>IF(Table2[[#This Row],[Drained_after_socializing]]="Yes",1,IF(Table2[[#This Row],[Drained_after_socializing]]="No",0,""))</f>
        <v>0</v>
      </c>
      <c r="K1291">
        <f t="shared" si="81"/>
        <v>1</v>
      </c>
      <c r="L1291" t="str">
        <f t="shared" si="82"/>
        <v>Low</v>
      </c>
      <c r="M1291">
        <f t="shared" si="83"/>
        <v>0</v>
      </c>
    </row>
    <row r="1292" spans="1:13" x14ac:dyDescent="0.35">
      <c r="A1292">
        <v>2</v>
      </c>
      <c r="B1292" t="s">
        <v>7</v>
      </c>
      <c r="C1292">
        <v>5</v>
      </c>
      <c r="D1292">
        <v>7</v>
      </c>
      <c r="E1292" t="s">
        <v>7</v>
      </c>
      <c r="F1292">
        <v>12</v>
      </c>
      <c r="G1292">
        <v>4</v>
      </c>
      <c r="H1292" t="s">
        <v>8</v>
      </c>
      <c r="I1292">
        <f t="shared" si="80"/>
        <v>0</v>
      </c>
      <c r="J1292">
        <f>IF(Table2[[#This Row],[Drained_after_socializing]]="Yes",1,IF(Table2[[#This Row],[Drained_after_socializing]]="No",0,""))</f>
        <v>0</v>
      </c>
      <c r="K1292">
        <f t="shared" si="81"/>
        <v>1</v>
      </c>
      <c r="L1292" t="str">
        <f t="shared" si="82"/>
        <v>Low</v>
      </c>
      <c r="M1292">
        <f t="shared" si="83"/>
        <v>0</v>
      </c>
    </row>
    <row r="1293" spans="1:13" x14ac:dyDescent="0.35">
      <c r="A1293">
        <v>4</v>
      </c>
      <c r="B1293" t="s">
        <v>9</v>
      </c>
      <c r="C1293">
        <v>1</v>
      </c>
      <c r="D1293">
        <v>0</v>
      </c>
      <c r="E1293" t="s">
        <v>9</v>
      </c>
      <c r="F1293">
        <v>1</v>
      </c>
      <c r="G1293">
        <v>2</v>
      </c>
      <c r="H1293" t="s">
        <v>10</v>
      </c>
      <c r="I1293">
        <f t="shared" si="80"/>
        <v>1</v>
      </c>
      <c r="J1293">
        <f>IF(Table2[[#This Row],[Drained_after_socializing]]="Yes",1,IF(Table2[[#This Row],[Drained_after_socializing]]="No",0,""))</f>
        <v>1</v>
      </c>
      <c r="K1293">
        <f t="shared" si="81"/>
        <v>0</v>
      </c>
      <c r="L1293" t="str">
        <f t="shared" si="82"/>
        <v>Medium</v>
      </c>
      <c r="M1293">
        <f t="shared" si="83"/>
        <v>4.5061608304100043</v>
      </c>
    </row>
    <row r="1294" spans="1:13" x14ac:dyDescent="0.35">
      <c r="A1294">
        <v>8</v>
      </c>
      <c r="B1294" t="s">
        <v>9</v>
      </c>
      <c r="C1294">
        <v>2</v>
      </c>
      <c r="D1294">
        <v>2</v>
      </c>
      <c r="E1294" t="s">
        <v>9</v>
      </c>
      <c r="F1294">
        <v>4</v>
      </c>
      <c r="G1294">
        <v>0</v>
      </c>
      <c r="H1294" t="s">
        <v>10</v>
      </c>
      <c r="I1294">
        <f t="shared" si="80"/>
        <v>1</v>
      </c>
      <c r="J1294">
        <f>IF(Table2[[#This Row],[Drained_after_socializing]]="Yes",1,IF(Table2[[#This Row],[Drained_after_socializing]]="No",0,""))</f>
        <v>1</v>
      </c>
      <c r="K1294">
        <f t="shared" si="81"/>
        <v>0</v>
      </c>
      <c r="L1294" t="str">
        <f t="shared" si="82"/>
        <v>High</v>
      </c>
      <c r="M1294">
        <f t="shared" si="83"/>
        <v>4.5061608304100043</v>
      </c>
    </row>
    <row r="1295" spans="1:13" x14ac:dyDescent="0.35">
      <c r="A1295">
        <v>3</v>
      </c>
      <c r="B1295" t="s">
        <v>7</v>
      </c>
      <c r="C1295">
        <v>7</v>
      </c>
      <c r="D1295">
        <v>6</v>
      </c>
      <c r="E1295" t="s">
        <v>7</v>
      </c>
      <c r="F1295">
        <v>6</v>
      </c>
      <c r="G1295">
        <v>3</v>
      </c>
      <c r="H1295" t="s">
        <v>8</v>
      </c>
      <c r="I1295">
        <f t="shared" si="80"/>
        <v>0</v>
      </c>
      <c r="J1295">
        <f>IF(Table2[[#This Row],[Drained_after_socializing]]="Yes",1,IF(Table2[[#This Row],[Drained_after_socializing]]="No",0,""))</f>
        <v>0</v>
      </c>
      <c r="K1295">
        <f t="shared" si="81"/>
        <v>1</v>
      </c>
      <c r="L1295" t="str">
        <f t="shared" si="82"/>
        <v>Low</v>
      </c>
      <c r="M1295">
        <f t="shared" si="83"/>
        <v>0</v>
      </c>
    </row>
    <row r="1296" spans="1:13" x14ac:dyDescent="0.35">
      <c r="A1296">
        <v>10</v>
      </c>
      <c r="B1296" t="s">
        <v>9</v>
      </c>
      <c r="C1296">
        <v>3</v>
      </c>
      <c r="D1296">
        <v>1</v>
      </c>
      <c r="E1296" t="s">
        <v>9</v>
      </c>
      <c r="F1296">
        <v>5</v>
      </c>
      <c r="G1296">
        <v>0</v>
      </c>
      <c r="H1296" t="s">
        <v>10</v>
      </c>
      <c r="I1296">
        <f t="shared" si="80"/>
        <v>1</v>
      </c>
      <c r="J1296">
        <f>IF(Table2[[#This Row],[Drained_after_socializing]]="Yes",1,IF(Table2[[#This Row],[Drained_after_socializing]]="No",0,""))</f>
        <v>1</v>
      </c>
      <c r="K1296">
        <f t="shared" si="81"/>
        <v>0</v>
      </c>
      <c r="L1296" t="str">
        <f t="shared" si="82"/>
        <v>High</v>
      </c>
      <c r="M1296">
        <f t="shared" si="83"/>
        <v>4.5061608304100043</v>
      </c>
    </row>
    <row r="1297" spans="1:13" x14ac:dyDescent="0.35">
      <c r="A1297">
        <v>10</v>
      </c>
      <c r="B1297" t="s">
        <v>9</v>
      </c>
      <c r="C1297">
        <v>2</v>
      </c>
      <c r="D1297">
        <v>0</v>
      </c>
      <c r="E1297" t="s">
        <v>9</v>
      </c>
      <c r="F1297">
        <v>5</v>
      </c>
      <c r="G1297">
        <v>1</v>
      </c>
      <c r="H1297" t="s">
        <v>10</v>
      </c>
      <c r="I1297">
        <f t="shared" si="80"/>
        <v>1</v>
      </c>
      <c r="J1297">
        <f>IF(Table2[[#This Row],[Drained_after_socializing]]="Yes",1,IF(Table2[[#This Row],[Drained_after_socializing]]="No",0,""))</f>
        <v>1</v>
      </c>
      <c r="K1297">
        <f t="shared" si="81"/>
        <v>0</v>
      </c>
      <c r="L1297" t="str">
        <f t="shared" si="82"/>
        <v>High</v>
      </c>
      <c r="M1297">
        <f t="shared" si="83"/>
        <v>4.5061608304100043</v>
      </c>
    </row>
    <row r="1298" spans="1:13" x14ac:dyDescent="0.35">
      <c r="A1298">
        <v>5</v>
      </c>
      <c r="B1298" t="s">
        <v>7</v>
      </c>
      <c r="C1298">
        <v>0</v>
      </c>
      <c r="D1298">
        <v>1</v>
      </c>
      <c r="E1298" t="s">
        <v>9</v>
      </c>
      <c r="F1298">
        <v>4</v>
      </c>
      <c r="G1298">
        <v>0</v>
      </c>
      <c r="H1298" t="s">
        <v>10</v>
      </c>
      <c r="I1298">
        <f t="shared" si="80"/>
        <v>0</v>
      </c>
      <c r="J1298">
        <f>IF(Table2[[#This Row],[Drained_after_socializing]]="Yes",1,IF(Table2[[#This Row],[Drained_after_socializing]]="No",0,""))</f>
        <v>1</v>
      </c>
      <c r="K1298">
        <f t="shared" si="81"/>
        <v>0</v>
      </c>
      <c r="L1298" t="str">
        <f t="shared" si="82"/>
        <v>Medium</v>
      </c>
      <c r="M1298">
        <f t="shared" si="83"/>
        <v>4.5061608304100043</v>
      </c>
    </row>
    <row r="1299" spans="1:13" x14ac:dyDescent="0.35">
      <c r="A1299">
        <v>6</v>
      </c>
      <c r="B1299" t="s">
        <v>9</v>
      </c>
      <c r="C1299">
        <v>3</v>
      </c>
      <c r="D1299">
        <v>1</v>
      </c>
      <c r="E1299" t="s">
        <v>9</v>
      </c>
      <c r="F1299">
        <v>0</v>
      </c>
      <c r="G1299">
        <v>1</v>
      </c>
      <c r="H1299" t="s">
        <v>10</v>
      </c>
      <c r="I1299">
        <f t="shared" si="80"/>
        <v>1</v>
      </c>
      <c r="J1299">
        <f>IF(Table2[[#This Row],[Drained_after_socializing]]="Yes",1,IF(Table2[[#This Row],[Drained_after_socializing]]="No",0,""))</f>
        <v>1</v>
      </c>
      <c r="K1299">
        <f t="shared" si="81"/>
        <v>0</v>
      </c>
      <c r="L1299" t="str">
        <f t="shared" si="82"/>
        <v>Medium</v>
      </c>
      <c r="M1299">
        <f t="shared" si="83"/>
        <v>4.5061608304100043</v>
      </c>
    </row>
    <row r="1300" spans="1:13" x14ac:dyDescent="0.35">
      <c r="A1300">
        <v>1</v>
      </c>
      <c r="B1300" t="s">
        <v>7</v>
      </c>
      <c r="C1300">
        <v>6</v>
      </c>
      <c r="D1300">
        <v>5</v>
      </c>
      <c r="E1300" t="s">
        <v>7</v>
      </c>
      <c r="F1300">
        <v>10</v>
      </c>
      <c r="G1300">
        <v>8</v>
      </c>
      <c r="H1300" t="s">
        <v>8</v>
      </c>
      <c r="I1300">
        <f t="shared" si="80"/>
        <v>0</v>
      </c>
      <c r="J1300">
        <f>IF(Table2[[#This Row],[Drained_after_socializing]]="Yes",1,IF(Table2[[#This Row],[Drained_after_socializing]]="No",0,""))</f>
        <v>0</v>
      </c>
      <c r="K1300">
        <f t="shared" si="81"/>
        <v>1</v>
      </c>
      <c r="L1300" t="str">
        <f t="shared" si="82"/>
        <v>Low</v>
      </c>
      <c r="M1300">
        <f t="shared" si="83"/>
        <v>0</v>
      </c>
    </row>
    <row r="1301" spans="1:13" x14ac:dyDescent="0.35">
      <c r="A1301">
        <v>0</v>
      </c>
      <c r="B1301" t="s">
        <v>7</v>
      </c>
      <c r="C1301">
        <v>9</v>
      </c>
      <c r="D1301">
        <v>5</v>
      </c>
      <c r="E1301" t="s">
        <v>7</v>
      </c>
      <c r="F1301">
        <v>11</v>
      </c>
      <c r="G1301">
        <v>8</v>
      </c>
      <c r="H1301" t="s">
        <v>8</v>
      </c>
      <c r="I1301">
        <f t="shared" si="80"/>
        <v>0</v>
      </c>
      <c r="J1301">
        <f>IF(Table2[[#This Row],[Drained_after_socializing]]="Yes",1,IF(Table2[[#This Row],[Drained_after_socializing]]="No",0,""))</f>
        <v>0</v>
      </c>
      <c r="K1301">
        <f t="shared" si="81"/>
        <v>1</v>
      </c>
      <c r="L1301" t="str">
        <f t="shared" si="82"/>
        <v>Low</v>
      </c>
      <c r="M1301">
        <f t="shared" si="83"/>
        <v>0</v>
      </c>
    </row>
    <row r="1302" spans="1:13" x14ac:dyDescent="0.35">
      <c r="A1302">
        <v>1</v>
      </c>
      <c r="B1302" t="s">
        <v>7</v>
      </c>
      <c r="C1302">
        <v>9</v>
      </c>
      <c r="D1302">
        <v>5</v>
      </c>
      <c r="E1302" t="s">
        <v>7</v>
      </c>
      <c r="F1302">
        <v>8</v>
      </c>
      <c r="G1302">
        <v>8</v>
      </c>
      <c r="H1302" t="s">
        <v>8</v>
      </c>
      <c r="I1302">
        <f t="shared" si="80"/>
        <v>0</v>
      </c>
      <c r="J1302">
        <f>IF(Table2[[#This Row],[Drained_after_socializing]]="Yes",1,IF(Table2[[#This Row],[Drained_after_socializing]]="No",0,""))</f>
        <v>0</v>
      </c>
      <c r="K1302">
        <f t="shared" si="81"/>
        <v>1</v>
      </c>
      <c r="L1302" t="str">
        <f t="shared" si="82"/>
        <v>Low</v>
      </c>
      <c r="M1302">
        <f t="shared" si="83"/>
        <v>0</v>
      </c>
    </row>
    <row r="1303" spans="1:13" x14ac:dyDescent="0.35">
      <c r="A1303">
        <v>9</v>
      </c>
      <c r="B1303" t="s">
        <v>9</v>
      </c>
      <c r="C1303">
        <v>0</v>
      </c>
      <c r="D1303">
        <v>0</v>
      </c>
      <c r="E1303" t="s">
        <v>9</v>
      </c>
      <c r="F1303">
        <v>2</v>
      </c>
      <c r="G1303">
        <v>0</v>
      </c>
      <c r="H1303" t="s">
        <v>10</v>
      </c>
      <c r="I1303">
        <f t="shared" si="80"/>
        <v>1</v>
      </c>
      <c r="J1303">
        <f>IF(Table2[[#This Row],[Drained_after_socializing]]="Yes",1,IF(Table2[[#This Row],[Drained_after_socializing]]="No",0,""))</f>
        <v>1</v>
      </c>
      <c r="K1303">
        <f t="shared" si="81"/>
        <v>0</v>
      </c>
      <c r="L1303" t="str">
        <f t="shared" si="82"/>
        <v>High</v>
      </c>
      <c r="M1303">
        <f t="shared" si="83"/>
        <v>4.5061608304100043</v>
      </c>
    </row>
    <row r="1304" spans="1:13" x14ac:dyDescent="0.35">
      <c r="A1304">
        <v>0</v>
      </c>
      <c r="B1304" t="s">
        <v>7</v>
      </c>
      <c r="C1304">
        <v>6</v>
      </c>
      <c r="D1304">
        <v>4</v>
      </c>
      <c r="E1304" t="s">
        <v>7</v>
      </c>
      <c r="F1304">
        <v>7</v>
      </c>
      <c r="G1304">
        <v>5</v>
      </c>
      <c r="H1304" t="s">
        <v>8</v>
      </c>
      <c r="I1304">
        <f t="shared" si="80"/>
        <v>0</v>
      </c>
      <c r="J1304">
        <f>IF(Table2[[#This Row],[Drained_after_socializing]]="Yes",1,IF(Table2[[#This Row],[Drained_after_socializing]]="No",0,""))</f>
        <v>0</v>
      </c>
      <c r="K1304">
        <f t="shared" si="81"/>
        <v>1</v>
      </c>
      <c r="L1304" t="str">
        <f t="shared" si="82"/>
        <v>Low</v>
      </c>
      <c r="M1304">
        <f t="shared" si="83"/>
        <v>0</v>
      </c>
    </row>
    <row r="1305" spans="1:13" x14ac:dyDescent="0.35">
      <c r="A1305">
        <v>2</v>
      </c>
      <c r="B1305" t="s">
        <v>7</v>
      </c>
      <c r="C1305">
        <v>7</v>
      </c>
      <c r="D1305">
        <v>7</v>
      </c>
      <c r="E1305" t="s">
        <v>7</v>
      </c>
      <c r="F1305">
        <v>11</v>
      </c>
      <c r="G1305">
        <v>3</v>
      </c>
      <c r="H1305" t="s">
        <v>8</v>
      </c>
      <c r="I1305">
        <f t="shared" si="80"/>
        <v>0</v>
      </c>
      <c r="J1305">
        <f>IF(Table2[[#This Row],[Drained_after_socializing]]="Yes",1,IF(Table2[[#This Row],[Drained_after_socializing]]="No",0,""))</f>
        <v>0</v>
      </c>
      <c r="K1305">
        <f t="shared" si="81"/>
        <v>1</v>
      </c>
      <c r="L1305" t="str">
        <f t="shared" si="82"/>
        <v>Low</v>
      </c>
      <c r="M1305">
        <f t="shared" si="83"/>
        <v>0</v>
      </c>
    </row>
    <row r="1306" spans="1:13" x14ac:dyDescent="0.35">
      <c r="A1306">
        <v>11</v>
      </c>
      <c r="B1306" t="s">
        <v>9</v>
      </c>
      <c r="C1306">
        <v>3</v>
      </c>
      <c r="D1306">
        <v>2</v>
      </c>
      <c r="E1306" t="s">
        <v>9</v>
      </c>
      <c r="F1306">
        <v>3</v>
      </c>
      <c r="G1306">
        <v>2</v>
      </c>
      <c r="H1306" t="s">
        <v>10</v>
      </c>
      <c r="I1306">
        <f t="shared" si="80"/>
        <v>1</v>
      </c>
      <c r="J1306">
        <f>IF(Table2[[#This Row],[Drained_after_socializing]]="Yes",1,IF(Table2[[#This Row],[Drained_after_socializing]]="No",0,""))</f>
        <v>1</v>
      </c>
      <c r="K1306">
        <f t="shared" si="81"/>
        <v>0</v>
      </c>
      <c r="L1306" t="str">
        <f t="shared" si="82"/>
        <v>High</v>
      </c>
      <c r="M1306">
        <f t="shared" si="83"/>
        <v>4.5061608304100043</v>
      </c>
    </row>
    <row r="1307" spans="1:13" x14ac:dyDescent="0.35">
      <c r="A1307">
        <v>1</v>
      </c>
      <c r="B1307" t="s">
        <v>7</v>
      </c>
      <c r="C1307">
        <v>9</v>
      </c>
      <c r="D1307">
        <v>4</v>
      </c>
      <c r="E1307" t="s">
        <v>7</v>
      </c>
      <c r="F1307">
        <v>10</v>
      </c>
      <c r="G1307">
        <v>3</v>
      </c>
      <c r="H1307" t="s">
        <v>8</v>
      </c>
      <c r="I1307">
        <f t="shared" si="80"/>
        <v>0</v>
      </c>
      <c r="J1307">
        <f>IF(Table2[[#This Row],[Drained_after_socializing]]="Yes",1,IF(Table2[[#This Row],[Drained_after_socializing]]="No",0,""))</f>
        <v>0</v>
      </c>
      <c r="K1307">
        <f t="shared" si="81"/>
        <v>1</v>
      </c>
      <c r="L1307" t="str">
        <f t="shared" si="82"/>
        <v>Low</v>
      </c>
      <c r="M1307">
        <f t="shared" si="83"/>
        <v>0</v>
      </c>
    </row>
    <row r="1308" spans="1:13" x14ac:dyDescent="0.35">
      <c r="A1308">
        <v>1</v>
      </c>
      <c r="B1308" t="s">
        <v>7</v>
      </c>
      <c r="C1308">
        <v>6</v>
      </c>
      <c r="D1308">
        <v>6</v>
      </c>
      <c r="E1308" t="s">
        <v>7</v>
      </c>
      <c r="F1308">
        <v>12</v>
      </c>
      <c r="G1308">
        <v>8</v>
      </c>
      <c r="H1308" t="s">
        <v>10</v>
      </c>
      <c r="I1308">
        <f t="shared" si="80"/>
        <v>0</v>
      </c>
      <c r="J1308">
        <f>IF(Table2[[#This Row],[Drained_after_socializing]]="Yes",1,IF(Table2[[#This Row],[Drained_after_socializing]]="No",0,""))</f>
        <v>0</v>
      </c>
      <c r="K1308">
        <f t="shared" si="81"/>
        <v>0</v>
      </c>
      <c r="L1308" t="str">
        <f t="shared" si="82"/>
        <v>Low</v>
      </c>
      <c r="M1308">
        <f t="shared" si="83"/>
        <v>4.5061608304100043</v>
      </c>
    </row>
    <row r="1309" spans="1:13" x14ac:dyDescent="0.35">
      <c r="A1309">
        <v>1</v>
      </c>
      <c r="B1309" t="s">
        <v>7</v>
      </c>
      <c r="C1309">
        <v>5</v>
      </c>
      <c r="D1309">
        <v>5</v>
      </c>
      <c r="E1309" t="s">
        <v>7</v>
      </c>
      <c r="F1309">
        <v>11</v>
      </c>
      <c r="G1309">
        <v>6</v>
      </c>
      <c r="H1309" t="s">
        <v>8</v>
      </c>
      <c r="I1309">
        <f t="shared" si="80"/>
        <v>0</v>
      </c>
      <c r="J1309">
        <f>IF(Table2[[#This Row],[Drained_after_socializing]]="Yes",1,IF(Table2[[#This Row],[Drained_after_socializing]]="No",0,""))</f>
        <v>0</v>
      </c>
      <c r="K1309">
        <f t="shared" si="81"/>
        <v>1</v>
      </c>
      <c r="L1309" t="str">
        <f t="shared" si="82"/>
        <v>Low</v>
      </c>
      <c r="M1309">
        <f t="shared" si="83"/>
        <v>0</v>
      </c>
    </row>
    <row r="1310" spans="1:13" x14ac:dyDescent="0.35">
      <c r="A1310">
        <v>7</v>
      </c>
      <c r="B1310" t="s">
        <v>9</v>
      </c>
      <c r="C1310">
        <v>2</v>
      </c>
      <c r="D1310">
        <v>0</v>
      </c>
      <c r="E1310" t="s">
        <v>9</v>
      </c>
      <c r="F1310">
        <v>2</v>
      </c>
      <c r="G1310">
        <v>0</v>
      </c>
      <c r="H1310" t="s">
        <v>10</v>
      </c>
      <c r="I1310">
        <f t="shared" si="80"/>
        <v>1</v>
      </c>
      <c r="J1310">
        <f>IF(Table2[[#This Row],[Drained_after_socializing]]="Yes",1,IF(Table2[[#This Row],[Drained_after_socializing]]="No",0,""))</f>
        <v>1</v>
      </c>
      <c r="K1310">
        <f t="shared" si="81"/>
        <v>0</v>
      </c>
      <c r="L1310" t="str">
        <f t="shared" si="82"/>
        <v>Medium</v>
      </c>
      <c r="M1310">
        <f t="shared" si="83"/>
        <v>4.5061608304100043</v>
      </c>
    </row>
    <row r="1311" spans="1:13" x14ac:dyDescent="0.35">
      <c r="A1311">
        <v>1</v>
      </c>
      <c r="B1311" t="s">
        <v>7</v>
      </c>
      <c r="C1311">
        <v>4</v>
      </c>
      <c r="D1311">
        <v>6</v>
      </c>
      <c r="E1311" t="s">
        <v>7</v>
      </c>
      <c r="F1311">
        <v>10</v>
      </c>
      <c r="G1311">
        <v>4</v>
      </c>
      <c r="H1311" t="s">
        <v>8</v>
      </c>
      <c r="I1311">
        <f t="shared" si="80"/>
        <v>0</v>
      </c>
      <c r="J1311">
        <f>IF(Table2[[#This Row],[Drained_after_socializing]]="Yes",1,IF(Table2[[#This Row],[Drained_after_socializing]]="No",0,""))</f>
        <v>0</v>
      </c>
      <c r="K1311">
        <f t="shared" si="81"/>
        <v>1</v>
      </c>
      <c r="L1311" t="str">
        <f t="shared" si="82"/>
        <v>Low</v>
      </c>
      <c r="M1311">
        <f t="shared" si="83"/>
        <v>0</v>
      </c>
    </row>
    <row r="1312" spans="1:13" x14ac:dyDescent="0.35">
      <c r="A1312">
        <v>5</v>
      </c>
      <c r="B1312" t="s">
        <v>9</v>
      </c>
      <c r="C1312">
        <v>2</v>
      </c>
      <c r="D1312">
        <v>0</v>
      </c>
      <c r="E1312" t="s">
        <v>9</v>
      </c>
      <c r="F1312">
        <v>1</v>
      </c>
      <c r="G1312">
        <v>1</v>
      </c>
      <c r="H1312" t="s">
        <v>10</v>
      </c>
      <c r="I1312">
        <f t="shared" si="80"/>
        <v>1</v>
      </c>
      <c r="J1312">
        <f>IF(Table2[[#This Row],[Drained_after_socializing]]="Yes",1,IF(Table2[[#This Row],[Drained_after_socializing]]="No",0,""))</f>
        <v>1</v>
      </c>
      <c r="K1312">
        <f t="shared" si="81"/>
        <v>0</v>
      </c>
      <c r="L1312" t="str">
        <f t="shared" si="82"/>
        <v>Medium</v>
      </c>
      <c r="M1312">
        <f t="shared" si="83"/>
        <v>4.5061608304100043</v>
      </c>
    </row>
    <row r="1313" spans="1:13" x14ac:dyDescent="0.35">
      <c r="A1313">
        <v>3</v>
      </c>
      <c r="B1313" t="s">
        <v>7</v>
      </c>
      <c r="C1313">
        <v>7</v>
      </c>
      <c r="D1313">
        <v>6</v>
      </c>
      <c r="E1313" t="s">
        <v>7</v>
      </c>
      <c r="F1313">
        <v>6</v>
      </c>
      <c r="G1313">
        <v>5</v>
      </c>
      <c r="H1313" t="s">
        <v>8</v>
      </c>
      <c r="I1313">
        <f t="shared" si="80"/>
        <v>0</v>
      </c>
      <c r="J1313">
        <f>IF(Table2[[#This Row],[Drained_after_socializing]]="Yes",1,IF(Table2[[#This Row],[Drained_after_socializing]]="No",0,""))</f>
        <v>0</v>
      </c>
      <c r="K1313">
        <f t="shared" si="81"/>
        <v>1</v>
      </c>
      <c r="L1313" t="str">
        <f t="shared" si="82"/>
        <v>Low</v>
      </c>
      <c r="M1313">
        <f t="shared" si="83"/>
        <v>0</v>
      </c>
    </row>
    <row r="1314" spans="1:13" x14ac:dyDescent="0.35">
      <c r="A1314">
        <v>10</v>
      </c>
      <c r="B1314" t="s">
        <v>9</v>
      </c>
      <c r="C1314">
        <v>0</v>
      </c>
      <c r="D1314">
        <v>2</v>
      </c>
      <c r="E1314" t="s">
        <v>9</v>
      </c>
      <c r="F1314">
        <v>3</v>
      </c>
      <c r="G1314">
        <v>1</v>
      </c>
      <c r="H1314" t="s">
        <v>10</v>
      </c>
      <c r="I1314">
        <f t="shared" si="80"/>
        <v>1</v>
      </c>
      <c r="J1314">
        <f>IF(Table2[[#This Row],[Drained_after_socializing]]="Yes",1,IF(Table2[[#This Row],[Drained_after_socializing]]="No",0,""))</f>
        <v>1</v>
      </c>
      <c r="K1314">
        <f t="shared" si="81"/>
        <v>0</v>
      </c>
      <c r="L1314" t="str">
        <f t="shared" si="82"/>
        <v>High</v>
      </c>
      <c r="M1314">
        <f t="shared" si="83"/>
        <v>4.5061608304100043</v>
      </c>
    </row>
    <row r="1315" spans="1:13" x14ac:dyDescent="0.35">
      <c r="A1315">
        <v>1</v>
      </c>
      <c r="B1315" t="s">
        <v>7</v>
      </c>
      <c r="C1315">
        <v>8</v>
      </c>
      <c r="D1315">
        <v>5</v>
      </c>
      <c r="E1315" t="s">
        <v>7</v>
      </c>
      <c r="F1315">
        <v>14</v>
      </c>
      <c r="G1315">
        <v>7</v>
      </c>
      <c r="H1315" t="s">
        <v>8</v>
      </c>
      <c r="I1315">
        <f t="shared" si="80"/>
        <v>0</v>
      </c>
      <c r="J1315">
        <f>IF(Table2[[#This Row],[Drained_after_socializing]]="Yes",1,IF(Table2[[#This Row],[Drained_after_socializing]]="No",0,""))</f>
        <v>0</v>
      </c>
      <c r="K1315">
        <f t="shared" si="81"/>
        <v>1</v>
      </c>
      <c r="L1315" t="str">
        <f t="shared" si="82"/>
        <v>Low</v>
      </c>
      <c r="M1315">
        <f t="shared" si="83"/>
        <v>0</v>
      </c>
    </row>
    <row r="1316" spans="1:13" x14ac:dyDescent="0.35">
      <c r="A1316">
        <v>1</v>
      </c>
      <c r="B1316" t="s">
        <v>7</v>
      </c>
      <c r="C1316">
        <v>7</v>
      </c>
      <c r="D1316">
        <v>4</v>
      </c>
      <c r="E1316" t="s">
        <v>7</v>
      </c>
      <c r="F1316">
        <v>10</v>
      </c>
      <c r="G1316">
        <v>4</v>
      </c>
      <c r="H1316" t="s">
        <v>8</v>
      </c>
      <c r="I1316">
        <f t="shared" si="80"/>
        <v>0</v>
      </c>
      <c r="J1316">
        <f>IF(Table2[[#This Row],[Drained_after_socializing]]="Yes",1,IF(Table2[[#This Row],[Drained_after_socializing]]="No",0,""))</f>
        <v>0</v>
      </c>
      <c r="K1316">
        <f t="shared" si="81"/>
        <v>1</v>
      </c>
      <c r="L1316" t="str">
        <f t="shared" si="82"/>
        <v>Low</v>
      </c>
      <c r="M1316">
        <f t="shared" si="83"/>
        <v>0</v>
      </c>
    </row>
    <row r="1317" spans="1:13" x14ac:dyDescent="0.35">
      <c r="A1317">
        <v>7</v>
      </c>
      <c r="B1317" t="s">
        <v>9</v>
      </c>
      <c r="C1317">
        <v>3</v>
      </c>
      <c r="D1317">
        <v>1</v>
      </c>
      <c r="E1317" t="s">
        <v>9</v>
      </c>
      <c r="F1317">
        <v>2</v>
      </c>
      <c r="G1317">
        <v>1</v>
      </c>
      <c r="H1317" t="s">
        <v>10</v>
      </c>
      <c r="I1317">
        <f t="shared" si="80"/>
        <v>1</v>
      </c>
      <c r="J1317">
        <f>IF(Table2[[#This Row],[Drained_after_socializing]]="Yes",1,IF(Table2[[#This Row],[Drained_after_socializing]]="No",0,""))</f>
        <v>1</v>
      </c>
      <c r="K1317">
        <f t="shared" si="81"/>
        <v>0</v>
      </c>
      <c r="L1317" t="str">
        <f t="shared" si="82"/>
        <v>Medium</v>
      </c>
      <c r="M1317">
        <f t="shared" si="83"/>
        <v>4.5061608304100043</v>
      </c>
    </row>
    <row r="1318" spans="1:13" x14ac:dyDescent="0.35">
      <c r="A1318">
        <v>0</v>
      </c>
      <c r="B1318" t="s">
        <v>7</v>
      </c>
      <c r="C1318">
        <v>6</v>
      </c>
      <c r="D1318">
        <v>4</v>
      </c>
      <c r="E1318" t="s">
        <v>7</v>
      </c>
      <c r="F1318">
        <v>8</v>
      </c>
      <c r="G1318">
        <v>6</v>
      </c>
      <c r="H1318" t="s">
        <v>8</v>
      </c>
      <c r="I1318">
        <f t="shared" si="80"/>
        <v>0</v>
      </c>
      <c r="J1318">
        <f>IF(Table2[[#This Row],[Drained_after_socializing]]="Yes",1,IF(Table2[[#This Row],[Drained_after_socializing]]="No",0,""))</f>
        <v>0</v>
      </c>
      <c r="K1318">
        <f t="shared" si="81"/>
        <v>1</v>
      </c>
      <c r="L1318" t="str">
        <f t="shared" si="82"/>
        <v>Low</v>
      </c>
      <c r="M1318">
        <f t="shared" si="83"/>
        <v>0</v>
      </c>
    </row>
    <row r="1319" spans="1:13" x14ac:dyDescent="0.35">
      <c r="A1319">
        <v>0</v>
      </c>
      <c r="B1319" t="s">
        <v>7</v>
      </c>
      <c r="C1319">
        <v>8</v>
      </c>
      <c r="D1319">
        <v>5</v>
      </c>
      <c r="E1319" t="s">
        <v>7</v>
      </c>
      <c r="F1319">
        <v>9</v>
      </c>
      <c r="G1319">
        <v>3</v>
      </c>
      <c r="H1319" t="s">
        <v>8</v>
      </c>
      <c r="I1319">
        <f t="shared" si="80"/>
        <v>0</v>
      </c>
      <c r="J1319">
        <f>IF(Table2[[#This Row],[Drained_after_socializing]]="Yes",1,IF(Table2[[#This Row],[Drained_after_socializing]]="No",0,""))</f>
        <v>0</v>
      </c>
      <c r="K1319">
        <f t="shared" si="81"/>
        <v>1</v>
      </c>
      <c r="L1319" t="str">
        <f t="shared" si="82"/>
        <v>Low</v>
      </c>
      <c r="M1319">
        <f t="shared" si="83"/>
        <v>0</v>
      </c>
    </row>
    <row r="1320" spans="1:13" x14ac:dyDescent="0.35">
      <c r="A1320">
        <v>1</v>
      </c>
      <c r="B1320" t="s">
        <v>7</v>
      </c>
      <c r="C1320">
        <v>6</v>
      </c>
      <c r="D1320">
        <v>5</v>
      </c>
      <c r="E1320" t="s">
        <v>7</v>
      </c>
      <c r="F1320">
        <v>8</v>
      </c>
      <c r="G1320">
        <v>3</v>
      </c>
      <c r="H1320" t="s">
        <v>8</v>
      </c>
      <c r="I1320">
        <f t="shared" si="80"/>
        <v>0</v>
      </c>
      <c r="J1320">
        <f>IF(Table2[[#This Row],[Drained_after_socializing]]="Yes",1,IF(Table2[[#This Row],[Drained_after_socializing]]="No",0,""))</f>
        <v>0</v>
      </c>
      <c r="K1320">
        <f t="shared" si="81"/>
        <v>1</v>
      </c>
      <c r="L1320" t="str">
        <f t="shared" si="82"/>
        <v>Low</v>
      </c>
      <c r="M1320">
        <f t="shared" si="83"/>
        <v>0</v>
      </c>
    </row>
    <row r="1321" spans="1:13" x14ac:dyDescent="0.35">
      <c r="A1321">
        <v>3</v>
      </c>
      <c r="B1321" t="s">
        <v>7</v>
      </c>
      <c r="C1321">
        <v>4</v>
      </c>
      <c r="D1321">
        <v>4</v>
      </c>
      <c r="E1321" t="s">
        <v>7</v>
      </c>
      <c r="F1321">
        <v>12</v>
      </c>
      <c r="G1321">
        <v>3</v>
      </c>
      <c r="H1321" t="s">
        <v>8</v>
      </c>
      <c r="I1321">
        <f t="shared" si="80"/>
        <v>0</v>
      </c>
      <c r="J1321">
        <f>IF(Table2[[#This Row],[Drained_after_socializing]]="Yes",1,IF(Table2[[#This Row],[Drained_after_socializing]]="No",0,""))</f>
        <v>0</v>
      </c>
      <c r="K1321">
        <f t="shared" si="81"/>
        <v>1</v>
      </c>
      <c r="L1321" t="str">
        <f t="shared" si="82"/>
        <v>Low</v>
      </c>
      <c r="M1321">
        <f t="shared" si="83"/>
        <v>0</v>
      </c>
    </row>
    <row r="1322" spans="1:13" x14ac:dyDescent="0.35">
      <c r="A1322">
        <v>2</v>
      </c>
      <c r="B1322" t="s">
        <v>7</v>
      </c>
      <c r="C1322">
        <v>7</v>
      </c>
      <c r="D1322">
        <v>7</v>
      </c>
      <c r="E1322" t="s">
        <v>7</v>
      </c>
      <c r="F1322">
        <v>10</v>
      </c>
      <c r="G1322">
        <v>8</v>
      </c>
      <c r="H1322" t="s">
        <v>8</v>
      </c>
      <c r="I1322">
        <f t="shared" si="80"/>
        <v>0</v>
      </c>
      <c r="J1322">
        <f>IF(Table2[[#This Row],[Drained_after_socializing]]="Yes",1,IF(Table2[[#This Row],[Drained_after_socializing]]="No",0,""))</f>
        <v>0</v>
      </c>
      <c r="K1322">
        <f t="shared" si="81"/>
        <v>1</v>
      </c>
      <c r="L1322" t="str">
        <f t="shared" si="82"/>
        <v>Low</v>
      </c>
      <c r="M1322">
        <f t="shared" si="83"/>
        <v>0</v>
      </c>
    </row>
    <row r="1323" spans="1:13" x14ac:dyDescent="0.35">
      <c r="A1323">
        <v>2</v>
      </c>
      <c r="B1323" t="s">
        <v>7</v>
      </c>
      <c r="C1323">
        <v>3.963354475</v>
      </c>
      <c r="D1323">
        <v>4</v>
      </c>
      <c r="E1323" t="s">
        <v>7</v>
      </c>
      <c r="F1323">
        <v>12</v>
      </c>
      <c r="G1323">
        <v>5</v>
      </c>
      <c r="H1323" t="s">
        <v>10</v>
      </c>
      <c r="I1323">
        <f t="shared" si="80"/>
        <v>0</v>
      </c>
      <c r="J1323">
        <f>IF(Table2[[#This Row],[Drained_after_socializing]]="Yes",1,IF(Table2[[#This Row],[Drained_after_socializing]]="No",0,""))</f>
        <v>0</v>
      </c>
      <c r="K1323">
        <f t="shared" si="81"/>
        <v>0</v>
      </c>
      <c r="L1323" t="str">
        <f t="shared" si="82"/>
        <v>Low</v>
      </c>
      <c r="M1323">
        <f t="shared" si="83"/>
        <v>4.5061608304100043</v>
      </c>
    </row>
    <row r="1324" spans="1:13" x14ac:dyDescent="0.35">
      <c r="A1324">
        <v>1</v>
      </c>
      <c r="B1324" t="s">
        <v>7</v>
      </c>
      <c r="C1324">
        <v>9</v>
      </c>
      <c r="D1324">
        <v>4</v>
      </c>
      <c r="E1324" t="s">
        <v>7</v>
      </c>
      <c r="F1324">
        <v>7</v>
      </c>
      <c r="G1324">
        <v>7</v>
      </c>
      <c r="H1324" t="s">
        <v>8</v>
      </c>
      <c r="I1324">
        <f t="shared" si="80"/>
        <v>0</v>
      </c>
      <c r="J1324">
        <f>IF(Table2[[#This Row],[Drained_after_socializing]]="Yes",1,IF(Table2[[#This Row],[Drained_after_socializing]]="No",0,""))</f>
        <v>0</v>
      </c>
      <c r="K1324">
        <f t="shared" si="81"/>
        <v>1</v>
      </c>
      <c r="L1324" t="str">
        <f t="shared" si="82"/>
        <v>Low</v>
      </c>
      <c r="M1324">
        <f t="shared" si="83"/>
        <v>0</v>
      </c>
    </row>
    <row r="1325" spans="1:13" x14ac:dyDescent="0.35">
      <c r="A1325">
        <v>3</v>
      </c>
      <c r="B1325" t="s">
        <v>7</v>
      </c>
      <c r="C1325">
        <v>8</v>
      </c>
      <c r="D1325">
        <v>7</v>
      </c>
      <c r="E1325" t="s">
        <v>7</v>
      </c>
      <c r="F1325">
        <v>10</v>
      </c>
      <c r="G1325">
        <v>3.5647266310000001</v>
      </c>
      <c r="H1325" t="s">
        <v>8</v>
      </c>
      <c r="I1325">
        <f t="shared" si="80"/>
        <v>0</v>
      </c>
      <c r="J1325">
        <f>IF(Table2[[#This Row],[Drained_after_socializing]]="Yes",1,IF(Table2[[#This Row],[Drained_after_socializing]]="No",0,""))</f>
        <v>0</v>
      </c>
      <c r="K1325">
        <f t="shared" si="81"/>
        <v>1</v>
      </c>
      <c r="L1325" t="str">
        <f t="shared" si="82"/>
        <v>Low</v>
      </c>
      <c r="M1325">
        <f t="shared" si="83"/>
        <v>0</v>
      </c>
    </row>
    <row r="1326" spans="1:13" x14ac:dyDescent="0.35">
      <c r="A1326">
        <v>1</v>
      </c>
      <c r="B1326" t="s">
        <v>7</v>
      </c>
      <c r="C1326">
        <v>7</v>
      </c>
      <c r="D1326">
        <v>4</v>
      </c>
      <c r="E1326" t="s">
        <v>7</v>
      </c>
      <c r="F1326">
        <v>7</v>
      </c>
      <c r="G1326">
        <v>3</v>
      </c>
      <c r="H1326" t="s">
        <v>8</v>
      </c>
      <c r="I1326">
        <f t="shared" si="80"/>
        <v>0</v>
      </c>
      <c r="J1326">
        <f>IF(Table2[[#This Row],[Drained_after_socializing]]="Yes",1,IF(Table2[[#This Row],[Drained_after_socializing]]="No",0,""))</f>
        <v>0</v>
      </c>
      <c r="K1326">
        <f t="shared" si="81"/>
        <v>1</v>
      </c>
      <c r="L1326" t="str">
        <f t="shared" si="82"/>
        <v>Low</v>
      </c>
      <c r="M1326">
        <f t="shared" si="83"/>
        <v>0</v>
      </c>
    </row>
    <row r="1327" spans="1:13" x14ac:dyDescent="0.35">
      <c r="A1327">
        <v>5</v>
      </c>
      <c r="B1327" t="s">
        <v>9</v>
      </c>
      <c r="C1327">
        <v>1</v>
      </c>
      <c r="D1327">
        <v>0</v>
      </c>
      <c r="E1327" t="s">
        <v>9</v>
      </c>
      <c r="F1327">
        <v>3</v>
      </c>
      <c r="G1327">
        <v>2</v>
      </c>
      <c r="H1327" t="s">
        <v>10</v>
      </c>
      <c r="I1327">
        <f t="shared" si="80"/>
        <v>1</v>
      </c>
      <c r="J1327">
        <f>IF(Table2[[#This Row],[Drained_after_socializing]]="Yes",1,IF(Table2[[#This Row],[Drained_after_socializing]]="No",0,""))</f>
        <v>1</v>
      </c>
      <c r="K1327">
        <f t="shared" si="81"/>
        <v>0</v>
      </c>
      <c r="L1327" t="str">
        <f t="shared" si="82"/>
        <v>Medium</v>
      </c>
      <c r="M1327">
        <f t="shared" si="83"/>
        <v>4.5061608304100043</v>
      </c>
    </row>
    <row r="1328" spans="1:13" x14ac:dyDescent="0.35">
      <c r="A1328">
        <v>5</v>
      </c>
      <c r="B1328" t="s">
        <v>9</v>
      </c>
      <c r="C1328">
        <v>2</v>
      </c>
      <c r="D1328">
        <v>2</v>
      </c>
      <c r="E1328" t="s">
        <v>9</v>
      </c>
      <c r="F1328">
        <v>0</v>
      </c>
      <c r="G1328">
        <v>0</v>
      </c>
      <c r="H1328" t="s">
        <v>10</v>
      </c>
      <c r="I1328">
        <f t="shared" si="80"/>
        <v>1</v>
      </c>
      <c r="J1328">
        <f>IF(Table2[[#This Row],[Drained_after_socializing]]="Yes",1,IF(Table2[[#This Row],[Drained_after_socializing]]="No",0,""))</f>
        <v>1</v>
      </c>
      <c r="K1328">
        <f t="shared" si="81"/>
        <v>0</v>
      </c>
      <c r="L1328" t="str">
        <f t="shared" si="82"/>
        <v>Medium</v>
      </c>
      <c r="M1328">
        <f t="shared" si="83"/>
        <v>4.5061608304100043</v>
      </c>
    </row>
    <row r="1329" spans="1:13" x14ac:dyDescent="0.35">
      <c r="A1329">
        <v>0</v>
      </c>
      <c r="B1329" t="s">
        <v>7</v>
      </c>
      <c r="C1329">
        <v>5</v>
      </c>
      <c r="D1329">
        <v>4</v>
      </c>
      <c r="E1329" t="s">
        <v>7</v>
      </c>
      <c r="F1329">
        <v>6</v>
      </c>
      <c r="G1329">
        <v>8</v>
      </c>
      <c r="H1329" t="s">
        <v>8</v>
      </c>
      <c r="I1329">
        <f t="shared" si="80"/>
        <v>0</v>
      </c>
      <c r="J1329">
        <f>IF(Table2[[#This Row],[Drained_after_socializing]]="Yes",1,IF(Table2[[#This Row],[Drained_after_socializing]]="No",0,""))</f>
        <v>0</v>
      </c>
      <c r="K1329">
        <f t="shared" si="81"/>
        <v>1</v>
      </c>
      <c r="L1329" t="str">
        <f t="shared" si="82"/>
        <v>Low</v>
      </c>
      <c r="M1329">
        <f t="shared" si="83"/>
        <v>0</v>
      </c>
    </row>
    <row r="1330" spans="1:13" x14ac:dyDescent="0.35">
      <c r="A1330">
        <v>1</v>
      </c>
      <c r="B1330" t="s">
        <v>7</v>
      </c>
      <c r="C1330">
        <v>8</v>
      </c>
      <c r="D1330">
        <v>4</v>
      </c>
      <c r="E1330" t="s">
        <v>7</v>
      </c>
      <c r="F1330">
        <v>9</v>
      </c>
      <c r="G1330">
        <v>7</v>
      </c>
      <c r="H1330" t="s">
        <v>8</v>
      </c>
      <c r="I1330">
        <f t="shared" si="80"/>
        <v>0</v>
      </c>
      <c r="J1330">
        <f>IF(Table2[[#This Row],[Drained_after_socializing]]="Yes",1,IF(Table2[[#This Row],[Drained_after_socializing]]="No",0,""))</f>
        <v>0</v>
      </c>
      <c r="K1330">
        <f t="shared" si="81"/>
        <v>1</v>
      </c>
      <c r="L1330" t="str">
        <f t="shared" si="82"/>
        <v>Low</v>
      </c>
      <c r="M1330">
        <f t="shared" si="83"/>
        <v>0</v>
      </c>
    </row>
    <row r="1331" spans="1:13" x14ac:dyDescent="0.35">
      <c r="A1331">
        <v>11</v>
      </c>
      <c r="B1331" t="s">
        <v>9</v>
      </c>
      <c r="C1331">
        <v>2</v>
      </c>
      <c r="D1331">
        <v>2</v>
      </c>
      <c r="E1331" t="s">
        <v>9</v>
      </c>
      <c r="F1331">
        <v>4</v>
      </c>
      <c r="G1331">
        <v>2</v>
      </c>
      <c r="H1331" t="s">
        <v>10</v>
      </c>
      <c r="I1331">
        <f t="shared" si="80"/>
        <v>1</v>
      </c>
      <c r="J1331">
        <f>IF(Table2[[#This Row],[Drained_after_socializing]]="Yes",1,IF(Table2[[#This Row],[Drained_after_socializing]]="No",0,""))</f>
        <v>1</v>
      </c>
      <c r="K1331">
        <f t="shared" si="81"/>
        <v>0</v>
      </c>
      <c r="L1331" t="str">
        <f t="shared" si="82"/>
        <v>High</v>
      </c>
      <c r="M1331">
        <f t="shared" si="83"/>
        <v>4.5061608304100043</v>
      </c>
    </row>
    <row r="1332" spans="1:13" x14ac:dyDescent="0.35">
      <c r="A1332">
        <v>7</v>
      </c>
      <c r="B1332" t="s">
        <v>9</v>
      </c>
      <c r="C1332">
        <v>1</v>
      </c>
      <c r="D1332">
        <v>2</v>
      </c>
      <c r="E1332" t="s">
        <v>9</v>
      </c>
      <c r="F1332">
        <v>2</v>
      </c>
      <c r="G1332">
        <v>0</v>
      </c>
      <c r="H1332" t="s">
        <v>10</v>
      </c>
      <c r="I1332">
        <f t="shared" si="80"/>
        <v>1</v>
      </c>
      <c r="J1332">
        <f>IF(Table2[[#This Row],[Drained_after_socializing]]="Yes",1,IF(Table2[[#This Row],[Drained_after_socializing]]="No",0,""))</f>
        <v>1</v>
      </c>
      <c r="K1332">
        <f t="shared" si="81"/>
        <v>0</v>
      </c>
      <c r="L1332" t="str">
        <f t="shared" si="82"/>
        <v>Medium</v>
      </c>
      <c r="M1332">
        <f t="shared" si="83"/>
        <v>4.5061608304100043</v>
      </c>
    </row>
    <row r="1333" spans="1:13" x14ac:dyDescent="0.35">
      <c r="A1333">
        <v>3</v>
      </c>
      <c r="B1333" t="s">
        <v>7</v>
      </c>
      <c r="C1333">
        <v>5</v>
      </c>
      <c r="D1333">
        <v>7</v>
      </c>
      <c r="E1333" t="s">
        <v>7</v>
      </c>
      <c r="F1333">
        <v>10</v>
      </c>
      <c r="G1333">
        <v>7</v>
      </c>
      <c r="H1333" t="s">
        <v>8</v>
      </c>
      <c r="I1333">
        <f t="shared" si="80"/>
        <v>0</v>
      </c>
      <c r="J1333">
        <f>IF(Table2[[#This Row],[Drained_after_socializing]]="Yes",1,IF(Table2[[#This Row],[Drained_after_socializing]]="No",0,""))</f>
        <v>0</v>
      </c>
      <c r="K1333">
        <f t="shared" si="81"/>
        <v>1</v>
      </c>
      <c r="L1333" t="str">
        <f t="shared" si="82"/>
        <v>Low</v>
      </c>
      <c r="M1333">
        <f t="shared" si="83"/>
        <v>0</v>
      </c>
    </row>
    <row r="1334" spans="1:13" x14ac:dyDescent="0.35">
      <c r="A1334">
        <v>9</v>
      </c>
      <c r="B1334" t="s">
        <v>9</v>
      </c>
      <c r="C1334">
        <v>3</v>
      </c>
      <c r="D1334">
        <v>2</v>
      </c>
      <c r="E1334" t="s">
        <v>9</v>
      </c>
      <c r="F1334">
        <v>1</v>
      </c>
      <c r="G1334">
        <v>2</v>
      </c>
      <c r="H1334" t="s">
        <v>10</v>
      </c>
      <c r="I1334">
        <f t="shared" si="80"/>
        <v>1</v>
      </c>
      <c r="J1334">
        <f>IF(Table2[[#This Row],[Drained_after_socializing]]="Yes",1,IF(Table2[[#This Row],[Drained_after_socializing]]="No",0,""))</f>
        <v>1</v>
      </c>
      <c r="K1334">
        <f t="shared" si="81"/>
        <v>0</v>
      </c>
      <c r="L1334" t="str">
        <f t="shared" si="82"/>
        <v>High</v>
      </c>
      <c r="M1334">
        <f t="shared" si="83"/>
        <v>4.5061608304100043</v>
      </c>
    </row>
    <row r="1335" spans="1:13" x14ac:dyDescent="0.35">
      <c r="A1335">
        <v>5</v>
      </c>
      <c r="B1335" t="s">
        <v>7</v>
      </c>
      <c r="C1335">
        <v>3</v>
      </c>
      <c r="D1335">
        <v>0</v>
      </c>
      <c r="E1335" t="s">
        <v>9</v>
      </c>
      <c r="F1335">
        <v>4</v>
      </c>
      <c r="G1335">
        <v>0</v>
      </c>
      <c r="H1335" t="s">
        <v>10</v>
      </c>
      <c r="I1335">
        <f t="shared" si="80"/>
        <v>0</v>
      </c>
      <c r="J1335">
        <f>IF(Table2[[#This Row],[Drained_after_socializing]]="Yes",1,IF(Table2[[#This Row],[Drained_after_socializing]]="No",0,""))</f>
        <v>1</v>
      </c>
      <c r="K1335">
        <f t="shared" si="81"/>
        <v>0</v>
      </c>
      <c r="L1335" t="str">
        <f t="shared" si="82"/>
        <v>Medium</v>
      </c>
      <c r="M1335">
        <f t="shared" si="83"/>
        <v>4.5061608304100043</v>
      </c>
    </row>
    <row r="1336" spans="1:13" x14ac:dyDescent="0.35">
      <c r="A1336">
        <v>11</v>
      </c>
      <c r="B1336" t="s">
        <v>9</v>
      </c>
      <c r="C1336">
        <v>2</v>
      </c>
      <c r="D1336">
        <v>2</v>
      </c>
      <c r="E1336" t="s">
        <v>9</v>
      </c>
      <c r="F1336">
        <v>5</v>
      </c>
      <c r="G1336">
        <v>1</v>
      </c>
      <c r="H1336" t="s">
        <v>10</v>
      </c>
      <c r="I1336">
        <f t="shared" si="80"/>
        <v>1</v>
      </c>
      <c r="J1336">
        <f>IF(Table2[[#This Row],[Drained_after_socializing]]="Yes",1,IF(Table2[[#This Row],[Drained_after_socializing]]="No",0,""))</f>
        <v>1</v>
      </c>
      <c r="K1336">
        <f t="shared" si="81"/>
        <v>0</v>
      </c>
      <c r="L1336" t="str">
        <f t="shared" si="82"/>
        <v>High</v>
      </c>
      <c r="M1336">
        <f t="shared" si="83"/>
        <v>4.5061608304100043</v>
      </c>
    </row>
    <row r="1337" spans="1:13" x14ac:dyDescent="0.35">
      <c r="A1337">
        <v>0</v>
      </c>
      <c r="B1337" t="s">
        <v>7</v>
      </c>
      <c r="C1337">
        <v>6</v>
      </c>
      <c r="D1337">
        <v>7</v>
      </c>
      <c r="E1337" t="s">
        <v>7</v>
      </c>
      <c r="F1337">
        <v>8</v>
      </c>
      <c r="G1337">
        <v>7</v>
      </c>
      <c r="H1337" t="s">
        <v>8</v>
      </c>
      <c r="I1337">
        <f t="shared" si="80"/>
        <v>0</v>
      </c>
      <c r="J1337">
        <f>IF(Table2[[#This Row],[Drained_after_socializing]]="Yes",1,IF(Table2[[#This Row],[Drained_after_socializing]]="No",0,""))</f>
        <v>0</v>
      </c>
      <c r="K1337">
        <f t="shared" si="81"/>
        <v>1</v>
      </c>
      <c r="L1337" t="str">
        <f t="shared" si="82"/>
        <v>Low</v>
      </c>
      <c r="M1337">
        <f t="shared" si="83"/>
        <v>0</v>
      </c>
    </row>
    <row r="1338" spans="1:13" x14ac:dyDescent="0.35">
      <c r="A1338">
        <v>4</v>
      </c>
      <c r="B1338" t="s">
        <v>9</v>
      </c>
      <c r="C1338">
        <v>2</v>
      </c>
      <c r="D1338">
        <v>2</v>
      </c>
      <c r="E1338" t="s">
        <v>9</v>
      </c>
      <c r="F1338">
        <v>2</v>
      </c>
      <c r="G1338">
        <v>2</v>
      </c>
      <c r="H1338" t="s">
        <v>10</v>
      </c>
      <c r="I1338">
        <f t="shared" si="80"/>
        <v>1</v>
      </c>
      <c r="J1338">
        <f>IF(Table2[[#This Row],[Drained_after_socializing]]="Yes",1,IF(Table2[[#This Row],[Drained_after_socializing]]="No",0,""))</f>
        <v>1</v>
      </c>
      <c r="K1338">
        <f t="shared" si="81"/>
        <v>0</v>
      </c>
      <c r="L1338" t="str">
        <f t="shared" si="82"/>
        <v>Medium</v>
      </c>
      <c r="M1338">
        <f t="shared" si="83"/>
        <v>4.5061608304100043</v>
      </c>
    </row>
    <row r="1339" spans="1:13" x14ac:dyDescent="0.35">
      <c r="A1339">
        <v>0</v>
      </c>
      <c r="B1339" t="s">
        <v>7</v>
      </c>
      <c r="C1339">
        <v>7</v>
      </c>
      <c r="D1339">
        <v>5</v>
      </c>
      <c r="E1339" t="s">
        <v>7</v>
      </c>
      <c r="F1339">
        <v>13</v>
      </c>
      <c r="G1339">
        <v>4</v>
      </c>
      <c r="H1339" t="s">
        <v>8</v>
      </c>
      <c r="I1339">
        <f t="shared" si="80"/>
        <v>0</v>
      </c>
      <c r="J1339">
        <f>IF(Table2[[#This Row],[Drained_after_socializing]]="Yes",1,IF(Table2[[#This Row],[Drained_after_socializing]]="No",0,""))</f>
        <v>0</v>
      </c>
      <c r="K1339">
        <f t="shared" si="81"/>
        <v>1</v>
      </c>
      <c r="L1339" t="str">
        <f t="shared" si="82"/>
        <v>Low</v>
      </c>
      <c r="M1339">
        <f t="shared" si="83"/>
        <v>0</v>
      </c>
    </row>
    <row r="1340" spans="1:13" x14ac:dyDescent="0.35">
      <c r="A1340">
        <v>3</v>
      </c>
      <c r="B1340" t="s">
        <v>7</v>
      </c>
      <c r="C1340">
        <v>6</v>
      </c>
      <c r="D1340">
        <v>5</v>
      </c>
      <c r="E1340" t="s">
        <v>7</v>
      </c>
      <c r="F1340">
        <v>14</v>
      </c>
      <c r="G1340">
        <v>3</v>
      </c>
      <c r="H1340" t="s">
        <v>8</v>
      </c>
      <c r="I1340">
        <f t="shared" si="80"/>
        <v>0</v>
      </c>
      <c r="J1340">
        <f>IF(Table2[[#This Row],[Drained_after_socializing]]="Yes",1,IF(Table2[[#This Row],[Drained_after_socializing]]="No",0,""))</f>
        <v>0</v>
      </c>
      <c r="K1340">
        <f t="shared" si="81"/>
        <v>1</v>
      </c>
      <c r="L1340" t="str">
        <f t="shared" si="82"/>
        <v>Low</v>
      </c>
      <c r="M1340">
        <f t="shared" si="83"/>
        <v>0</v>
      </c>
    </row>
    <row r="1341" spans="1:13" x14ac:dyDescent="0.35">
      <c r="A1341">
        <v>10</v>
      </c>
      <c r="B1341" t="s">
        <v>9</v>
      </c>
      <c r="C1341">
        <v>0</v>
      </c>
      <c r="D1341">
        <v>2</v>
      </c>
      <c r="E1341" t="s">
        <v>9</v>
      </c>
      <c r="F1341">
        <v>4</v>
      </c>
      <c r="G1341">
        <v>0</v>
      </c>
      <c r="H1341" t="s">
        <v>10</v>
      </c>
      <c r="I1341">
        <f t="shared" si="80"/>
        <v>1</v>
      </c>
      <c r="J1341">
        <f>IF(Table2[[#This Row],[Drained_after_socializing]]="Yes",1,IF(Table2[[#This Row],[Drained_after_socializing]]="No",0,""))</f>
        <v>1</v>
      </c>
      <c r="K1341">
        <f t="shared" si="81"/>
        <v>0</v>
      </c>
      <c r="L1341" t="str">
        <f t="shared" si="82"/>
        <v>High</v>
      </c>
      <c r="M1341">
        <f t="shared" si="83"/>
        <v>4.5061608304100043</v>
      </c>
    </row>
    <row r="1342" spans="1:13" x14ac:dyDescent="0.35">
      <c r="A1342">
        <v>2</v>
      </c>
      <c r="B1342" t="s">
        <v>7</v>
      </c>
      <c r="C1342">
        <v>9</v>
      </c>
      <c r="D1342">
        <v>4</v>
      </c>
      <c r="E1342" t="s">
        <v>7</v>
      </c>
      <c r="F1342">
        <v>14</v>
      </c>
      <c r="G1342">
        <v>3</v>
      </c>
      <c r="H1342" t="s">
        <v>8</v>
      </c>
      <c r="I1342">
        <f t="shared" si="80"/>
        <v>0</v>
      </c>
      <c r="J1342">
        <f>IF(Table2[[#This Row],[Drained_after_socializing]]="Yes",1,IF(Table2[[#This Row],[Drained_after_socializing]]="No",0,""))</f>
        <v>0</v>
      </c>
      <c r="K1342">
        <f t="shared" si="81"/>
        <v>1</v>
      </c>
      <c r="L1342" t="str">
        <f t="shared" si="82"/>
        <v>Low</v>
      </c>
      <c r="M1342">
        <f t="shared" si="83"/>
        <v>0</v>
      </c>
    </row>
    <row r="1343" spans="1:13" x14ac:dyDescent="0.35">
      <c r="A1343">
        <v>8</v>
      </c>
      <c r="B1343" t="s">
        <v>9</v>
      </c>
      <c r="C1343">
        <v>0</v>
      </c>
      <c r="D1343">
        <v>1</v>
      </c>
      <c r="E1343" t="s">
        <v>9</v>
      </c>
      <c r="F1343">
        <v>5</v>
      </c>
      <c r="G1343">
        <v>0</v>
      </c>
      <c r="H1343" t="s">
        <v>10</v>
      </c>
      <c r="I1343">
        <f t="shared" si="80"/>
        <v>1</v>
      </c>
      <c r="J1343">
        <f>IF(Table2[[#This Row],[Drained_after_socializing]]="Yes",1,IF(Table2[[#This Row],[Drained_after_socializing]]="No",0,""))</f>
        <v>1</v>
      </c>
      <c r="K1343">
        <f t="shared" si="81"/>
        <v>0</v>
      </c>
      <c r="L1343" t="str">
        <f t="shared" si="82"/>
        <v>High</v>
      </c>
      <c r="M1343">
        <f t="shared" si="83"/>
        <v>4.5061608304100043</v>
      </c>
    </row>
    <row r="1344" spans="1:13" x14ac:dyDescent="0.35">
      <c r="A1344">
        <v>0</v>
      </c>
      <c r="B1344" t="s">
        <v>7</v>
      </c>
      <c r="C1344">
        <v>5</v>
      </c>
      <c r="D1344">
        <v>7</v>
      </c>
      <c r="E1344" t="s">
        <v>7</v>
      </c>
      <c r="F1344">
        <v>12</v>
      </c>
      <c r="G1344">
        <v>9</v>
      </c>
      <c r="H1344" t="s">
        <v>8</v>
      </c>
      <c r="I1344">
        <f t="shared" si="80"/>
        <v>0</v>
      </c>
      <c r="J1344">
        <f>IF(Table2[[#This Row],[Drained_after_socializing]]="Yes",1,IF(Table2[[#This Row],[Drained_after_socializing]]="No",0,""))</f>
        <v>0</v>
      </c>
      <c r="K1344">
        <f t="shared" si="81"/>
        <v>1</v>
      </c>
      <c r="L1344" t="str">
        <f t="shared" si="82"/>
        <v>Low</v>
      </c>
      <c r="M1344">
        <f t="shared" si="83"/>
        <v>0</v>
      </c>
    </row>
    <row r="1345" spans="1:13" x14ac:dyDescent="0.35">
      <c r="A1345">
        <v>1</v>
      </c>
      <c r="B1345" t="s">
        <v>7</v>
      </c>
      <c r="C1345">
        <v>8</v>
      </c>
      <c r="D1345">
        <v>4</v>
      </c>
      <c r="E1345" t="s">
        <v>7</v>
      </c>
      <c r="F1345">
        <v>9</v>
      </c>
      <c r="G1345">
        <v>5</v>
      </c>
      <c r="H1345" t="s">
        <v>8</v>
      </c>
      <c r="I1345">
        <f t="shared" si="80"/>
        <v>0</v>
      </c>
      <c r="J1345">
        <f>IF(Table2[[#This Row],[Drained_after_socializing]]="Yes",1,IF(Table2[[#This Row],[Drained_after_socializing]]="No",0,""))</f>
        <v>0</v>
      </c>
      <c r="K1345">
        <f t="shared" si="81"/>
        <v>1</v>
      </c>
      <c r="L1345" t="str">
        <f t="shared" si="82"/>
        <v>Low</v>
      </c>
      <c r="M1345">
        <f t="shared" si="83"/>
        <v>0</v>
      </c>
    </row>
    <row r="1346" spans="1:13" x14ac:dyDescent="0.35">
      <c r="A1346">
        <v>11</v>
      </c>
      <c r="B1346" t="s">
        <v>9</v>
      </c>
      <c r="C1346">
        <v>2</v>
      </c>
      <c r="D1346">
        <v>1</v>
      </c>
      <c r="E1346" t="s">
        <v>9</v>
      </c>
      <c r="F1346">
        <v>3</v>
      </c>
      <c r="G1346">
        <v>1</v>
      </c>
      <c r="H1346" t="s">
        <v>8</v>
      </c>
      <c r="I1346">
        <f t="shared" ref="I1346:I1409" si="84">IF(B1346="Yes",1,IF(B1346="No",0,""))</f>
        <v>1</v>
      </c>
      <c r="J1346">
        <f>IF(Table2[[#This Row],[Drained_after_socializing]]="Yes",1,IF(Table2[[#This Row],[Drained_after_socializing]]="No",0,""))</f>
        <v>1</v>
      </c>
      <c r="K1346">
        <f t="shared" ref="K1346:K1409" si="85">IF(H1346="Extrovert",1,IF(H1346="Introvert",0,""))</f>
        <v>1</v>
      </c>
      <c r="L1346" t="str">
        <f t="shared" ref="L1346:L1409" si="86">IF(A1346&lt;=3,"Low",IF(A1346&lt;=7,"Medium","High"))</f>
        <v>High</v>
      </c>
      <c r="M1346">
        <f t="shared" ref="M1346:M1409" si="87">AVERAGE(IF(H:H="Introvert",A:A))</f>
        <v>0</v>
      </c>
    </row>
    <row r="1347" spans="1:13" x14ac:dyDescent="0.35">
      <c r="A1347">
        <v>6</v>
      </c>
      <c r="B1347" t="s">
        <v>9</v>
      </c>
      <c r="C1347">
        <v>2</v>
      </c>
      <c r="D1347">
        <v>2</v>
      </c>
      <c r="E1347" t="s">
        <v>9</v>
      </c>
      <c r="F1347">
        <v>0</v>
      </c>
      <c r="G1347">
        <v>0</v>
      </c>
      <c r="H1347" t="s">
        <v>10</v>
      </c>
      <c r="I1347">
        <f t="shared" si="84"/>
        <v>1</v>
      </c>
      <c r="J1347">
        <f>IF(Table2[[#This Row],[Drained_after_socializing]]="Yes",1,IF(Table2[[#This Row],[Drained_after_socializing]]="No",0,""))</f>
        <v>1</v>
      </c>
      <c r="K1347">
        <f t="shared" si="85"/>
        <v>0</v>
      </c>
      <c r="L1347" t="str">
        <f t="shared" si="86"/>
        <v>Medium</v>
      </c>
      <c r="M1347">
        <f t="shared" si="87"/>
        <v>4.5061608304100043</v>
      </c>
    </row>
    <row r="1348" spans="1:13" x14ac:dyDescent="0.35">
      <c r="A1348">
        <v>0</v>
      </c>
      <c r="B1348" t="s">
        <v>7</v>
      </c>
      <c r="C1348">
        <v>5</v>
      </c>
      <c r="D1348">
        <v>5</v>
      </c>
      <c r="E1348" t="s">
        <v>7</v>
      </c>
      <c r="F1348">
        <v>10</v>
      </c>
      <c r="G1348">
        <v>3</v>
      </c>
      <c r="H1348" t="s">
        <v>8</v>
      </c>
      <c r="I1348">
        <f t="shared" si="84"/>
        <v>0</v>
      </c>
      <c r="J1348">
        <f>IF(Table2[[#This Row],[Drained_after_socializing]]="Yes",1,IF(Table2[[#This Row],[Drained_after_socializing]]="No",0,""))</f>
        <v>0</v>
      </c>
      <c r="K1348">
        <f t="shared" si="85"/>
        <v>1</v>
      </c>
      <c r="L1348" t="str">
        <f t="shared" si="86"/>
        <v>Low</v>
      </c>
      <c r="M1348">
        <f t="shared" si="87"/>
        <v>0</v>
      </c>
    </row>
    <row r="1349" spans="1:13" x14ac:dyDescent="0.35">
      <c r="A1349">
        <v>11</v>
      </c>
      <c r="B1349" t="s">
        <v>9</v>
      </c>
      <c r="C1349">
        <v>2</v>
      </c>
      <c r="D1349">
        <v>2</v>
      </c>
      <c r="E1349" t="s">
        <v>9</v>
      </c>
      <c r="F1349">
        <v>5</v>
      </c>
      <c r="G1349">
        <v>0</v>
      </c>
      <c r="H1349" t="s">
        <v>10</v>
      </c>
      <c r="I1349">
        <f t="shared" si="84"/>
        <v>1</v>
      </c>
      <c r="J1349">
        <f>IF(Table2[[#This Row],[Drained_after_socializing]]="Yes",1,IF(Table2[[#This Row],[Drained_after_socializing]]="No",0,""))</f>
        <v>1</v>
      </c>
      <c r="K1349">
        <f t="shared" si="85"/>
        <v>0</v>
      </c>
      <c r="L1349" t="str">
        <f t="shared" si="86"/>
        <v>High</v>
      </c>
      <c r="M1349">
        <f t="shared" si="87"/>
        <v>4.5061608304100043</v>
      </c>
    </row>
    <row r="1350" spans="1:13" x14ac:dyDescent="0.35">
      <c r="A1350">
        <v>1</v>
      </c>
      <c r="B1350" t="s">
        <v>7</v>
      </c>
      <c r="C1350">
        <v>6</v>
      </c>
      <c r="D1350">
        <v>6</v>
      </c>
      <c r="E1350" t="s">
        <v>7</v>
      </c>
      <c r="F1350">
        <v>11</v>
      </c>
      <c r="G1350">
        <v>6</v>
      </c>
      <c r="H1350" t="s">
        <v>8</v>
      </c>
      <c r="I1350">
        <f t="shared" si="84"/>
        <v>0</v>
      </c>
      <c r="J1350">
        <f>IF(Table2[[#This Row],[Drained_after_socializing]]="Yes",1,IF(Table2[[#This Row],[Drained_after_socializing]]="No",0,""))</f>
        <v>0</v>
      </c>
      <c r="K1350">
        <f t="shared" si="85"/>
        <v>1</v>
      </c>
      <c r="L1350" t="str">
        <f t="shared" si="86"/>
        <v>Low</v>
      </c>
      <c r="M1350">
        <f t="shared" si="87"/>
        <v>0</v>
      </c>
    </row>
    <row r="1351" spans="1:13" x14ac:dyDescent="0.35">
      <c r="A1351">
        <v>2</v>
      </c>
      <c r="B1351" t="s">
        <v>7</v>
      </c>
      <c r="C1351">
        <v>9</v>
      </c>
      <c r="D1351">
        <v>4</v>
      </c>
      <c r="E1351" t="s">
        <v>7</v>
      </c>
      <c r="F1351">
        <v>11</v>
      </c>
      <c r="G1351">
        <v>7</v>
      </c>
      <c r="H1351" t="s">
        <v>8</v>
      </c>
      <c r="I1351">
        <f t="shared" si="84"/>
        <v>0</v>
      </c>
      <c r="J1351">
        <f>IF(Table2[[#This Row],[Drained_after_socializing]]="Yes",1,IF(Table2[[#This Row],[Drained_after_socializing]]="No",0,""))</f>
        <v>0</v>
      </c>
      <c r="K1351">
        <f t="shared" si="85"/>
        <v>1</v>
      </c>
      <c r="L1351" t="str">
        <f t="shared" si="86"/>
        <v>Low</v>
      </c>
      <c r="M1351">
        <f t="shared" si="87"/>
        <v>0</v>
      </c>
    </row>
    <row r="1352" spans="1:13" x14ac:dyDescent="0.35">
      <c r="A1352">
        <v>3</v>
      </c>
      <c r="B1352" t="s">
        <v>7</v>
      </c>
      <c r="C1352">
        <v>4</v>
      </c>
      <c r="D1352">
        <v>7</v>
      </c>
      <c r="E1352" t="s">
        <v>7</v>
      </c>
      <c r="F1352">
        <v>12</v>
      </c>
      <c r="G1352">
        <v>9</v>
      </c>
      <c r="H1352" t="s">
        <v>8</v>
      </c>
      <c r="I1352">
        <f t="shared" si="84"/>
        <v>0</v>
      </c>
      <c r="J1352">
        <f>IF(Table2[[#This Row],[Drained_after_socializing]]="Yes",1,IF(Table2[[#This Row],[Drained_after_socializing]]="No",0,""))</f>
        <v>0</v>
      </c>
      <c r="K1352">
        <f t="shared" si="85"/>
        <v>1</v>
      </c>
      <c r="L1352" t="str">
        <f t="shared" si="86"/>
        <v>Low</v>
      </c>
      <c r="M1352">
        <f t="shared" si="87"/>
        <v>0</v>
      </c>
    </row>
    <row r="1353" spans="1:13" x14ac:dyDescent="0.35">
      <c r="A1353">
        <v>1</v>
      </c>
      <c r="B1353" t="s">
        <v>7</v>
      </c>
      <c r="C1353">
        <v>5</v>
      </c>
      <c r="D1353">
        <v>7</v>
      </c>
      <c r="E1353" t="s">
        <v>7</v>
      </c>
      <c r="F1353">
        <v>7</v>
      </c>
      <c r="G1353">
        <v>9</v>
      </c>
      <c r="H1353" t="s">
        <v>8</v>
      </c>
      <c r="I1353">
        <f t="shared" si="84"/>
        <v>0</v>
      </c>
      <c r="J1353">
        <f>IF(Table2[[#This Row],[Drained_after_socializing]]="Yes",1,IF(Table2[[#This Row],[Drained_after_socializing]]="No",0,""))</f>
        <v>0</v>
      </c>
      <c r="K1353">
        <f t="shared" si="85"/>
        <v>1</v>
      </c>
      <c r="L1353" t="str">
        <f t="shared" si="86"/>
        <v>Low</v>
      </c>
      <c r="M1353">
        <f t="shared" si="87"/>
        <v>0</v>
      </c>
    </row>
    <row r="1354" spans="1:13" x14ac:dyDescent="0.35">
      <c r="A1354">
        <v>1</v>
      </c>
      <c r="B1354" t="s">
        <v>7</v>
      </c>
      <c r="C1354">
        <v>4</v>
      </c>
      <c r="D1354">
        <v>4</v>
      </c>
      <c r="E1354" t="s">
        <v>7</v>
      </c>
      <c r="F1354">
        <v>11</v>
      </c>
      <c r="G1354">
        <v>3</v>
      </c>
      <c r="H1354" t="s">
        <v>8</v>
      </c>
      <c r="I1354">
        <f t="shared" si="84"/>
        <v>0</v>
      </c>
      <c r="J1354">
        <f>IF(Table2[[#This Row],[Drained_after_socializing]]="Yes",1,IF(Table2[[#This Row],[Drained_after_socializing]]="No",0,""))</f>
        <v>0</v>
      </c>
      <c r="K1354">
        <f t="shared" si="85"/>
        <v>1</v>
      </c>
      <c r="L1354" t="str">
        <f t="shared" si="86"/>
        <v>Low</v>
      </c>
      <c r="M1354">
        <f t="shared" si="87"/>
        <v>0</v>
      </c>
    </row>
    <row r="1355" spans="1:13" x14ac:dyDescent="0.35">
      <c r="A1355">
        <v>0</v>
      </c>
      <c r="B1355" t="s">
        <v>7</v>
      </c>
      <c r="C1355">
        <v>7</v>
      </c>
      <c r="D1355">
        <v>7</v>
      </c>
      <c r="E1355" t="s">
        <v>7</v>
      </c>
      <c r="F1355">
        <v>9</v>
      </c>
      <c r="G1355">
        <v>9</v>
      </c>
      <c r="H1355" t="s">
        <v>8</v>
      </c>
      <c r="I1355">
        <f t="shared" si="84"/>
        <v>0</v>
      </c>
      <c r="J1355">
        <f>IF(Table2[[#This Row],[Drained_after_socializing]]="Yes",1,IF(Table2[[#This Row],[Drained_after_socializing]]="No",0,""))</f>
        <v>0</v>
      </c>
      <c r="K1355">
        <f t="shared" si="85"/>
        <v>1</v>
      </c>
      <c r="L1355" t="str">
        <f t="shared" si="86"/>
        <v>Low</v>
      </c>
      <c r="M1355">
        <f t="shared" si="87"/>
        <v>0</v>
      </c>
    </row>
    <row r="1356" spans="1:13" x14ac:dyDescent="0.35">
      <c r="A1356">
        <v>4</v>
      </c>
      <c r="B1356" t="s">
        <v>9</v>
      </c>
      <c r="C1356">
        <v>2</v>
      </c>
      <c r="D1356">
        <v>0</v>
      </c>
      <c r="E1356" t="s">
        <v>9</v>
      </c>
      <c r="F1356">
        <v>4</v>
      </c>
      <c r="G1356">
        <v>1</v>
      </c>
      <c r="H1356" t="s">
        <v>10</v>
      </c>
      <c r="I1356">
        <f t="shared" si="84"/>
        <v>1</v>
      </c>
      <c r="J1356">
        <f>IF(Table2[[#This Row],[Drained_after_socializing]]="Yes",1,IF(Table2[[#This Row],[Drained_after_socializing]]="No",0,""))</f>
        <v>1</v>
      </c>
      <c r="K1356">
        <f t="shared" si="85"/>
        <v>0</v>
      </c>
      <c r="L1356" t="str">
        <f t="shared" si="86"/>
        <v>Medium</v>
      </c>
      <c r="M1356">
        <f t="shared" si="87"/>
        <v>4.5061608304100043</v>
      </c>
    </row>
    <row r="1357" spans="1:13" x14ac:dyDescent="0.35">
      <c r="A1357">
        <v>0</v>
      </c>
      <c r="B1357" t="s">
        <v>7</v>
      </c>
      <c r="C1357">
        <v>4</v>
      </c>
      <c r="D1357">
        <v>3</v>
      </c>
      <c r="E1357" t="s">
        <v>7</v>
      </c>
      <c r="F1357">
        <v>14</v>
      </c>
      <c r="G1357">
        <v>5</v>
      </c>
      <c r="H1357" t="s">
        <v>8</v>
      </c>
      <c r="I1357">
        <f t="shared" si="84"/>
        <v>0</v>
      </c>
      <c r="J1357">
        <f>IF(Table2[[#This Row],[Drained_after_socializing]]="Yes",1,IF(Table2[[#This Row],[Drained_after_socializing]]="No",0,""))</f>
        <v>0</v>
      </c>
      <c r="K1357">
        <f t="shared" si="85"/>
        <v>1</v>
      </c>
      <c r="L1357" t="str">
        <f t="shared" si="86"/>
        <v>Low</v>
      </c>
      <c r="M1357">
        <f t="shared" si="87"/>
        <v>0</v>
      </c>
    </row>
    <row r="1358" spans="1:13" x14ac:dyDescent="0.35">
      <c r="A1358">
        <v>7</v>
      </c>
      <c r="B1358" t="s">
        <v>9</v>
      </c>
      <c r="C1358">
        <v>0</v>
      </c>
      <c r="D1358">
        <v>0</v>
      </c>
      <c r="E1358" t="s">
        <v>9</v>
      </c>
      <c r="F1358">
        <v>1</v>
      </c>
      <c r="G1358">
        <v>2</v>
      </c>
      <c r="H1358" t="s">
        <v>10</v>
      </c>
      <c r="I1358">
        <f t="shared" si="84"/>
        <v>1</v>
      </c>
      <c r="J1358">
        <f>IF(Table2[[#This Row],[Drained_after_socializing]]="Yes",1,IF(Table2[[#This Row],[Drained_after_socializing]]="No",0,""))</f>
        <v>1</v>
      </c>
      <c r="K1358">
        <f t="shared" si="85"/>
        <v>0</v>
      </c>
      <c r="L1358" t="str">
        <f t="shared" si="86"/>
        <v>Medium</v>
      </c>
      <c r="M1358">
        <f t="shared" si="87"/>
        <v>4.5061608304100043</v>
      </c>
    </row>
    <row r="1359" spans="1:13" x14ac:dyDescent="0.35">
      <c r="A1359">
        <v>11</v>
      </c>
      <c r="B1359" t="s">
        <v>9</v>
      </c>
      <c r="C1359">
        <v>2</v>
      </c>
      <c r="D1359">
        <v>2</v>
      </c>
      <c r="E1359" t="s">
        <v>9</v>
      </c>
      <c r="F1359">
        <v>5</v>
      </c>
      <c r="G1359">
        <v>0</v>
      </c>
      <c r="H1359" t="s">
        <v>10</v>
      </c>
      <c r="I1359">
        <f t="shared" si="84"/>
        <v>1</v>
      </c>
      <c r="J1359">
        <f>IF(Table2[[#This Row],[Drained_after_socializing]]="Yes",1,IF(Table2[[#This Row],[Drained_after_socializing]]="No",0,""))</f>
        <v>1</v>
      </c>
      <c r="K1359">
        <f t="shared" si="85"/>
        <v>0</v>
      </c>
      <c r="L1359" t="str">
        <f t="shared" si="86"/>
        <v>High</v>
      </c>
      <c r="M1359">
        <f t="shared" si="87"/>
        <v>4.5061608304100043</v>
      </c>
    </row>
    <row r="1360" spans="1:13" x14ac:dyDescent="0.35">
      <c r="A1360">
        <v>10</v>
      </c>
      <c r="B1360" t="s">
        <v>9</v>
      </c>
      <c r="C1360">
        <v>2</v>
      </c>
      <c r="D1360">
        <v>1</v>
      </c>
      <c r="E1360" t="s">
        <v>9</v>
      </c>
      <c r="F1360">
        <v>4</v>
      </c>
      <c r="G1360">
        <v>1</v>
      </c>
      <c r="H1360" t="s">
        <v>10</v>
      </c>
      <c r="I1360">
        <f t="shared" si="84"/>
        <v>1</v>
      </c>
      <c r="J1360">
        <f>IF(Table2[[#This Row],[Drained_after_socializing]]="Yes",1,IF(Table2[[#This Row],[Drained_after_socializing]]="No",0,""))</f>
        <v>1</v>
      </c>
      <c r="K1360">
        <f t="shared" si="85"/>
        <v>0</v>
      </c>
      <c r="L1360" t="str">
        <f t="shared" si="86"/>
        <v>High</v>
      </c>
      <c r="M1360">
        <f t="shared" si="87"/>
        <v>4.5061608304100043</v>
      </c>
    </row>
    <row r="1361" spans="1:13" x14ac:dyDescent="0.35">
      <c r="A1361">
        <v>0</v>
      </c>
      <c r="B1361" t="s">
        <v>7</v>
      </c>
      <c r="C1361">
        <v>4</v>
      </c>
      <c r="D1361">
        <v>5</v>
      </c>
      <c r="E1361" t="s">
        <v>7</v>
      </c>
      <c r="F1361">
        <v>14</v>
      </c>
      <c r="G1361">
        <v>7</v>
      </c>
      <c r="H1361" t="s">
        <v>8</v>
      </c>
      <c r="I1361">
        <f t="shared" si="84"/>
        <v>0</v>
      </c>
      <c r="J1361">
        <f>IF(Table2[[#This Row],[Drained_after_socializing]]="Yes",1,IF(Table2[[#This Row],[Drained_after_socializing]]="No",0,""))</f>
        <v>0</v>
      </c>
      <c r="K1361">
        <f t="shared" si="85"/>
        <v>1</v>
      </c>
      <c r="L1361" t="str">
        <f t="shared" si="86"/>
        <v>Low</v>
      </c>
      <c r="M1361">
        <f t="shared" si="87"/>
        <v>0</v>
      </c>
    </row>
    <row r="1362" spans="1:13" x14ac:dyDescent="0.35">
      <c r="A1362">
        <v>0</v>
      </c>
      <c r="B1362" t="s">
        <v>7</v>
      </c>
      <c r="C1362">
        <v>8</v>
      </c>
      <c r="D1362">
        <v>5</v>
      </c>
      <c r="E1362" t="s">
        <v>7</v>
      </c>
      <c r="F1362">
        <v>11</v>
      </c>
      <c r="G1362">
        <v>6</v>
      </c>
      <c r="H1362" t="s">
        <v>8</v>
      </c>
      <c r="I1362">
        <f t="shared" si="84"/>
        <v>0</v>
      </c>
      <c r="J1362">
        <f>IF(Table2[[#This Row],[Drained_after_socializing]]="Yes",1,IF(Table2[[#This Row],[Drained_after_socializing]]="No",0,""))</f>
        <v>0</v>
      </c>
      <c r="K1362">
        <f t="shared" si="85"/>
        <v>1</v>
      </c>
      <c r="L1362" t="str">
        <f t="shared" si="86"/>
        <v>Low</v>
      </c>
      <c r="M1362">
        <f t="shared" si="87"/>
        <v>0</v>
      </c>
    </row>
    <row r="1363" spans="1:13" x14ac:dyDescent="0.35">
      <c r="A1363">
        <v>3</v>
      </c>
      <c r="B1363" t="s">
        <v>7</v>
      </c>
      <c r="C1363">
        <v>8</v>
      </c>
      <c r="D1363">
        <v>6</v>
      </c>
      <c r="E1363" t="s">
        <v>7</v>
      </c>
      <c r="F1363">
        <v>6</v>
      </c>
      <c r="G1363">
        <v>9</v>
      </c>
      <c r="H1363" t="s">
        <v>8</v>
      </c>
      <c r="I1363">
        <f t="shared" si="84"/>
        <v>0</v>
      </c>
      <c r="J1363">
        <f>IF(Table2[[#This Row],[Drained_after_socializing]]="Yes",1,IF(Table2[[#This Row],[Drained_after_socializing]]="No",0,""))</f>
        <v>0</v>
      </c>
      <c r="K1363">
        <f t="shared" si="85"/>
        <v>1</v>
      </c>
      <c r="L1363" t="str">
        <f t="shared" si="86"/>
        <v>Low</v>
      </c>
      <c r="M1363">
        <f t="shared" si="87"/>
        <v>0</v>
      </c>
    </row>
    <row r="1364" spans="1:13" x14ac:dyDescent="0.35">
      <c r="A1364">
        <v>0</v>
      </c>
      <c r="B1364" t="s">
        <v>7</v>
      </c>
      <c r="C1364">
        <v>7</v>
      </c>
      <c r="D1364">
        <v>7</v>
      </c>
      <c r="E1364" t="s">
        <v>7</v>
      </c>
      <c r="F1364">
        <v>6.2688629120000003</v>
      </c>
      <c r="G1364">
        <v>3</v>
      </c>
      <c r="H1364" t="s">
        <v>8</v>
      </c>
      <c r="I1364">
        <f t="shared" si="84"/>
        <v>0</v>
      </c>
      <c r="J1364">
        <f>IF(Table2[[#This Row],[Drained_after_socializing]]="Yes",1,IF(Table2[[#This Row],[Drained_after_socializing]]="No",0,""))</f>
        <v>0</v>
      </c>
      <c r="K1364">
        <f t="shared" si="85"/>
        <v>1</v>
      </c>
      <c r="L1364" t="str">
        <f t="shared" si="86"/>
        <v>Low</v>
      </c>
      <c r="M1364">
        <f t="shared" si="87"/>
        <v>0</v>
      </c>
    </row>
    <row r="1365" spans="1:13" x14ac:dyDescent="0.35">
      <c r="A1365">
        <v>0</v>
      </c>
      <c r="B1365" t="s">
        <v>7</v>
      </c>
      <c r="C1365">
        <v>6</v>
      </c>
      <c r="D1365">
        <v>5</v>
      </c>
      <c r="E1365" t="s">
        <v>7</v>
      </c>
      <c r="F1365">
        <v>9</v>
      </c>
      <c r="G1365">
        <v>6</v>
      </c>
      <c r="H1365" t="s">
        <v>8</v>
      </c>
      <c r="I1365">
        <f t="shared" si="84"/>
        <v>0</v>
      </c>
      <c r="J1365">
        <f>IF(Table2[[#This Row],[Drained_after_socializing]]="Yes",1,IF(Table2[[#This Row],[Drained_after_socializing]]="No",0,""))</f>
        <v>0</v>
      </c>
      <c r="K1365">
        <f t="shared" si="85"/>
        <v>1</v>
      </c>
      <c r="L1365" t="str">
        <f t="shared" si="86"/>
        <v>Low</v>
      </c>
      <c r="M1365">
        <f t="shared" si="87"/>
        <v>0</v>
      </c>
    </row>
    <row r="1366" spans="1:13" x14ac:dyDescent="0.35">
      <c r="A1366">
        <v>5</v>
      </c>
      <c r="B1366" t="s">
        <v>9</v>
      </c>
      <c r="C1366">
        <v>0</v>
      </c>
      <c r="D1366">
        <v>2</v>
      </c>
      <c r="E1366" t="s">
        <v>9</v>
      </c>
      <c r="F1366">
        <v>2</v>
      </c>
      <c r="G1366">
        <v>2</v>
      </c>
      <c r="H1366" t="s">
        <v>10</v>
      </c>
      <c r="I1366">
        <f t="shared" si="84"/>
        <v>1</v>
      </c>
      <c r="J1366">
        <f>IF(Table2[[#This Row],[Drained_after_socializing]]="Yes",1,IF(Table2[[#This Row],[Drained_after_socializing]]="No",0,""))</f>
        <v>1</v>
      </c>
      <c r="K1366">
        <f t="shared" si="85"/>
        <v>0</v>
      </c>
      <c r="L1366" t="str">
        <f t="shared" si="86"/>
        <v>Medium</v>
      </c>
      <c r="M1366">
        <f t="shared" si="87"/>
        <v>4.5061608304100043</v>
      </c>
    </row>
    <row r="1367" spans="1:13" x14ac:dyDescent="0.35">
      <c r="A1367">
        <v>11</v>
      </c>
      <c r="B1367" t="s">
        <v>9</v>
      </c>
      <c r="C1367">
        <v>1</v>
      </c>
      <c r="D1367">
        <v>1</v>
      </c>
      <c r="E1367" t="s">
        <v>9</v>
      </c>
      <c r="F1367">
        <v>0</v>
      </c>
      <c r="G1367">
        <v>1</v>
      </c>
      <c r="H1367" t="s">
        <v>10</v>
      </c>
      <c r="I1367">
        <f t="shared" si="84"/>
        <v>1</v>
      </c>
      <c r="J1367">
        <f>IF(Table2[[#This Row],[Drained_after_socializing]]="Yes",1,IF(Table2[[#This Row],[Drained_after_socializing]]="No",0,""))</f>
        <v>1</v>
      </c>
      <c r="K1367">
        <f t="shared" si="85"/>
        <v>0</v>
      </c>
      <c r="L1367" t="str">
        <f t="shared" si="86"/>
        <v>High</v>
      </c>
      <c r="M1367">
        <f t="shared" si="87"/>
        <v>4.5061608304100043</v>
      </c>
    </row>
    <row r="1368" spans="1:13" x14ac:dyDescent="0.35">
      <c r="A1368">
        <v>5</v>
      </c>
      <c r="B1368" t="s">
        <v>9</v>
      </c>
      <c r="C1368">
        <v>0</v>
      </c>
      <c r="D1368">
        <v>2</v>
      </c>
      <c r="E1368" t="s">
        <v>9</v>
      </c>
      <c r="F1368">
        <v>3</v>
      </c>
      <c r="G1368">
        <v>2</v>
      </c>
      <c r="H1368" t="s">
        <v>8</v>
      </c>
      <c r="I1368">
        <f t="shared" si="84"/>
        <v>1</v>
      </c>
      <c r="J1368">
        <f>IF(Table2[[#This Row],[Drained_after_socializing]]="Yes",1,IF(Table2[[#This Row],[Drained_after_socializing]]="No",0,""))</f>
        <v>1</v>
      </c>
      <c r="K1368">
        <f t="shared" si="85"/>
        <v>1</v>
      </c>
      <c r="L1368" t="str">
        <f t="shared" si="86"/>
        <v>Medium</v>
      </c>
      <c r="M1368">
        <f t="shared" si="87"/>
        <v>0</v>
      </c>
    </row>
    <row r="1369" spans="1:13" x14ac:dyDescent="0.35">
      <c r="A1369">
        <v>0</v>
      </c>
      <c r="B1369" t="s">
        <v>7</v>
      </c>
      <c r="C1369">
        <v>6</v>
      </c>
      <c r="D1369">
        <v>5</v>
      </c>
      <c r="E1369" t="s">
        <v>7</v>
      </c>
      <c r="F1369">
        <v>14</v>
      </c>
      <c r="G1369">
        <v>3</v>
      </c>
      <c r="H1369" t="s">
        <v>8</v>
      </c>
      <c r="I1369">
        <f t="shared" si="84"/>
        <v>0</v>
      </c>
      <c r="J1369">
        <f>IF(Table2[[#This Row],[Drained_after_socializing]]="Yes",1,IF(Table2[[#This Row],[Drained_after_socializing]]="No",0,""))</f>
        <v>0</v>
      </c>
      <c r="K1369">
        <f t="shared" si="85"/>
        <v>1</v>
      </c>
      <c r="L1369" t="str">
        <f t="shared" si="86"/>
        <v>Low</v>
      </c>
      <c r="M1369">
        <f t="shared" si="87"/>
        <v>0</v>
      </c>
    </row>
    <row r="1370" spans="1:13" x14ac:dyDescent="0.35">
      <c r="A1370">
        <v>0</v>
      </c>
      <c r="B1370" t="s">
        <v>7</v>
      </c>
      <c r="C1370">
        <v>6</v>
      </c>
      <c r="D1370">
        <v>4</v>
      </c>
      <c r="E1370" t="s">
        <v>7</v>
      </c>
      <c r="F1370">
        <v>6</v>
      </c>
      <c r="G1370">
        <v>7</v>
      </c>
      <c r="H1370" t="s">
        <v>8</v>
      </c>
      <c r="I1370">
        <f t="shared" si="84"/>
        <v>0</v>
      </c>
      <c r="J1370">
        <f>IF(Table2[[#This Row],[Drained_after_socializing]]="Yes",1,IF(Table2[[#This Row],[Drained_after_socializing]]="No",0,""))</f>
        <v>0</v>
      </c>
      <c r="K1370">
        <f t="shared" si="85"/>
        <v>1</v>
      </c>
      <c r="L1370" t="str">
        <f t="shared" si="86"/>
        <v>Low</v>
      </c>
      <c r="M1370">
        <f t="shared" si="87"/>
        <v>0</v>
      </c>
    </row>
    <row r="1371" spans="1:13" x14ac:dyDescent="0.35">
      <c r="A1371">
        <v>2</v>
      </c>
      <c r="B1371" t="s">
        <v>7</v>
      </c>
      <c r="C1371">
        <v>9</v>
      </c>
      <c r="D1371">
        <v>7</v>
      </c>
      <c r="E1371" t="s">
        <v>7</v>
      </c>
      <c r="F1371">
        <v>8</v>
      </c>
      <c r="G1371">
        <v>5</v>
      </c>
      <c r="H1371" t="s">
        <v>8</v>
      </c>
      <c r="I1371">
        <f t="shared" si="84"/>
        <v>0</v>
      </c>
      <c r="J1371">
        <f>IF(Table2[[#This Row],[Drained_after_socializing]]="Yes",1,IF(Table2[[#This Row],[Drained_after_socializing]]="No",0,""))</f>
        <v>0</v>
      </c>
      <c r="K1371">
        <f t="shared" si="85"/>
        <v>1</v>
      </c>
      <c r="L1371" t="str">
        <f t="shared" si="86"/>
        <v>Low</v>
      </c>
      <c r="M1371">
        <f t="shared" si="87"/>
        <v>0</v>
      </c>
    </row>
    <row r="1372" spans="1:13" x14ac:dyDescent="0.35">
      <c r="A1372">
        <v>7</v>
      </c>
      <c r="B1372" t="s">
        <v>9</v>
      </c>
      <c r="C1372">
        <v>3</v>
      </c>
      <c r="D1372">
        <v>2</v>
      </c>
      <c r="E1372" t="s">
        <v>9</v>
      </c>
      <c r="F1372">
        <v>2</v>
      </c>
      <c r="G1372">
        <v>1</v>
      </c>
      <c r="H1372" t="s">
        <v>10</v>
      </c>
      <c r="I1372">
        <f t="shared" si="84"/>
        <v>1</v>
      </c>
      <c r="J1372">
        <f>IF(Table2[[#This Row],[Drained_after_socializing]]="Yes",1,IF(Table2[[#This Row],[Drained_after_socializing]]="No",0,""))</f>
        <v>1</v>
      </c>
      <c r="K1372">
        <f t="shared" si="85"/>
        <v>0</v>
      </c>
      <c r="L1372" t="str">
        <f t="shared" si="86"/>
        <v>Medium</v>
      </c>
      <c r="M1372">
        <f t="shared" si="87"/>
        <v>4.5061608304100043</v>
      </c>
    </row>
    <row r="1373" spans="1:13" x14ac:dyDescent="0.35">
      <c r="A1373">
        <v>4</v>
      </c>
      <c r="B1373" t="s">
        <v>9</v>
      </c>
      <c r="C1373">
        <v>3</v>
      </c>
      <c r="D1373">
        <v>2</v>
      </c>
      <c r="E1373" t="s">
        <v>9</v>
      </c>
      <c r="F1373">
        <v>3</v>
      </c>
      <c r="G1373">
        <v>2</v>
      </c>
      <c r="H1373" t="s">
        <v>10</v>
      </c>
      <c r="I1373">
        <f t="shared" si="84"/>
        <v>1</v>
      </c>
      <c r="J1373">
        <f>IF(Table2[[#This Row],[Drained_after_socializing]]="Yes",1,IF(Table2[[#This Row],[Drained_after_socializing]]="No",0,""))</f>
        <v>1</v>
      </c>
      <c r="K1373">
        <f t="shared" si="85"/>
        <v>0</v>
      </c>
      <c r="L1373" t="str">
        <f t="shared" si="86"/>
        <v>Medium</v>
      </c>
      <c r="M1373">
        <f t="shared" si="87"/>
        <v>4.5061608304100043</v>
      </c>
    </row>
    <row r="1374" spans="1:13" x14ac:dyDescent="0.35">
      <c r="A1374">
        <v>1</v>
      </c>
      <c r="B1374" t="s">
        <v>7</v>
      </c>
      <c r="C1374">
        <v>9</v>
      </c>
      <c r="D1374">
        <v>6</v>
      </c>
      <c r="E1374" t="s">
        <v>7</v>
      </c>
      <c r="F1374">
        <v>14</v>
      </c>
      <c r="G1374">
        <v>7</v>
      </c>
      <c r="H1374" t="s">
        <v>8</v>
      </c>
      <c r="I1374">
        <f t="shared" si="84"/>
        <v>0</v>
      </c>
      <c r="J1374">
        <f>IF(Table2[[#This Row],[Drained_after_socializing]]="Yes",1,IF(Table2[[#This Row],[Drained_after_socializing]]="No",0,""))</f>
        <v>0</v>
      </c>
      <c r="K1374">
        <f t="shared" si="85"/>
        <v>1</v>
      </c>
      <c r="L1374" t="str">
        <f t="shared" si="86"/>
        <v>Low</v>
      </c>
      <c r="M1374">
        <f t="shared" si="87"/>
        <v>0</v>
      </c>
    </row>
    <row r="1375" spans="1:13" x14ac:dyDescent="0.35">
      <c r="A1375">
        <v>3</v>
      </c>
      <c r="B1375" t="s">
        <v>7</v>
      </c>
      <c r="C1375">
        <v>9</v>
      </c>
      <c r="D1375">
        <v>7</v>
      </c>
      <c r="E1375" t="s">
        <v>7</v>
      </c>
      <c r="F1375">
        <v>12</v>
      </c>
      <c r="G1375">
        <v>5</v>
      </c>
      <c r="H1375" t="s">
        <v>10</v>
      </c>
      <c r="I1375">
        <f t="shared" si="84"/>
        <v>0</v>
      </c>
      <c r="J1375">
        <f>IF(Table2[[#This Row],[Drained_after_socializing]]="Yes",1,IF(Table2[[#This Row],[Drained_after_socializing]]="No",0,""))</f>
        <v>0</v>
      </c>
      <c r="K1375">
        <f t="shared" si="85"/>
        <v>0</v>
      </c>
      <c r="L1375" t="str">
        <f t="shared" si="86"/>
        <v>Low</v>
      </c>
      <c r="M1375">
        <f t="shared" si="87"/>
        <v>4.5061608304100043</v>
      </c>
    </row>
    <row r="1376" spans="1:13" x14ac:dyDescent="0.35">
      <c r="A1376">
        <v>5</v>
      </c>
      <c r="B1376" t="s">
        <v>9</v>
      </c>
      <c r="C1376">
        <v>3</v>
      </c>
      <c r="D1376">
        <v>2</v>
      </c>
      <c r="E1376" t="s">
        <v>9</v>
      </c>
      <c r="F1376">
        <v>2</v>
      </c>
      <c r="G1376">
        <v>2</v>
      </c>
      <c r="H1376" t="s">
        <v>10</v>
      </c>
      <c r="I1376">
        <f t="shared" si="84"/>
        <v>1</v>
      </c>
      <c r="J1376">
        <f>IF(Table2[[#This Row],[Drained_after_socializing]]="Yes",1,IF(Table2[[#This Row],[Drained_after_socializing]]="No",0,""))</f>
        <v>1</v>
      </c>
      <c r="K1376">
        <f t="shared" si="85"/>
        <v>0</v>
      </c>
      <c r="L1376" t="str">
        <f t="shared" si="86"/>
        <v>Medium</v>
      </c>
      <c r="M1376">
        <f t="shared" si="87"/>
        <v>4.5061608304100043</v>
      </c>
    </row>
    <row r="1377" spans="1:13" x14ac:dyDescent="0.35">
      <c r="A1377">
        <v>5</v>
      </c>
      <c r="B1377" t="s">
        <v>9</v>
      </c>
      <c r="C1377">
        <v>3</v>
      </c>
      <c r="D1377">
        <v>0</v>
      </c>
      <c r="E1377" t="s">
        <v>9</v>
      </c>
      <c r="F1377">
        <v>0</v>
      </c>
      <c r="G1377">
        <v>1</v>
      </c>
      <c r="H1377" t="s">
        <v>10</v>
      </c>
      <c r="I1377">
        <f t="shared" si="84"/>
        <v>1</v>
      </c>
      <c r="J1377">
        <f>IF(Table2[[#This Row],[Drained_after_socializing]]="Yes",1,IF(Table2[[#This Row],[Drained_after_socializing]]="No",0,""))</f>
        <v>1</v>
      </c>
      <c r="K1377">
        <f t="shared" si="85"/>
        <v>0</v>
      </c>
      <c r="L1377" t="str">
        <f t="shared" si="86"/>
        <v>Medium</v>
      </c>
      <c r="M1377">
        <f t="shared" si="87"/>
        <v>4.5061608304100043</v>
      </c>
    </row>
    <row r="1378" spans="1:13" x14ac:dyDescent="0.35">
      <c r="A1378">
        <v>8</v>
      </c>
      <c r="B1378" t="s">
        <v>9</v>
      </c>
      <c r="C1378">
        <v>2</v>
      </c>
      <c r="D1378">
        <v>0</v>
      </c>
      <c r="E1378" t="s">
        <v>9</v>
      </c>
      <c r="F1378">
        <v>2</v>
      </c>
      <c r="G1378">
        <v>0</v>
      </c>
      <c r="H1378" t="s">
        <v>8</v>
      </c>
      <c r="I1378">
        <f t="shared" si="84"/>
        <v>1</v>
      </c>
      <c r="J1378">
        <f>IF(Table2[[#This Row],[Drained_after_socializing]]="Yes",1,IF(Table2[[#This Row],[Drained_after_socializing]]="No",0,""))</f>
        <v>1</v>
      </c>
      <c r="K1378">
        <f t="shared" si="85"/>
        <v>1</v>
      </c>
      <c r="L1378" t="str">
        <f t="shared" si="86"/>
        <v>High</v>
      </c>
      <c r="M1378">
        <f t="shared" si="87"/>
        <v>0</v>
      </c>
    </row>
    <row r="1379" spans="1:13" x14ac:dyDescent="0.35">
      <c r="A1379">
        <v>1</v>
      </c>
      <c r="B1379" t="s">
        <v>7</v>
      </c>
      <c r="C1379">
        <v>4</v>
      </c>
      <c r="D1379">
        <v>4</v>
      </c>
      <c r="E1379" t="s">
        <v>7</v>
      </c>
      <c r="F1379">
        <v>14</v>
      </c>
      <c r="G1379">
        <v>6</v>
      </c>
      <c r="H1379" t="s">
        <v>8</v>
      </c>
      <c r="I1379">
        <f t="shared" si="84"/>
        <v>0</v>
      </c>
      <c r="J1379">
        <f>IF(Table2[[#This Row],[Drained_after_socializing]]="Yes",1,IF(Table2[[#This Row],[Drained_after_socializing]]="No",0,""))</f>
        <v>0</v>
      </c>
      <c r="K1379">
        <f t="shared" si="85"/>
        <v>1</v>
      </c>
      <c r="L1379" t="str">
        <f t="shared" si="86"/>
        <v>Low</v>
      </c>
      <c r="M1379">
        <f t="shared" si="87"/>
        <v>0</v>
      </c>
    </row>
    <row r="1380" spans="1:13" x14ac:dyDescent="0.35">
      <c r="A1380">
        <v>9</v>
      </c>
      <c r="B1380" t="s">
        <v>9</v>
      </c>
      <c r="C1380">
        <v>0</v>
      </c>
      <c r="D1380">
        <v>1</v>
      </c>
      <c r="E1380" t="s">
        <v>9</v>
      </c>
      <c r="F1380">
        <v>2</v>
      </c>
      <c r="G1380">
        <v>0</v>
      </c>
      <c r="H1380" t="s">
        <v>10</v>
      </c>
      <c r="I1380">
        <f t="shared" si="84"/>
        <v>1</v>
      </c>
      <c r="J1380">
        <f>IF(Table2[[#This Row],[Drained_after_socializing]]="Yes",1,IF(Table2[[#This Row],[Drained_after_socializing]]="No",0,""))</f>
        <v>1</v>
      </c>
      <c r="K1380">
        <f t="shared" si="85"/>
        <v>0</v>
      </c>
      <c r="L1380" t="str">
        <f t="shared" si="86"/>
        <v>High</v>
      </c>
      <c r="M1380">
        <f t="shared" si="87"/>
        <v>4.5061608304100043</v>
      </c>
    </row>
    <row r="1381" spans="1:13" x14ac:dyDescent="0.35">
      <c r="A1381">
        <v>9</v>
      </c>
      <c r="B1381" t="s">
        <v>9</v>
      </c>
      <c r="C1381">
        <v>1</v>
      </c>
      <c r="D1381">
        <v>0</v>
      </c>
      <c r="E1381" t="s">
        <v>9</v>
      </c>
      <c r="F1381">
        <v>2</v>
      </c>
      <c r="G1381">
        <v>1</v>
      </c>
      <c r="H1381" t="s">
        <v>10</v>
      </c>
      <c r="I1381">
        <f t="shared" si="84"/>
        <v>1</v>
      </c>
      <c r="J1381">
        <f>IF(Table2[[#This Row],[Drained_after_socializing]]="Yes",1,IF(Table2[[#This Row],[Drained_after_socializing]]="No",0,""))</f>
        <v>1</v>
      </c>
      <c r="K1381">
        <f t="shared" si="85"/>
        <v>0</v>
      </c>
      <c r="L1381" t="str">
        <f t="shared" si="86"/>
        <v>High</v>
      </c>
      <c r="M1381">
        <f t="shared" si="87"/>
        <v>4.5061608304100043</v>
      </c>
    </row>
    <row r="1382" spans="1:13" x14ac:dyDescent="0.35">
      <c r="A1382">
        <v>8</v>
      </c>
      <c r="B1382" t="s">
        <v>9</v>
      </c>
      <c r="C1382">
        <v>2</v>
      </c>
      <c r="D1382">
        <v>1</v>
      </c>
      <c r="E1382" t="s">
        <v>9</v>
      </c>
      <c r="F1382">
        <v>5</v>
      </c>
      <c r="G1382">
        <v>2</v>
      </c>
      <c r="H1382" t="s">
        <v>10</v>
      </c>
      <c r="I1382">
        <f t="shared" si="84"/>
        <v>1</v>
      </c>
      <c r="J1382">
        <f>IF(Table2[[#This Row],[Drained_after_socializing]]="Yes",1,IF(Table2[[#This Row],[Drained_after_socializing]]="No",0,""))</f>
        <v>1</v>
      </c>
      <c r="K1382">
        <f t="shared" si="85"/>
        <v>0</v>
      </c>
      <c r="L1382" t="str">
        <f t="shared" si="86"/>
        <v>High</v>
      </c>
      <c r="M1382">
        <f t="shared" si="87"/>
        <v>4.5061608304100043</v>
      </c>
    </row>
    <row r="1383" spans="1:13" x14ac:dyDescent="0.35">
      <c r="A1383">
        <v>2</v>
      </c>
      <c r="B1383" t="s">
        <v>7</v>
      </c>
      <c r="C1383">
        <v>7</v>
      </c>
      <c r="D1383">
        <v>4</v>
      </c>
      <c r="E1383" t="s">
        <v>7</v>
      </c>
      <c r="F1383">
        <v>9</v>
      </c>
      <c r="G1383">
        <v>8</v>
      </c>
      <c r="H1383" t="s">
        <v>8</v>
      </c>
      <c r="I1383">
        <f t="shared" si="84"/>
        <v>0</v>
      </c>
      <c r="J1383">
        <f>IF(Table2[[#This Row],[Drained_after_socializing]]="Yes",1,IF(Table2[[#This Row],[Drained_after_socializing]]="No",0,""))</f>
        <v>0</v>
      </c>
      <c r="K1383">
        <f t="shared" si="85"/>
        <v>1</v>
      </c>
      <c r="L1383" t="str">
        <f t="shared" si="86"/>
        <v>Low</v>
      </c>
      <c r="M1383">
        <f t="shared" si="87"/>
        <v>0</v>
      </c>
    </row>
    <row r="1384" spans="1:13" x14ac:dyDescent="0.35">
      <c r="A1384">
        <v>10</v>
      </c>
      <c r="B1384" t="s">
        <v>9</v>
      </c>
      <c r="C1384">
        <v>2</v>
      </c>
      <c r="D1384">
        <v>2</v>
      </c>
      <c r="E1384" t="s">
        <v>9</v>
      </c>
      <c r="F1384">
        <v>5</v>
      </c>
      <c r="G1384">
        <v>2</v>
      </c>
      <c r="H1384" t="s">
        <v>8</v>
      </c>
      <c r="I1384">
        <f t="shared" si="84"/>
        <v>1</v>
      </c>
      <c r="J1384">
        <f>IF(Table2[[#This Row],[Drained_after_socializing]]="Yes",1,IF(Table2[[#This Row],[Drained_after_socializing]]="No",0,""))</f>
        <v>1</v>
      </c>
      <c r="K1384">
        <f t="shared" si="85"/>
        <v>1</v>
      </c>
      <c r="L1384" t="str">
        <f t="shared" si="86"/>
        <v>High</v>
      </c>
      <c r="M1384">
        <f t="shared" si="87"/>
        <v>0</v>
      </c>
    </row>
    <row r="1385" spans="1:13" x14ac:dyDescent="0.35">
      <c r="A1385">
        <v>6</v>
      </c>
      <c r="B1385" t="s">
        <v>9</v>
      </c>
      <c r="C1385">
        <v>3</v>
      </c>
      <c r="D1385">
        <v>1</v>
      </c>
      <c r="E1385" t="s">
        <v>9</v>
      </c>
      <c r="F1385">
        <v>4</v>
      </c>
      <c r="G1385">
        <v>0</v>
      </c>
      <c r="H1385" t="s">
        <v>10</v>
      </c>
      <c r="I1385">
        <f t="shared" si="84"/>
        <v>1</v>
      </c>
      <c r="J1385">
        <f>IF(Table2[[#This Row],[Drained_after_socializing]]="Yes",1,IF(Table2[[#This Row],[Drained_after_socializing]]="No",0,""))</f>
        <v>1</v>
      </c>
      <c r="K1385">
        <f t="shared" si="85"/>
        <v>0</v>
      </c>
      <c r="L1385" t="str">
        <f t="shared" si="86"/>
        <v>Medium</v>
      </c>
      <c r="M1385">
        <f t="shared" si="87"/>
        <v>4.5061608304100043</v>
      </c>
    </row>
    <row r="1386" spans="1:13" x14ac:dyDescent="0.35">
      <c r="A1386">
        <v>3</v>
      </c>
      <c r="B1386" t="s">
        <v>7</v>
      </c>
      <c r="C1386">
        <v>5</v>
      </c>
      <c r="D1386">
        <v>6</v>
      </c>
      <c r="E1386" t="s">
        <v>7</v>
      </c>
      <c r="F1386">
        <v>14</v>
      </c>
      <c r="G1386">
        <v>3</v>
      </c>
      <c r="H1386" t="s">
        <v>8</v>
      </c>
      <c r="I1386">
        <f t="shared" si="84"/>
        <v>0</v>
      </c>
      <c r="J1386">
        <f>IF(Table2[[#This Row],[Drained_after_socializing]]="Yes",1,IF(Table2[[#This Row],[Drained_after_socializing]]="No",0,""))</f>
        <v>0</v>
      </c>
      <c r="K1386">
        <f t="shared" si="85"/>
        <v>1</v>
      </c>
      <c r="L1386" t="str">
        <f t="shared" si="86"/>
        <v>Low</v>
      </c>
      <c r="M1386">
        <f t="shared" si="87"/>
        <v>0</v>
      </c>
    </row>
    <row r="1387" spans="1:13" x14ac:dyDescent="0.35">
      <c r="A1387">
        <v>3</v>
      </c>
      <c r="B1387" t="s">
        <v>7</v>
      </c>
      <c r="C1387">
        <v>5</v>
      </c>
      <c r="D1387">
        <v>5</v>
      </c>
      <c r="E1387" t="s">
        <v>7</v>
      </c>
      <c r="F1387">
        <v>6</v>
      </c>
      <c r="G1387">
        <v>4</v>
      </c>
      <c r="H1387" t="s">
        <v>8</v>
      </c>
      <c r="I1387">
        <f t="shared" si="84"/>
        <v>0</v>
      </c>
      <c r="J1387">
        <f>IF(Table2[[#This Row],[Drained_after_socializing]]="Yes",1,IF(Table2[[#This Row],[Drained_after_socializing]]="No",0,""))</f>
        <v>0</v>
      </c>
      <c r="K1387">
        <f t="shared" si="85"/>
        <v>1</v>
      </c>
      <c r="L1387" t="str">
        <f t="shared" si="86"/>
        <v>Low</v>
      </c>
      <c r="M1387">
        <f t="shared" si="87"/>
        <v>0</v>
      </c>
    </row>
    <row r="1388" spans="1:13" x14ac:dyDescent="0.35">
      <c r="A1388">
        <v>1</v>
      </c>
      <c r="B1388" t="s">
        <v>7</v>
      </c>
      <c r="C1388">
        <v>5</v>
      </c>
      <c r="D1388">
        <v>4</v>
      </c>
      <c r="E1388" t="s">
        <v>7</v>
      </c>
      <c r="F1388">
        <v>14</v>
      </c>
      <c r="G1388">
        <v>7</v>
      </c>
      <c r="H1388" t="s">
        <v>8</v>
      </c>
      <c r="I1388">
        <f t="shared" si="84"/>
        <v>0</v>
      </c>
      <c r="J1388">
        <f>IF(Table2[[#This Row],[Drained_after_socializing]]="Yes",1,IF(Table2[[#This Row],[Drained_after_socializing]]="No",0,""))</f>
        <v>0</v>
      </c>
      <c r="K1388">
        <f t="shared" si="85"/>
        <v>1</v>
      </c>
      <c r="L1388" t="str">
        <f t="shared" si="86"/>
        <v>Low</v>
      </c>
      <c r="M1388">
        <f t="shared" si="87"/>
        <v>0</v>
      </c>
    </row>
    <row r="1389" spans="1:13" x14ac:dyDescent="0.35">
      <c r="A1389">
        <v>5</v>
      </c>
      <c r="B1389" t="s">
        <v>9</v>
      </c>
      <c r="C1389">
        <v>1</v>
      </c>
      <c r="D1389">
        <v>0</v>
      </c>
      <c r="E1389" t="s">
        <v>9</v>
      </c>
      <c r="F1389">
        <v>0</v>
      </c>
      <c r="G1389">
        <v>3.5647266310000001</v>
      </c>
      <c r="H1389" t="s">
        <v>10</v>
      </c>
      <c r="I1389">
        <f t="shared" si="84"/>
        <v>1</v>
      </c>
      <c r="J1389">
        <f>IF(Table2[[#This Row],[Drained_after_socializing]]="Yes",1,IF(Table2[[#This Row],[Drained_after_socializing]]="No",0,""))</f>
        <v>1</v>
      </c>
      <c r="K1389">
        <f t="shared" si="85"/>
        <v>0</v>
      </c>
      <c r="L1389" t="str">
        <f t="shared" si="86"/>
        <v>Medium</v>
      </c>
      <c r="M1389">
        <f t="shared" si="87"/>
        <v>4.5061608304100043</v>
      </c>
    </row>
    <row r="1390" spans="1:13" x14ac:dyDescent="0.35">
      <c r="A1390">
        <v>0</v>
      </c>
      <c r="B1390" t="s">
        <v>7</v>
      </c>
      <c r="C1390">
        <v>7</v>
      </c>
      <c r="D1390">
        <v>6</v>
      </c>
      <c r="E1390" t="s">
        <v>7</v>
      </c>
      <c r="F1390">
        <v>8</v>
      </c>
      <c r="G1390">
        <v>4</v>
      </c>
      <c r="H1390" t="s">
        <v>8</v>
      </c>
      <c r="I1390">
        <f t="shared" si="84"/>
        <v>0</v>
      </c>
      <c r="J1390">
        <f>IF(Table2[[#This Row],[Drained_after_socializing]]="Yes",1,IF(Table2[[#This Row],[Drained_after_socializing]]="No",0,""))</f>
        <v>0</v>
      </c>
      <c r="K1390">
        <f t="shared" si="85"/>
        <v>1</v>
      </c>
      <c r="L1390" t="str">
        <f t="shared" si="86"/>
        <v>Low</v>
      </c>
      <c r="M1390">
        <f t="shared" si="87"/>
        <v>0</v>
      </c>
    </row>
    <row r="1391" spans="1:13" x14ac:dyDescent="0.35">
      <c r="A1391">
        <v>5</v>
      </c>
      <c r="B1391" t="s">
        <v>9</v>
      </c>
      <c r="C1391">
        <v>0</v>
      </c>
      <c r="D1391">
        <v>2</v>
      </c>
      <c r="E1391" t="s">
        <v>9</v>
      </c>
      <c r="F1391">
        <v>1</v>
      </c>
      <c r="G1391">
        <v>1</v>
      </c>
      <c r="H1391" t="s">
        <v>10</v>
      </c>
      <c r="I1391">
        <f t="shared" si="84"/>
        <v>1</v>
      </c>
      <c r="J1391">
        <f>IF(Table2[[#This Row],[Drained_after_socializing]]="Yes",1,IF(Table2[[#This Row],[Drained_after_socializing]]="No",0,""))</f>
        <v>1</v>
      </c>
      <c r="K1391">
        <f t="shared" si="85"/>
        <v>0</v>
      </c>
      <c r="L1391" t="str">
        <f t="shared" si="86"/>
        <v>Medium</v>
      </c>
      <c r="M1391">
        <f t="shared" si="87"/>
        <v>4.5061608304100043</v>
      </c>
    </row>
    <row r="1392" spans="1:13" x14ac:dyDescent="0.35">
      <c r="A1392">
        <v>9</v>
      </c>
      <c r="B1392" t="s">
        <v>9</v>
      </c>
      <c r="C1392">
        <v>1</v>
      </c>
      <c r="D1392">
        <v>1</v>
      </c>
      <c r="E1392" t="s">
        <v>9</v>
      </c>
      <c r="F1392">
        <v>2</v>
      </c>
      <c r="G1392">
        <v>2</v>
      </c>
      <c r="H1392" t="s">
        <v>10</v>
      </c>
      <c r="I1392">
        <f t="shared" si="84"/>
        <v>1</v>
      </c>
      <c r="J1392">
        <f>IF(Table2[[#This Row],[Drained_after_socializing]]="Yes",1,IF(Table2[[#This Row],[Drained_after_socializing]]="No",0,""))</f>
        <v>1</v>
      </c>
      <c r="K1392">
        <f t="shared" si="85"/>
        <v>0</v>
      </c>
      <c r="L1392" t="str">
        <f t="shared" si="86"/>
        <v>High</v>
      </c>
      <c r="M1392">
        <f t="shared" si="87"/>
        <v>4.5061608304100043</v>
      </c>
    </row>
    <row r="1393" spans="1:13" x14ac:dyDescent="0.35">
      <c r="A1393">
        <v>10</v>
      </c>
      <c r="B1393" t="s">
        <v>9</v>
      </c>
      <c r="C1393">
        <v>2</v>
      </c>
      <c r="D1393">
        <v>0</v>
      </c>
      <c r="E1393" t="s">
        <v>9</v>
      </c>
      <c r="F1393">
        <v>5</v>
      </c>
      <c r="G1393">
        <v>2</v>
      </c>
      <c r="H1393" t="s">
        <v>10</v>
      </c>
      <c r="I1393">
        <f t="shared" si="84"/>
        <v>1</v>
      </c>
      <c r="J1393">
        <f>IF(Table2[[#This Row],[Drained_after_socializing]]="Yes",1,IF(Table2[[#This Row],[Drained_after_socializing]]="No",0,""))</f>
        <v>1</v>
      </c>
      <c r="K1393">
        <f t="shared" si="85"/>
        <v>0</v>
      </c>
      <c r="L1393" t="str">
        <f t="shared" si="86"/>
        <v>High</v>
      </c>
      <c r="M1393">
        <f t="shared" si="87"/>
        <v>4.5061608304100043</v>
      </c>
    </row>
    <row r="1394" spans="1:13" x14ac:dyDescent="0.35">
      <c r="A1394">
        <v>4</v>
      </c>
      <c r="B1394" t="s">
        <v>9</v>
      </c>
      <c r="C1394">
        <v>1</v>
      </c>
      <c r="D1394">
        <v>2</v>
      </c>
      <c r="E1394" t="s">
        <v>9</v>
      </c>
      <c r="F1394">
        <v>3</v>
      </c>
      <c r="G1394">
        <v>2</v>
      </c>
      <c r="H1394" t="s">
        <v>10</v>
      </c>
      <c r="I1394">
        <f t="shared" si="84"/>
        <v>1</v>
      </c>
      <c r="J1394">
        <f>IF(Table2[[#This Row],[Drained_after_socializing]]="Yes",1,IF(Table2[[#This Row],[Drained_after_socializing]]="No",0,""))</f>
        <v>1</v>
      </c>
      <c r="K1394">
        <f t="shared" si="85"/>
        <v>0</v>
      </c>
      <c r="L1394" t="str">
        <f t="shared" si="86"/>
        <v>Medium</v>
      </c>
      <c r="M1394">
        <f t="shared" si="87"/>
        <v>4.5061608304100043</v>
      </c>
    </row>
    <row r="1395" spans="1:13" x14ac:dyDescent="0.35">
      <c r="A1395">
        <v>10</v>
      </c>
      <c r="B1395" t="s">
        <v>9</v>
      </c>
      <c r="C1395">
        <v>1</v>
      </c>
      <c r="D1395">
        <v>1</v>
      </c>
      <c r="E1395" t="s">
        <v>9</v>
      </c>
      <c r="F1395">
        <v>4</v>
      </c>
      <c r="G1395">
        <v>1</v>
      </c>
      <c r="H1395" t="s">
        <v>10</v>
      </c>
      <c r="I1395">
        <f t="shared" si="84"/>
        <v>1</v>
      </c>
      <c r="J1395">
        <f>IF(Table2[[#This Row],[Drained_after_socializing]]="Yes",1,IF(Table2[[#This Row],[Drained_after_socializing]]="No",0,""))</f>
        <v>1</v>
      </c>
      <c r="K1395">
        <f t="shared" si="85"/>
        <v>0</v>
      </c>
      <c r="L1395" t="str">
        <f t="shared" si="86"/>
        <v>High</v>
      </c>
      <c r="M1395">
        <f t="shared" si="87"/>
        <v>4.5061608304100043</v>
      </c>
    </row>
    <row r="1396" spans="1:13" x14ac:dyDescent="0.35">
      <c r="A1396">
        <v>1</v>
      </c>
      <c r="B1396" t="s">
        <v>7</v>
      </c>
      <c r="C1396">
        <v>6</v>
      </c>
      <c r="D1396">
        <v>5</v>
      </c>
      <c r="E1396" t="s">
        <v>7</v>
      </c>
      <c r="F1396">
        <v>14</v>
      </c>
      <c r="G1396">
        <v>3</v>
      </c>
      <c r="H1396" t="s">
        <v>8</v>
      </c>
      <c r="I1396">
        <f t="shared" si="84"/>
        <v>0</v>
      </c>
      <c r="J1396">
        <f>IF(Table2[[#This Row],[Drained_after_socializing]]="Yes",1,IF(Table2[[#This Row],[Drained_after_socializing]]="No",0,""))</f>
        <v>0</v>
      </c>
      <c r="K1396">
        <f t="shared" si="85"/>
        <v>1</v>
      </c>
      <c r="L1396" t="str">
        <f t="shared" si="86"/>
        <v>Low</v>
      </c>
      <c r="M1396">
        <f t="shared" si="87"/>
        <v>0</v>
      </c>
    </row>
    <row r="1397" spans="1:13" x14ac:dyDescent="0.35">
      <c r="A1397">
        <v>11</v>
      </c>
      <c r="B1397" t="s">
        <v>9</v>
      </c>
      <c r="C1397">
        <v>3</v>
      </c>
      <c r="D1397">
        <v>1</v>
      </c>
      <c r="E1397" t="s">
        <v>9</v>
      </c>
      <c r="F1397">
        <v>0</v>
      </c>
      <c r="G1397">
        <v>2</v>
      </c>
      <c r="H1397" t="s">
        <v>10</v>
      </c>
      <c r="I1397">
        <f t="shared" si="84"/>
        <v>1</v>
      </c>
      <c r="J1397">
        <f>IF(Table2[[#This Row],[Drained_after_socializing]]="Yes",1,IF(Table2[[#This Row],[Drained_after_socializing]]="No",0,""))</f>
        <v>1</v>
      </c>
      <c r="K1397">
        <f t="shared" si="85"/>
        <v>0</v>
      </c>
      <c r="L1397" t="str">
        <f t="shared" si="86"/>
        <v>High</v>
      </c>
      <c r="M1397">
        <f t="shared" si="87"/>
        <v>4.5061608304100043</v>
      </c>
    </row>
    <row r="1398" spans="1:13" x14ac:dyDescent="0.35">
      <c r="A1398">
        <v>7</v>
      </c>
      <c r="B1398" t="s">
        <v>9</v>
      </c>
      <c r="C1398">
        <v>2</v>
      </c>
      <c r="D1398">
        <v>1</v>
      </c>
      <c r="E1398" t="s">
        <v>9</v>
      </c>
      <c r="F1398">
        <v>4</v>
      </c>
      <c r="G1398">
        <v>0</v>
      </c>
      <c r="H1398" t="s">
        <v>10</v>
      </c>
      <c r="I1398">
        <f t="shared" si="84"/>
        <v>1</v>
      </c>
      <c r="J1398">
        <f>IF(Table2[[#This Row],[Drained_after_socializing]]="Yes",1,IF(Table2[[#This Row],[Drained_after_socializing]]="No",0,""))</f>
        <v>1</v>
      </c>
      <c r="K1398">
        <f t="shared" si="85"/>
        <v>0</v>
      </c>
      <c r="L1398" t="str">
        <f t="shared" si="86"/>
        <v>Medium</v>
      </c>
      <c r="M1398">
        <f t="shared" si="87"/>
        <v>4.5061608304100043</v>
      </c>
    </row>
    <row r="1399" spans="1:13" x14ac:dyDescent="0.35">
      <c r="A1399">
        <v>6</v>
      </c>
      <c r="B1399" t="s">
        <v>9</v>
      </c>
      <c r="C1399">
        <v>1</v>
      </c>
      <c r="D1399">
        <v>0</v>
      </c>
      <c r="E1399" t="s">
        <v>9</v>
      </c>
      <c r="F1399">
        <v>1</v>
      </c>
      <c r="G1399">
        <v>0</v>
      </c>
      <c r="H1399" t="s">
        <v>10</v>
      </c>
      <c r="I1399">
        <f t="shared" si="84"/>
        <v>1</v>
      </c>
      <c r="J1399">
        <f>IF(Table2[[#This Row],[Drained_after_socializing]]="Yes",1,IF(Table2[[#This Row],[Drained_after_socializing]]="No",0,""))</f>
        <v>1</v>
      </c>
      <c r="K1399">
        <f t="shared" si="85"/>
        <v>0</v>
      </c>
      <c r="L1399" t="str">
        <f t="shared" si="86"/>
        <v>Medium</v>
      </c>
      <c r="M1399">
        <f t="shared" si="87"/>
        <v>4.5061608304100043</v>
      </c>
    </row>
    <row r="1400" spans="1:13" x14ac:dyDescent="0.35">
      <c r="A1400">
        <v>2</v>
      </c>
      <c r="B1400" t="s">
        <v>7</v>
      </c>
      <c r="C1400">
        <v>6</v>
      </c>
      <c r="D1400">
        <v>5</v>
      </c>
      <c r="E1400" t="s">
        <v>7</v>
      </c>
      <c r="F1400">
        <v>8</v>
      </c>
      <c r="G1400">
        <v>7</v>
      </c>
      <c r="H1400" t="s">
        <v>8</v>
      </c>
      <c r="I1400">
        <f t="shared" si="84"/>
        <v>0</v>
      </c>
      <c r="J1400">
        <f>IF(Table2[[#This Row],[Drained_after_socializing]]="Yes",1,IF(Table2[[#This Row],[Drained_after_socializing]]="No",0,""))</f>
        <v>0</v>
      </c>
      <c r="K1400">
        <f t="shared" si="85"/>
        <v>1</v>
      </c>
      <c r="L1400" t="str">
        <f t="shared" si="86"/>
        <v>Low</v>
      </c>
      <c r="M1400">
        <f t="shared" si="87"/>
        <v>0</v>
      </c>
    </row>
    <row r="1401" spans="1:13" x14ac:dyDescent="0.35">
      <c r="A1401">
        <v>2</v>
      </c>
      <c r="B1401" t="s">
        <v>7</v>
      </c>
      <c r="C1401">
        <v>9</v>
      </c>
      <c r="D1401">
        <v>7</v>
      </c>
      <c r="E1401" t="s">
        <v>7</v>
      </c>
      <c r="F1401">
        <v>7</v>
      </c>
      <c r="G1401">
        <v>8</v>
      </c>
      <c r="H1401" t="s">
        <v>8</v>
      </c>
      <c r="I1401">
        <f t="shared" si="84"/>
        <v>0</v>
      </c>
      <c r="J1401">
        <f>IF(Table2[[#This Row],[Drained_after_socializing]]="Yes",1,IF(Table2[[#This Row],[Drained_after_socializing]]="No",0,""))</f>
        <v>0</v>
      </c>
      <c r="K1401">
        <f t="shared" si="85"/>
        <v>1</v>
      </c>
      <c r="L1401" t="str">
        <f t="shared" si="86"/>
        <v>Low</v>
      </c>
      <c r="M1401">
        <f t="shared" si="87"/>
        <v>0</v>
      </c>
    </row>
    <row r="1402" spans="1:13" x14ac:dyDescent="0.35">
      <c r="A1402">
        <v>11</v>
      </c>
      <c r="B1402" t="s">
        <v>9</v>
      </c>
      <c r="C1402">
        <v>1</v>
      </c>
      <c r="D1402">
        <v>1</v>
      </c>
      <c r="E1402" t="s">
        <v>9</v>
      </c>
      <c r="F1402">
        <v>4</v>
      </c>
      <c r="G1402">
        <v>0</v>
      </c>
      <c r="H1402" t="s">
        <v>10</v>
      </c>
      <c r="I1402">
        <f t="shared" si="84"/>
        <v>1</v>
      </c>
      <c r="J1402">
        <f>IF(Table2[[#This Row],[Drained_after_socializing]]="Yes",1,IF(Table2[[#This Row],[Drained_after_socializing]]="No",0,""))</f>
        <v>1</v>
      </c>
      <c r="K1402">
        <f t="shared" si="85"/>
        <v>0</v>
      </c>
      <c r="L1402" t="str">
        <f t="shared" si="86"/>
        <v>High</v>
      </c>
      <c r="M1402">
        <f t="shared" si="87"/>
        <v>4.5061608304100043</v>
      </c>
    </row>
    <row r="1403" spans="1:13" x14ac:dyDescent="0.35">
      <c r="A1403">
        <v>0</v>
      </c>
      <c r="B1403" t="s">
        <v>7</v>
      </c>
      <c r="C1403">
        <v>5</v>
      </c>
      <c r="D1403">
        <v>3</v>
      </c>
      <c r="E1403" t="s">
        <v>7</v>
      </c>
      <c r="F1403">
        <v>9</v>
      </c>
      <c r="G1403">
        <v>4</v>
      </c>
      <c r="H1403" t="s">
        <v>8</v>
      </c>
      <c r="I1403">
        <f t="shared" si="84"/>
        <v>0</v>
      </c>
      <c r="J1403">
        <f>IF(Table2[[#This Row],[Drained_after_socializing]]="Yes",1,IF(Table2[[#This Row],[Drained_after_socializing]]="No",0,""))</f>
        <v>0</v>
      </c>
      <c r="K1403">
        <f t="shared" si="85"/>
        <v>1</v>
      </c>
      <c r="L1403" t="str">
        <f t="shared" si="86"/>
        <v>Low</v>
      </c>
      <c r="M1403">
        <f t="shared" si="87"/>
        <v>0</v>
      </c>
    </row>
    <row r="1404" spans="1:13" x14ac:dyDescent="0.35">
      <c r="A1404">
        <v>3</v>
      </c>
      <c r="B1404" t="s">
        <v>7</v>
      </c>
      <c r="C1404">
        <v>8</v>
      </c>
      <c r="D1404">
        <v>5</v>
      </c>
      <c r="E1404" t="s">
        <v>7</v>
      </c>
      <c r="F1404">
        <v>8</v>
      </c>
      <c r="G1404">
        <v>9</v>
      </c>
      <c r="H1404" t="s">
        <v>8</v>
      </c>
      <c r="I1404">
        <f t="shared" si="84"/>
        <v>0</v>
      </c>
      <c r="J1404">
        <f>IF(Table2[[#This Row],[Drained_after_socializing]]="Yes",1,IF(Table2[[#This Row],[Drained_after_socializing]]="No",0,""))</f>
        <v>0</v>
      </c>
      <c r="K1404">
        <f t="shared" si="85"/>
        <v>1</v>
      </c>
      <c r="L1404" t="str">
        <f t="shared" si="86"/>
        <v>Low</v>
      </c>
      <c r="M1404">
        <f t="shared" si="87"/>
        <v>0</v>
      </c>
    </row>
    <row r="1405" spans="1:13" x14ac:dyDescent="0.35">
      <c r="A1405">
        <v>2</v>
      </c>
      <c r="B1405" t="s">
        <v>7</v>
      </c>
      <c r="C1405">
        <v>9</v>
      </c>
      <c r="D1405">
        <v>4</v>
      </c>
      <c r="E1405" t="s">
        <v>7</v>
      </c>
      <c r="F1405">
        <v>6</v>
      </c>
      <c r="G1405">
        <v>6</v>
      </c>
      <c r="H1405" t="s">
        <v>8</v>
      </c>
      <c r="I1405">
        <f t="shared" si="84"/>
        <v>0</v>
      </c>
      <c r="J1405">
        <f>IF(Table2[[#This Row],[Drained_after_socializing]]="Yes",1,IF(Table2[[#This Row],[Drained_after_socializing]]="No",0,""))</f>
        <v>0</v>
      </c>
      <c r="K1405">
        <f t="shared" si="85"/>
        <v>1</v>
      </c>
      <c r="L1405" t="str">
        <f t="shared" si="86"/>
        <v>Low</v>
      </c>
      <c r="M1405">
        <f t="shared" si="87"/>
        <v>0</v>
      </c>
    </row>
    <row r="1406" spans="1:13" x14ac:dyDescent="0.35">
      <c r="A1406">
        <v>2</v>
      </c>
      <c r="B1406" t="s">
        <v>7</v>
      </c>
      <c r="C1406">
        <v>9</v>
      </c>
      <c r="D1406">
        <v>5</v>
      </c>
      <c r="E1406" t="s">
        <v>7</v>
      </c>
      <c r="F1406">
        <v>13</v>
      </c>
      <c r="G1406">
        <v>7</v>
      </c>
      <c r="H1406" t="s">
        <v>10</v>
      </c>
      <c r="I1406">
        <f t="shared" si="84"/>
        <v>0</v>
      </c>
      <c r="J1406">
        <f>IF(Table2[[#This Row],[Drained_after_socializing]]="Yes",1,IF(Table2[[#This Row],[Drained_after_socializing]]="No",0,""))</f>
        <v>0</v>
      </c>
      <c r="K1406">
        <f t="shared" si="85"/>
        <v>0</v>
      </c>
      <c r="L1406" t="str">
        <f t="shared" si="86"/>
        <v>Low</v>
      </c>
      <c r="M1406">
        <f t="shared" si="87"/>
        <v>4.5061608304100043</v>
      </c>
    </row>
    <row r="1407" spans="1:13" x14ac:dyDescent="0.35">
      <c r="A1407">
        <v>6</v>
      </c>
      <c r="B1407" t="s">
        <v>9</v>
      </c>
      <c r="C1407">
        <v>2</v>
      </c>
      <c r="D1407">
        <v>2</v>
      </c>
      <c r="E1407" t="s">
        <v>9</v>
      </c>
      <c r="F1407">
        <v>5</v>
      </c>
      <c r="G1407">
        <v>2</v>
      </c>
      <c r="H1407" t="s">
        <v>10</v>
      </c>
      <c r="I1407">
        <f t="shared" si="84"/>
        <v>1</v>
      </c>
      <c r="J1407">
        <f>IF(Table2[[#This Row],[Drained_after_socializing]]="Yes",1,IF(Table2[[#This Row],[Drained_after_socializing]]="No",0,""))</f>
        <v>1</v>
      </c>
      <c r="K1407">
        <f t="shared" si="85"/>
        <v>0</v>
      </c>
      <c r="L1407" t="str">
        <f t="shared" si="86"/>
        <v>Medium</v>
      </c>
      <c r="M1407">
        <f t="shared" si="87"/>
        <v>4.5061608304100043</v>
      </c>
    </row>
    <row r="1408" spans="1:13" x14ac:dyDescent="0.35">
      <c r="A1408">
        <v>4</v>
      </c>
      <c r="B1408" t="s">
        <v>9</v>
      </c>
      <c r="C1408">
        <v>3</v>
      </c>
      <c r="D1408">
        <v>2</v>
      </c>
      <c r="E1408" t="s">
        <v>9</v>
      </c>
      <c r="F1408">
        <v>3</v>
      </c>
      <c r="G1408">
        <v>2</v>
      </c>
      <c r="H1408" t="s">
        <v>10</v>
      </c>
      <c r="I1408">
        <f t="shared" si="84"/>
        <v>1</v>
      </c>
      <c r="J1408">
        <f>IF(Table2[[#This Row],[Drained_after_socializing]]="Yes",1,IF(Table2[[#This Row],[Drained_after_socializing]]="No",0,""))</f>
        <v>1</v>
      </c>
      <c r="K1408">
        <f t="shared" si="85"/>
        <v>0</v>
      </c>
      <c r="L1408" t="str">
        <f t="shared" si="86"/>
        <v>Medium</v>
      </c>
      <c r="M1408">
        <f t="shared" si="87"/>
        <v>4.5061608304100043</v>
      </c>
    </row>
    <row r="1409" spans="1:13" x14ac:dyDescent="0.35">
      <c r="A1409">
        <v>11</v>
      </c>
      <c r="B1409" t="s">
        <v>9</v>
      </c>
      <c r="C1409">
        <v>0</v>
      </c>
      <c r="D1409">
        <v>1</v>
      </c>
      <c r="E1409" t="s">
        <v>9</v>
      </c>
      <c r="F1409">
        <v>1</v>
      </c>
      <c r="G1409">
        <v>2</v>
      </c>
      <c r="H1409" t="s">
        <v>8</v>
      </c>
      <c r="I1409">
        <f t="shared" si="84"/>
        <v>1</v>
      </c>
      <c r="J1409">
        <f>IF(Table2[[#This Row],[Drained_after_socializing]]="Yes",1,IF(Table2[[#This Row],[Drained_after_socializing]]="No",0,""))</f>
        <v>1</v>
      </c>
      <c r="K1409">
        <f t="shared" si="85"/>
        <v>1</v>
      </c>
      <c r="L1409" t="str">
        <f t="shared" si="86"/>
        <v>High</v>
      </c>
      <c r="M1409">
        <f t="shared" si="87"/>
        <v>0</v>
      </c>
    </row>
    <row r="1410" spans="1:13" x14ac:dyDescent="0.35">
      <c r="A1410">
        <v>1</v>
      </c>
      <c r="B1410" t="s">
        <v>7</v>
      </c>
      <c r="C1410">
        <v>9</v>
      </c>
      <c r="D1410">
        <v>3</v>
      </c>
      <c r="E1410" t="s">
        <v>7</v>
      </c>
      <c r="F1410">
        <v>8</v>
      </c>
      <c r="G1410">
        <v>7</v>
      </c>
      <c r="H1410" t="s">
        <v>8</v>
      </c>
      <c r="I1410">
        <f t="shared" ref="I1410:I1473" si="88">IF(B1410="Yes",1,IF(B1410="No",0,""))</f>
        <v>0</v>
      </c>
      <c r="J1410">
        <f>IF(Table2[[#This Row],[Drained_after_socializing]]="Yes",1,IF(Table2[[#This Row],[Drained_after_socializing]]="No",0,""))</f>
        <v>0</v>
      </c>
      <c r="K1410">
        <f t="shared" ref="K1410:K1473" si="89">IF(H1410="Extrovert",1,IF(H1410="Introvert",0,""))</f>
        <v>1</v>
      </c>
      <c r="L1410" t="str">
        <f t="shared" ref="L1410:L1473" si="90">IF(A1410&lt;=3,"Low",IF(A1410&lt;=7,"Medium","High"))</f>
        <v>Low</v>
      </c>
      <c r="M1410">
        <f t="shared" ref="M1410:M1473" si="91">AVERAGE(IF(H:H="Introvert",A:A))</f>
        <v>0</v>
      </c>
    </row>
    <row r="1411" spans="1:13" x14ac:dyDescent="0.35">
      <c r="A1411">
        <v>3</v>
      </c>
      <c r="B1411" t="s">
        <v>7</v>
      </c>
      <c r="C1411">
        <v>9</v>
      </c>
      <c r="D1411">
        <v>5</v>
      </c>
      <c r="E1411" t="s">
        <v>7</v>
      </c>
      <c r="F1411">
        <v>7</v>
      </c>
      <c r="G1411">
        <v>4</v>
      </c>
      <c r="H1411" t="s">
        <v>8</v>
      </c>
      <c r="I1411">
        <f t="shared" si="88"/>
        <v>0</v>
      </c>
      <c r="J1411">
        <f>IF(Table2[[#This Row],[Drained_after_socializing]]="Yes",1,IF(Table2[[#This Row],[Drained_after_socializing]]="No",0,""))</f>
        <v>0</v>
      </c>
      <c r="K1411">
        <f t="shared" si="89"/>
        <v>1</v>
      </c>
      <c r="L1411" t="str">
        <f t="shared" si="90"/>
        <v>Low</v>
      </c>
      <c r="M1411">
        <f t="shared" si="91"/>
        <v>0</v>
      </c>
    </row>
    <row r="1412" spans="1:13" x14ac:dyDescent="0.35">
      <c r="A1412">
        <v>7</v>
      </c>
      <c r="B1412" t="s">
        <v>9</v>
      </c>
      <c r="C1412">
        <v>1</v>
      </c>
      <c r="D1412">
        <v>1</v>
      </c>
      <c r="E1412" t="s">
        <v>9</v>
      </c>
      <c r="F1412">
        <v>2</v>
      </c>
      <c r="G1412">
        <v>0</v>
      </c>
      <c r="H1412" t="s">
        <v>10</v>
      </c>
      <c r="I1412">
        <f t="shared" si="88"/>
        <v>1</v>
      </c>
      <c r="J1412">
        <f>IF(Table2[[#This Row],[Drained_after_socializing]]="Yes",1,IF(Table2[[#This Row],[Drained_after_socializing]]="No",0,""))</f>
        <v>1</v>
      </c>
      <c r="K1412">
        <f t="shared" si="89"/>
        <v>0</v>
      </c>
      <c r="L1412" t="str">
        <f t="shared" si="90"/>
        <v>Medium</v>
      </c>
      <c r="M1412">
        <f t="shared" si="91"/>
        <v>4.5061608304100043</v>
      </c>
    </row>
    <row r="1413" spans="1:13" x14ac:dyDescent="0.35">
      <c r="A1413">
        <v>0</v>
      </c>
      <c r="B1413" t="s">
        <v>7</v>
      </c>
      <c r="C1413">
        <v>7</v>
      </c>
      <c r="D1413">
        <v>4</v>
      </c>
      <c r="E1413" t="s">
        <v>7</v>
      </c>
      <c r="F1413">
        <v>13</v>
      </c>
      <c r="G1413">
        <v>8</v>
      </c>
      <c r="H1413" t="s">
        <v>8</v>
      </c>
      <c r="I1413">
        <f t="shared" si="88"/>
        <v>0</v>
      </c>
      <c r="J1413">
        <f>IF(Table2[[#This Row],[Drained_after_socializing]]="Yes",1,IF(Table2[[#This Row],[Drained_after_socializing]]="No",0,""))</f>
        <v>0</v>
      </c>
      <c r="K1413">
        <f t="shared" si="89"/>
        <v>1</v>
      </c>
      <c r="L1413" t="str">
        <f t="shared" si="90"/>
        <v>Low</v>
      </c>
      <c r="M1413">
        <f t="shared" si="91"/>
        <v>0</v>
      </c>
    </row>
    <row r="1414" spans="1:13" x14ac:dyDescent="0.35">
      <c r="A1414">
        <v>2</v>
      </c>
      <c r="B1414" t="s">
        <v>7</v>
      </c>
      <c r="C1414">
        <v>7</v>
      </c>
      <c r="D1414">
        <v>4</v>
      </c>
      <c r="E1414" t="s">
        <v>7</v>
      </c>
      <c r="F1414">
        <v>11</v>
      </c>
      <c r="G1414">
        <v>7</v>
      </c>
      <c r="H1414" t="s">
        <v>8</v>
      </c>
      <c r="I1414">
        <f t="shared" si="88"/>
        <v>0</v>
      </c>
      <c r="J1414">
        <f>IF(Table2[[#This Row],[Drained_after_socializing]]="Yes",1,IF(Table2[[#This Row],[Drained_after_socializing]]="No",0,""))</f>
        <v>0</v>
      </c>
      <c r="K1414">
        <f t="shared" si="89"/>
        <v>1</v>
      </c>
      <c r="L1414" t="str">
        <f t="shared" si="90"/>
        <v>Low</v>
      </c>
      <c r="M1414">
        <f t="shared" si="91"/>
        <v>0</v>
      </c>
    </row>
    <row r="1415" spans="1:13" x14ac:dyDescent="0.35">
      <c r="A1415">
        <v>10</v>
      </c>
      <c r="B1415" t="s">
        <v>9</v>
      </c>
      <c r="C1415">
        <v>2</v>
      </c>
      <c r="D1415">
        <v>2</v>
      </c>
      <c r="E1415" t="s">
        <v>9</v>
      </c>
      <c r="F1415">
        <v>1</v>
      </c>
      <c r="G1415">
        <v>1</v>
      </c>
      <c r="H1415" t="s">
        <v>10</v>
      </c>
      <c r="I1415">
        <f t="shared" si="88"/>
        <v>1</v>
      </c>
      <c r="J1415">
        <f>IF(Table2[[#This Row],[Drained_after_socializing]]="Yes",1,IF(Table2[[#This Row],[Drained_after_socializing]]="No",0,""))</f>
        <v>1</v>
      </c>
      <c r="K1415">
        <f t="shared" si="89"/>
        <v>0</v>
      </c>
      <c r="L1415" t="str">
        <f t="shared" si="90"/>
        <v>High</v>
      </c>
      <c r="M1415">
        <f t="shared" si="91"/>
        <v>4.5061608304100043</v>
      </c>
    </row>
    <row r="1416" spans="1:13" x14ac:dyDescent="0.35">
      <c r="A1416">
        <v>8</v>
      </c>
      <c r="B1416" t="s">
        <v>9</v>
      </c>
      <c r="C1416">
        <v>1</v>
      </c>
      <c r="D1416">
        <v>1</v>
      </c>
      <c r="E1416" t="s">
        <v>9</v>
      </c>
      <c r="F1416">
        <v>1</v>
      </c>
      <c r="G1416">
        <v>0</v>
      </c>
      <c r="H1416" t="s">
        <v>10</v>
      </c>
      <c r="I1416">
        <f t="shared" si="88"/>
        <v>1</v>
      </c>
      <c r="J1416">
        <f>IF(Table2[[#This Row],[Drained_after_socializing]]="Yes",1,IF(Table2[[#This Row],[Drained_after_socializing]]="No",0,""))</f>
        <v>1</v>
      </c>
      <c r="K1416">
        <f t="shared" si="89"/>
        <v>0</v>
      </c>
      <c r="L1416" t="str">
        <f t="shared" si="90"/>
        <v>High</v>
      </c>
      <c r="M1416">
        <f t="shared" si="91"/>
        <v>4.5061608304100043</v>
      </c>
    </row>
    <row r="1417" spans="1:13" x14ac:dyDescent="0.35">
      <c r="A1417">
        <v>5</v>
      </c>
      <c r="B1417" t="s">
        <v>9</v>
      </c>
      <c r="C1417">
        <v>2</v>
      </c>
      <c r="D1417">
        <v>2</v>
      </c>
      <c r="E1417" t="s">
        <v>9</v>
      </c>
      <c r="F1417">
        <v>5</v>
      </c>
      <c r="G1417">
        <v>2</v>
      </c>
      <c r="H1417" t="s">
        <v>10</v>
      </c>
      <c r="I1417">
        <f t="shared" si="88"/>
        <v>1</v>
      </c>
      <c r="J1417">
        <f>IF(Table2[[#This Row],[Drained_after_socializing]]="Yes",1,IF(Table2[[#This Row],[Drained_after_socializing]]="No",0,""))</f>
        <v>1</v>
      </c>
      <c r="K1417">
        <f t="shared" si="89"/>
        <v>0</v>
      </c>
      <c r="L1417" t="str">
        <f t="shared" si="90"/>
        <v>Medium</v>
      </c>
      <c r="M1417">
        <f t="shared" si="91"/>
        <v>4.5061608304100043</v>
      </c>
    </row>
    <row r="1418" spans="1:13" x14ac:dyDescent="0.35">
      <c r="A1418">
        <v>9</v>
      </c>
      <c r="B1418" t="s">
        <v>9</v>
      </c>
      <c r="C1418">
        <v>3.963354475</v>
      </c>
      <c r="D1418">
        <v>0</v>
      </c>
      <c r="E1418" t="s">
        <v>9</v>
      </c>
      <c r="F1418">
        <v>4</v>
      </c>
      <c r="G1418">
        <v>0</v>
      </c>
      <c r="H1418" t="s">
        <v>10</v>
      </c>
      <c r="I1418">
        <f t="shared" si="88"/>
        <v>1</v>
      </c>
      <c r="J1418">
        <f>IF(Table2[[#This Row],[Drained_after_socializing]]="Yes",1,IF(Table2[[#This Row],[Drained_after_socializing]]="No",0,""))</f>
        <v>1</v>
      </c>
      <c r="K1418">
        <f t="shared" si="89"/>
        <v>0</v>
      </c>
      <c r="L1418" t="str">
        <f t="shared" si="90"/>
        <v>High</v>
      </c>
      <c r="M1418">
        <f t="shared" si="91"/>
        <v>4.5061608304100043</v>
      </c>
    </row>
    <row r="1419" spans="1:13" x14ac:dyDescent="0.35">
      <c r="A1419">
        <v>1</v>
      </c>
      <c r="B1419" t="s">
        <v>7</v>
      </c>
      <c r="C1419">
        <v>4</v>
      </c>
      <c r="D1419">
        <v>5</v>
      </c>
      <c r="E1419" t="s">
        <v>7</v>
      </c>
      <c r="F1419">
        <v>14</v>
      </c>
      <c r="G1419">
        <v>4</v>
      </c>
      <c r="H1419" t="s">
        <v>8</v>
      </c>
      <c r="I1419">
        <f t="shared" si="88"/>
        <v>0</v>
      </c>
      <c r="J1419">
        <f>IF(Table2[[#This Row],[Drained_after_socializing]]="Yes",1,IF(Table2[[#This Row],[Drained_after_socializing]]="No",0,""))</f>
        <v>0</v>
      </c>
      <c r="K1419">
        <f t="shared" si="89"/>
        <v>1</v>
      </c>
      <c r="L1419" t="str">
        <f t="shared" si="90"/>
        <v>Low</v>
      </c>
      <c r="M1419">
        <f t="shared" si="91"/>
        <v>0</v>
      </c>
    </row>
    <row r="1420" spans="1:13" x14ac:dyDescent="0.35">
      <c r="A1420">
        <v>4</v>
      </c>
      <c r="B1420" t="s">
        <v>9</v>
      </c>
      <c r="C1420">
        <v>0</v>
      </c>
      <c r="D1420">
        <v>1</v>
      </c>
      <c r="E1420" t="s">
        <v>9</v>
      </c>
      <c r="F1420">
        <v>1</v>
      </c>
      <c r="G1420">
        <v>1</v>
      </c>
      <c r="H1420" t="s">
        <v>10</v>
      </c>
      <c r="I1420">
        <f t="shared" si="88"/>
        <v>1</v>
      </c>
      <c r="J1420">
        <f>IF(Table2[[#This Row],[Drained_after_socializing]]="Yes",1,IF(Table2[[#This Row],[Drained_after_socializing]]="No",0,""))</f>
        <v>1</v>
      </c>
      <c r="K1420">
        <f t="shared" si="89"/>
        <v>0</v>
      </c>
      <c r="L1420" t="str">
        <f t="shared" si="90"/>
        <v>Medium</v>
      </c>
      <c r="M1420">
        <f t="shared" si="91"/>
        <v>4.5061608304100043</v>
      </c>
    </row>
    <row r="1421" spans="1:13" x14ac:dyDescent="0.35">
      <c r="A1421">
        <v>6</v>
      </c>
      <c r="B1421" t="s">
        <v>9</v>
      </c>
      <c r="C1421">
        <v>0</v>
      </c>
      <c r="D1421">
        <v>1</v>
      </c>
      <c r="E1421" t="s">
        <v>9</v>
      </c>
      <c r="F1421">
        <v>3</v>
      </c>
      <c r="G1421">
        <v>2</v>
      </c>
      <c r="H1421" t="s">
        <v>10</v>
      </c>
      <c r="I1421">
        <f t="shared" si="88"/>
        <v>1</v>
      </c>
      <c r="J1421">
        <f>IF(Table2[[#This Row],[Drained_after_socializing]]="Yes",1,IF(Table2[[#This Row],[Drained_after_socializing]]="No",0,""))</f>
        <v>1</v>
      </c>
      <c r="K1421">
        <f t="shared" si="89"/>
        <v>0</v>
      </c>
      <c r="L1421" t="str">
        <f t="shared" si="90"/>
        <v>Medium</v>
      </c>
      <c r="M1421">
        <f t="shared" si="91"/>
        <v>4.5061608304100043</v>
      </c>
    </row>
    <row r="1422" spans="1:13" x14ac:dyDescent="0.35">
      <c r="A1422">
        <v>1</v>
      </c>
      <c r="B1422" t="s">
        <v>7</v>
      </c>
      <c r="C1422">
        <v>4</v>
      </c>
      <c r="D1422">
        <v>4</v>
      </c>
      <c r="E1422" t="s">
        <v>7</v>
      </c>
      <c r="F1422">
        <v>7</v>
      </c>
      <c r="G1422">
        <v>6</v>
      </c>
      <c r="H1422" t="s">
        <v>8</v>
      </c>
      <c r="I1422">
        <f t="shared" si="88"/>
        <v>0</v>
      </c>
      <c r="J1422">
        <f>IF(Table2[[#This Row],[Drained_after_socializing]]="Yes",1,IF(Table2[[#This Row],[Drained_after_socializing]]="No",0,""))</f>
        <v>0</v>
      </c>
      <c r="K1422">
        <f t="shared" si="89"/>
        <v>1</v>
      </c>
      <c r="L1422" t="str">
        <f t="shared" si="90"/>
        <v>Low</v>
      </c>
      <c r="M1422">
        <f t="shared" si="91"/>
        <v>0</v>
      </c>
    </row>
    <row r="1423" spans="1:13" x14ac:dyDescent="0.35">
      <c r="A1423">
        <v>5</v>
      </c>
      <c r="B1423" t="s">
        <v>9</v>
      </c>
      <c r="C1423">
        <v>0</v>
      </c>
      <c r="D1423">
        <v>2</v>
      </c>
      <c r="E1423" t="s">
        <v>7</v>
      </c>
      <c r="F1423">
        <v>2</v>
      </c>
      <c r="G1423">
        <v>0</v>
      </c>
      <c r="H1423" t="s">
        <v>10</v>
      </c>
      <c r="I1423">
        <f t="shared" si="88"/>
        <v>1</v>
      </c>
      <c r="J1423">
        <f>IF(Table2[[#This Row],[Drained_after_socializing]]="Yes",1,IF(Table2[[#This Row],[Drained_after_socializing]]="No",0,""))</f>
        <v>0</v>
      </c>
      <c r="K1423">
        <f t="shared" si="89"/>
        <v>0</v>
      </c>
      <c r="L1423" t="str">
        <f t="shared" si="90"/>
        <v>Medium</v>
      </c>
      <c r="M1423">
        <f t="shared" si="91"/>
        <v>4.5061608304100043</v>
      </c>
    </row>
    <row r="1424" spans="1:13" x14ac:dyDescent="0.35">
      <c r="A1424">
        <v>10</v>
      </c>
      <c r="B1424" t="s">
        <v>9</v>
      </c>
      <c r="C1424">
        <v>0</v>
      </c>
      <c r="D1424">
        <v>2</v>
      </c>
      <c r="E1424" t="s">
        <v>9</v>
      </c>
      <c r="F1424">
        <v>4</v>
      </c>
      <c r="G1424">
        <v>1</v>
      </c>
      <c r="H1424" t="s">
        <v>10</v>
      </c>
      <c r="I1424">
        <f t="shared" si="88"/>
        <v>1</v>
      </c>
      <c r="J1424">
        <f>IF(Table2[[#This Row],[Drained_after_socializing]]="Yes",1,IF(Table2[[#This Row],[Drained_after_socializing]]="No",0,""))</f>
        <v>1</v>
      </c>
      <c r="K1424">
        <f t="shared" si="89"/>
        <v>0</v>
      </c>
      <c r="L1424" t="str">
        <f t="shared" si="90"/>
        <v>High</v>
      </c>
      <c r="M1424">
        <f t="shared" si="91"/>
        <v>4.5061608304100043</v>
      </c>
    </row>
    <row r="1425" spans="1:13" x14ac:dyDescent="0.35">
      <c r="A1425">
        <v>4</v>
      </c>
      <c r="B1425" t="s">
        <v>9</v>
      </c>
      <c r="C1425">
        <v>2</v>
      </c>
      <c r="D1425">
        <v>0</v>
      </c>
      <c r="E1425" t="s">
        <v>9</v>
      </c>
      <c r="F1425">
        <v>1</v>
      </c>
      <c r="G1425">
        <v>1</v>
      </c>
      <c r="H1425" t="s">
        <v>10</v>
      </c>
      <c r="I1425">
        <f t="shared" si="88"/>
        <v>1</v>
      </c>
      <c r="J1425">
        <f>IF(Table2[[#This Row],[Drained_after_socializing]]="Yes",1,IF(Table2[[#This Row],[Drained_after_socializing]]="No",0,""))</f>
        <v>1</v>
      </c>
      <c r="K1425">
        <f t="shared" si="89"/>
        <v>0</v>
      </c>
      <c r="L1425" t="str">
        <f t="shared" si="90"/>
        <v>Medium</v>
      </c>
      <c r="M1425">
        <f t="shared" si="91"/>
        <v>4.5061608304100043</v>
      </c>
    </row>
    <row r="1426" spans="1:13" x14ac:dyDescent="0.35">
      <c r="A1426">
        <v>11</v>
      </c>
      <c r="B1426" t="s">
        <v>9</v>
      </c>
      <c r="C1426">
        <v>3.963354475</v>
      </c>
      <c r="D1426">
        <v>2</v>
      </c>
      <c r="E1426" t="s">
        <v>9</v>
      </c>
      <c r="F1426">
        <v>3</v>
      </c>
      <c r="G1426">
        <v>2</v>
      </c>
      <c r="H1426" t="s">
        <v>10</v>
      </c>
      <c r="I1426">
        <f t="shared" si="88"/>
        <v>1</v>
      </c>
      <c r="J1426">
        <f>IF(Table2[[#This Row],[Drained_after_socializing]]="Yes",1,IF(Table2[[#This Row],[Drained_after_socializing]]="No",0,""))</f>
        <v>1</v>
      </c>
      <c r="K1426">
        <f t="shared" si="89"/>
        <v>0</v>
      </c>
      <c r="L1426" t="str">
        <f t="shared" si="90"/>
        <v>High</v>
      </c>
      <c r="M1426">
        <f t="shared" si="91"/>
        <v>4.5061608304100043</v>
      </c>
    </row>
    <row r="1427" spans="1:13" x14ac:dyDescent="0.35">
      <c r="A1427">
        <v>3</v>
      </c>
      <c r="B1427" t="s">
        <v>7</v>
      </c>
      <c r="C1427">
        <v>6</v>
      </c>
      <c r="D1427">
        <v>4</v>
      </c>
      <c r="E1427" t="s">
        <v>7</v>
      </c>
      <c r="F1427">
        <v>13</v>
      </c>
      <c r="G1427">
        <v>8</v>
      </c>
      <c r="H1427" t="s">
        <v>8</v>
      </c>
      <c r="I1427">
        <f t="shared" si="88"/>
        <v>0</v>
      </c>
      <c r="J1427">
        <f>IF(Table2[[#This Row],[Drained_after_socializing]]="Yes",1,IF(Table2[[#This Row],[Drained_after_socializing]]="No",0,""))</f>
        <v>0</v>
      </c>
      <c r="K1427">
        <f t="shared" si="89"/>
        <v>1</v>
      </c>
      <c r="L1427" t="str">
        <f t="shared" si="90"/>
        <v>Low</v>
      </c>
      <c r="M1427">
        <f t="shared" si="91"/>
        <v>0</v>
      </c>
    </row>
    <row r="1428" spans="1:13" x14ac:dyDescent="0.35">
      <c r="A1428">
        <v>8</v>
      </c>
      <c r="B1428" t="s">
        <v>9</v>
      </c>
      <c r="C1428">
        <v>0</v>
      </c>
      <c r="D1428">
        <v>0</v>
      </c>
      <c r="E1428" t="s">
        <v>9</v>
      </c>
      <c r="F1428">
        <v>1</v>
      </c>
      <c r="G1428">
        <v>1</v>
      </c>
      <c r="H1428" t="s">
        <v>10</v>
      </c>
      <c r="I1428">
        <f t="shared" si="88"/>
        <v>1</v>
      </c>
      <c r="J1428">
        <f>IF(Table2[[#This Row],[Drained_after_socializing]]="Yes",1,IF(Table2[[#This Row],[Drained_after_socializing]]="No",0,""))</f>
        <v>1</v>
      </c>
      <c r="K1428">
        <f t="shared" si="89"/>
        <v>0</v>
      </c>
      <c r="L1428" t="str">
        <f t="shared" si="90"/>
        <v>High</v>
      </c>
      <c r="M1428">
        <f t="shared" si="91"/>
        <v>4.5061608304100043</v>
      </c>
    </row>
    <row r="1429" spans="1:13" x14ac:dyDescent="0.35">
      <c r="A1429">
        <v>3</v>
      </c>
      <c r="B1429" t="s">
        <v>7</v>
      </c>
      <c r="C1429">
        <v>6</v>
      </c>
      <c r="D1429">
        <v>5</v>
      </c>
      <c r="E1429" t="s">
        <v>7</v>
      </c>
      <c r="F1429">
        <v>9</v>
      </c>
      <c r="G1429">
        <v>4</v>
      </c>
      <c r="H1429" t="s">
        <v>8</v>
      </c>
      <c r="I1429">
        <f t="shared" si="88"/>
        <v>0</v>
      </c>
      <c r="J1429">
        <f>IF(Table2[[#This Row],[Drained_after_socializing]]="Yes",1,IF(Table2[[#This Row],[Drained_after_socializing]]="No",0,""))</f>
        <v>0</v>
      </c>
      <c r="K1429">
        <f t="shared" si="89"/>
        <v>1</v>
      </c>
      <c r="L1429" t="str">
        <f t="shared" si="90"/>
        <v>Low</v>
      </c>
      <c r="M1429">
        <f t="shared" si="91"/>
        <v>0</v>
      </c>
    </row>
    <row r="1430" spans="1:13" x14ac:dyDescent="0.35">
      <c r="A1430">
        <v>2</v>
      </c>
      <c r="B1430" t="s">
        <v>7</v>
      </c>
      <c r="C1430">
        <v>5</v>
      </c>
      <c r="D1430">
        <v>4</v>
      </c>
      <c r="E1430" t="s">
        <v>7</v>
      </c>
      <c r="F1430">
        <v>11</v>
      </c>
      <c r="G1430">
        <v>3</v>
      </c>
      <c r="H1430" t="s">
        <v>8</v>
      </c>
      <c r="I1430">
        <f t="shared" si="88"/>
        <v>0</v>
      </c>
      <c r="J1430">
        <f>IF(Table2[[#This Row],[Drained_after_socializing]]="Yes",1,IF(Table2[[#This Row],[Drained_after_socializing]]="No",0,""))</f>
        <v>0</v>
      </c>
      <c r="K1430">
        <f t="shared" si="89"/>
        <v>1</v>
      </c>
      <c r="L1430" t="str">
        <f t="shared" si="90"/>
        <v>Low</v>
      </c>
      <c r="M1430">
        <f t="shared" si="91"/>
        <v>0</v>
      </c>
    </row>
    <row r="1431" spans="1:13" x14ac:dyDescent="0.35">
      <c r="A1431">
        <v>4</v>
      </c>
      <c r="B1431" t="s">
        <v>9</v>
      </c>
      <c r="C1431">
        <v>2</v>
      </c>
      <c r="D1431">
        <v>2</v>
      </c>
      <c r="E1431" t="s">
        <v>9</v>
      </c>
      <c r="F1431">
        <v>4</v>
      </c>
      <c r="G1431">
        <v>1</v>
      </c>
      <c r="H1431" t="s">
        <v>10</v>
      </c>
      <c r="I1431">
        <f t="shared" si="88"/>
        <v>1</v>
      </c>
      <c r="J1431">
        <f>IF(Table2[[#This Row],[Drained_after_socializing]]="Yes",1,IF(Table2[[#This Row],[Drained_after_socializing]]="No",0,""))</f>
        <v>1</v>
      </c>
      <c r="K1431">
        <f t="shared" si="89"/>
        <v>0</v>
      </c>
      <c r="L1431" t="str">
        <f t="shared" si="90"/>
        <v>Medium</v>
      </c>
      <c r="M1431">
        <f t="shared" si="91"/>
        <v>4.5061608304100043</v>
      </c>
    </row>
    <row r="1432" spans="1:13" x14ac:dyDescent="0.35">
      <c r="A1432">
        <v>2</v>
      </c>
      <c r="B1432" t="s">
        <v>7</v>
      </c>
      <c r="C1432">
        <v>7</v>
      </c>
      <c r="D1432">
        <v>4</v>
      </c>
      <c r="E1432" t="s">
        <v>7</v>
      </c>
      <c r="F1432">
        <v>10</v>
      </c>
      <c r="G1432">
        <v>4</v>
      </c>
      <c r="H1432" t="s">
        <v>8</v>
      </c>
      <c r="I1432">
        <f t="shared" si="88"/>
        <v>0</v>
      </c>
      <c r="J1432">
        <f>IF(Table2[[#This Row],[Drained_after_socializing]]="Yes",1,IF(Table2[[#This Row],[Drained_after_socializing]]="No",0,""))</f>
        <v>0</v>
      </c>
      <c r="K1432">
        <f t="shared" si="89"/>
        <v>1</v>
      </c>
      <c r="L1432" t="str">
        <f t="shared" si="90"/>
        <v>Low</v>
      </c>
      <c r="M1432">
        <f t="shared" si="91"/>
        <v>0</v>
      </c>
    </row>
    <row r="1433" spans="1:13" x14ac:dyDescent="0.35">
      <c r="A1433">
        <v>11</v>
      </c>
      <c r="B1433" t="s">
        <v>9</v>
      </c>
      <c r="C1433">
        <v>2</v>
      </c>
      <c r="D1433">
        <v>0</v>
      </c>
      <c r="E1433" t="s">
        <v>9</v>
      </c>
      <c r="F1433">
        <v>4</v>
      </c>
      <c r="G1433">
        <v>0</v>
      </c>
      <c r="H1433" t="s">
        <v>10</v>
      </c>
      <c r="I1433">
        <f t="shared" si="88"/>
        <v>1</v>
      </c>
      <c r="J1433">
        <f>IF(Table2[[#This Row],[Drained_after_socializing]]="Yes",1,IF(Table2[[#This Row],[Drained_after_socializing]]="No",0,""))</f>
        <v>1</v>
      </c>
      <c r="K1433">
        <f t="shared" si="89"/>
        <v>0</v>
      </c>
      <c r="L1433" t="str">
        <f t="shared" si="90"/>
        <v>High</v>
      </c>
      <c r="M1433">
        <f t="shared" si="91"/>
        <v>4.5061608304100043</v>
      </c>
    </row>
    <row r="1434" spans="1:13" x14ac:dyDescent="0.35">
      <c r="A1434">
        <v>4</v>
      </c>
      <c r="B1434" t="s">
        <v>9</v>
      </c>
      <c r="C1434">
        <v>3</v>
      </c>
      <c r="D1434">
        <v>2</v>
      </c>
      <c r="E1434" t="s">
        <v>9</v>
      </c>
      <c r="F1434">
        <v>1</v>
      </c>
      <c r="G1434">
        <v>0</v>
      </c>
      <c r="H1434" t="s">
        <v>10</v>
      </c>
      <c r="I1434">
        <f t="shared" si="88"/>
        <v>1</v>
      </c>
      <c r="J1434">
        <f>IF(Table2[[#This Row],[Drained_after_socializing]]="Yes",1,IF(Table2[[#This Row],[Drained_after_socializing]]="No",0,""))</f>
        <v>1</v>
      </c>
      <c r="K1434">
        <f t="shared" si="89"/>
        <v>0</v>
      </c>
      <c r="L1434" t="str">
        <f t="shared" si="90"/>
        <v>Medium</v>
      </c>
      <c r="M1434">
        <f t="shared" si="91"/>
        <v>4.5061608304100043</v>
      </c>
    </row>
    <row r="1435" spans="1:13" x14ac:dyDescent="0.35">
      <c r="A1435">
        <v>8</v>
      </c>
      <c r="B1435" t="s">
        <v>9</v>
      </c>
      <c r="C1435">
        <v>0</v>
      </c>
      <c r="D1435">
        <v>0</v>
      </c>
      <c r="E1435" t="s">
        <v>9</v>
      </c>
      <c r="F1435">
        <v>1</v>
      </c>
      <c r="G1435">
        <v>2</v>
      </c>
      <c r="H1435" t="s">
        <v>8</v>
      </c>
      <c r="I1435">
        <f t="shared" si="88"/>
        <v>1</v>
      </c>
      <c r="J1435">
        <f>IF(Table2[[#This Row],[Drained_after_socializing]]="Yes",1,IF(Table2[[#This Row],[Drained_after_socializing]]="No",0,""))</f>
        <v>1</v>
      </c>
      <c r="K1435">
        <f t="shared" si="89"/>
        <v>1</v>
      </c>
      <c r="L1435" t="str">
        <f t="shared" si="90"/>
        <v>High</v>
      </c>
      <c r="M1435">
        <f t="shared" si="91"/>
        <v>0</v>
      </c>
    </row>
    <row r="1436" spans="1:13" x14ac:dyDescent="0.35">
      <c r="A1436">
        <v>0</v>
      </c>
      <c r="B1436" t="s">
        <v>7</v>
      </c>
      <c r="C1436">
        <v>4</v>
      </c>
      <c r="D1436">
        <v>6</v>
      </c>
      <c r="E1436" t="s">
        <v>7</v>
      </c>
      <c r="F1436">
        <v>6</v>
      </c>
      <c r="G1436">
        <v>6</v>
      </c>
      <c r="H1436" t="s">
        <v>8</v>
      </c>
      <c r="I1436">
        <f t="shared" si="88"/>
        <v>0</v>
      </c>
      <c r="J1436">
        <f>IF(Table2[[#This Row],[Drained_after_socializing]]="Yes",1,IF(Table2[[#This Row],[Drained_after_socializing]]="No",0,""))</f>
        <v>0</v>
      </c>
      <c r="K1436">
        <f t="shared" si="89"/>
        <v>1</v>
      </c>
      <c r="L1436" t="str">
        <f t="shared" si="90"/>
        <v>Low</v>
      </c>
      <c r="M1436">
        <f t="shared" si="91"/>
        <v>0</v>
      </c>
    </row>
    <row r="1437" spans="1:13" x14ac:dyDescent="0.35">
      <c r="A1437">
        <v>7</v>
      </c>
      <c r="B1437" t="s">
        <v>9</v>
      </c>
      <c r="C1437">
        <v>2</v>
      </c>
      <c r="D1437">
        <v>1</v>
      </c>
      <c r="E1437" t="s">
        <v>9</v>
      </c>
      <c r="F1437">
        <v>1</v>
      </c>
      <c r="G1437">
        <v>0</v>
      </c>
      <c r="H1437" t="s">
        <v>8</v>
      </c>
      <c r="I1437">
        <f t="shared" si="88"/>
        <v>1</v>
      </c>
      <c r="J1437">
        <f>IF(Table2[[#This Row],[Drained_after_socializing]]="Yes",1,IF(Table2[[#This Row],[Drained_after_socializing]]="No",0,""))</f>
        <v>1</v>
      </c>
      <c r="K1437">
        <f t="shared" si="89"/>
        <v>1</v>
      </c>
      <c r="L1437" t="str">
        <f t="shared" si="90"/>
        <v>Medium</v>
      </c>
      <c r="M1437">
        <f t="shared" si="91"/>
        <v>0</v>
      </c>
    </row>
    <row r="1438" spans="1:13" x14ac:dyDescent="0.35">
      <c r="A1438">
        <v>11</v>
      </c>
      <c r="B1438" t="s">
        <v>9</v>
      </c>
      <c r="C1438">
        <v>1</v>
      </c>
      <c r="D1438">
        <v>2</v>
      </c>
      <c r="E1438" t="s">
        <v>9</v>
      </c>
      <c r="F1438">
        <v>4</v>
      </c>
      <c r="G1438">
        <v>0</v>
      </c>
      <c r="H1438" t="s">
        <v>10</v>
      </c>
      <c r="I1438">
        <f t="shared" si="88"/>
        <v>1</v>
      </c>
      <c r="J1438">
        <f>IF(Table2[[#This Row],[Drained_after_socializing]]="Yes",1,IF(Table2[[#This Row],[Drained_after_socializing]]="No",0,""))</f>
        <v>1</v>
      </c>
      <c r="K1438">
        <f t="shared" si="89"/>
        <v>0</v>
      </c>
      <c r="L1438" t="str">
        <f t="shared" si="90"/>
        <v>High</v>
      </c>
      <c r="M1438">
        <f t="shared" si="91"/>
        <v>4.5061608304100043</v>
      </c>
    </row>
    <row r="1439" spans="1:13" x14ac:dyDescent="0.35">
      <c r="A1439">
        <v>5</v>
      </c>
      <c r="B1439" t="s">
        <v>9</v>
      </c>
      <c r="C1439">
        <v>2</v>
      </c>
      <c r="D1439">
        <v>1</v>
      </c>
      <c r="E1439" t="s">
        <v>9</v>
      </c>
      <c r="F1439">
        <v>6.2688629120000003</v>
      </c>
      <c r="G1439">
        <v>2</v>
      </c>
      <c r="H1439" t="s">
        <v>10</v>
      </c>
      <c r="I1439">
        <f t="shared" si="88"/>
        <v>1</v>
      </c>
      <c r="J1439">
        <f>IF(Table2[[#This Row],[Drained_after_socializing]]="Yes",1,IF(Table2[[#This Row],[Drained_after_socializing]]="No",0,""))</f>
        <v>1</v>
      </c>
      <c r="K1439">
        <f t="shared" si="89"/>
        <v>0</v>
      </c>
      <c r="L1439" t="str">
        <f t="shared" si="90"/>
        <v>Medium</v>
      </c>
      <c r="M1439">
        <f t="shared" si="91"/>
        <v>4.5061608304100043</v>
      </c>
    </row>
    <row r="1440" spans="1:13" x14ac:dyDescent="0.35">
      <c r="A1440">
        <v>3</v>
      </c>
      <c r="B1440" t="s">
        <v>7</v>
      </c>
      <c r="C1440">
        <v>5</v>
      </c>
      <c r="D1440">
        <v>4</v>
      </c>
      <c r="E1440" t="s">
        <v>7</v>
      </c>
      <c r="F1440">
        <v>5</v>
      </c>
      <c r="G1440">
        <v>5</v>
      </c>
      <c r="H1440" t="s">
        <v>8</v>
      </c>
      <c r="I1440">
        <f t="shared" si="88"/>
        <v>0</v>
      </c>
      <c r="J1440">
        <f>IF(Table2[[#This Row],[Drained_after_socializing]]="Yes",1,IF(Table2[[#This Row],[Drained_after_socializing]]="No",0,""))</f>
        <v>0</v>
      </c>
      <c r="K1440">
        <f t="shared" si="89"/>
        <v>1</v>
      </c>
      <c r="L1440" t="str">
        <f t="shared" si="90"/>
        <v>Low</v>
      </c>
      <c r="M1440">
        <f t="shared" si="91"/>
        <v>0</v>
      </c>
    </row>
    <row r="1441" spans="1:13" x14ac:dyDescent="0.35">
      <c r="A1441">
        <v>2</v>
      </c>
      <c r="B1441" t="s">
        <v>7</v>
      </c>
      <c r="C1441">
        <v>8</v>
      </c>
      <c r="D1441">
        <v>7</v>
      </c>
      <c r="E1441" t="s">
        <v>7</v>
      </c>
      <c r="F1441">
        <v>14</v>
      </c>
      <c r="G1441">
        <v>7</v>
      </c>
      <c r="H1441" t="s">
        <v>10</v>
      </c>
      <c r="I1441">
        <f t="shared" si="88"/>
        <v>0</v>
      </c>
      <c r="J1441">
        <f>IF(Table2[[#This Row],[Drained_after_socializing]]="Yes",1,IF(Table2[[#This Row],[Drained_after_socializing]]="No",0,""))</f>
        <v>0</v>
      </c>
      <c r="K1441">
        <f t="shared" si="89"/>
        <v>0</v>
      </c>
      <c r="L1441" t="str">
        <f t="shared" si="90"/>
        <v>Low</v>
      </c>
      <c r="M1441">
        <f t="shared" si="91"/>
        <v>4.5061608304100043</v>
      </c>
    </row>
    <row r="1442" spans="1:13" x14ac:dyDescent="0.35">
      <c r="A1442">
        <v>7</v>
      </c>
      <c r="B1442" t="s">
        <v>9</v>
      </c>
      <c r="C1442">
        <v>1</v>
      </c>
      <c r="D1442">
        <v>0</v>
      </c>
      <c r="E1442" t="s">
        <v>9</v>
      </c>
      <c r="F1442">
        <v>5</v>
      </c>
      <c r="G1442">
        <v>0</v>
      </c>
      <c r="H1442" t="s">
        <v>10</v>
      </c>
      <c r="I1442">
        <f t="shared" si="88"/>
        <v>1</v>
      </c>
      <c r="J1442">
        <f>IF(Table2[[#This Row],[Drained_after_socializing]]="Yes",1,IF(Table2[[#This Row],[Drained_after_socializing]]="No",0,""))</f>
        <v>1</v>
      </c>
      <c r="K1442">
        <f t="shared" si="89"/>
        <v>0</v>
      </c>
      <c r="L1442" t="str">
        <f t="shared" si="90"/>
        <v>Medium</v>
      </c>
      <c r="M1442">
        <f t="shared" si="91"/>
        <v>4.5061608304100043</v>
      </c>
    </row>
    <row r="1443" spans="1:13" x14ac:dyDescent="0.35">
      <c r="A1443">
        <v>2</v>
      </c>
      <c r="B1443" t="s">
        <v>7</v>
      </c>
      <c r="C1443">
        <v>4</v>
      </c>
      <c r="D1443">
        <v>5</v>
      </c>
      <c r="E1443" t="s">
        <v>7</v>
      </c>
      <c r="F1443">
        <v>14</v>
      </c>
      <c r="G1443">
        <v>8</v>
      </c>
      <c r="H1443" t="s">
        <v>8</v>
      </c>
      <c r="I1443">
        <f t="shared" si="88"/>
        <v>0</v>
      </c>
      <c r="J1443">
        <f>IF(Table2[[#This Row],[Drained_after_socializing]]="Yes",1,IF(Table2[[#This Row],[Drained_after_socializing]]="No",0,""))</f>
        <v>0</v>
      </c>
      <c r="K1443">
        <f t="shared" si="89"/>
        <v>1</v>
      </c>
      <c r="L1443" t="str">
        <f t="shared" si="90"/>
        <v>Low</v>
      </c>
      <c r="M1443">
        <f t="shared" si="91"/>
        <v>0</v>
      </c>
    </row>
    <row r="1444" spans="1:13" x14ac:dyDescent="0.35">
      <c r="A1444">
        <v>9</v>
      </c>
      <c r="B1444" t="s">
        <v>9</v>
      </c>
      <c r="C1444">
        <v>0</v>
      </c>
      <c r="D1444">
        <v>2</v>
      </c>
      <c r="E1444" t="s">
        <v>9</v>
      </c>
      <c r="F1444">
        <v>4</v>
      </c>
      <c r="G1444">
        <v>0</v>
      </c>
      <c r="H1444" t="s">
        <v>10</v>
      </c>
      <c r="I1444">
        <f t="shared" si="88"/>
        <v>1</v>
      </c>
      <c r="J1444">
        <f>IF(Table2[[#This Row],[Drained_after_socializing]]="Yes",1,IF(Table2[[#This Row],[Drained_after_socializing]]="No",0,""))</f>
        <v>1</v>
      </c>
      <c r="K1444">
        <f t="shared" si="89"/>
        <v>0</v>
      </c>
      <c r="L1444" t="str">
        <f t="shared" si="90"/>
        <v>High</v>
      </c>
      <c r="M1444">
        <f t="shared" si="91"/>
        <v>4.5061608304100043</v>
      </c>
    </row>
    <row r="1445" spans="1:13" x14ac:dyDescent="0.35">
      <c r="A1445">
        <v>3</v>
      </c>
      <c r="B1445" t="s">
        <v>7</v>
      </c>
      <c r="C1445">
        <v>7</v>
      </c>
      <c r="D1445">
        <v>6</v>
      </c>
      <c r="E1445" t="s">
        <v>7</v>
      </c>
      <c r="F1445">
        <v>8</v>
      </c>
      <c r="G1445">
        <v>5</v>
      </c>
      <c r="H1445" t="s">
        <v>8</v>
      </c>
      <c r="I1445">
        <f t="shared" si="88"/>
        <v>0</v>
      </c>
      <c r="J1445">
        <f>IF(Table2[[#This Row],[Drained_after_socializing]]="Yes",1,IF(Table2[[#This Row],[Drained_after_socializing]]="No",0,""))</f>
        <v>0</v>
      </c>
      <c r="K1445">
        <f t="shared" si="89"/>
        <v>1</v>
      </c>
      <c r="L1445" t="str">
        <f t="shared" si="90"/>
        <v>Low</v>
      </c>
      <c r="M1445">
        <f t="shared" si="91"/>
        <v>0</v>
      </c>
    </row>
    <row r="1446" spans="1:13" x14ac:dyDescent="0.35">
      <c r="A1446">
        <v>11</v>
      </c>
      <c r="B1446" t="s">
        <v>9</v>
      </c>
      <c r="C1446">
        <v>1</v>
      </c>
      <c r="D1446">
        <v>3</v>
      </c>
      <c r="E1446" t="s">
        <v>9</v>
      </c>
      <c r="F1446">
        <v>4</v>
      </c>
      <c r="G1446">
        <v>2</v>
      </c>
      <c r="H1446" t="s">
        <v>10</v>
      </c>
      <c r="I1446">
        <f t="shared" si="88"/>
        <v>1</v>
      </c>
      <c r="J1446">
        <f>IF(Table2[[#This Row],[Drained_after_socializing]]="Yes",1,IF(Table2[[#This Row],[Drained_after_socializing]]="No",0,""))</f>
        <v>1</v>
      </c>
      <c r="K1446">
        <f t="shared" si="89"/>
        <v>0</v>
      </c>
      <c r="L1446" t="str">
        <f t="shared" si="90"/>
        <v>High</v>
      </c>
      <c r="M1446">
        <f t="shared" si="91"/>
        <v>4.5061608304100043</v>
      </c>
    </row>
    <row r="1447" spans="1:13" x14ac:dyDescent="0.35">
      <c r="A1447">
        <v>3</v>
      </c>
      <c r="B1447" t="s">
        <v>7</v>
      </c>
      <c r="C1447">
        <v>9</v>
      </c>
      <c r="D1447">
        <v>3</v>
      </c>
      <c r="E1447" t="s">
        <v>7</v>
      </c>
      <c r="F1447">
        <v>8</v>
      </c>
      <c r="G1447">
        <v>6</v>
      </c>
      <c r="H1447" t="s">
        <v>8</v>
      </c>
      <c r="I1447">
        <f t="shared" si="88"/>
        <v>0</v>
      </c>
      <c r="J1447">
        <f>IF(Table2[[#This Row],[Drained_after_socializing]]="Yes",1,IF(Table2[[#This Row],[Drained_after_socializing]]="No",0,""))</f>
        <v>0</v>
      </c>
      <c r="K1447">
        <f t="shared" si="89"/>
        <v>1</v>
      </c>
      <c r="L1447" t="str">
        <f t="shared" si="90"/>
        <v>Low</v>
      </c>
      <c r="M1447">
        <f t="shared" si="91"/>
        <v>0</v>
      </c>
    </row>
    <row r="1448" spans="1:13" x14ac:dyDescent="0.35">
      <c r="A1448">
        <v>4</v>
      </c>
      <c r="B1448" t="s">
        <v>9</v>
      </c>
      <c r="C1448">
        <v>0</v>
      </c>
      <c r="D1448">
        <v>1</v>
      </c>
      <c r="E1448" t="s">
        <v>9</v>
      </c>
      <c r="F1448">
        <v>5</v>
      </c>
      <c r="G1448">
        <v>3.5647266310000001</v>
      </c>
      <c r="H1448" t="s">
        <v>10</v>
      </c>
      <c r="I1448">
        <f t="shared" si="88"/>
        <v>1</v>
      </c>
      <c r="J1448">
        <f>IF(Table2[[#This Row],[Drained_after_socializing]]="Yes",1,IF(Table2[[#This Row],[Drained_after_socializing]]="No",0,""))</f>
        <v>1</v>
      </c>
      <c r="K1448">
        <f t="shared" si="89"/>
        <v>0</v>
      </c>
      <c r="L1448" t="str">
        <f t="shared" si="90"/>
        <v>Medium</v>
      </c>
      <c r="M1448">
        <f t="shared" si="91"/>
        <v>4.5061608304100043</v>
      </c>
    </row>
    <row r="1449" spans="1:13" x14ac:dyDescent="0.35">
      <c r="A1449">
        <v>1</v>
      </c>
      <c r="B1449" t="s">
        <v>7</v>
      </c>
      <c r="C1449">
        <v>5</v>
      </c>
      <c r="D1449">
        <v>6</v>
      </c>
      <c r="E1449" t="s">
        <v>7</v>
      </c>
      <c r="F1449">
        <v>11</v>
      </c>
      <c r="G1449">
        <v>3</v>
      </c>
      <c r="H1449" t="s">
        <v>8</v>
      </c>
      <c r="I1449">
        <f t="shared" si="88"/>
        <v>0</v>
      </c>
      <c r="J1449">
        <f>IF(Table2[[#This Row],[Drained_after_socializing]]="Yes",1,IF(Table2[[#This Row],[Drained_after_socializing]]="No",0,""))</f>
        <v>0</v>
      </c>
      <c r="K1449">
        <f t="shared" si="89"/>
        <v>1</v>
      </c>
      <c r="L1449" t="str">
        <f t="shared" si="90"/>
        <v>Low</v>
      </c>
      <c r="M1449">
        <f t="shared" si="91"/>
        <v>0</v>
      </c>
    </row>
    <row r="1450" spans="1:13" x14ac:dyDescent="0.35">
      <c r="A1450">
        <v>0</v>
      </c>
      <c r="B1450" t="s">
        <v>7</v>
      </c>
      <c r="C1450">
        <v>7</v>
      </c>
      <c r="D1450">
        <v>4</v>
      </c>
      <c r="E1450" t="s">
        <v>7</v>
      </c>
      <c r="F1450">
        <v>8</v>
      </c>
      <c r="G1450">
        <v>4</v>
      </c>
      <c r="H1450" t="s">
        <v>8</v>
      </c>
      <c r="I1450">
        <f t="shared" si="88"/>
        <v>0</v>
      </c>
      <c r="J1450">
        <f>IF(Table2[[#This Row],[Drained_after_socializing]]="Yes",1,IF(Table2[[#This Row],[Drained_after_socializing]]="No",0,""))</f>
        <v>0</v>
      </c>
      <c r="K1450">
        <f t="shared" si="89"/>
        <v>1</v>
      </c>
      <c r="L1450" t="str">
        <f t="shared" si="90"/>
        <v>Low</v>
      </c>
      <c r="M1450">
        <f t="shared" si="91"/>
        <v>0</v>
      </c>
    </row>
    <row r="1451" spans="1:13" x14ac:dyDescent="0.35">
      <c r="A1451">
        <v>8</v>
      </c>
      <c r="B1451" t="s">
        <v>9</v>
      </c>
      <c r="C1451">
        <v>1</v>
      </c>
      <c r="D1451">
        <v>0</v>
      </c>
      <c r="E1451" t="s">
        <v>9</v>
      </c>
      <c r="F1451">
        <v>2</v>
      </c>
      <c r="G1451">
        <v>0</v>
      </c>
      <c r="H1451" t="s">
        <v>10</v>
      </c>
      <c r="I1451">
        <f t="shared" si="88"/>
        <v>1</v>
      </c>
      <c r="J1451">
        <f>IF(Table2[[#This Row],[Drained_after_socializing]]="Yes",1,IF(Table2[[#This Row],[Drained_after_socializing]]="No",0,""))</f>
        <v>1</v>
      </c>
      <c r="K1451">
        <f t="shared" si="89"/>
        <v>0</v>
      </c>
      <c r="L1451" t="str">
        <f t="shared" si="90"/>
        <v>High</v>
      </c>
      <c r="M1451">
        <f t="shared" si="91"/>
        <v>4.5061608304100043</v>
      </c>
    </row>
    <row r="1452" spans="1:13" x14ac:dyDescent="0.35">
      <c r="A1452">
        <v>1</v>
      </c>
      <c r="B1452" t="s">
        <v>7</v>
      </c>
      <c r="C1452">
        <v>4</v>
      </c>
      <c r="D1452">
        <v>3</v>
      </c>
      <c r="E1452" t="s">
        <v>7</v>
      </c>
      <c r="F1452">
        <v>6</v>
      </c>
      <c r="G1452">
        <v>5</v>
      </c>
      <c r="H1452" t="s">
        <v>8</v>
      </c>
      <c r="I1452">
        <f t="shared" si="88"/>
        <v>0</v>
      </c>
      <c r="J1452">
        <f>IF(Table2[[#This Row],[Drained_after_socializing]]="Yes",1,IF(Table2[[#This Row],[Drained_after_socializing]]="No",0,""))</f>
        <v>0</v>
      </c>
      <c r="K1452">
        <f t="shared" si="89"/>
        <v>1</v>
      </c>
      <c r="L1452" t="str">
        <f t="shared" si="90"/>
        <v>Low</v>
      </c>
      <c r="M1452">
        <f t="shared" si="91"/>
        <v>0</v>
      </c>
    </row>
    <row r="1453" spans="1:13" x14ac:dyDescent="0.35">
      <c r="A1453">
        <v>0</v>
      </c>
      <c r="B1453" t="s">
        <v>7</v>
      </c>
      <c r="C1453">
        <v>4</v>
      </c>
      <c r="D1453">
        <v>3</v>
      </c>
      <c r="E1453" t="s">
        <v>7</v>
      </c>
      <c r="F1453">
        <v>15</v>
      </c>
      <c r="G1453">
        <v>5</v>
      </c>
      <c r="H1453" t="s">
        <v>8</v>
      </c>
      <c r="I1453">
        <f t="shared" si="88"/>
        <v>0</v>
      </c>
      <c r="J1453">
        <f>IF(Table2[[#This Row],[Drained_after_socializing]]="Yes",1,IF(Table2[[#This Row],[Drained_after_socializing]]="No",0,""))</f>
        <v>0</v>
      </c>
      <c r="K1453">
        <f t="shared" si="89"/>
        <v>1</v>
      </c>
      <c r="L1453" t="str">
        <f t="shared" si="90"/>
        <v>Low</v>
      </c>
      <c r="M1453">
        <f t="shared" si="91"/>
        <v>0</v>
      </c>
    </row>
    <row r="1454" spans="1:13" x14ac:dyDescent="0.35">
      <c r="A1454">
        <v>3</v>
      </c>
      <c r="B1454" t="s">
        <v>7</v>
      </c>
      <c r="C1454">
        <v>9</v>
      </c>
      <c r="D1454">
        <v>5</v>
      </c>
      <c r="E1454" t="s">
        <v>7</v>
      </c>
      <c r="F1454">
        <v>14</v>
      </c>
      <c r="G1454">
        <v>6</v>
      </c>
      <c r="H1454" t="s">
        <v>8</v>
      </c>
      <c r="I1454">
        <f t="shared" si="88"/>
        <v>0</v>
      </c>
      <c r="J1454">
        <f>IF(Table2[[#This Row],[Drained_after_socializing]]="Yes",1,IF(Table2[[#This Row],[Drained_after_socializing]]="No",0,""))</f>
        <v>0</v>
      </c>
      <c r="K1454">
        <f t="shared" si="89"/>
        <v>1</v>
      </c>
      <c r="L1454" t="str">
        <f t="shared" si="90"/>
        <v>Low</v>
      </c>
      <c r="M1454">
        <f t="shared" si="91"/>
        <v>0</v>
      </c>
    </row>
    <row r="1455" spans="1:13" x14ac:dyDescent="0.35">
      <c r="A1455">
        <v>1</v>
      </c>
      <c r="B1455" t="s">
        <v>7</v>
      </c>
      <c r="C1455">
        <v>9</v>
      </c>
      <c r="D1455">
        <v>5</v>
      </c>
      <c r="E1455" t="s">
        <v>7</v>
      </c>
      <c r="F1455">
        <v>10</v>
      </c>
      <c r="G1455">
        <v>5</v>
      </c>
      <c r="H1455" t="s">
        <v>8</v>
      </c>
      <c r="I1455">
        <f t="shared" si="88"/>
        <v>0</v>
      </c>
      <c r="J1455">
        <f>IF(Table2[[#This Row],[Drained_after_socializing]]="Yes",1,IF(Table2[[#This Row],[Drained_after_socializing]]="No",0,""))</f>
        <v>0</v>
      </c>
      <c r="K1455">
        <f t="shared" si="89"/>
        <v>1</v>
      </c>
      <c r="L1455" t="str">
        <f t="shared" si="90"/>
        <v>Low</v>
      </c>
      <c r="M1455">
        <f t="shared" si="91"/>
        <v>0</v>
      </c>
    </row>
    <row r="1456" spans="1:13" x14ac:dyDescent="0.35">
      <c r="A1456">
        <v>2</v>
      </c>
      <c r="B1456" t="s">
        <v>7</v>
      </c>
      <c r="C1456">
        <v>9</v>
      </c>
      <c r="D1456">
        <v>6</v>
      </c>
      <c r="E1456" t="s">
        <v>7</v>
      </c>
      <c r="F1456">
        <v>9</v>
      </c>
      <c r="G1456">
        <v>6</v>
      </c>
      <c r="H1456" t="s">
        <v>8</v>
      </c>
      <c r="I1456">
        <f t="shared" si="88"/>
        <v>0</v>
      </c>
      <c r="J1456">
        <f>IF(Table2[[#This Row],[Drained_after_socializing]]="Yes",1,IF(Table2[[#This Row],[Drained_after_socializing]]="No",0,""))</f>
        <v>0</v>
      </c>
      <c r="K1456">
        <f t="shared" si="89"/>
        <v>1</v>
      </c>
      <c r="L1456" t="str">
        <f t="shared" si="90"/>
        <v>Low</v>
      </c>
      <c r="M1456">
        <f t="shared" si="91"/>
        <v>0</v>
      </c>
    </row>
    <row r="1457" spans="1:13" x14ac:dyDescent="0.35">
      <c r="A1457">
        <v>1</v>
      </c>
      <c r="B1457" t="s">
        <v>7</v>
      </c>
      <c r="C1457">
        <v>7</v>
      </c>
      <c r="D1457">
        <v>5</v>
      </c>
      <c r="E1457" t="s">
        <v>7</v>
      </c>
      <c r="F1457">
        <v>6.2688629120000003</v>
      </c>
      <c r="G1457">
        <v>4</v>
      </c>
      <c r="H1457" t="s">
        <v>8</v>
      </c>
      <c r="I1457">
        <f t="shared" si="88"/>
        <v>0</v>
      </c>
      <c r="J1457">
        <f>IF(Table2[[#This Row],[Drained_after_socializing]]="Yes",1,IF(Table2[[#This Row],[Drained_after_socializing]]="No",0,""))</f>
        <v>0</v>
      </c>
      <c r="K1457">
        <f t="shared" si="89"/>
        <v>1</v>
      </c>
      <c r="L1457" t="str">
        <f t="shared" si="90"/>
        <v>Low</v>
      </c>
      <c r="M1457">
        <f t="shared" si="91"/>
        <v>0</v>
      </c>
    </row>
    <row r="1458" spans="1:13" x14ac:dyDescent="0.35">
      <c r="A1458">
        <v>9</v>
      </c>
      <c r="B1458" t="s">
        <v>9</v>
      </c>
      <c r="C1458">
        <v>3.963354475</v>
      </c>
      <c r="D1458">
        <v>0</v>
      </c>
      <c r="E1458" t="s">
        <v>9</v>
      </c>
      <c r="F1458">
        <v>3</v>
      </c>
      <c r="G1458">
        <v>1</v>
      </c>
      <c r="H1458" t="s">
        <v>10</v>
      </c>
      <c r="I1458">
        <f t="shared" si="88"/>
        <v>1</v>
      </c>
      <c r="J1458">
        <f>IF(Table2[[#This Row],[Drained_after_socializing]]="Yes",1,IF(Table2[[#This Row],[Drained_after_socializing]]="No",0,""))</f>
        <v>1</v>
      </c>
      <c r="K1458">
        <f t="shared" si="89"/>
        <v>0</v>
      </c>
      <c r="L1458" t="str">
        <f t="shared" si="90"/>
        <v>High</v>
      </c>
      <c r="M1458">
        <f t="shared" si="91"/>
        <v>4.5061608304100043</v>
      </c>
    </row>
    <row r="1459" spans="1:13" x14ac:dyDescent="0.35">
      <c r="A1459">
        <v>11</v>
      </c>
      <c r="B1459" t="s">
        <v>9</v>
      </c>
      <c r="C1459">
        <v>1</v>
      </c>
      <c r="D1459">
        <v>1</v>
      </c>
      <c r="E1459" t="s">
        <v>9</v>
      </c>
      <c r="F1459">
        <v>3</v>
      </c>
      <c r="G1459">
        <v>2</v>
      </c>
      <c r="H1459" t="s">
        <v>10</v>
      </c>
      <c r="I1459">
        <f t="shared" si="88"/>
        <v>1</v>
      </c>
      <c r="J1459">
        <f>IF(Table2[[#This Row],[Drained_after_socializing]]="Yes",1,IF(Table2[[#This Row],[Drained_after_socializing]]="No",0,""))</f>
        <v>1</v>
      </c>
      <c r="K1459">
        <f t="shared" si="89"/>
        <v>0</v>
      </c>
      <c r="L1459" t="str">
        <f t="shared" si="90"/>
        <v>High</v>
      </c>
      <c r="M1459">
        <f t="shared" si="91"/>
        <v>4.5061608304100043</v>
      </c>
    </row>
    <row r="1460" spans="1:13" x14ac:dyDescent="0.35">
      <c r="A1460">
        <v>7</v>
      </c>
      <c r="B1460" t="s">
        <v>7</v>
      </c>
      <c r="C1460">
        <v>1</v>
      </c>
      <c r="D1460">
        <v>0</v>
      </c>
      <c r="E1460" t="s">
        <v>9</v>
      </c>
      <c r="F1460">
        <v>5</v>
      </c>
      <c r="G1460">
        <v>2</v>
      </c>
      <c r="H1460" t="s">
        <v>10</v>
      </c>
      <c r="I1460">
        <f t="shared" si="88"/>
        <v>0</v>
      </c>
      <c r="J1460">
        <f>IF(Table2[[#This Row],[Drained_after_socializing]]="Yes",1,IF(Table2[[#This Row],[Drained_after_socializing]]="No",0,""))</f>
        <v>1</v>
      </c>
      <c r="K1460">
        <f t="shared" si="89"/>
        <v>0</v>
      </c>
      <c r="L1460" t="str">
        <f t="shared" si="90"/>
        <v>Medium</v>
      </c>
      <c r="M1460">
        <f t="shared" si="91"/>
        <v>4.5061608304100043</v>
      </c>
    </row>
    <row r="1461" spans="1:13" x14ac:dyDescent="0.35">
      <c r="A1461">
        <v>5</v>
      </c>
      <c r="B1461" t="s">
        <v>9</v>
      </c>
      <c r="C1461">
        <v>2</v>
      </c>
      <c r="D1461">
        <v>1</v>
      </c>
      <c r="E1461" t="s">
        <v>9</v>
      </c>
      <c r="F1461">
        <v>3</v>
      </c>
      <c r="G1461">
        <v>1</v>
      </c>
      <c r="H1461" t="s">
        <v>10</v>
      </c>
      <c r="I1461">
        <f t="shared" si="88"/>
        <v>1</v>
      </c>
      <c r="J1461">
        <f>IF(Table2[[#This Row],[Drained_after_socializing]]="Yes",1,IF(Table2[[#This Row],[Drained_after_socializing]]="No",0,""))</f>
        <v>1</v>
      </c>
      <c r="K1461">
        <f t="shared" si="89"/>
        <v>0</v>
      </c>
      <c r="L1461" t="str">
        <f t="shared" si="90"/>
        <v>Medium</v>
      </c>
      <c r="M1461">
        <f t="shared" si="91"/>
        <v>4.5061608304100043</v>
      </c>
    </row>
    <row r="1462" spans="1:13" x14ac:dyDescent="0.35">
      <c r="A1462">
        <v>9</v>
      </c>
      <c r="B1462" t="s">
        <v>9</v>
      </c>
      <c r="C1462">
        <v>3</v>
      </c>
      <c r="D1462">
        <v>1</v>
      </c>
      <c r="E1462" t="s">
        <v>9</v>
      </c>
      <c r="F1462">
        <v>2</v>
      </c>
      <c r="G1462">
        <v>0</v>
      </c>
      <c r="H1462" t="s">
        <v>10</v>
      </c>
      <c r="I1462">
        <f t="shared" si="88"/>
        <v>1</v>
      </c>
      <c r="J1462">
        <f>IF(Table2[[#This Row],[Drained_after_socializing]]="Yes",1,IF(Table2[[#This Row],[Drained_after_socializing]]="No",0,""))</f>
        <v>1</v>
      </c>
      <c r="K1462">
        <f t="shared" si="89"/>
        <v>0</v>
      </c>
      <c r="L1462" t="str">
        <f t="shared" si="90"/>
        <v>High</v>
      </c>
      <c r="M1462">
        <f t="shared" si="91"/>
        <v>4.5061608304100043</v>
      </c>
    </row>
    <row r="1463" spans="1:13" x14ac:dyDescent="0.35">
      <c r="A1463">
        <v>5</v>
      </c>
      <c r="B1463" t="s">
        <v>9</v>
      </c>
      <c r="C1463">
        <v>0</v>
      </c>
      <c r="D1463">
        <v>0</v>
      </c>
      <c r="E1463" t="s">
        <v>7</v>
      </c>
      <c r="F1463">
        <v>1</v>
      </c>
      <c r="G1463">
        <v>2</v>
      </c>
      <c r="H1463" t="s">
        <v>10</v>
      </c>
      <c r="I1463">
        <f t="shared" si="88"/>
        <v>1</v>
      </c>
      <c r="J1463">
        <f>IF(Table2[[#This Row],[Drained_after_socializing]]="Yes",1,IF(Table2[[#This Row],[Drained_after_socializing]]="No",0,""))</f>
        <v>0</v>
      </c>
      <c r="K1463">
        <f t="shared" si="89"/>
        <v>0</v>
      </c>
      <c r="L1463" t="str">
        <f t="shared" si="90"/>
        <v>Medium</v>
      </c>
      <c r="M1463">
        <f t="shared" si="91"/>
        <v>4.5061608304100043</v>
      </c>
    </row>
    <row r="1464" spans="1:13" x14ac:dyDescent="0.35">
      <c r="A1464">
        <v>1</v>
      </c>
      <c r="B1464" t="s">
        <v>7</v>
      </c>
      <c r="C1464">
        <v>4</v>
      </c>
      <c r="D1464">
        <v>4</v>
      </c>
      <c r="E1464" t="s">
        <v>7</v>
      </c>
      <c r="F1464">
        <v>10</v>
      </c>
      <c r="G1464">
        <v>3.5647266310000001</v>
      </c>
      <c r="H1464" t="s">
        <v>8</v>
      </c>
      <c r="I1464">
        <f t="shared" si="88"/>
        <v>0</v>
      </c>
      <c r="J1464">
        <f>IF(Table2[[#This Row],[Drained_after_socializing]]="Yes",1,IF(Table2[[#This Row],[Drained_after_socializing]]="No",0,""))</f>
        <v>0</v>
      </c>
      <c r="K1464">
        <f t="shared" si="89"/>
        <v>1</v>
      </c>
      <c r="L1464" t="str">
        <f t="shared" si="90"/>
        <v>Low</v>
      </c>
      <c r="M1464">
        <f t="shared" si="91"/>
        <v>0</v>
      </c>
    </row>
    <row r="1465" spans="1:13" x14ac:dyDescent="0.35">
      <c r="A1465">
        <v>8</v>
      </c>
      <c r="B1465" t="s">
        <v>9</v>
      </c>
      <c r="C1465">
        <v>3</v>
      </c>
      <c r="D1465">
        <v>2</v>
      </c>
      <c r="E1465" t="s">
        <v>9</v>
      </c>
      <c r="F1465">
        <v>3</v>
      </c>
      <c r="G1465">
        <v>0</v>
      </c>
      <c r="H1465" t="s">
        <v>10</v>
      </c>
      <c r="I1465">
        <f t="shared" si="88"/>
        <v>1</v>
      </c>
      <c r="J1465">
        <f>IF(Table2[[#This Row],[Drained_after_socializing]]="Yes",1,IF(Table2[[#This Row],[Drained_after_socializing]]="No",0,""))</f>
        <v>1</v>
      </c>
      <c r="K1465">
        <f t="shared" si="89"/>
        <v>0</v>
      </c>
      <c r="L1465" t="str">
        <f t="shared" si="90"/>
        <v>High</v>
      </c>
      <c r="M1465">
        <f t="shared" si="91"/>
        <v>4.5061608304100043</v>
      </c>
    </row>
    <row r="1466" spans="1:13" x14ac:dyDescent="0.35">
      <c r="A1466">
        <v>9</v>
      </c>
      <c r="B1466" t="s">
        <v>9</v>
      </c>
      <c r="C1466">
        <v>0</v>
      </c>
      <c r="D1466">
        <v>3</v>
      </c>
      <c r="E1466" t="s">
        <v>9</v>
      </c>
      <c r="F1466">
        <v>5</v>
      </c>
      <c r="G1466">
        <v>1</v>
      </c>
      <c r="H1466" t="s">
        <v>10</v>
      </c>
      <c r="I1466">
        <f t="shared" si="88"/>
        <v>1</v>
      </c>
      <c r="J1466">
        <f>IF(Table2[[#This Row],[Drained_after_socializing]]="Yes",1,IF(Table2[[#This Row],[Drained_after_socializing]]="No",0,""))</f>
        <v>1</v>
      </c>
      <c r="K1466">
        <f t="shared" si="89"/>
        <v>0</v>
      </c>
      <c r="L1466" t="str">
        <f t="shared" si="90"/>
        <v>High</v>
      </c>
      <c r="M1466">
        <f t="shared" si="91"/>
        <v>4.5061608304100043</v>
      </c>
    </row>
    <row r="1467" spans="1:13" x14ac:dyDescent="0.35">
      <c r="A1467">
        <v>3</v>
      </c>
      <c r="B1467" t="s">
        <v>7</v>
      </c>
      <c r="C1467">
        <v>8</v>
      </c>
      <c r="D1467">
        <v>4</v>
      </c>
      <c r="E1467" t="s">
        <v>7</v>
      </c>
      <c r="F1467">
        <v>8</v>
      </c>
      <c r="G1467">
        <v>3</v>
      </c>
      <c r="H1467" t="s">
        <v>8</v>
      </c>
      <c r="I1467">
        <f t="shared" si="88"/>
        <v>0</v>
      </c>
      <c r="J1467">
        <f>IF(Table2[[#This Row],[Drained_after_socializing]]="Yes",1,IF(Table2[[#This Row],[Drained_after_socializing]]="No",0,""))</f>
        <v>0</v>
      </c>
      <c r="K1467">
        <f t="shared" si="89"/>
        <v>1</v>
      </c>
      <c r="L1467" t="str">
        <f t="shared" si="90"/>
        <v>Low</v>
      </c>
      <c r="M1467">
        <f t="shared" si="91"/>
        <v>0</v>
      </c>
    </row>
    <row r="1468" spans="1:13" x14ac:dyDescent="0.35">
      <c r="A1468">
        <v>10</v>
      </c>
      <c r="B1468" t="s">
        <v>9</v>
      </c>
      <c r="C1468">
        <v>3</v>
      </c>
      <c r="D1468">
        <v>3</v>
      </c>
      <c r="E1468" t="s">
        <v>9</v>
      </c>
      <c r="F1468">
        <v>4</v>
      </c>
      <c r="G1468">
        <v>0</v>
      </c>
      <c r="H1468" t="s">
        <v>10</v>
      </c>
      <c r="I1468">
        <f t="shared" si="88"/>
        <v>1</v>
      </c>
      <c r="J1468">
        <f>IF(Table2[[#This Row],[Drained_after_socializing]]="Yes",1,IF(Table2[[#This Row],[Drained_after_socializing]]="No",0,""))</f>
        <v>1</v>
      </c>
      <c r="K1468">
        <f t="shared" si="89"/>
        <v>0</v>
      </c>
      <c r="L1468" t="str">
        <f t="shared" si="90"/>
        <v>High</v>
      </c>
      <c r="M1468">
        <f t="shared" si="91"/>
        <v>4.5061608304100043</v>
      </c>
    </row>
    <row r="1469" spans="1:13" x14ac:dyDescent="0.35">
      <c r="A1469">
        <v>2</v>
      </c>
      <c r="B1469" t="s">
        <v>7</v>
      </c>
      <c r="C1469">
        <v>9</v>
      </c>
      <c r="D1469">
        <v>6</v>
      </c>
      <c r="E1469" t="s">
        <v>7</v>
      </c>
      <c r="F1469">
        <v>6</v>
      </c>
      <c r="G1469">
        <v>7</v>
      </c>
      <c r="H1469" t="s">
        <v>8</v>
      </c>
      <c r="I1469">
        <f t="shared" si="88"/>
        <v>0</v>
      </c>
      <c r="J1469">
        <f>IF(Table2[[#This Row],[Drained_after_socializing]]="Yes",1,IF(Table2[[#This Row],[Drained_after_socializing]]="No",0,""))</f>
        <v>0</v>
      </c>
      <c r="K1469">
        <f t="shared" si="89"/>
        <v>1</v>
      </c>
      <c r="L1469" t="str">
        <f t="shared" si="90"/>
        <v>Low</v>
      </c>
      <c r="M1469">
        <f t="shared" si="91"/>
        <v>0</v>
      </c>
    </row>
    <row r="1470" spans="1:13" x14ac:dyDescent="0.35">
      <c r="A1470">
        <v>7</v>
      </c>
      <c r="B1470" t="s">
        <v>9</v>
      </c>
      <c r="C1470">
        <v>2</v>
      </c>
      <c r="D1470">
        <v>1</v>
      </c>
      <c r="E1470" t="s">
        <v>9</v>
      </c>
      <c r="F1470">
        <v>5</v>
      </c>
      <c r="G1470">
        <v>2</v>
      </c>
      <c r="H1470" t="s">
        <v>10</v>
      </c>
      <c r="I1470">
        <f t="shared" si="88"/>
        <v>1</v>
      </c>
      <c r="J1470">
        <f>IF(Table2[[#This Row],[Drained_after_socializing]]="Yes",1,IF(Table2[[#This Row],[Drained_after_socializing]]="No",0,""))</f>
        <v>1</v>
      </c>
      <c r="K1470">
        <f t="shared" si="89"/>
        <v>0</v>
      </c>
      <c r="L1470" t="str">
        <f t="shared" si="90"/>
        <v>Medium</v>
      </c>
      <c r="M1470">
        <f t="shared" si="91"/>
        <v>4.5061608304100043</v>
      </c>
    </row>
    <row r="1471" spans="1:13" x14ac:dyDescent="0.35">
      <c r="A1471">
        <v>1</v>
      </c>
      <c r="B1471" t="s">
        <v>7</v>
      </c>
      <c r="C1471">
        <v>5</v>
      </c>
      <c r="D1471">
        <v>6</v>
      </c>
      <c r="E1471" t="s">
        <v>7</v>
      </c>
      <c r="F1471">
        <v>11</v>
      </c>
      <c r="G1471">
        <v>5</v>
      </c>
      <c r="H1471" t="s">
        <v>8</v>
      </c>
      <c r="I1471">
        <f t="shared" si="88"/>
        <v>0</v>
      </c>
      <c r="J1471">
        <f>IF(Table2[[#This Row],[Drained_after_socializing]]="Yes",1,IF(Table2[[#This Row],[Drained_after_socializing]]="No",0,""))</f>
        <v>0</v>
      </c>
      <c r="K1471">
        <f t="shared" si="89"/>
        <v>1</v>
      </c>
      <c r="L1471" t="str">
        <f t="shared" si="90"/>
        <v>Low</v>
      </c>
      <c r="M1471">
        <f t="shared" si="91"/>
        <v>0</v>
      </c>
    </row>
    <row r="1472" spans="1:13" x14ac:dyDescent="0.35">
      <c r="A1472">
        <v>2</v>
      </c>
      <c r="B1472" t="s">
        <v>7</v>
      </c>
      <c r="C1472">
        <v>6</v>
      </c>
      <c r="D1472">
        <v>3</v>
      </c>
      <c r="E1472" t="s">
        <v>7</v>
      </c>
      <c r="F1472">
        <v>7</v>
      </c>
      <c r="G1472">
        <v>4</v>
      </c>
      <c r="H1472" t="s">
        <v>8</v>
      </c>
      <c r="I1472">
        <f t="shared" si="88"/>
        <v>0</v>
      </c>
      <c r="J1472">
        <f>IF(Table2[[#This Row],[Drained_after_socializing]]="Yes",1,IF(Table2[[#This Row],[Drained_after_socializing]]="No",0,""))</f>
        <v>0</v>
      </c>
      <c r="K1472">
        <f t="shared" si="89"/>
        <v>1</v>
      </c>
      <c r="L1472" t="str">
        <f t="shared" si="90"/>
        <v>Low</v>
      </c>
      <c r="M1472">
        <f t="shared" si="91"/>
        <v>0</v>
      </c>
    </row>
    <row r="1473" spans="1:13" x14ac:dyDescent="0.35">
      <c r="A1473">
        <v>5</v>
      </c>
      <c r="B1473" t="s">
        <v>9</v>
      </c>
      <c r="C1473">
        <v>0</v>
      </c>
      <c r="D1473">
        <v>1</v>
      </c>
      <c r="E1473" t="s">
        <v>9</v>
      </c>
      <c r="F1473">
        <v>3</v>
      </c>
      <c r="G1473">
        <v>1</v>
      </c>
      <c r="H1473" t="s">
        <v>10</v>
      </c>
      <c r="I1473">
        <f t="shared" si="88"/>
        <v>1</v>
      </c>
      <c r="J1473">
        <f>IF(Table2[[#This Row],[Drained_after_socializing]]="Yes",1,IF(Table2[[#This Row],[Drained_after_socializing]]="No",0,""))</f>
        <v>1</v>
      </c>
      <c r="K1473">
        <f t="shared" si="89"/>
        <v>0</v>
      </c>
      <c r="L1473" t="str">
        <f t="shared" si="90"/>
        <v>Medium</v>
      </c>
      <c r="M1473">
        <f t="shared" si="91"/>
        <v>4.5061608304100043</v>
      </c>
    </row>
    <row r="1474" spans="1:13" x14ac:dyDescent="0.35">
      <c r="A1474">
        <v>8</v>
      </c>
      <c r="B1474" t="s">
        <v>9</v>
      </c>
      <c r="C1474">
        <v>2</v>
      </c>
      <c r="D1474">
        <v>2</v>
      </c>
      <c r="E1474" t="s">
        <v>9</v>
      </c>
      <c r="F1474">
        <v>1</v>
      </c>
      <c r="G1474">
        <v>2</v>
      </c>
      <c r="H1474" t="s">
        <v>10</v>
      </c>
      <c r="I1474">
        <f t="shared" ref="I1474:I1537" si="92">IF(B1474="Yes",1,IF(B1474="No",0,""))</f>
        <v>1</v>
      </c>
      <c r="J1474">
        <f>IF(Table2[[#This Row],[Drained_after_socializing]]="Yes",1,IF(Table2[[#This Row],[Drained_after_socializing]]="No",0,""))</f>
        <v>1</v>
      </c>
      <c r="K1474">
        <f t="shared" ref="K1474:K1537" si="93">IF(H1474="Extrovert",1,IF(H1474="Introvert",0,""))</f>
        <v>0</v>
      </c>
      <c r="L1474" t="str">
        <f t="shared" ref="L1474:L1537" si="94">IF(A1474&lt;=3,"Low",IF(A1474&lt;=7,"Medium","High"))</f>
        <v>High</v>
      </c>
      <c r="M1474">
        <f t="shared" ref="M1474:M1537" si="95">AVERAGE(IF(H:H="Introvert",A:A))</f>
        <v>4.5061608304100043</v>
      </c>
    </row>
    <row r="1475" spans="1:13" x14ac:dyDescent="0.35">
      <c r="A1475">
        <v>2</v>
      </c>
      <c r="B1475" t="s">
        <v>7</v>
      </c>
      <c r="C1475">
        <v>4</v>
      </c>
      <c r="D1475">
        <v>5</v>
      </c>
      <c r="E1475" t="s">
        <v>7</v>
      </c>
      <c r="F1475">
        <v>9</v>
      </c>
      <c r="G1475">
        <v>3</v>
      </c>
      <c r="H1475" t="s">
        <v>8</v>
      </c>
      <c r="I1475">
        <f t="shared" si="92"/>
        <v>0</v>
      </c>
      <c r="J1475">
        <f>IF(Table2[[#This Row],[Drained_after_socializing]]="Yes",1,IF(Table2[[#This Row],[Drained_after_socializing]]="No",0,""))</f>
        <v>0</v>
      </c>
      <c r="K1475">
        <f t="shared" si="93"/>
        <v>1</v>
      </c>
      <c r="L1475" t="str">
        <f t="shared" si="94"/>
        <v>Low</v>
      </c>
      <c r="M1475">
        <f t="shared" si="95"/>
        <v>0</v>
      </c>
    </row>
    <row r="1476" spans="1:13" x14ac:dyDescent="0.35">
      <c r="A1476">
        <v>3</v>
      </c>
      <c r="B1476" t="s">
        <v>7</v>
      </c>
      <c r="C1476">
        <v>9</v>
      </c>
      <c r="D1476">
        <v>4</v>
      </c>
      <c r="E1476" t="s">
        <v>7</v>
      </c>
      <c r="F1476">
        <v>7</v>
      </c>
      <c r="G1476">
        <v>3.5647266310000001</v>
      </c>
      <c r="H1476" t="s">
        <v>8</v>
      </c>
      <c r="I1476">
        <f t="shared" si="92"/>
        <v>0</v>
      </c>
      <c r="J1476">
        <f>IF(Table2[[#This Row],[Drained_after_socializing]]="Yes",1,IF(Table2[[#This Row],[Drained_after_socializing]]="No",0,""))</f>
        <v>0</v>
      </c>
      <c r="K1476">
        <f t="shared" si="93"/>
        <v>1</v>
      </c>
      <c r="L1476" t="str">
        <f t="shared" si="94"/>
        <v>Low</v>
      </c>
      <c r="M1476">
        <f t="shared" si="95"/>
        <v>0</v>
      </c>
    </row>
    <row r="1477" spans="1:13" x14ac:dyDescent="0.35">
      <c r="A1477">
        <v>3</v>
      </c>
      <c r="B1477" t="s">
        <v>7</v>
      </c>
      <c r="C1477">
        <v>7</v>
      </c>
      <c r="D1477">
        <v>3</v>
      </c>
      <c r="E1477" t="s">
        <v>7</v>
      </c>
      <c r="F1477">
        <v>8</v>
      </c>
      <c r="G1477">
        <v>6</v>
      </c>
      <c r="H1477" t="s">
        <v>8</v>
      </c>
      <c r="I1477">
        <f t="shared" si="92"/>
        <v>0</v>
      </c>
      <c r="J1477">
        <f>IF(Table2[[#This Row],[Drained_after_socializing]]="Yes",1,IF(Table2[[#This Row],[Drained_after_socializing]]="No",0,""))</f>
        <v>0</v>
      </c>
      <c r="K1477">
        <f t="shared" si="93"/>
        <v>1</v>
      </c>
      <c r="L1477" t="str">
        <f t="shared" si="94"/>
        <v>Low</v>
      </c>
      <c r="M1477">
        <f t="shared" si="95"/>
        <v>0</v>
      </c>
    </row>
    <row r="1478" spans="1:13" x14ac:dyDescent="0.35">
      <c r="A1478">
        <v>2</v>
      </c>
      <c r="B1478" t="s">
        <v>7</v>
      </c>
      <c r="C1478">
        <v>4</v>
      </c>
      <c r="D1478">
        <v>3</v>
      </c>
      <c r="E1478" t="s">
        <v>7</v>
      </c>
      <c r="F1478">
        <v>11</v>
      </c>
      <c r="G1478">
        <v>6</v>
      </c>
      <c r="H1478" t="s">
        <v>8</v>
      </c>
      <c r="I1478">
        <f t="shared" si="92"/>
        <v>0</v>
      </c>
      <c r="J1478">
        <f>IF(Table2[[#This Row],[Drained_after_socializing]]="Yes",1,IF(Table2[[#This Row],[Drained_after_socializing]]="No",0,""))</f>
        <v>0</v>
      </c>
      <c r="K1478">
        <f t="shared" si="93"/>
        <v>1</v>
      </c>
      <c r="L1478" t="str">
        <f t="shared" si="94"/>
        <v>Low</v>
      </c>
      <c r="M1478">
        <f t="shared" si="95"/>
        <v>0</v>
      </c>
    </row>
    <row r="1479" spans="1:13" x14ac:dyDescent="0.35">
      <c r="A1479">
        <v>7</v>
      </c>
      <c r="B1479" t="s">
        <v>9</v>
      </c>
      <c r="C1479">
        <v>0</v>
      </c>
      <c r="D1479">
        <v>1</v>
      </c>
      <c r="E1479" t="s">
        <v>9</v>
      </c>
      <c r="F1479">
        <v>2</v>
      </c>
      <c r="G1479">
        <v>2</v>
      </c>
      <c r="H1479" t="s">
        <v>10</v>
      </c>
      <c r="I1479">
        <f t="shared" si="92"/>
        <v>1</v>
      </c>
      <c r="J1479">
        <f>IF(Table2[[#This Row],[Drained_after_socializing]]="Yes",1,IF(Table2[[#This Row],[Drained_after_socializing]]="No",0,""))</f>
        <v>1</v>
      </c>
      <c r="K1479">
        <f t="shared" si="93"/>
        <v>0</v>
      </c>
      <c r="L1479" t="str">
        <f t="shared" si="94"/>
        <v>Medium</v>
      </c>
      <c r="M1479">
        <f t="shared" si="95"/>
        <v>4.5061608304100043</v>
      </c>
    </row>
    <row r="1480" spans="1:13" x14ac:dyDescent="0.35">
      <c r="A1480">
        <v>4.5058160029999996</v>
      </c>
      <c r="B1480" t="s">
        <v>9</v>
      </c>
      <c r="C1480">
        <v>3</v>
      </c>
      <c r="D1480">
        <v>2</v>
      </c>
      <c r="E1480" t="s">
        <v>9</v>
      </c>
      <c r="F1480">
        <v>5</v>
      </c>
      <c r="G1480">
        <v>2</v>
      </c>
      <c r="H1480" t="s">
        <v>10</v>
      </c>
      <c r="I1480">
        <f t="shared" si="92"/>
        <v>1</v>
      </c>
      <c r="J1480">
        <f>IF(Table2[[#This Row],[Drained_after_socializing]]="Yes",1,IF(Table2[[#This Row],[Drained_after_socializing]]="No",0,""))</f>
        <v>1</v>
      </c>
      <c r="K1480">
        <f t="shared" si="93"/>
        <v>0</v>
      </c>
      <c r="L1480" t="str">
        <f t="shared" si="94"/>
        <v>Medium</v>
      </c>
      <c r="M1480">
        <f t="shared" si="95"/>
        <v>4.5061608304100043</v>
      </c>
    </row>
    <row r="1481" spans="1:13" x14ac:dyDescent="0.35">
      <c r="A1481">
        <v>10</v>
      </c>
      <c r="B1481" t="s">
        <v>9</v>
      </c>
      <c r="C1481">
        <v>2</v>
      </c>
      <c r="D1481">
        <v>1</v>
      </c>
      <c r="E1481" t="s">
        <v>9</v>
      </c>
      <c r="F1481">
        <v>5</v>
      </c>
      <c r="G1481">
        <v>0</v>
      </c>
      <c r="H1481" t="s">
        <v>10</v>
      </c>
      <c r="I1481">
        <f t="shared" si="92"/>
        <v>1</v>
      </c>
      <c r="J1481">
        <f>IF(Table2[[#This Row],[Drained_after_socializing]]="Yes",1,IF(Table2[[#This Row],[Drained_after_socializing]]="No",0,""))</f>
        <v>1</v>
      </c>
      <c r="K1481">
        <f t="shared" si="93"/>
        <v>0</v>
      </c>
      <c r="L1481" t="str">
        <f t="shared" si="94"/>
        <v>High</v>
      </c>
      <c r="M1481">
        <f t="shared" si="95"/>
        <v>4.5061608304100043</v>
      </c>
    </row>
    <row r="1482" spans="1:13" x14ac:dyDescent="0.35">
      <c r="A1482">
        <v>1</v>
      </c>
      <c r="B1482" t="s">
        <v>7</v>
      </c>
      <c r="C1482">
        <v>8</v>
      </c>
      <c r="D1482">
        <v>4</v>
      </c>
      <c r="E1482" t="s">
        <v>7</v>
      </c>
      <c r="F1482">
        <v>11</v>
      </c>
      <c r="G1482">
        <v>4</v>
      </c>
      <c r="H1482" t="s">
        <v>8</v>
      </c>
      <c r="I1482">
        <f t="shared" si="92"/>
        <v>0</v>
      </c>
      <c r="J1482">
        <f>IF(Table2[[#This Row],[Drained_after_socializing]]="Yes",1,IF(Table2[[#This Row],[Drained_after_socializing]]="No",0,""))</f>
        <v>0</v>
      </c>
      <c r="K1482">
        <f t="shared" si="93"/>
        <v>1</v>
      </c>
      <c r="L1482" t="str">
        <f t="shared" si="94"/>
        <v>Low</v>
      </c>
      <c r="M1482">
        <f t="shared" si="95"/>
        <v>0</v>
      </c>
    </row>
    <row r="1483" spans="1:13" x14ac:dyDescent="0.35">
      <c r="A1483">
        <v>1</v>
      </c>
      <c r="B1483" t="s">
        <v>7</v>
      </c>
      <c r="C1483">
        <v>6</v>
      </c>
      <c r="D1483">
        <v>3</v>
      </c>
      <c r="E1483" t="s">
        <v>7</v>
      </c>
      <c r="F1483">
        <v>10</v>
      </c>
      <c r="G1483">
        <v>8</v>
      </c>
      <c r="H1483" t="s">
        <v>8</v>
      </c>
      <c r="I1483">
        <f t="shared" si="92"/>
        <v>0</v>
      </c>
      <c r="J1483">
        <f>IF(Table2[[#This Row],[Drained_after_socializing]]="Yes",1,IF(Table2[[#This Row],[Drained_after_socializing]]="No",0,""))</f>
        <v>0</v>
      </c>
      <c r="K1483">
        <f t="shared" si="93"/>
        <v>1</v>
      </c>
      <c r="L1483" t="str">
        <f t="shared" si="94"/>
        <v>Low</v>
      </c>
      <c r="M1483">
        <f t="shared" si="95"/>
        <v>0</v>
      </c>
    </row>
    <row r="1484" spans="1:13" x14ac:dyDescent="0.35">
      <c r="A1484">
        <v>10</v>
      </c>
      <c r="B1484" t="s">
        <v>9</v>
      </c>
      <c r="C1484">
        <v>0</v>
      </c>
      <c r="D1484">
        <v>1</v>
      </c>
      <c r="E1484" t="s">
        <v>9</v>
      </c>
      <c r="F1484">
        <v>2</v>
      </c>
      <c r="G1484">
        <v>2</v>
      </c>
      <c r="H1484" t="s">
        <v>10</v>
      </c>
      <c r="I1484">
        <f t="shared" si="92"/>
        <v>1</v>
      </c>
      <c r="J1484">
        <f>IF(Table2[[#This Row],[Drained_after_socializing]]="Yes",1,IF(Table2[[#This Row],[Drained_after_socializing]]="No",0,""))</f>
        <v>1</v>
      </c>
      <c r="K1484">
        <f t="shared" si="93"/>
        <v>0</v>
      </c>
      <c r="L1484" t="str">
        <f t="shared" si="94"/>
        <v>High</v>
      </c>
      <c r="M1484">
        <f t="shared" si="95"/>
        <v>4.5061608304100043</v>
      </c>
    </row>
    <row r="1485" spans="1:13" x14ac:dyDescent="0.35">
      <c r="A1485">
        <v>8</v>
      </c>
      <c r="B1485" t="s">
        <v>9</v>
      </c>
      <c r="C1485">
        <v>0</v>
      </c>
      <c r="D1485">
        <v>0</v>
      </c>
      <c r="E1485" t="s">
        <v>9</v>
      </c>
      <c r="F1485">
        <v>5</v>
      </c>
      <c r="G1485">
        <v>3.5647266310000001</v>
      </c>
      <c r="H1485" t="s">
        <v>10</v>
      </c>
      <c r="I1485">
        <f t="shared" si="92"/>
        <v>1</v>
      </c>
      <c r="J1485">
        <f>IF(Table2[[#This Row],[Drained_after_socializing]]="Yes",1,IF(Table2[[#This Row],[Drained_after_socializing]]="No",0,""))</f>
        <v>1</v>
      </c>
      <c r="K1485">
        <f t="shared" si="93"/>
        <v>0</v>
      </c>
      <c r="L1485" t="str">
        <f t="shared" si="94"/>
        <v>High</v>
      </c>
      <c r="M1485">
        <f t="shared" si="95"/>
        <v>4.5061608304100043</v>
      </c>
    </row>
    <row r="1486" spans="1:13" x14ac:dyDescent="0.35">
      <c r="A1486">
        <v>5</v>
      </c>
      <c r="B1486" t="s">
        <v>9</v>
      </c>
      <c r="C1486">
        <v>0</v>
      </c>
      <c r="D1486">
        <v>0</v>
      </c>
      <c r="E1486" t="s">
        <v>7</v>
      </c>
      <c r="F1486">
        <v>5</v>
      </c>
      <c r="G1486">
        <v>1</v>
      </c>
      <c r="H1486" t="s">
        <v>10</v>
      </c>
      <c r="I1486">
        <f t="shared" si="92"/>
        <v>1</v>
      </c>
      <c r="J1486">
        <f>IF(Table2[[#This Row],[Drained_after_socializing]]="Yes",1,IF(Table2[[#This Row],[Drained_after_socializing]]="No",0,""))</f>
        <v>0</v>
      </c>
      <c r="K1486">
        <f t="shared" si="93"/>
        <v>0</v>
      </c>
      <c r="L1486" t="str">
        <f t="shared" si="94"/>
        <v>Medium</v>
      </c>
      <c r="M1486">
        <f t="shared" si="95"/>
        <v>4.5061608304100043</v>
      </c>
    </row>
    <row r="1487" spans="1:13" x14ac:dyDescent="0.35">
      <c r="A1487">
        <v>8</v>
      </c>
      <c r="B1487" t="s">
        <v>9</v>
      </c>
      <c r="C1487">
        <v>3.963354475</v>
      </c>
      <c r="D1487">
        <v>0</v>
      </c>
      <c r="E1487" t="s">
        <v>9</v>
      </c>
      <c r="F1487">
        <v>3</v>
      </c>
      <c r="G1487">
        <v>0</v>
      </c>
      <c r="H1487" t="s">
        <v>10</v>
      </c>
      <c r="I1487">
        <f t="shared" si="92"/>
        <v>1</v>
      </c>
      <c r="J1487">
        <f>IF(Table2[[#This Row],[Drained_after_socializing]]="Yes",1,IF(Table2[[#This Row],[Drained_after_socializing]]="No",0,""))</f>
        <v>1</v>
      </c>
      <c r="K1487">
        <f t="shared" si="93"/>
        <v>0</v>
      </c>
      <c r="L1487" t="str">
        <f t="shared" si="94"/>
        <v>High</v>
      </c>
      <c r="M1487">
        <f t="shared" si="95"/>
        <v>4.5061608304100043</v>
      </c>
    </row>
    <row r="1488" spans="1:13" x14ac:dyDescent="0.35">
      <c r="A1488">
        <v>3</v>
      </c>
      <c r="B1488" t="s">
        <v>7</v>
      </c>
      <c r="C1488">
        <v>6</v>
      </c>
      <c r="D1488">
        <v>5</v>
      </c>
      <c r="E1488" t="s">
        <v>7</v>
      </c>
      <c r="F1488">
        <v>9</v>
      </c>
      <c r="G1488">
        <v>6</v>
      </c>
      <c r="H1488" t="s">
        <v>8</v>
      </c>
      <c r="I1488">
        <f t="shared" si="92"/>
        <v>0</v>
      </c>
      <c r="J1488">
        <f>IF(Table2[[#This Row],[Drained_after_socializing]]="Yes",1,IF(Table2[[#This Row],[Drained_after_socializing]]="No",0,""))</f>
        <v>0</v>
      </c>
      <c r="K1488">
        <f t="shared" si="93"/>
        <v>1</v>
      </c>
      <c r="L1488" t="str">
        <f t="shared" si="94"/>
        <v>Low</v>
      </c>
      <c r="M1488">
        <f t="shared" si="95"/>
        <v>0</v>
      </c>
    </row>
    <row r="1489" spans="1:13" x14ac:dyDescent="0.35">
      <c r="A1489">
        <v>3</v>
      </c>
      <c r="B1489" t="s">
        <v>7</v>
      </c>
      <c r="C1489">
        <v>8</v>
      </c>
      <c r="D1489">
        <v>4</v>
      </c>
      <c r="E1489" t="s">
        <v>7</v>
      </c>
      <c r="F1489">
        <v>8</v>
      </c>
      <c r="G1489">
        <v>4</v>
      </c>
      <c r="H1489" t="s">
        <v>8</v>
      </c>
      <c r="I1489">
        <f t="shared" si="92"/>
        <v>0</v>
      </c>
      <c r="J1489">
        <f>IF(Table2[[#This Row],[Drained_after_socializing]]="Yes",1,IF(Table2[[#This Row],[Drained_after_socializing]]="No",0,""))</f>
        <v>0</v>
      </c>
      <c r="K1489">
        <f t="shared" si="93"/>
        <v>1</v>
      </c>
      <c r="L1489" t="str">
        <f t="shared" si="94"/>
        <v>Low</v>
      </c>
      <c r="M1489">
        <f t="shared" si="95"/>
        <v>0</v>
      </c>
    </row>
    <row r="1490" spans="1:13" x14ac:dyDescent="0.35">
      <c r="A1490">
        <v>3</v>
      </c>
      <c r="B1490" t="s">
        <v>7</v>
      </c>
      <c r="C1490">
        <v>7</v>
      </c>
      <c r="D1490">
        <v>4</v>
      </c>
      <c r="E1490" t="s">
        <v>7</v>
      </c>
      <c r="F1490">
        <v>12</v>
      </c>
      <c r="G1490">
        <v>5</v>
      </c>
      <c r="H1490" t="s">
        <v>8</v>
      </c>
      <c r="I1490">
        <f t="shared" si="92"/>
        <v>0</v>
      </c>
      <c r="J1490">
        <f>IF(Table2[[#This Row],[Drained_after_socializing]]="Yes",1,IF(Table2[[#This Row],[Drained_after_socializing]]="No",0,""))</f>
        <v>0</v>
      </c>
      <c r="K1490">
        <f t="shared" si="93"/>
        <v>1</v>
      </c>
      <c r="L1490" t="str">
        <f t="shared" si="94"/>
        <v>Low</v>
      </c>
      <c r="M1490">
        <f t="shared" si="95"/>
        <v>0</v>
      </c>
    </row>
    <row r="1491" spans="1:13" x14ac:dyDescent="0.35">
      <c r="A1491">
        <v>0</v>
      </c>
      <c r="B1491" t="s">
        <v>7</v>
      </c>
      <c r="C1491">
        <v>8</v>
      </c>
      <c r="D1491">
        <v>6</v>
      </c>
      <c r="E1491" t="s">
        <v>7</v>
      </c>
      <c r="F1491">
        <v>10</v>
      </c>
      <c r="G1491">
        <v>4</v>
      </c>
      <c r="H1491" t="s">
        <v>8</v>
      </c>
      <c r="I1491">
        <f t="shared" si="92"/>
        <v>0</v>
      </c>
      <c r="J1491">
        <f>IF(Table2[[#This Row],[Drained_after_socializing]]="Yes",1,IF(Table2[[#This Row],[Drained_after_socializing]]="No",0,""))</f>
        <v>0</v>
      </c>
      <c r="K1491">
        <f t="shared" si="93"/>
        <v>1</v>
      </c>
      <c r="L1491" t="str">
        <f t="shared" si="94"/>
        <v>Low</v>
      </c>
      <c r="M1491">
        <f t="shared" si="95"/>
        <v>0</v>
      </c>
    </row>
    <row r="1492" spans="1:13" x14ac:dyDescent="0.35">
      <c r="A1492">
        <v>8</v>
      </c>
      <c r="B1492" t="s">
        <v>9</v>
      </c>
      <c r="C1492">
        <v>1</v>
      </c>
      <c r="D1492">
        <v>0</v>
      </c>
      <c r="E1492" t="s">
        <v>9</v>
      </c>
      <c r="F1492">
        <v>1</v>
      </c>
      <c r="G1492">
        <v>0</v>
      </c>
      <c r="H1492" t="s">
        <v>10</v>
      </c>
      <c r="I1492">
        <f t="shared" si="92"/>
        <v>1</v>
      </c>
      <c r="J1492">
        <f>IF(Table2[[#This Row],[Drained_after_socializing]]="Yes",1,IF(Table2[[#This Row],[Drained_after_socializing]]="No",0,""))</f>
        <v>1</v>
      </c>
      <c r="K1492">
        <f t="shared" si="93"/>
        <v>0</v>
      </c>
      <c r="L1492" t="str">
        <f t="shared" si="94"/>
        <v>High</v>
      </c>
      <c r="M1492">
        <f t="shared" si="95"/>
        <v>4.5061608304100043</v>
      </c>
    </row>
    <row r="1493" spans="1:13" x14ac:dyDescent="0.35">
      <c r="A1493">
        <v>3</v>
      </c>
      <c r="B1493" t="s">
        <v>7</v>
      </c>
      <c r="C1493">
        <v>4</v>
      </c>
      <c r="D1493">
        <v>6</v>
      </c>
      <c r="E1493" t="s">
        <v>7</v>
      </c>
      <c r="F1493">
        <v>13</v>
      </c>
      <c r="G1493">
        <v>3</v>
      </c>
      <c r="H1493" t="s">
        <v>8</v>
      </c>
      <c r="I1493">
        <f t="shared" si="92"/>
        <v>0</v>
      </c>
      <c r="J1493">
        <f>IF(Table2[[#This Row],[Drained_after_socializing]]="Yes",1,IF(Table2[[#This Row],[Drained_after_socializing]]="No",0,""))</f>
        <v>0</v>
      </c>
      <c r="K1493">
        <f t="shared" si="93"/>
        <v>1</v>
      </c>
      <c r="L1493" t="str">
        <f t="shared" si="94"/>
        <v>Low</v>
      </c>
      <c r="M1493">
        <f t="shared" si="95"/>
        <v>0</v>
      </c>
    </row>
    <row r="1494" spans="1:13" x14ac:dyDescent="0.35">
      <c r="A1494">
        <v>0</v>
      </c>
      <c r="B1494" t="s">
        <v>7</v>
      </c>
      <c r="C1494">
        <v>5</v>
      </c>
      <c r="D1494">
        <v>6</v>
      </c>
      <c r="E1494" t="s">
        <v>7</v>
      </c>
      <c r="F1494">
        <v>5</v>
      </c>
      <c r="G1494">
        <v>4</v>
      </c>
      <c r="H1494" t="s">
        <v>8</v>
      </c>
      <c r="I1494">
        <f t="shared" si="92"/>
        <v>0</v>
      </c>
      <c r="J1494">
        <f>IF(Table2[[#This Row],[Drained_after_socializing]]="Yes",1,IF(Table2[[#This Row],[Drained_after_socializing]]="No",0,""))</f>
        <v>0</v>
      </c>
      <c r="K1494">
        <f t="shared" si="93"/>
        <v>1</v>
      </c>
      <c r="L1494" t="str">
        <f t="shared" si="94"/>
        <v>Low</v>
      </c>
      <c r="M1494">
        <f t="shared" si="95"/>
        <v>0</v>
      </c>
    </row>
    <row r="1495" spans="1:13" x14ac:dyDescent="0.35">
      <c r="A1495">
        <v>1</v>
      </c>
      <c r="B1495" t="s">
        <v>7</v>
      </c>
      <c r="C1495">
        <v>5</v>
      </c>
      <c r="D1495">
        <v>6</v>
      </c>
      <c r="E1495" t="s">
        <v>7</v>
      </c>
      <c r="F1495">
        <v>12</v>
      </c>
      <c r="G1495">
        <v>7</v>
      </c>
      <c r="H1495" t="s">
        <v>8</v>
      </c>
      <c r="I1495">
        <f t="shared" si="92"/>
        <v>0</v>
      </c>
      <c r="J1495">
        <f>IF(Table2[[#This Row],[Drained_after_socializing]]="Yes",1,IF(Table2[[#This Row],[Drained_after_socializing]]="No",0,""))</f>
        <v>0</v>
      </c>
      <c r="K1495">
        <f t="shared" si="93"/>
        <v>1</v>
      </c>
      <c r="L1495" t="str">
        <f t="shared" si="94"/>
        <v>Low</v>
      </c>
      <c r="M1495">
        <f t="shared" si="95"/>
        <v>0</v>
      </c>
    </row>
    <row r="1496" spans="1:13" x14ac:dyDescent="0.35">
      <c r="A1496">
        <v>3</v>
      </c>
      <c r="B1496" t="s">
        <v>7</v>
      </c>
      <c r="C1496">
        <v>6</v>
      </c>
      <c r="D1496">
        <v>5</v>
      </c>
      <c r="E1496" t="s">
        <v>7</v>
      </c>
      <c r="F1496">
        <v>6</v>
      </c>
      <c r="G1496">
        <v>5</v>
      </c>
      <c r="H1496" t="s">
        <v>8</v>
      </c>
      <c r="I1496">
        <f t="shared" si="92"/>
        <v>0</v>
      </c>
      <c r="J1496">
        <f>IF(Table2[[#This Row],[Drained_after_socializing]]="Yes",1,IF(Table2[[#This Row],[Drained_after_socializing]]="No",0,""))</f>
        <v>0</v>
      </c>
      <c r="K1496">
        <f t="shared" si="93"/>
        <v>1</v>
      </c>
      <c r="L1496" t="str">
        <f t="shared" si="94"/>
        <v>Low</v>
      </c>
      <c r="M1496">
        <f t="shared" si="95"/>
        <v>0</v>
      </c>
    </row>
    <row r="1497" spans="1:13" x14ac:dyDescent="0.35">
      <c r="A1497">
        <v>1</v>
      </c>
      <c r="B1497" t="s">
        <v>7</v>
      </c>
      <c r="C1497">
        <v>4</v>
      </c>
      <c r="D1497">
        <v>5</v>
      </c>
      <c r="E1497" t="s">
        <v>7</v>
      </c>
      <c r="F1497">
        <v>6.2688629120000003</v>
      </c>
      <c r="G1497">
        <v>6</v>
      </c>
      <c r="H1497" t="s">
        <v>8</v>
      </c>
      <c r="I1497">
        <f t="shared" si="92"/>
        <v>0</v>
      </c>
      <c r="J1497">
        <f>IF(Table2[[#This Row],[Drained_after_socializing]]="Yes",1,IF(Table2[[#This Row],[Drained_after_socializing]]="No",0,""))</f>
        <v>0</v>
      </c>
      <c r="K1497">
        <f t="shared" si="93"/>
        <v>1</v>
      </c>
      <c r="L1497" t="str">
        <f t="shared" si="94"/>
        <v>Low</v>
      </c>
      <c r="M1497">
        <f t="shared" si="95"/>
        <v>0</v>
      </c>
    </row>
    <row r="1498" spans="1:13" x14ac:dyDescent="0.35">
      <c r="A1498">
        <v>2</v>
      </c>
      <c r="B1498" t="s">
        <v>7</v>
      </c>
      <c r="C1498">
        <v>8</v>
      </c>
      <c r="D1498">
        <v>5</v>
      </c>
      <c r="E1498" t="s">
        <v>7</v>
      </c>
      <c r="F1498">
        <v>9</v>
      </c>
      <c r="G1498">
        <v>6</v>
      </c>
      <c r="H1498" t="s">
        <v>8</v>
      </c>
      <c r="I1498">
        <f t="shared" si="92"/>
        <v>0</v>
      </c>
      <c r="J1498">
        <f>IF(Table2[[#This Row],[Drained_after_socializing]]="Yes",1,IF(Table2[[#This Row],[Drained_after_socializing]]="No",0,""))</f>
        <v>0</v>
      </c>
      <c r="K1498">
        <f t="shared" si="93"/>
        <v>1</v>
      </c>
      <c r="L1498" t="str">
        <f t="shared" si="94"/>
        <v>Low</v>
      </c>
      <c r="M1498">
        <f t="shared" si="95"/>
        <v>0</v>
      </c>
    </row>
    <row r="1499" spans="1:13" x14ac:dyDescent="0.35">
      <c r="A1499">
        <v>2</v>
      </c>
      <c r="B1499" t="s">
        <v>7</v>
      </c>
      <c r="C1499">
        <v>9</v>
      </c>
      <c r="D1499">
        <v>5</v>
      </c>
      <c r="E1499" t="s">
        <v>7</v>
      </c>
      <c r="F1499">
        <v>10</v>
      </c>
      <c r="G1499">
        <v>9</v>
      </c>
      <c r="H1499" t="s">
        <v>10</v>
      </c>
      <c r="I1499">
        <f t="shared" si="92"/>
        <v>0</v>
      </c>
      <c r="J1499">
        <f>IF(Table2[[#This Row],[Drained_after_socializing]]="Yes",1,IF(Table2[[#This Row],[Drained_after_socializing]]="No",0,""))</f>
        <v>0</v>
      </c>
      <c r="K1499">
        <f t="shared" si="93"/>
        <v>0</v>
      </c>
      <c r="L1499" t="str">
        <f t="shared" si="94"/>
        <v>Low</v>
      </c>
      <c r="M1499">
        <f t="shared" si="95"/>
        <v>4.5061608304100043</v>
      </c>
    </row>
    <row r="1500" spans="1:13" x14ac:dyDescent="0.35">
      <c r="A1500">
        <v>10</v>
      </c>
      <c r="B1500" t="s">
        <v>9</v>
      </c>
      <c r="C1500">
        <v>2</v>
      </c>
      <c r="D1500">
        <v>0</v>
      </c>
      <c r="E1500" t="s">
        <v>9</v>
      </c>
      <c r="F1500">
        <v>5</v>
      </c>
      <c r="G1500">
        <v>2</v>
      </c>
      <c r="H1500" t="s">
        <v>10</v>
      </c>
      <c r="I1500">
        <f t="shared" si="92"/>
        <v>1</v>
      </c>
      <c r="J1500">
        <f>IF(Table2[[#This Row],[Drained_after_socializing]]="Yes",1,IF(Table2[[#This Row],[Drained_after_socializing]]="No",0,""))</f>
        <v>1</v>
      </c>
      <c r="K1500">
        <f t="shared" si="93"/>
        <v>0</v>
      </c>
      <c r="L1500" t="str">
        <f t="shared" si="94"/>
        <v>High</v>
      </c>
      <c r="M1500">
        <f t="shared" si="95"/>
        <v>4.5061608304100043</v>
      </c>
    </row>
    <row r="1501" spans="1:13" x14ac:dyDescent="0.35">
      <c r="A1501">
        <v>11</v>
      </c>
      <c r="B1501" t="s">
        <v>9</v>
      </c>
      <c r="C1501">
        <v>2</v>
      </c>
      <c r="D1501">
        <v>0</v>
      </c>
      <c r="E1501" t="s">
        <v>9</v>
      </c>
      <c r="F1501">
        <v>6.2688629120000003</v>
      </c>
      <c r="G1501">
        <v>0</v>
      </c>
      <c r="H1501" t="s">
        <v>10</v>
      </c>
      <c r="I1501">
        <f t="shared" si="92"/>
        <v>1</v>
      </c>
      <c r="J1501">
        <f>IF(Table2[[#This Row],[Drained_after_socializing]]="Yes",1,IF(Table2[[#This Row],[Drained_after_socializing]]="No",0,""))</f>
        <v>1</v>
      </c>
      <c r="K1501">
        <f t="shared" si="93"/>
        <v>0</v>
      </c>
      <c r="L1501" t="str">
        <f t="shared" si="94"/>
        <v>High</v>
      </c>
      <c r="M1501">
        <f t="shared" si="95"/>
        <v>4.5061608304100043</v>
      </c>
    </row>
    <row r="1502" spans="1:13" x14ac:dyDescent="0.35">
      <c r="A1502">
        <v>11</v>
      </c>
      <c r="B1502" t="s">
        <v>9</v>
      </c>
      <c r="C1502">
        <v>1</v>
      </c>
      <c r="D1502">
        <v>2</v>
      </c>
      <c r="E1502" t="s">
        <v>7</v>
      </c>
      <c r="F1502">
        <v>4</v>
      </c>
      <c r="G1502">
        <v>2</v>
      </c>
      <c r="H1502" t="s">
        <v>10</v>
      </c>
      <c r="I1502">
        <f t="shared" si="92"/>
        <v>1</v>
      </c>
      <c r="J1502">
        <f>IF(Table2[[#This Row],[Drained_after_socializing]]="Yes",1,IF(Table2[[#This Row],[Drained_after_socializing]]="No",0,""))</f>
        <v>0</v>
      </c>
      <c r="K1502">
        <f t="shared" si="93"/>
        <v>0</v>
      </c>
      <c r="L1502" t="str">
        <f t="shared" si="94"/>
        <v>High</v>
      </c>
      <c r="M1502">
        <f t="shared" si="95"/>
        <v>4.5061608304100043</v>
      </c>
    </row>
    <row r="1503" spans="1:13" x14ac:dyDescent="0.35">
      <c r="A1503">
        <v>3</v>
      </c>
      <c r="B1503" t="s">
        <v>7</v>
      </c>
      <c r="C1503">
        <v>6</v>
      </c>
      <c r="D1503">
        <v>5</v>
      </c>
      <c r="E1503" t="s">
        <v>7</v>
      </c>
      <c r="F1503">
        <v>7</v>
      </c>
      <c r="G1503">
        <v>6</v>
      </c>
      <c r="H1503" t="s">
        <v>8</v>
      </c>
      <c r="I1503">
        <f t="shared" si="92"/>
        <v>0</v>
      </c>
      <c r="J1503">
        <f>IF(Table2[[#This Row],[Drained_after_socializing]]="Yes",1,IF(Table2[[#This Row],[Drained_after_socializing]]="No",0,""))</f>
        <v>0</v>
      </c>
      <c r="K1503">
        <f t="shared" si="93"/>
        <v>1</v>
      </c>
      <c r="L1503" t="str">
        <f t="shared" si="94"/>
        <v>Low</v>
      </c>
      <c r="M1503">
        <f t="shared" si="95"/>
        <v>0</v>
      </c>
    </row>
    <row r="1504" spans="1:13" x14ac:dyDescent="0.35">
      <c r="A1504">
        <v>4.5058160029999996</v>
      </c>
      <c r="B1504" t="s">
        <v>9</v>
      </c>
      <c r="C1504">
        <v>2</v>
      </c>
      <c r="D1504">
        <v>1</v>
      </c>
      <c r="E1504" t="s">
        <v>9</v>
      </c>
      <c r="F1504">
        <v>5</v>
      </c>
      <c r="G1504">
        <v>0</v>
      </c>
      <c r="H1504" t="s">
        <v>10</v>
      </c>
      <c r="I1504">
        <f t="shared" si="92"/>
        <v>1</v>
      </c>
      <c r="J1504">
        <f>IF(Table2[[#This Row],[Drained_after_socializing]]="Yes",1,IF(Table2[[#This Row],[Drained_after_socializing]]="No",0,""))</f>
        <v>1</v>
      </c>
      <c r="K1504">
        <f t="shared" si="93"/>
        <v>0</v>
      </c>
      <c r="L1504" t="str">
        <f t="shared" si="94"/>
        <v>Medium</v>
      </c>
      <c r="M1504">
        <f t="shared" si="95"/>
        <v>4.5061608304100043</v>
      </c>
    </row>
    <row r="1505" spans="1:13" x14ac:dyDescent="0.35">
      <c r="A1505">
        <v>1</v>
      </c>
      <c r="B1505" t="s">
        <v>7</v>
      </c>
      <c r="C1505">
        <v>9</v>
      </c>
      <c r="D1505">
        <v>6</v>
      </c>
      <c r="E1505" t="s">
        <v>7</v>
      </c>
      <c r="F1505">
        <v>12</v>
      </c>
      <c r="G1505">
        <v>4</v>
      </c>
      <c r="H1505" t="s">
        <v>8</v>
      </c>
      <c r="I1505">
        <f t="shared" si="92"/>
        <v>0</v>
      </c>
      <c r="J1505">
        <f>IF(Table2[[#This Row],[Drained_after_socializing]]="Yes",1,IF(Table2[[#This Row],[Drained_after_socializing]]="No",0,""))</f>
        <v>0</v>
      </c>
      <c r="K1505">
        <f t="shared" si="93"/>
        <v>1</v>
      </c>
      <c r="L1505" t="str">
        <f t="shared" si="94"/>
        <v>Low</v>
      </c>
      <c r="M1505">
        <f t="shared" si="95"/>
        <v>0</v>
      </c>
    </row>
    <row r="1506" spans="1:13" x14ac:dyDescent="0.35">
      <c r="A1506">
        <v>1</v>
      </c>
      <c r="B1506" t="s">
        <v>7</v>
      </c>
      <c r="C1506">
        <v>7</v>
      </c>
      <c r="D1506">
        <v>3</v>
      </c>
      <c r="E1506" t="s">
        <v>7</v>
      </c>
      <c r="F1506">
        <v>12</v>
      </c>
      <c r="G1506">
        <v>3</v>
      </c>
      <c r="H1506" t="s">
        <v>8</v>
      </c>
      <c r="I1506">
        <f t="shared" si="92"/>
        <v>0</v>
      </c>
      <c r="J1506">
        <f>IF(Table2[[#This Row],[Drained_after_socializing]]="Yes",1,IF(Table2[[#This Row],[Drained_after_socializing]]="No",0,""))</f>
        <v>0</v>
      </c>
      <c r="K1506">
        <f t="shared" si="93"/>
        <v>1</v>
      </c>
      <c r="L1506" t="str">
        <f t="shared" si="94"/>
        <v>Low</v>
      </c>
      <c r="M1506">
        <f t="shared" si="95"/>
        <v>0</v>
      </c>
    </row>
    <row r="1507" spans="1:13" x14ac:dyDescent="0.35">
      <c r="A1507">
        <v>4</v>
      </c>
      <c r="B1507" t="s">
        <v>9</v>
      </c>
      <c r="C1507">
        <v>1</v>
      </c>
      <c r="D1507">
        <v>2</v>
      </c>
      <c r="E1507" t="s">
        <v>9</v>
      </c>
      <c r="F1507">
        <v>2</v>
      </c>
      <c r="G1507">
        <v>2</v>
      </c>
      <c r="H1507" t="s">
        <v>10</v>
      </c>
      <c r="I1507">
        <f t="shared" si="92"/>
        <v>1</v>
      </c>
      <c r="J1507">
        <f>IF(Table2[[#This Row],[Drained_after_socializing]]="Yes",1,IF(Table2[[#This Row],[Drained_after_socializing]]="No",0,""))</f>
        <v>1</v>
      </c>
      <c r="K1507">
        <f t="shared" si="93"/>
        <v>0</v>
      </c>
      <c r="L1507" t="str">
        <f t="shared" si="94"/>
        <v>Medium</v>
      </c>
      <c r="M1507">
        <f t="shared" si="95"/>
        <v>4.5061608304100043</v>
      </c>
    </row>
    <row r="1508" spans="1:13" x14ac:dyDescent="0.35">
      <c r="A1508">
        <v>4</v>
      </c>
      <c r="B1508" t="s">
        <v>9</v>
      </c>
      <c r="C1508">
        <v>3</v>
      </c>
      <c r="D1508">
        <v>1</v>
      </c>
      <c r="E1508" t="s">
        <v>9</v>
      </c>
      <c r="F1508">
        <v>4</v>
      </c>
      <c r="G1508">
        <v>1</v>
      </c>
      <c r="H1508" t="s">
        <v>10</v>
      </c>
      <c r="I1508">
        <f t="shared" si="92"/>
        <v>1</v>
      </c>
      <c r="J1508">
        <f>IF(Table2[[#This Row],[Drained_after_socializing]]="Yes",1,IF(Table2[[#This Row],[Drained_after_socializing]]="No",0,""))</f>
        <v>1</v>
      </c>
      <c r="K1508">
        <f t="shared" si="93"/>
        <v>0</v>
      </c>
      <c r="L1508" t="str">
        <f t="shared" si="94"/>
        <v>Medium</v>
      </c>
      <c r="M1508">
        <f t="shared" si="95"/>
        <v>4.5061608304100043</v>
      </c>
    </row>
    <row r="1509" spans="1:13" x14ac:dyDescent="0.35">
      <c r="A1509">
        <v>0</v>
      </c>
      <c r="B1509" t="s">
        <v>7</v>
      </c>
      <c r="C1509">
        <v>4</v>
      </c>
      <c r="D1509">
        <v>3</v>
      </c>
      <c r="E1509" t="s">
        <v>7</v>
      </c>
      <c r="F1509">
        <v>14</v>
      </c>
      <c r="G1509">
        <v>9</v>
      </c>
      <c r="H1509" t="s">
        <v>8</v>
      </c>
      <c r="I1509">
        <f t="shared" si="92"/>
        <v>0</v>
      </c>
      <c r="J1509">
        <f>IF(Table2[[#This Row],[Drained_after_socializing]]="Yes",1,IF(Table2[[#This Row],[Drained_after_socializing]]="No",0,""))</f>
        <v>0</v>
      </c>
      <c r="K1509">
        <f t="shared" si="93"/>
        <v>1</v>
      </c>
      <c r="L1509" t="str">
        <f t="shared" si="94"/>
        <v>Low</v>
      </c>
      <c r="M1509">
        <f t="shared" si="95"/>
        <v>0</v>
      </c>
    </row>
    <row r="1510" spans="1:13" x14ac:dyDescent="0.35">
      <c r="A1510">
        <v>9</v>
      </c>
      <c r="B1510" t="s">
        <v>9</v>
      </c>
      <c r="C1510">
        <v>2</v>
      </c>
      <c r="D1510">
        <v>1</v>
      </c>
      <c r="E1510" t="s">
        <v>9</v>
      </c>
      <c r="F1510">
        <v>2</v>
      </c>
      <c r="G1510">
        <v>0</v>
      </c>
      <c r="H1510" t="s">
        <v>10</v>
      </c>
      <c r="I1510">
        <f t="shared" si="92"/>
        <v>1</v>
      </c>
      <c r="J1510">
        <f>IF(Table2[[#This Row],[Drained_after_socializing]]="Yes",1,IF(Table2[[#This Row],[Drained_after_socializing]]="No",0,""))</f>
        <v>1</v>
      </c>
      <c r="K1510">
        <f t="shared" si="93"/>
        <v>0</v>
      </c>
      <c r="L1510" t="str">
        <f t="shared" si="94"/>
        <v>High</v>
      </c>
      <c r="M1510">
        <f t="shared" si="95"/>
        <v>4.5061608304100043</v>
      </c>
    </row>
    <row r="1511" spans="1:13" x14ac:dyDescent="0.35">
      <c r="A1511">
        <v>7</v>
      </c>
      <c r="B1511" t="s">
        <v>9</v>
      </c>
      <c r="C1511">
        <v>3</v>
      </c>
      <c r="D1511">
        <v>2</v>
      </c>
      <c r="E1511" t="s">
        <v>9</v>
      </c>
      <c r="F1511">
        <v>2</v>
      </c>
      <c r="G1511">
        <v>1</v>
      </c>
      <c r="H1511" t="s">
        <v>10</v>
      </c>
      <c r="I1511">
        <f t="shared" si="92"/>
        <v>1</v>
      </c>
      <c r="J1511">
        <f>IF(Table2[[#This Row],[Drained_after_socializing]]="Yes",1,IF(Table2[[#This Row],[Drained_after_socializing]]="No",0,""))</f>
        <v>1</v>
      </c>
      <c r="K1511">
        <f t="shared" si="93"/>
        <v>0</v>
      </c>
      <c r="L1511" t="str">
        <f t="shared" si="94"/>
        <v>Medium</v>
      </c>
      <c r="M1511">
        <f t="shared" si="95"/>
        <v>4.5061608304100043</v>
      </c>
    </row>
    <row r="1512" spans="1:13" x14ac:dyDescent="0.35">
      <c r="A1512">
        <v>8</v>
      </c>
      <c r="B1512" t="s">
        <v>9</v>
      </c>
      <c r="C1512">
        <v>0</v>
      </c>
      <c r="D1512">
        <v>2</v>
      </c>
      <c r="E1512" t="s">
        <v>9</v>
      </c>
      <c r="F1512">
        <v>4</v>
      </c>
      <c r="G1512">
        <v>1</v>
      </c>
      <c r="H1512" t="s">
        <v>10</v>
      </c>
      <c r="I1512">
        <f t="shared" si="92"/>
        <v>1</v>
      </c>
      <c r="J1512">
        <f>IF(Table2[[#This Row],[Drained_after_socializing]]="Yes",1,IF(Table2[[#This Row],[Drained_after_socializing]]="No",0,""))</f>
        <v>1</v>
      </c>
      <c r="K1512">
        <f t="shared" si="93"/>
        <v>0</v>
      </c>
      <c r="L1512" t="str">
        <f t="shared" si="94"/>
        <v>High</v>
      </c>
      <c r="M1512">
        <f t="shared" si="95"/>
        <v>4.5061608304100043</v>
      </c>
    </row>
    <row r="1513" spans="1:13" x14ac:dyDescent="0.35">
      <c r="A1513">
        <v>6</v>
      </c>
      <c r="B1513" t="s">
        <v>9</v>
      </c>
      <c r="C1513">
        <v>1</v>
      </c>
      <c r="D1513">
        <v>2</v>
      </c>
      <c r="E1513" t="s">
        <v>9</v>
      </c>
      <c r="F1513">
        <v>1</v>
      </c>
      <c r="G1513">
        <v>1</v>
      </c>
      <c r="H1513" t="s">
        <v>10</v>
      </c>
      <c r="I1513">
        <f t="shared" si="92"/>
        <v>1</v>
      </c>
      <c r="J1513">
        <f>IF(Table2[[#This Row],[Drained_after_socializing]]="Yes",1,IF(Table2[[#This Row],[Drained_after_socializing]]="No",0,""))</f>
        <v>1</v>
      </c>
      <c r="K1513">
        <f t="shared" si="93"/>
        <v>0</v>
      </c>
      <c r="L1513" t="str">
        <f t="shared" si="94"/>
        <v>Medium</v>
      </c>
      <c r="M1513">
        <f t="shared" si="95"/>
        <v>4.5061608304100043</v>
      </c>
    </row>
    <row r="1514" spans="1:13" x14ac:dyDescent="0.35">
      <c r="A1514">
        <v>2</v>
      </c>
      <c r="B1514" t="s">
        <v>7</v>
      </c>
      <c r="C1514">
        <v>4</v>
      </c>
      <c r="D1514">
        <v>3</v>
      </c>
      <c r="E1514" t="s">
        <v>7</v>
      </c>
      <c r="F1514">
        <v>6.2688629120000003</v>
      </c>
      <c r="G1514">
        <v>5</v>
      </c>
      <c r="H1514" t="s">
        <v>8</v>
      </c>
      <c r="I1514">
        <f t="shared" si="92"/>
        <v>0</v>
      </c>
      <c r="J1514">
        <f>IF(Table2[[#This Row],[Drained_after_socializing]]="Yes",1,IF(Table2[[#This Row],[Drained_after_socializing]]="No",0,""))</f>
        <v>0</v>
      </c>
      <c r="K1514">
        <f t="shared" si="93"/>
        <v>1</v>
      </c>
      <c r="L1514" t="str">
        <f t="shared" si="94"/>
        <v>Low</v>
      </c>
      <c r="M1514">
        <f t="shared" si="95"/>
        <v>0</v>
      </c>
    </row>
    <row r="1515" spans="1:13" x14ac:dyDescent="0.35">
      <c r="A1515">
        <v>1</v>
      </c>
      <c r="B1515" t="s">
        <v>7</v>
      </c>
      <c r="C1515">
        <v>7</v>
      </c>
      <c r="D1515">
        <v>4</v>
      </c>
      <c r="E1515" t="s">
        <v>7</v>
      </c>
      <c r="F1515">
        <v>13</v>
      </c>
      <c r="G1515">
        <v>4</v>
      </c>
      <c r="H1515" t="s">
        <v>8</v>
      </c>
      <c r="I1515">
        <f t="shared" si="92"/>
        <v>0</v>
      </c>
      <c r="J1515">
        <f>IF(Table2[[#This Row],[Drained_after_socializing]]="Yes",1,IF(Table2[[#This Row],[Drained_after_socializing]]="No",0,""))</f>
        <v>0</v>
      </c>
      <c r="K1515">
        <f t="shared" si="93"/>
        <v>1</v>
      </c>
      <c r="L1515" t="str">
        <f t="shared" si="94"/>
        <v>Low</v>
      </c>
      <c r="M1515">
        <f t="shared" si="95"/>
        <v>0</v>
      </c>
    </row>
    <row r="1516" spans="1:13" x14ac:dyDescent="0.35">
      <c r="A1516">
        <v>4.5058160029999996</v>
      </c>
      <c r="B1516" t="s">
        <v>7</v>
      </c>
      <c r="C1516">
        <v>7</v>
      </c>
      <c r="D1516">
        <v>4</v>
      </c>
      <c r="E1516" t="s">
        <v>7</v>
      </c>
      <c r="F1516">
        <v>8</v>
      </c>
      <c r="G1516">
        <v>7</v>
      </c>
      <c r="H1516" t="s">
        <v>8</v>
      </c>
      <c r="I1516">
        <f t="shared" si="92"/>
        <v>0</v>
      </c>
      <c r="J1516">
        <f>IF(Table2[[#This Row],[Drained_after_socializing]]="Yes",1,IF(Table2[[#This Row],[Drained_after_socializing]]="No",0,""))</f>
        <v>0</v>
      </c>
      <c r="K1516">
        <f t="shared" si="93"/>
        <v>1</v>
      </c>
      <c r="L1516" t="str">
        <f t="shared" si="94"/>
        <v>Medium</v>
      </c>
      <c r="M1516">
        <f t="shared" si="95"/>
        <v>0</v>
      </c>
    </row>
    <row r="1517" spans="1:13" x14ac:dyDescent="0.35">
      <c r="A1517">
        <v>3</v>
      </c>
      <c r="B1517" t="s">
        <v>7</v>
      </c>
      <c r="C1517">
        <v>6</v>
      </c>
      <c r="D1517">
        <v>4</v>
      </c>
      <c r="E1517" t="s">
        <v>7</v>
      </c>
      <c r="F1517">
        <v>5</v>
      </c>
      <c r="G1517">
        <v>7</v>
      </c>
      <c r="H1517" t="s">
        <v>8</v>
      </c>
      <c r="I1517">
        <f t="shared" si="92"/>
        <v>0</v>
      </c>
      <c r="J1517">
        <f>IF(Table2[[#This Row],[Drained_after_socializing]]="Yes",1,IF(Table2[[#This Row],[Drained_after_socializing]]="No",0,""))</f>
        <v>0</v>
      </c>
      <c r="K1517">
        <f t="shared" si="93"/>
        <v>1</v>
      </c>
      <c r="L1517" t="str">
        <f t="shared" si="94"/>
        <v>Low</v>
      </c>
      <c r="M1517">
        <f t="shared" si="95"/>
        <v>0</v>
      </c>
    </row>
    <row r="1518" spans="1:13" x14ac:dyDescent="0.35">
      <c r="A1518">
        <v>2</v>
      </c>
      <c r="B1518" t="s">
        <v>7</v>
      </c>
      <c r="C1518">
        <v>5</v>
      </c>
      <c r="D1518">
        <v>6</v>
      </c>
      <c r="E1518" t="s">
        <v>7</v>
      </c>
      <c r="F1518">
        <v>11</v>
      </c>
      <c r="G1518">
        <v>9</v>
      </c>
      <c r="H1518" t="s">
        <v>8</v>
      </c>
      <c r="I1518">
        <f t="shared" si="92"/>
        <v>0</v>
      </c>
      <c r="J1518">
        <f>IF(Table2[[#This Row],[Drained_after_socializing]]="Yes",1,IF(Table2[[#This Row],[Drained_after_socializing]]="No",0,""))</f>
        <v>0</v>
      </c>
      <c r="K1518">
        <f t="shared" si="93"/>
        <v>1</v>
      </c>
      <c r="L1518" t="str">
        <f t="shared" si="94"/>
        <v>Low</v>
      </c>
      <c r="M1518">
        <f t="shared" si="95"/>
        <v>0</v>
      </c>
    </row>
    <row r="1519" spans="1:13" x14ac:dyDescent="0.35">
      <c r="A1519">
        <v>4</v>
      </c>
      <c r="B1519" t="s">
        <v>7</v>
      </c>
      <c r="C1519">
        <v>3</v>
      </c>
      <c r="D1519">
        <v>0</v>
      </c>
      <c r="E1519" t="s">
        <v>7</v>
      </c>
      <c r="F1519">
        <v>2</v>
      </c>
      <c r="G1519">
        <v>0</v>
      </c>
      <c r="H1519" t="s">
        <v>10</v>
      </c>
      <c r="I1519">
        <f t="shared" si="92"/>
        <v>0</v>
      </c>
      <c r="J1519">
        <f>IF(Table2[[#This Row],[Drained_after_socializing]]="Yes",1,IF(Table2[[#This Row],[Drained_after_socializing]]="No",0,""))</f>
        <v>0</v>
      </c>
      <c r="K1519">
        <f t="shared" si="93"/>
        <v>0</v>
      </c>
      <c r="L1519" t="str">
        <f t="shared" si="94"/>
        <v>Medium</v>
      </c>
      <c r="M1519">
        <f t="shared" si="95"/>
        <v>4.5061608304100043</v>
      </c>
    </row>
    <row r="1520" spans="1:13" x14ac:dyDescent="0.35">
      <c r="A1520">
        <v>0</v>
      </c>
      <c r="B1520" t="s">
        <v>7</v>
      </c>
      <c r="C1520">
        <v>9</v>
      </c>
      <c r="D1520">
        <v>3</v>
      </c>
      <c r="E1520" t="s">
        <v>7</v>
      </c>
      <c r="F1520">
        <v>12</v>
      </c>
      <c r="G1520">
        <v>8</v>
      </c>
      <c r="H1520" t="s">
        <v>8</v>
      </c>
      <c r="I1520">
        <f t="shared" si="92"/>
        <v>0</v>
      </c>
      <c r="J1520">
        <f>IF(Table2[[#This Row],[Drained_after_socializing]]="Yes",1,IF(Table2[[#This Row],[Drained_after_socializing]]="No",0,""))</f>
        <v>0</v>
      </c>
      <c r="K1520">
        <f t="shared" si="93"/>
        <v>1</v>
      </c>
      <c r="L1520" t="str">
        <f t="shared" si="94"/>
        <v>Low</v>
      </c>
      <c r="M1520">
        <f t="shared" si="95"/>
        <v>0</v>
      </c>
    </row>
    <row r="1521" spans="1:13" x14ac:dyDescent="0.35">
      <c r="A1521">
        <v>3</v>
      </c>
      <c r="B1521" t="s">
        <v>7</v>
      </c>
      <c r="C1521">
        <v>9</v>
      </c>
      <c r="D1521">
        <v>5</v>
      </c>
      <c r="E1521" t="s">
        <v>7</v>
      </c>
      <c r="F1521">
        <v>11</v>
      </c>
      <c r="G1521">
        <v>6</v>
      </c>
      <c r="H1521" t="s">
        <v>8</v>
      </c>
      <c r="I1521">
        <f t="shared" si="92"/>
        <v>0</v>
      </c>
      <c r="J1521">
        <f>IF(Table2[[#This Row],[Drained_after_socializing]]="Yes",1,IF(Table2[[#This Row],[Drained_after_socializing]]="No",0,""))</f>
        <v>0</v>
      </c>
      <c r="K1521">
        <f t="shared" si="93"/>
        <v>1</v>
      </c>
      <c r="L1521" t="str">
        <f t="shared" si="94"/>
        <v>Low</v>
      </c>
      <c r="M1521">
        <f t="shared" si="95"/>
        <v>0</v>
      </c>
    </row>
    <row r="1522" spans="1:13" x14ac:dyDescent="0.35">
      <c r="A1522">
        <v>3</v>
      </c>
      <c r="B1522" t="s">
        <v>7</v>
      </c>
      <c r="C1522">
        <v>6</v>
      </c>
      <c r="D1522">
        <v>6</v>
      </c>
      <c r="E1522" t="s">
        <v>7</v>
      </c>
      <c r="F1522">
        <v>10</v>
      </c>
      <c r="G1522">
        <v>8</v>
      </c>
      <c r="H1522" t="s">
        <v>8</v>
      </c>
      <c r="I1522">
        <f t="shared" si="92"/>
        <v>0</v>
      </c>
      <c r="J1522">
        <f>IF(Table2[[#This Row],[Drained_after_socializing]]="Yes",1,IF(Table2[[#This Row],[Drained_after_socializing]]="No",0,""))</f>
        <v>0</v>
      </c>
      <c r="K1522">
        <f t="shared" si="93"/>
        <v>1</v>
      </c>
      <c r="L1522" t="str">
        <f t="shared" si="94"/>
        <v>Low</v>
      </c>
      <c r="M1522">
        <f t="shared" si="95"/>
        <v>0</v>
      </c>
    </row>
    <row r="1523" spans="1:13" x14ac:dyDescent="0.35">
      <c r="A1523">
        <v>2</v>
      </c>
      <c r="B1523" t="s">
        <v>7</v>
      </c>
      <c r="C1523">
        <v>4</v>
      </c>
      <c r="D1523">
        <v>4</v>
      </c>
      <c r="E1523" t="s">
        <v>7</v>
      </c>
      <c r="F1523">
        <v>6</v>
      </c>
      <c r="G1523">
        <v>4</v>
      </c>
      <c r="H1523" t="s">
        <v>8</v>
      </c>
      <c r="I1523">
        <f t="shared" si="92"/>
        <v>0</v>
      </c>
      <c r="J1523">
        <f>IF(Table2[[#This Row],[Drained_after_socializing]]="Yes",1,IF(Table2[[#This Row],[Drained_after_socializing]]="No",0,""))</f>
        <v>0</v>
      </c>
      <c r="K1523">
        <f t="shared" si="93"/>
        <v>1</v>
      </c>
      <c r="L1523" t="str">
        <f t="shared" si="94"/>
        <v>Low</v>
      </c>
      <c r="M1523">
        <f t="shared" si="95"/>
        <v>0</v>
      </c>
    </row>
    <row r="1524" spans="1:13" x14ac:dyDescent="0.35">
      <c r="A1524">
        <v>8</v>
      </c>
      <c r="B1524" t="s">
        <v>9</v>
      </c>
      <c r="C1524">
        <v>0</v>
      </c>
      <c r="D1524">
        <v>2</v>
      </c>
      <c r="E1524" t="s">
        <v>7</v>
      </c>
      <c r="F1524">
        <v>4</v>
      </c>
      <c r="G1524">
        <v>2</v>
      </c>
      <c r="H1524" t="s">
        <v>10</v>
      </c>
      <c r="I1524">
        <f t="shared" si="92"/>
        <v>1</v>
      </c>
      <c r="J1524">
        <f>IF(Table2[[#This Row],[Drained_after_socializing]]="Yes",1,IF(Table2[[#This Row],[Drained_after_socializing]]="No",0,""))</f>
        <v>0</v>
      </c>
      <c r="K1524">
        <f t="shared" si="93"/>
        <v>0</v>
      </c>
      <c r="L1524" t="str">
        <f t="shared" si="94"/>
        <v>High</v>
      </c>
      <c r="M1524">
        <f t="shared" si="95"/>
        <v>4.5061608304100043</v>
      </c>
    </row>
    <row r="1525" spans="1:13" x14ac:dyDescent="0.35">
      <c r="A1525">
        <v>5</v>
      </c>
      <c r="B1525" t="s">
        <v>9</v>
      </c>
      <c r="C1525">
        <v>2</v>
      </c>
      <c r="D1525">
        <v>2</v>
      </c>
      <c r="E1525" t="s">
        <v>9</v>
      </c>
      <c r="F1525">
        <v>3</v>
      </c>
      <c r="G1525">
        <v>2</v>
      </c>
      <c r="H1525" t="s">
        <v>10</v>
      </c>
      <c r="I1525">
        <f t="shared" si="92"/>
        <v>1</v>
      </c>
      <c r="J1525">
        <f>IF(Table2[[#This Row],[Drained_after_socializing]]="Yes",1,IF(Table2[[#This Row],[Drained_after_socializing]]="No",0,""))</f>
        <v>1</v>
      </c>
      <c r="K1525">
        <f t="shared" si="93"/>
        <v>0</v>
      </c>
      <c r="L1525" t="str">
        <f t="shared" si="94"/>
        <v>Medium</v>
      </c>
      <c r="M1525">
        <f t="shared" si="95"/>
        <v>4.5061608304100043</v>
      </c>
    </row>
    <row r="1526" spans="1:13" x14ac:dyDescent="0.35">
      <c r="A1526">
        <v>11</v>
      </c>
      <c r="B1526" t="s">
        <v>9</v>
      </c>
      <c r="C1526">
        <v>3</v>
      </c>
      <c r="D1526">
        <v>0</v>
      </c>
      <c r="E1526" t="s">
        <v>9</v>
      </c>
      <c r="F1526">
        <v>3</v>
      </c>
      <c r="G1526">
        <v>0</v>
      </c>
      <c r="H1526" t="s">
        <v>10</v>
      </c>
      <c r="I1526">
        <f t="shared" si="92"/>
        <v>1</v>
      </c>
      <c r="J1526">
        <f>IF(Table2[[#This Row],[Drained_after_socializing]]="Yes",1,IF(Table2[[#This Row],[Drained_after_socializing]]="No",0,""))</f>
        <v>1</v>
      </c>
      <c r="K1526">
        <f t="shared" si="93"/>
        <v>0</v>
      </c>
      <c r="L1526" t="str">
        <f t="shared" si="94"/>
        <v>High</v>
      </c>
      <c r="M1526">
        <f t="shared" si="95"/>
        <v>4.5061608304100043</v>
      </c>
    </row>
    <row r="1527" spans="1:13" x14ac:dyDescent="0.35">
      <c r="A1527">
        <v>8</v>
      </c>
      <c r="B1527" t="s">
        <v>9</v>
      </c>
      <c r="C1527">
        <v>0</v>
      </c>
      <c r="D1527">
        <v>2</v>
      </c>
      <c r="E1527" t="s">
        <v>9</v>
      </c>
      <c r="F1527">
        <v>3</v>
      </c>
      <c r="G1527">
        <v>2</v>
      </c>
      <c r="H1527" t="s">
        <v>10</v>
      </c>
      <c r="I1527">
        <f t="shared" si="92"/>
        <v>1</v>
      </c>
      <c r="J1527">
        <f>IF(Table2[[#This Row],[Drained_after_socializing]]="Yes",1,IF(Table2[[#This Row],[Drained_after_socializing]]="No",0,""))</f>
        <v>1</v>
      </c>
      <c r="K1527">
        <f t="shared" si="93"/>
        <v>0</v>
      </c>
      <c r="L1527" t="str">
        <f t="shared" si="94"/>
        <v>High</v>
      </c>
      <c r="M1527">
        <f t="shared" si="95"/>
        <v>4.5061608304100043</v>
      </c>
    </row>
    <row r="1528" spans="1:13" x14ac:dyDescent="0.35">
      <c r="A1528">
        <v>9</v>
      </c>
      <c r="B1528" t="s">
        <v>9</v>
      </c>
      <c r="C1528">
        <v>0</v>
      </c>
      <c r="D1528">
        <v>0</v>
      </c>
      <c r="E1528" t="s">
        <v>9</v>
      </c>
      <c r="F1528">
        <v>2</v>
      </c>
      <c r="G1528">
        <v>1</v>
      </c>
      <c r="H1528" t="s">
        <v>8</v>
      </c>
      <c r="I1528">
        <f t="shared" si="92"/>
        <v>1</v>
      </c>
      <c r="J1528">
        <f>IF(Table2[[#This Row],[Drained_after_socializing]]="Yes",1,IF(Table2[[#This Row],[Drained_after_socializing]]="No",0,""))</f>
        <v>1</v>
      </c>
      <c r="K1528">
        <f t="shared" si="93"/>
        <v>1</v>
      </c>
      <c r="L1528" t="str">
        <f t="shared" si="94"/>
        <v>High</v>
      </c>
      <c r="M1528">
        <f t="shared" si="95"/>
        <v>0</v>
      </c>
    </row>
    <row r="1529" spans="1:13" x14ac:dyDescent="0.35">
      <c r="A1529">
        <v>2</v>
      </c>
      <c r="B1529" t="s">
        <v>7</v>
      </c>
      <c r="C1529">
        <v>5</v>
      </c>
      <c r="D1529">
        <v>3</v>
      </c>
      <c r="E1529" t="s">
        <v>7</v>
      </c>
      <c r="F1529">
        <v>12</v>
      </c>
      <c r="G1529">
        <v>3</v>
      </c>
      <c r="H1529" t="s">
        <v>8</v>
      </c>
      <c r="I1529">
        <f t="shared" si="92"/>
        <v>0</v>
      </c>
      <c r="J1529">
        <f>IF(Table2[[#This Row],[Drained_after_socializing]]="Yes",1,IF(Table2[[#This Row],[Drained_after_socializing]]="No",0,""))</f>
        <v>0</v>
      </c>
      <c r="K1529">
        <f t="shared" si="93"/>
        <v>1</v>
      </c>
      <c r="L1529" t="str">
        <f t="shared" si="94"/>
        <v>Low</v>
      </c>
      <c r="M1529">
        <f t="shared" si="95"/>
        <v>0</v>
      </c>
    </row>
    <row r="1530" spans="1:13" x14ac:dyDescent="0.35">
      <c r="A1530">
        <v>7</v>
      </c>
      <c r="B1530" t="s">
        <v>9</v>
      </c>
      <c r="C1530">
        <v>0</v>
      </c>
      <c r="D1530">
        <v>2</v>
      </c>
      <c r="E1530" t="s">
        <v>9</v>
      </c>
      <c r="F1530">
        <v>1</v>
      </c>
      <c r="G1530">
        <v>2</v>
      </c>
      <c r="H1530" t="s">
        <v>10</v>
      </c>
      <c r="I1530">
        <f t="shared" si="92"/>
        <v>1</v>
      </c>
      <c r="J1530">
        <f>IF(Table2[[#This Row],[Drained_after_socializing]]="Yes",1,IF(Table2[[#This Row],[Drained_after_socializing]]="No",0,""))</f>
        <v>1</v>
      </c>
      <c r="K1530">
        <f t="shared" si="93"/>
        <v>0</v>
      </c>
      <c r="L1530" t="str">
        <f t="shared" si="94"/>
        <v>Medium</v>
      </c>
      <c r="M1530">
        <f t="shared" si="95"/>
        <v>4.5061608304100043</v>
      </c>
    </row>
    <row r="1531" spans="1:13" x14ac:dyDescent="0.35">
      <c r="A1531">
        <v>7</v>
      </c>
      <c r="B1531" t="s">
        <v>9</v>
      </c>
      <c r="C1531">
        <v>1</v>
      </c>
      <c r="D1531">
        <v>1</v>
      </c>
      <c r="E1531" t="s">
        <v>9</v>
      </c>
      <c r="F1531">
        <v>2</v>
      </c>
      <c r="G1531">
        <v>1</v>
      </c>
      <c r="H1531" t="s">
        <v>8</v>
      </c>
      <c r="I1531">
        <f t="shared" si="92"/>
        <v>1</v>
      </c>
      <c r="J1531">
        <f>IF(Table2[[#This Row],[Drained_after_socializing]]="Yes",1,IF(Table2[[#This Row],[Drained_after_socializing]]="No",0,""))</f>
        <v>1</v>
      </c>
      <c r="K1531">
        <f t="shared" si="93"/>
        <v>1</v>
      </c>
      <c r="L1531" t="str">
        <f t="shared" si="94"/>
        <v>Medium</v>
      </c>
      <c r="M1531">
        <f t="shared" si="95"/>
        <v>0</v>
      </c>
    </row>
    <row r="1532" spans="1:13" x14ac:dyDescent="0.35">
      <c r="A1532">
        <v>5</v>
      </c>
      <c r="B1532" t="s">
        <v>9</v>
      </c>
      <c r="C1532">
        <v>0</v>
      </c>
      <c r="D1532">
        <v>1</v>
      </c>
      <c r="E1532" t="s">
        <v>9</v>
      </c>
      <c r="F1532">
        <v>3</v>
      </c>
      <c r="G1532">
        <v>2</v>
      </c>
      <c r="H1532" t="s">
        <v>10</v>
      </c>
      <c r="I1532">
        <f t="shared" si="92"/>
        <v>1</v>
      </c>
      <c r="J1532">
        <f>IF(Table2[[#This Row],[Drained_after_socializing]]="Yes",1,IF(Table2[[#This Row],[Drained_after_socializing]]="No",0,""))</f>
        <v>1</v>
      </c>
      <c r="K1532">
        <f t="shared" si="93"/>
        <v>0</v>
      </c>
      <c r="L1532" t="str">
        <f t="shared" si="94"/>
        <v>Medium</v>
      </c>
      <c r="M1532">
        <f t="shared" si="95"/>
        <v>4.5061608304100043</v>
      </c>
    </row>
    <row r="1533" spans="1:13" x14ac:dyDescent="0.35">
      <c r="A1533">
        <v>5</v>
      </c>
      <c r="B1533" t="s">
        <v>9</v>
      </c>
      <c r="C1533">
        <v>0</v>
      </c>
      <c r="D1533">
        <v>0</v>
      </c>
      <c r="E1533" t="s">
        <v>9</v>
      </c>
      <c r="F1533">
        <v>1</v>
      </c>
      <c r="G1533">
        <v>1</v>
      </c>
      <c r="H1533" t="s">
        <v>10</v>
      </c>
      <c r="I1533">
        <f t="shared" si="92"/>
        <v>1</v>
      </c>
      <c r="J1533">
        <f>IF(Table2[[#This Row],[Drained_after_socializing]]="Yes",1,IF(Table2[[#This Row],[Drained_after_socializing]]="No",0,""))</f>
        <v>1</v>
      </c>
      <c r="K1533">
        <f t="shared" si="93"/>
        <v>0</v>
      </c>
      <c r="L1533" t="str">
        <f t="shared" si="94"/>
        <v>Medium</v>
      </c>
      <c r="M1533">
        <f t="shared" si="95"/>
        <v>4.5061608304100043</v>
      </c>
    </row>
    <row r="1534" spans="1:13" x14ac:dyDescent="0.35">
      <c r="A1534">
        <v>5</v>
      </c>
      <c r="B1534" t="s">
        <v>9</v>
      </c>
      <c r="C1534">
        <v>1</v>
      </c>
      <c r="D1534">
        <v>1</v>
      </c>
      <c r="E1534" t="s">
        <v>9</v>
      </c>
      <c r="F1534">
        <v>4</v>
      </c>
      <c r="G1534">
        <v>3.5647266310000001</v>
      </c>
      <c r="H1534" t="s">
        <v>10</v>
      </c>
      <c r="I1534">
        <f t="shared" si="92"/>
        <v>1</v>
      </c>
      <c r="J1534">
        <f>IF(Table2[[#This Row],[Drained_after_socializing]]="Yes",1,IF(Table2[[#This Row],[Drained_after_socializing]]="No",0,""))</f>
        <v>1</v>
      </c>
      <c r="K1534">
        <f t="shared" si="93"/>
        <v>0</v>
      </c>
      <c r="L1534" t="str">
        <f t="shared" si="94"/>
        <v>Medium</v>
      </c>
      <c r="M1534">
        <f t="shared" si="95"/>
        <v>4.5061608304100043</v>
      </c>
    </row>
    <row r="1535" spans="1:13" x14ac:dyDescent="0.35">
      <c r="A1535">
        <v>9</v>
      </c>
      <c r="B1535" t="s">
        <v>9</v>
      </c>
      <c r="C1535">
        <v>1</v>
      </c>
      <c r="D1535">
        <v>0</v>
      </c>
      <c r="E1535" t="s">
        <v>9</v>
      </c>
      <c r="F1535">
        <v>2</v>
      </c>
      <c r="G1535">
        <v>0</v>
      </c>
      <c r="H1535" t="s">
        <v>10</v>
      </c>
      <c r="I1535">
        <f t="shared" si="92"/>
        <v>1</v>
      </c>
      <c r="J1535">
        <f>IF(Table2[[#This Row],[Drained_after_socializing]]="Yes",1,IF(Table2[[#This Row],[Drained_after_socializing]]="No",0,""))</f>
        <v>1</v>
      </c>
      <c r="K1535">
        <f t="shared" si="93"/>
        <v>0</v>
      </c>
      <c r="L1535" t="str">
        <f t="shared" si="94"/>
        <v>High</v>
      </c>
      <c r="M1535">
        <f t="shared" si="95"/>
        <v>4.5061608304100043</v>
      </c>
    </row>
    <row r="1536" spans="1:13" x14ac:dyDescent="0.35">
      <c r="A1536">
        <v>0</v>
      </c>
      <c r="B1536" t="s">
        <v>7</v>
      </c>
      <c r="C1536">
        <v>7</v>
      </c>
      <c r="D1536">
        <v>5</v>
      </c>
      <c r="E1536" t="s">
        <v>7</v>
      </c>
      <c r="F1536">
        <v>7</v>
      </c>
      <c r="G1536">
        <v>9</v>
      </c>
      <c r="H1536" t="s">
        <v>8</v>
      </c>
      <c r="I1536">
        <f t="shared" si="92"/>
        <v>0</v>
      </c>
      <c r="J1536">
        <f>IF(Table2[[#This Row],[Drained_after_socializing]]="Yes",1,IF(Table2[[#This Row],[Drained_after_socializing]]="No",0,""))</f>
        <v>0</v>
      </c>
      <c r="K1536">
        <f t="shared" si="93"/>
        <v>1</v>
      </c>
      <c r="L1536" t="str">
        <f t="shared" si="94"/>
        <v>Low</v>
      </c>
      <c r="M1536">
        <f t="shared" si="95"/>
        <v>0</v>
      </c>
    </row>
    <row r="1537" spans="1:13" x14ac:dyDescent="0.35">
      <c r="A1537">
        <v>10</v>
      </c>
      <c r="B1537" t="s">
        <v>9</v>
      </c>
      <c r="C1537">
        <v>1</v>
      </c>
      <c r="D1537">
        <v>2</v>
      </c>
      <c r="E1537" t="s">
        <v>9</v>
      </c>
      <c r="F1537">
        <v>5</v>
      </c>
      <c r="G1537">
        <v>1</v>
      </c>
      <c r="H1537" t="s">
        <v>10</v>
      </c>
      <c r="I1537">
        <f t="shared" si="92"/>
        <v>1</v>
      </c>
      <c r="J1537">
        <f>IF(Table2[[#This Row],[Drained_after_socializing]]="Yes",1,IF(Table2[[#This Row],[Drained_after_socializing]]="No",0,""))</f>
        <v>1</v>
      </c>
      <c r="K1537">
        <f t="shared" si="93"/>
        <v>0</v>
      </c>
      <c r="L1537" t="str">
        <f t="shared" si="94"/>
        <v>High</v>
      </c>
      <c r="M1537">
        <f t="shared" si="95"/>
        <v>4.5061608304100043</v>
      </c>
    </row>
    <row r="1538" spans="1:13" x14ac:dyDescent="0.35">
      <c r="A1538">
        <v>3</v>
      </c>
      <c r="B1538" t="s">
        <v>7</v>
      </c>
      <c r="C1538">
        <v>8</v>
      </c>
      <c r="D1538">
        <v>3</v>
      </c>
      <c r="E1538" t="s">
        <v>7</v>
      </c>
      <c r="F1538">
        <v>8</v>
      </c>
      <c r="G1538">
        <v>3.5647266310000001</v>
      </c>
      <c r="H1538" t="s">
        <v>8</v>
      </c>
      <c r="I1538">
        <f t="shared" ref="I1538:I1601" si="96">IF(B1538="Yes",1,IF(B1538="No",0,""))</f>
        <v>0</v>
      </c>
      <c r="J1538">
        <f>IF(Table2[[#This Row],[Drained_after_socializing]]="Yes",1,IF(Table2[[#This Row],[Drained_after_socializing]]="No",0,""))</f>
        <v>0</v>
      </c>
      <c r="K1538">
        <f t="shared" ref="K1538:K1601" si="97">IF(H1538="Extrovert",1,IF(H1538="Introvert",0,""))</f>
        <v>1</v>
      </c>
      <c r="L1538" t="str">
        <f t="shared" ref="L1538:L1601" si="98">IF(A1538&lt;=3,"Low",IF(A1538&lt;=7,"Medium","High"))</f>
        <v>Low</v>
      </c>
      <c r="M1538">
        <f t="shared" ref="M1538:M1601" si="99">AVERAGE(IF(H:H="Introvert",A:A))</f>
        <v>0</v>
      </c>
    </row>
    <row r="1539" spans="1:13" x14ac:dyDescent="0.35">
      <c r="A1539">
        <v>3</v>
      </c>
      <c r="B1539" t="s">
        <v>7</v>
      </c>
      <c r="C1539">
        <v>9</v>
      </c>
      <c r="D1539">
        <v>5</v>
      </c>
      <c r="E1539" t="s">
        <v>7</v>
      </c>
      <c r="F1539">
        <v>14</v>
      </c>
      <c r="G1539">
        <v>7</v>
      </c>
      <c r="H1539" t="s">
        <v>8</v>
      </c>
      <c r="I1539">
        <f t="shared" si="96"/>
        <v>0</v>
      </c>
      <c r="J1539">
        <f>IF(Table2[[#This Row],[Drained_after_socializing]]="Yes",1,IF(Table2[[#This Row],[Drained_after_socializing]]="No",0,""))</f>
        <v>0</v>
      </c>
      <c r="K1539">
        <f t="shared" si="97"/>
        <v>1</v>
      </c>
      <c r="L1539" t="str">
        <f t="shared" si="98"/>
        <v>Low</v>
      </c>
      <c r="M1539">
        <f t="shared" si="99"/>
        <v>0</v>
      </c>
    </row>
    <row r="1540" spans="1:13" x14ac:dyDescent="0.35">
      <c r="A1540">
        <v>9</v>
      </c>
      <c r="B1540" t="s">
        <v>9</v>
      </c>
      <c r="C1540">
        <v>0</v>
      </c>
      <c r="D1540">
        <v>1</v>
      </c>
      <c r="E1540" t="s">
        <v>9</v>
      </c>
      <c r="F1540">
        <v>5</v>
      </c>
      <c r="G1540">
        <v>1</v>
      </c>
      <c r="H1540" t="s">
        <v>10</v>
      </c>
      <c r="I1540">
        <f t="shared" si="96"/>
        <v>1</v>
      </c>
      <c r="J1540">
        <f>IF(Table2[[#This Row],[Drained_after_socializing]]="Yes",1,IF(Table2[[#This Row],[Drained_after_socializing]]="No",0,""))</f>
        <v>1</v>
      </c>
      <c r="K1540">
        <f t="shared" si="97"/>
        <v>0</v>
      </c>
      <c r="L1540" t="str">
        <f t="shared" si="98"/>
        <v>High</v>
      </c>
      <c r="M1540">
        <f t="shared" si="99"/>
        <v>4.5061608304100043</v>
      </c>
    </row>
    <row r="1541" spans="1:13" x14ac:dyDescent="0.35">
      <c r="A1541">
        <v>1</v>
      </c>
      <c r="B1541" t="s">
        <v>7</v>
      </c>
      <c r="C1541">
        <v>9</v>
      </c>
      <c r="D1541">
        <v>6</v>
      </c>
      <c r="E1541" t="s">
        <v>7</v>
      </c>
      <c r="F1541">
        <v>13</v>
      </c>
      <c r="G1541">
        <v>7</v>
      </c>
      <c r="H1541" t="s">
        <v>8</v>
      </c>
      <c r="I1541">
        <f t="shared" si="96"/>
        <v>0</v>
      </c>
      <c r="J1541">
        <f>IF(Table2[[#This Row],[Drained_after_socializing]]="Yes",1,IF(Table2[[#This Row],[Drained_after_socializing]]="No",0,""))</f>
        <v>0</v>
      </c>
      <c r="K1541">
        <f t="shared" si="97"/>
        <v>1</v>
      </c>
      <c r="L1541" t="str">
        <f t="shared" si="98"/>
        <v>Low</v>
      </c>
      <c r="M1541">
        <f t="shared" si="99"/>
        <v>0</v>
      </c>
    </row>
    <row r="1542" spans="1:13" x14ac:dyDescent="0.35">
      <c r="A1542">
        <v>3</v>
      </c>
      <c r="B1542" t="s">
        <v>7</v>
      </c>
      <c r="C1542">
        <v>4</v>
      </c>
      <c r="D1542">
        <v>5</v>
      </c>
      <c r="E1542" t="s">
        <v>7</v>
      </c>
      <c r="F1542">
        <v>11</v>
      </c>
      <c r="G1542">
        <v>3.5647266310000001</v>
      </c>
      <c r="H1542" t="s">
        <v>8</v>
      </c>
      <c r="I1542">
        <f t="shared" si="96"/>
        <v>0</v>
      </c>
      <c r="J1542">
        <f>IF(Table2[[#This Row],[Drained_after_socializing]]="Yes",1,IF(Table2[[#This Row],[Drained_after_socializing]]="No",0,""))</f>
        <v>0</v>
      </c>
      <c r="K1542">
        <f t="shared" si="97"/>
        <v>1</v>
      </c>
      <c r="L1542" t="str">
        <f t="shared" si="98"/>
        <v>Low</v>
      </c>
      <c r="M1542">
        <f t="shared" si="99"/>
        <v>0</v>
      </c>
    </row>
    <row r="1543" spans="1:13" x14ac:dyDescent="0.35">
      <c r="A1543">
        <v>8</v>
      </c>
      <c r="B1543" t="s">
        <v>9</v>
      </c>
      <c r="C1543">
        <v>1</v>
      </c>
      <c r="D1543">
        <v>2</v>
      </c>
      <c r="E1543" t="s">
        <v>9</v>
      </c>
      <c r="F1543">
        <v>5</v>
      </c>
      <c r="G1543">
        <v>1</v>
      </c>
      <c r="H1543" t="s">
        <v>10</v>
      </c>
      <c r="I1543">
        <f t="shared" si="96"/>
        <v>1</v>
      </c>
      <c r="J1543">
        <f>IF(Table2[[#This Row],[Drained_after_socializing]]="Yes",1,IF(Table2[[#This Row],[Drained_after_socializing]]="No",0,""))</f>
        <v>1</v>
      </c>
      <c r="K1543">
        <f t="shared" si="97"/>
        <v>0</v>
      </c>
      <c r="L1543" t="str">
        <f t="shared" si="98"/>
        <v>High</v>
      </c>
      <c r="M1543">
        <f t="shared" si="99"/>
        <v>4.5061608304100043</v>
      </c>
    </row>
    <row r="1544" spans="1:13" x14ac:dyDescent="0.35">
      <c r="A1544">
        <v>2</v>
      </c>
      <c r="B1544" t="s">
        <v>7</v>
      </c>
      <c r="C1544">
        <v>7</v>
      </c>
      <c r="D1544">
        <v>6</v>
      </c>
      <c r="E1544" t="s">
        <v>7</v>
      </c>
      <c r="F1544">
        <v>12</v>
      </c>
      <c r="G1544">
        <v>8</v>
      </c>
      <c r="H1544" t="s">
        <v>8</v>
      </c>
      <c r="I1544">
        <f t="shared" si="96"/>
        <v>0</v>
      </c>
      <c r="J1544">
        <f>IF(Table2[[#This Row],[Drained_after_socializing]]="Yes",1,IF(Table2[[#This Row],[Drained_after_socializing]]="No",0,""))</f>
        <v>0</v>
      </c>
      <c r="K1544">
        <f t="shared" si="97"/>
        <v>1</v>
      </c>
      <c r="L1544" t="str">
        <f t="shared" si="98"/>
        <v>Low</v>
      </c>
      <c r="M1544">
        <f t="shared" si="99"/>
        <v>0</v>
      </c>
    </row>
    <row r="1545" spans="1:13" x14ac:dyDescent="0.35">
      <c r="A1545">
        <v>11</v>
      </c>
      <c r="B1545" t="s">
        <v>9</v>
      </c>
      <c r="C1545">
        <v>1</v>
      </c>
      <c r="D1545">
        <v>1</v>
      </c>
      <c r="E1545" t="s">
        <v>9</v>
      </c>
      <c r="F1545">
        <v>2</v>
      </c>
      <c r="G1545">
        <v>2</v>
      </c>
      <c r="H1545" t="s">
        <v>10</v>
      </c>
      <c r="I1545">
        <f t="shared" si="96"/>
        <v>1</v>
      </c>
      <c r="J1545">
        <f>IF(Table2[[#This Row],[Drained_after_socializing]]="Yes",1,IF(Table2[[#This Row],[Drained_after_socializing]]="No",0,""))</f>
        <v>1</v>
      </c>
      <c r="K1545">
        <f t="shared" si="97"/>
        <v>0</v>
      </c>
      <c r="L1545" t="str">
        <f t="shared" si="98"/>
        <v>High</v>
      </c>
      <c r="M1545">
        <f t="shared" si="99"/>
        <v>4.5061608304100043</v>
      </c>
    </row>
    <row r="1546" spans="1:13" x14ac:dyDescent="0.35">
      <c r="A1546">
        <v>10</v>
      </c>
      <c r="B1546" t="s">
        <v>9</v>
      </c>
      <c r="C1546">
        <v>3</v>
      </c>
      <c r="D1546">
        <v>2</v>
      </c>
      <c r="E1546" t="s">
        <v>9</v>
      </c>
      <c r="F1546">
        <v>1</v>
      </c>
      <c r="G1546">
        <v>2</v>
      </c>
      <c r="H1546" t="s">
        <v>10</v>
      </c>
      <c r="I1546">
        <f t="shared" si="96"/>
        <v>1</v>
      </c>
      <c r="J1546">
        <f>IF(Table2[[#This Row],[Drained_after_socializing]]="Yes",1,IF(Table2[[#This Row],[Drained_after_socializing]]="No",0,""))</f>
        <v>1</v>
      </c>
      <c r="K1546">
        <f t="shared" si="97"/>
        <v>0</v>
      </c>
      <c r="L1546" t="str">
        <f t="shared" si="98"/>
        <v>High</v>
      </c>
      <c r="M1546">
        <f t="shared" si="99"/>
        <v>4.5061608304100043</v>
      </c>
    </row>
    <row r="1547" spans="1:13" x14ac:dyDescent="0.35">
      <c r="A1547">
        <v>9</v>
      </c>
      <c r="B1547" t="s">
        <v>9</v>
      </c>
      <c r="C1547">
        <v>2</v>
      </c>
      <c r="D1547">
        <v>1</v>
      </c>
      <c r="E1547" t="s">
        <v>9</v>
      </c>
      <c r="F1547">
        <v>5</v>
      </c>
      <c r="G1547">
        <v>1</v>
      </c>
      <c r="H1547" t="s">
        <v>10</v>
      </c>
      <c r="I1547">
        <f t="shared" si="96"/>
        <v>1</v>
      </c>
      <c r="J1547">
        <f>IF(Table2[[#This Row],[Drained_after_socializing]]="Yes",1,IF(Table2[[#This Row],[Drained_after_socializing]]="No",0,""))</f>
        <v>1</v>
      </c>
      <c r="K1547">
        <f t="shared" si="97"/>
        <v>0</v>
      </c>
      <c r="L1547" t="str">
        <f t="shared" si="98"/>
        <v>High</v>
      </c>
      <c r="M1547">
        <f t="shared" si="99"/>
        <v>4.5061608304100043</v>
      </c>
    </row>
    <row r="1548" spans="1:13" x14ac:dyDescent="0.35">
      <c r="A1548">
        <v>1</v>
      </c>
      <c r="B1548" t="s">
        <v>7</v>
      </c>
      <c r="C1548">
        <v>9</v>
      </c>
      <c r="D1548">
        <v>3</v>
      </c>
      <c r="E1548" t="s">
        <v>7</v>
      </c>
      <c r="F1548">
        <v>8</v>
      </c>
      <c r="G1548">
        <v>5</v>
      </c>
      <c r="H1548" t="s">
        <v>8</v>
      </c>
      <c r="I1548">
        <f t="shared" si="96"/>
        <v>0</v>
      </c>
      <c r="J1548">
        <f>IF(Table2[[#This Row],[Drained_after_socializing]]="Yes",1,IF(Table2[[#This Row],[Drained_after_socializing]]="No",0,""))</f>
        <v>0</v>
      </c>
      <c r="K1548">
        <f t="shared" si="97"/>
        <v>1</v>
      </c>
      <c r="L1548" t="str">
        <f t="shared" si="98"/>
        <v>Low</v>
      </c>
      <c r="M1548">
        <f t="shared" si="99"/>
        <v>0</v>
      </c>
    </row>
    <row r="1549" spans="1:13" x14ac:dyDescent="0.35">
      <c r="A1549">
        <v>3</v>
      </c>
      <c r="B1549" t="s">
        <v>7</v>
      </c>
      <c r="C1549">
        <v>8</v>
      </c>
      <c r="D1549">
        <v>6</v>
      </c>
      <c r="E1549" t="s">
        <v>7</v>
      </c>
      <c r="F1549">
        <v>11</v>
      </c>
      <c r="G1549">
        <v>3</v>
      </c>
      <c r="H1549" t="s">
        <v>8</v>
      </c>
      <c r="I1549">
        <f t="shared" si="96"/>
        <v>0</v>
      </c>
      <c r="J1549">
        <f>IF(Table2[[#This Row],[Drained_after_socializing]]="Yes",1,IF(Table2[[#This Row],[Drained_after_socializing]]="No",0,""))</f>
        <v>0</v>
      </c>
      <c r="K1549">
        <f t="shared" si="97"/>
        <v>1</v>
      </c>
      <c r="L1549" t="str">
        <f t="shared" si="98"/>
        <v>Low</v>
      </c>
      <c r="M1549">
        <f t="shared" si="99"/>
        <v>0</v>
      </c>
    </row>
    <row r="1550" spans="1:13" x14ac:dyDescent="0.35">
      <c r="A1550">
        <v>10</v>
      </c>
      <c r="B1550" t="s">
        <v>9</v>
      </c>
      <c r="C1550">
        <v>0</v>
      </c>
      <c r="D1550">
        <v>1</v>
      </c>
      <c r="E1550" t="s">
        <v>9</v>
      </c>
      <c r="F1550">
        <v>4</v>
      </c>
      <c r="G1550">
        <v>0</v>
      </c>
      <c r="H1550" t="s">
        <v>10</v>
      </c>
      <c r="I1550">
        <f t="shared" si="96"/>
        <v>1</v>
      </c>
      <c r="J1550">
        <f>IF(Table2[[#This Row],[Drained_after_socializing]]="Yes",1,IF(Table2[[#This Row],[Drained_after_socializing]]="No",0,""))</f>
        <v>1</v>
      </c>
      <c r="K1550">
        <f t="shared" si="97"/>
        <v>0</v>
      </c>
      <c r="L1550" t="str">
        <f t="shared" si="98"/>
        <v>High</v>
      </c>
      <c r="M1550">
        <f t="shared" si="99"/>
        <v>4.5061608304100043</v>
      </c>
    </row>
    <row r="1551" spans="1:13" x14ac:dyDescent="0.35">
      <c r="A1551">
        <v>6</v>
      </c>
      <c r="B1551" t="s">
        <v>9</v>
      </c>
      <c r="C1551">
        <v>3</v>
      </c>
      <c r="D1551">
        <v>2</v>
      </c>
      <c r="E1551" t="s">
        <v>9</v>
      </c>
      <c r="F1551">
        <v>3</v>
      </c>
      <c r="G1551">
        <v>0</v>
      </c>
      <c r="H1551" t="s">
        <v>10</v>
      </c>
      <c r="I1551">
        <f t="shared" si="96"/>
        <v>1</v>
      </c>
      <c r="J1551">
        <f>IF(Table2[[#This Row],[Drained_after_socializing]]="Yes",1,IF(Table2[[#This Row],[Drained_after_socializing]]="No",0,""))</f>
        <v>1</v>
      </c>
      <c r="K1551">
        <f t="shared" si="97"/>
        <v>0</v>
      </c>
      <c r="L1551" t="str">
        <f t="shared" si="98"/>
        <v>Medium</v>
      </c>
      <c r="M1551">
        <f t="shared" si="99"/>
        <v>4.5061608304100043</v>
      </c>
    </row>
    <row r="1552" spans="1:13" x14ac:dyDescent="0.35">
      <c r="A1552">
        <v>3</v>
      </c>
      <c r="B1552" t="s">
        <v>7</v>
      </c>
      <c r="C1552">
        <v>9</v>
      </c>
      <c r="D1552">
        <v>3</v>
      </c>
      <c r="E1552" t="s">
        <v>7</v>
      </c>
      <c r="F1552">
        <v>5</v>
      </c>
      <c r="G1552">
        <v>3</v>
      </c>
      <c r="H1552" t="s">
        <v>8</v>
      </c>
      <c r="I1552">
        <f t="shared" si="96"/>
        <v>0</v>
      </c>
      <c r="J1552">
        <f>IF(Table2[[#This Row],[Drained_after_socializing]]="Yes",1,IF(Table2[[#This Row],[Drained_after_socializing]]="No",0,""))</f>
        <v>0</v>
      </c>
      <c r="K1552">
        <f t="shared" si="97"/>
        <v>1</v>
      </c>
      <c r="L1552" t="str">
        <f t="shared" si="98"/>
        <v>Low</v>
      </c>
      <c r="M1552">
        <f t="shared" si="99"/>
        <v>0</v>
      </c>
    </row>
    <row r="1553" spans="1:13" x14ac:dyDescent="0.35">
      <c r="A1553">
        <v>9</v>
      </c>
      <c r="B1553" t="s">
        <v>9</v>
      </c>
      <c r="C1553">
        <v>3</v>
      </c>
      <c r="D1553">
        <v>2</v>
      </c>
      <c r="E1553" t="s">
        <v>9</v>
      </c>
      <c r="F1553">
        <v>3</v>
      </c>
      <c r="G1553">
        <v>2</v>
      </c>
      <c r="H1553" t="s">
        <v>10</v>
      </c>
      <c r="I1553">
        <f t="shared" si="96"/>
        <v>1</v>
      </c>
      <c r="J1553">
        <f>IF(Table2[[#This Row],[Drained_after_socializing]]="Yes",1,IF(Table2[[#This Row],[Drained_after_socializing]]="No",0,""))</f>
        <v>1</v>
      </c>
      <c r="K1553">
        <f t="shared" si="97"/>
        <v>0</v>
      </c>
      <c r="L1553" t="str">
        <f t="shared" si="98"/>
        <v>High</v>
      </c>
      <c r="M1553">
        <f t="shared" si="99"/>
        <v>4.5061608304100043</v>
      </c>
    </row>
    <row r="1554" spans="1:13" x14ac:dyDescent="0.35">
      <c r="A1554">
        <v>1</v>
      </c>
      <c r="B1554" t="s">
        <v>7</v>
      </c>
      <c r="C1554">
        <v>8</v>
      </c>
      <c r="D1554">
        <v>7</v>
      </c>
      <c r="E1554" t="s">
        <v>7</v>
      </c>
      <c r="F1554">
        <v>14</v>
      </c>
      <c r="G1554">
        <v>6</v>
      </c>
      <c r="H1554" t="s">
        <v>10</v>
      </c>
      <c r="I1554">
        <f t="shared" si="96"/>
        <v>0</v>
      </c>
      <c r="J1554">
        <f>IF(Table2[[#This Row],[Drained_after_socializing]]="Yes",1,IF(Table2[[#This Row],[Drained_after_socializing]]="No",0,""))</f>
        <v>0</v>
      </c>
      <c r="K1554">
        <f t="shared" si="97"/>
        <v>0</v>
      </c>
      <c r="L1554" t="str">
        <f t="shared" si="98"/>
        <v>Low</v>
      </c>
      <c r="M1554">
        <f t="shared" si="99"/>
        <v>4.5061608304100043</v>
      </c>
    </row>
    <row r="1555" spans="1:13" x14ac:dyDescent="0.35">
      <c r="A1555">
        <v>2</v>
      </c>
      <c r="B1555" t="s">
        <v>7</v>
      </c>
      <c r="C1555">
        <v>4</v>
      </c>
      <c r="D1555">
        <v>4</v>
      </c>
      <c r="E1555" t="s">
        <v>7</v>
      </c>
      <c r="F1555">
        <v>9</v>
      </c>
      <c r="G1555">
        <v>3</v>
      </c>
      <c r="H1555" t="s">
        <v>8</v>
      </c>
      <c r="I1555">
        <f t="shared" si="96"/>
        <v>0</v>
      </c>
      <c r="J1555">
        <f>IF(Table2[[#This Row],[Drained_after_socializing]]="Yes",1,IF(Table2[[#This Row],[Drained_after_socializing]]="No",0,""))</f>
        <v>0</v>
      </c>
      <c r="K1555">
        <f t="shared" si="97"/>
        <v>1</v>
      </c>
      <c r="L1555" t="str">
        <f t="shared" si="98"/>
        <v>Low</v>
      </c>
      <c r="M1555">
        <f t="shared" si="99"/>
        <v>0</v>
      </c>
    </row>
    <row r="1556" spans="1:13" x14ac:dyDescent="0.35">
      <c r="A1556">
        <v>4.5058160029999996</v>
      </c>
      <c r="B1556" t="s">
        <v>7</v>
      </c>
      <c r="C1556">
        <v>8</v>
      </c>
      <c r="D1556">
        <v>4</v>
      </c>
      <c r="E1556" t="s">
        <v>7</v>
      </c>
      <c r="F1556">
        <v>6</v>
      </c>
      <c r="G1556">
        <v>5</v>
      </c>
      <c r="H1556" t="s">
        <v>8</v>
      </c>
      <c r="I1556">
        <f t="shared" si="96"/>
        <v>0</v>
      </c>
      <c r="J1556">
        <f>IF(Table2[[#This Row],[Drained_after_socializing]]="Yes",1,IF(Table2[[#This Row],[Drained_after_socializing]]="No",0,""))</f>
        <v>0</v>
      </c>
      <c r="K1556">
        <f t="shared" si="97"/>
        <v>1</v>
      </c>
      <c r="L1556" t="str">
        <f t="shared" si="98"/>
        <v>Medium</v>
      </c>
      <c r="M1556">
        <f t="shared" si="99"/>
        <v>0</v>
      </c>
    </row>
    <row r="1557" spans="1:13" x14ac:dyDescent="0.35">
      <c r="A1557">
        <v>8</v>
      </c>
      <c r="B1557" t="s">
        <v>9</v>
      </c>
      <c r="C1557">
        <v>2</v>
      </c>
      <c r="D1557">
        <v>0</v>
      </c>
      <c r="E1557" t="s">
        <v>9</v>
      </c>
      <c r="F1557">
        <v>5</v>
      </c>
      <c r="G1557">
        <v>1</v>
      </c>
      <c r="H1557" t="s">
        <v>10</v>
      </c>
      <c r="I1557">
        <f t="shared" si="96"/>
        <v>1</v>
      </c>
      <c r="J1557">
        <f>IF(Table2[[#This Row],[Drained_after_socializing]]="Yes",1,IF(Table2[[#This Row],[Drained_after_socializing]]="No",0,""))</f>
        <v>1</v>
      </c>
      <c r="K1557">
        <f t="shared" si="97"/>
        <v>0</v>
      </c>
      <c r="L1557" t="str">
        <f t="shared" si="98"/>
        <v>High</v>
      </c>
      <c r="M1557">
        <f t="shared" si="99"/>
        <v>4.5061608304100043</v>
      </c>
    </row>
    <row r="1558" spans="1:13" x14ac:dyDescent="0.35">
      <c r="A1558">
        <v>0</v>
      </c>
      <c r="B1558" t="s">
        <v>7</v>
      </c>
      <c r="C1558">
        <v>6</v>
      </c>
      <c r="D1558">
        <v>3</v>
      </c>
      <c r="E1558" t="s">
        <v>7</v>
      </c>
      <c r="F1558">
        <v>7</v>
      </c>
      <c r="G1558">
        <v>7</v>
      </c>
      <c r="H1558" t="s">
        <v>8</v>
      </c>
      <c r="I1558">
        <f t="shared" si="96"/>
        <v>0</v>
      </c>
      <c r="J1558">
        <f>IF(Table2[[#This Row],[Drained_after_socializing]]="Yes",1,IF(Table2[[#This Row],[Drained_after_socializing]]="No",0,""))</f>
        <v>0</v>
      </c>
      <c r="K1558">
        <f t="shared" si="97"/>
        <v>1</v>
      </c>
      <c r="L1558" t="str">
        <f t="shared" si="98"/>
        <v>Low</v>
      </c>
      <c r="M1558">
        <f t="shared" si="99"/>
        <v>0</v>
      </c>
    </row>
    <row r="1559" spans="1:13" x14ac:dyDescent="0.35">
      <c r="A1559">
        <v>4.5058160029999996</v>
      </c>
      <c r="B1559" t="s">
        <v>7</v>
      </c>
      <c r="C1559">
        <v>3.963354475</v>
      </c>
      <c r="D1559">
        <v>5</v>
      </c>
      <c r="E1559" t="s">
        <v>7</v>
      </c>
      <c r="F1559">
        <v>14</v>
      </c>
      <c r="G1559">
        <v>5</v>
      </c>
      <c r="H1559" t="s">
        <v>8</v>
      </c>
      <c r="I1559">
        <f t="shared" si="96"/>
        <v>0</v>
      </c>
      <c r="J1559">
        <f>IF(Table2[[#This Row],[Drained_after_socializing]]="Yes",1,IF(Table2[[#This Row],[Drained_after_socializing]]="No",0,""))</f>
        <v>0</v>
      </c>
      <c r="K1559">
        <f t="shared" si="97"/>
        <v>1</v>
      </c>
      <c r="L1559" t="str">
        <f t="shared" si="98"/>
        <v>Medium</v>
      </c>
      <c r="M1559">
        <f t="shared" si="99"/>
        <v>0</v>
      </c>
    </row>
    <row r="1560" spans="1:13" x14ac:dyDescent="0.35">
      <c r="A1560">
        <v>8</v>
      </c>
      <c r="B1560" t="s">
        <v>9</v>
      </c>
      <c r="C1560">
        <v>0</v>
      </c>
      <c r="D1560">
        <v>0</v>
      </c>
      <c r="E1560" t="s">
        <v>9</v>
      </c>
      <c r="F1560">
        <v>4</v>
      </c>
      <c r="G1560">
        <v>0</v>
      </c>
      <c r="H1560" t="s">
        <v>10</v>
      </c>
      <c r="I1560">
        <f t="shared" si="96"/>
        <v>1</v>
      </c>
      <c r="J1560">
        <f>IF(Table2[[#This Row],[Drained_after_socializing]]="Yes",1,IF(Table2[[#This Row],[Drained_after_socializing]]="No",0,""))</f>
        <v>1</v>
      </c>
      <c r="K1560">
        <f t="shared" si="97"/>
        <v>0</v>
      </c>
      <c r="L1560" t="str">
        <f t="shared" si="98"/>
        <v>High</v>
      </c>
      <c r="M1560">
        <f t="shared" si="99"/>
        <v>4.5061608304100043</v>
      </c>
    </row>
    <row r="1561" spans="1:13" x14ac:dyDescent="0.35">
      <c r="A1561">
        <v>0</v>
      </c>
      <c r="B1561" t="s">
        <v>7</v>
      </c>
      <c r="C1561">
        <v>5</v>
      </c>
      <c r="D1561">
        <v>6</v>
      </c>
      <c r="E1561" t="s">
        <v>7</v>
      </c>
      <c r="F1561">
        <v>9</v>
      </c>
      <c r="G1561">
        <v>6</v>
      </c>
      <c r="H1561" t="s">
        <v>8</v>
      </c>
      <c r="I1561">
        <f t="shared" si="96"/>
        <v>0</v>
      </c>
      <c r="J1561">
        <f>IF(Table2[[#This Row],[Drained_after_socializing]]="Yes",1,IF(Table2[[#This Row],[Drained_after_socializing]]="No",0,""))</f>
        <v>0</v>
      </c>
      <c r="K1561">
        <f t="shared" si="97"/>
        <v>1</v>
      </c>
      <c r="L1561" t="str">
        <f t="shared" si="98"/>
        <v>Low</v>
      </c>
      <c r="M1561">
        <f t="shared" si="99"/>
        <v>0</v>
      </c>
    </row>
    <row r="1562" spans="1:13" x14ac:dyDescent="0.35">
      <c r="A1562">
        <v>9</v>
      </c>
      <c r="B1562" t="s">
        <v>9</v>
      </c>
      <c r="C1562">
        <v>1</v>
      </c>
      <c r="D1562">
        <v>1</v>
      </c>
      <c r="E1562" t="s">
        <v>9</v>
      </c>
      <c r="F1562">
        <v>2</v>
      </c>
      <c r="G1562">
        <v>2</v>
      </c>
      <c r="H1562" t="s">
        <v>10</v>
      </c>
      <c r="I1562">
        <f t="shared" si="96"/>
        <v>1</v>
      </c>
      <c r="J1562">
        <f>IF(Table2[[#This Row],[Drained_after_socializing]]="Yes",1,IF(Table2[[#This Row],[Drained_after_socializing]]="No",0,""))</f>
        <v>1</v>
      </c>
      <c r="K1562">
        <f t="shared" si="97"/>
        <v>0</v>
      </c>
      <c r="L1562" t="str">
        <f t="shared" si="98"/>
        <v>High</v>
      </c>
      <c r="M1562">
        <f t="shared" si="99"/>
        <v>4.5061608304100043</v>
      </c>
    </row>
    <row r="1563" spans="1:13" x14ac:dyDescent="0.35">
      <c r="A1563">
        <v>8</v>
      </c>
      <c r="B1563" t="s">
        <v>9</v>
      </c>
      <c r="C1563">
        <v>1</v>
      </c>
      <c r="D1563">
        <v>2</v>
      </c>
      <c r="E1563" t="s">
        <v>9</v>
      </c>
      <c r="F1563">
        <v>1</v>
      </c>
      <c r="G1563">
        <v>0</v>
      </c>
      <c r="H1563" t="s">
        <v>8</v>
      </c>
      <c r="I1563">
        <f t="shared" si="96"/>
        <v>1</v>
      </c>
      <c r="J1563">
        <f>IF(Table2[[#This Row],[Drained_after_socializing]]="Yes",1,IF(Table2[[#This Row],[Drained_after_socializing]]="No",0,""))</f>
        <v>1</v>
      </c>
      <c r="K1563">
        <f t="shared" si="97"/>
        <v>1</v>
      </c>
      <c r="L1563" t="str">
        <f t="shared" si="98"/>
        <v>High</v>
      </c>
      <c r="M1563">
        <f t="shared" si="99"/>
        <v>0</v>
      </c>
    </row>
    <row r="1564" spans="1:13" x14ac:dyDescent="0.35">
      <c r="A1564">
        <v>1</v>
      </c>
      <c r="B1564" t="s">
        <v>7</v>
      </c>
      <c r="C1564">
        <v>9</v>
      </c>
      <c r="D1564">
        <v>6</v>
      </c>
      <c r="E1564" t="s">
        <v>7</v>
      </c>
      <c r="F1564">
        <v>13</v>
      </c>
      <c r="G1564">
        <v>9</v>
      </c>
      <c r="H1564" t="s">
        <v>8</v>
      </c>
      <c r="I1564">
        <f t="shared" si="96"/>
        <v>0</v>
      </c>
      <c r="J1564">
        <f>IF(Table2[[#This Row],[Drained_after_socializing]]="Yes",1,IF(Table2[[#This Row],[Drained_after_socializing]]="No",0,""))</f>
        <v>0</v>
      </c>
      <c r="K1564">
        <f t="shared" si="97"/>
        <v>1</v>
      </c>
      <c r="L1564" t="str">
        <f t="shared" si="98"/>
        <v>Low</v>
      </c>
      <c r="M1564">
        <f t="shared" si="99"/>
        <v>0</v>
      </c>
    </row>
    <row r="1565" spans="1:13" x14ac:dyDescent="0.35">
      <c r="A1565">
        <v>3</v>
      </c>
      <c r="B1565" t="s">
        <v>7</v>
      </c>
      <c r="C1565">
        <v>4</v>
      </c>
      <c r="D1565">
        <v>6</v>
      </c>
      <c r="E1565" t="s">
        <v>7</v>
      </c>
      <c r="F1565">
        <v>9</v>
      </c>
      <c r="G1565">
        <v>8</v>
      </c>
      <c r="H1565" t="s">
        <v>8</v>
      </c>
      <c r="I1565">
        <f t="shared" si="96"/>
        <v>0</v>
      </c>
      <c r="J1565">
        <f>IF(Table2[[#This Row],[Drained_after_socializing]]="Yes",1,IF(Table2[[#This Row],[Drained_after_socializing]]="No",0,""))</f>
        <v>0</v>
      </c>
      <c r="K1565">
        <f t="shared" si="97"/>
        <v>1</v>
      </c>
      <c r="L1565" t="str">
        <f t="shared" si="98"/>
        <v>Low</v>
      </c>
      <c r="M1565">
        <f t="shared" si="99"/>
        <v>0</v>
      </c>
    </row>
    <row r="1566" spans="1:13" x14ac:dyDescent="0.35">
      <c r="A1566">
        <v>11</v>
      </c>
      <c r="B1566" t="s">
        <v>9</v>
      </c>
      <c r="C1566">
        <v>3</v>
      </c>
      <c r="D1566">
        <v>1</v>
      </c>
      <c r="E1566" t="s">
        <v>9</v>
      </c>
      <c r="F1566">
        <v>4</v>
      </c>
      <c r="G1566">
        <v>2</v>
      </c>
      <c r="H1566" t="s">
        <v>10</v>
      </c>
      <c r="I1566">
        <f t="shared" si="96"/>
        <v>1</v>
      </c>
      <c r="J1566">
        <f>IF(Table2[[#This Row],[Drained_after_socializing]]="Yes",1,IF(Table2[[#This Row],[Drained_after_socializing]]="No",0,""))</f>
        <v>1</v>
      </c>
      <c r="K1566">
        <f t="shared" si="97"/>
        <v>0</v>
      </c>
      <c r="L1566" t="str">
        <f t="shared" si="98"/>
        <v>High</v>
      </c>
      <c r="M1566">
        <f t="shared" si="99"/>
        <v>4.5061608304100043</v>
      </c>
    </row>
    <row r="1567" spans="1:13" x14ac:dyDescent="0.35">
      <c r="A1567">
        <v>2</v>
      </c>
      <c r="B1567" t="s">
        <v>7</v>
      </c>
      <c r="C1567">
        <v>7</v>
      </c>
      <c r="D1567">
        <v>4</v>
      </c>
      <c r="E1567" t="s">
        <v>7</v>
      </c>
      <c r="F1567">
        <v>12</v>
      </c>
      <c r="G1567">
        <v>4</v>
      </c>
      <c r="H1567" t="s">
        <v>8</v>
      </c>
      <c r="I1567">
        <f t="shared" si="96"/>
        <v>0</v>
      </c>
      <c r="J1567">
        <f>IF(Table2[[#This Row],[Drained_after_socializing]]="Yes",1,IF(Table2[[#This Row],[Drained_after_socializing]]="No",0,""))</f>
        <v>0</v>
      </c>
      <c r="K1567">
        <f t="shared" si="97"/>
        <v>1</v>
      </c>
      <c r="L1567" t="str">
        <f t="shared" si="98"/>
        <v>Low</v>
      </c>
      <c r="M1567">
        <f t="shared" si="99"/>
        <v>0</v>
      </c>
    </row>
    <row r="1568" spans="1:13" x14ac:dyDescent="0.35">
      <c r="A1568">
        <v>11</v>
      </c>
      <c r="B1568" t="s">
        <v>9</v>
      </c>
      <c r="C1568">
        <v>3</v>
      </c>
      <c r="D1568">
        <v>1</v>
      </c>
      <c r="E1568" t="s">
        <v>9</v>
      </c>
      <c r="F1568">
        <v>2</v>
      </c>
      <c r="G1568">
        <v>0</v>
      </c>
      <c r="H1568" t="s">
        <v>10</v>
      </c>
      <c r="I1568">
        <f t="shared" si="96"/>
        <v>1</v>
      </c>
      <c r="J1568">
        <f>IF(Table2[[#This Row],[Drained_after_socializing]]="Yes",1,IF(Table2[[#This Row],[Drained_after_socializing]]="No",0,""))</f>
        <v>1</v>
      </c>
      <c r="K1568">
        <f t="shared" si="97"/>
        <v>0</v>
      </c>
      <c r="L1568" t="str">
        <f t="shared" si="98"/>
        <v>High</v>
      </c>
      <c r="M1568">
        <f t="shared" si="99"/>
        <v>4.5061608304100043</v>
      </c>
    </row>
    <row r="1569" spans="1:13" x14ac:dyDescent="0.35">
      <c r="A1569">
        <v>8</v>
      </c>
      <c r="B1569" t="s">
        <v>9</v>
      </c>
      <c r="C1569">
        <v>1</v>
      </c>
      <c r="D1569">
        <v>0</v>
      </c>
      <c r="E1569" t="s">
        <v>9</v>
      </c>
      <c r="F1569">
        <v>5</v>
      </c>
      <c r="G1569">
        <v>2</v>
      </c>
      <c r="H1569" t="s">
        <v>10</v>
      </c>
      <c r="I1569">
        <f t="shared" si="96"/>
        <v>1</v>
      </c>
      <c r="J1569">
        <f>IF(Table2[[#This Row],[Drained_after_socializing]]="Yes",1,IF(Table2[[#This Row],[Drained_after_socializing]]="No",0,""))</f>
        <v>1</v>
      </c>
      <c r="K1569">
        <f t="shared" si="97"/>
        <v>0</v>
      </c>
      <c r="L1569" t="str">
        <f t="shared" si="98"/>
        <v>High</v>
      </c>
      <c r="M1569">
        <f t="shared" si="99"/>
        <v>4.5061608304100043</v>
      </c>
    </row>
    <row r="1570" spans="1:13" x14ac:dyDescent="0.35">
      <c r="A1570">
        <v>7</v>
      </c>
      <c r="B1570" t="s">
        <v>9</v>
      </c>
      <c r="C1570">
        <v>1</v>
      </c>
      <c r="D1570">
        <v>1</v>
      </c>
      <c r="E1570" t="s">
        <v>9</v>
      </c>
      <c r="F1570">
        <v>3</v>
      </c>
      <c r="G1570">
        <v>0</v>
      </c>
      <c r="H1570" t="s">
        <v>10</v>
      </c>
      <c r="I1570">
        <f t="shared" si="96"/>
        <v>1</v>
      </c>
      <c r="J1570">
        <f>IF(Table2[[#This Row],[Drained_after_socializing]]="Yes",1,IF(Table2[[#This Row],[Drained_after_socializing]]="No",0,""))</f>
        <v>1</v>
      </c>
      <c r="K1570">
        <f t="shared" si="97"/>
        <v>0</v>
      </c>
      <c r="L1570" t="str">
        <f t="shared" si="98"/>
        <v>Medium</v>
      </c>
      <c r="M1570">
        <f t="shared" si="99"/>
        <v>4.5061608304100043</v>
      </c>
    </row>
    <row r="1571" spans="1:13" x14ac:dyDescent="0.35">
      <c r="A1571">
        <v>0</v>
      </c>
      <c r="B1571" t="s">
        <v>7</v>
      </c>
      <c r="C1571">
        <v>7</v>
      </c>
      <c r="D1571">
        <v>4</v>
      </c>
      <c r="E1571" t="s">
        <v>7</v>
      </c>
      <c r="F1571">
        <v>5</v>
      </c>
      <c r="G1571">
        <v>5</v>
      </c>
      <c r="H1571" t="s">
        <v>8</v>
      </c>
      <c r="I1571">
        <f t="shared" si="96"/>
        <v>0</v>
      </c>
      <c r="J1571">
        <f>IF(Table2[[#This Row],[Drained_after_socializing]]="Yes",1,IF(Table2[[#This Row],[Drained_after_socializing]]="No",0,""))</f>
        <v>0</v>
      </c>
      <c r="K1571">
        <f t="shared" si="97"/>
        <v>1</v>
      </c>
      <c r="L1571" t="str">
        <f t="shared" si="98"/>
        <v>Low</v>
      </c>
      <c r="M1571">
        <f t="shared" si="99"/>
        <v>0</v>
      </c>
    </row>
    <row r="1572" spans="1:13" x14ac:dyDescent="0.35">
      <c r="A1572">
        <v>2</v>
      </c>
      <c r="B1572" t="s">
        <v>7</v>
      </c>
      <c r="C1572">
        <v>9</v>
      </c>
      <c r="D1572">
        <v>5</v>
      </c>
      <c r="E1572" t="s">
        <v>7</v>
      </c>
      <c r="F1572">
        <v>6</v>
      </c>
      <c r="G1572">
        <v>5</v>
      </c>
      <c r="H1572" t="s">
        <v>8</v>
      </c>
      <c r="I1572">
        <f t="shared" si="96"/>
        <v>0</v>
      </c>
      <c r="J1572">
        <f>IF(Table2[[#This Row],[Drained_after_socializing]]="Yes",1,IF(Table2[[#This Row],[Drained_after_socializing]]="No",0,""))</f>
        <v>0</v>
      </c>
      <c r="K1572">
        <f t="shared" si="97"/>
        <v>1</v>
      </c>
      <c r="L1572" t="str">
        <f t="shared" si="98"/>
        <v>Low</v>
      </c>
      <c r="M1572">
        <f t="shared" si="99"/>
        <v>0</v>
      </c>
    </row>
    <row r="1573" spans="1:13" x14ac:dyDescent="0.35">
      <c r="A1573">
        <v>7</v>
      </c>
      <c r="B1573" t="s">
        <v>9</v>
      </c>
      <c r="C1573">
        <v>3</v>
      </c>
      <c r="D1573">
        <v>2</v>
      </c>
      <c r="E1573" t="s">
        <v>9</v>
      </c>
      <c r="F1573">
        <v>5</v>
      </c>
      <c r="G1573">
        <v>1</v>
      </c>
      <c r="H1573" t="s">
        <v>10</v>
      </c>
      <c r="I1573">
        <f t="shared" si="96"/>
        <v>1</v>
      </c>
      <c r="J1573">
        <f>IF(Table2[[#This Row],[Drained_after_socializing]]="Yes",1,IF(Table2[[#This Row],[Drained_after_socializing]]="No",0,""))</f>
        <v>1</v>
      </c>
      <c r="K1573">
        <f t="shared" si="97"/>
        <v>0</v>
      </c>
      <c r="L1573" t="str">
        <f t="shared" si="98"/>
        <v>Medium</v>
      </c>
      <c r="M1573">
        <f t="shared" si="99"/>
        <v>4.5061608304100043</v>
      </c>
    </row>
    <row r="1574" spans="1:13" x14ac:dyDescent="0.35">
      <c r="A1574">
        <v>1</v>
      </c>
      <c r="B1574" t="s">
        <v>7</v>
      </c>
      <c r="C1574">
        <v>7</v>
      </c>
      <c r="D1574">
        <v>6</v>
      </c>
      <c r="E1574" t="s">
        <v>7</v>
      </c>
      <c r="F1574">
        <v>13</v>
      </c>
      <c r="G1574">
        <v>7</v>
      </c>
      <c r="H1574" t="s">
        <v>8</v>
      </c>
      <c r="I1574">
        <f t="shared" si="96"/>
        <v>0</v>
      </c>
      <c r="J1574">
        <f>IF(Table2[[#This Row],[Drained_after_socializing]]="Yes",1,IF(Table2[[#This Row],[Drained_after_socializing]]="No",0,""))</f>
        <v>0</v>
      </c>
      <c r="K1574">
        <f t="shared" si="97"/>
        <v>1</v>
      </c>
      <c r="L1574" t="str">
        <f t="shared" si="98"/>
        <v>Low</v>
      </c>
      <c r="M1574">
        <f t="shared" si="99"/>
        <v>0</v>
      </c>
    </row>
    <row r="1575" spans="1:13" x14ac:dyDescent="0.35">
      <c r="A1575">
        <v>5</v>
      </c>
      <c r="B1575" t="s">
        <v>9</v>
      </c>
      <c r="C1575">
        <v>0</v>
      </c>
      <c r="D1575">
        <v>1</v>
      </c>
      <c r="E1575" t="s">
        <v>9</v>
      </c>
      <c r="F1575">
        <v>5</v>
      </c>
      <c r="G1575">
        <v>2</v>
      </c>
      <c r="H1575" t="s">
        <v>10</v>
      </c>
      <c r="I1575">
        <f t="shared" si="96"/>
        <v>1</v>
      </c>
      <c r="J1575">
        <f>IF(Table2[[#This Row],[Drained_after_socializing]]="Yes",1,IF(Table2[[#This Row],[Drained_after_socializing]]="No",0,""))</f>
        <v>1</v>
      </c>
      <c r="K1575">
        <f t="shared" si="97"/>
        <v>0</v>
      </c>
      <c r="L1575" t="str">
        <f t="shared" si="98"/>
        <v>Medium</v>
      </c>
      <c r="M1575">
        <f t="shared" si="99"/>
        <v>4.5061608304100043</v>
      </c>
    </row>
    <row r="1576" spans="1:13" x14ac:dyDescent="0.35">
      <c r="A1576">
        <v>2</v>
      </c>
      <c r="B1576" t="s">
        <v>7</v>
      </c>
      <c r="C1576">
        <v>5</v>
      </c>
      <c r="D1576">
        <v>3</v>
      </c>
      <c r="E1576" t="s">
        <v>7</v>
      </c>
      <c r="F1576">
        <v>12</v>
      </c>
      <c r="G1576">
        <v>3</v>
      </c>
      <c r="H1576" t="s">
        <v>8</v>
      </c>
      <c r="I1576">
        <f t="shared" si="96"/>
        <v>0</v>
      </c>
      <c r="J1576">
        <f>IF(Table2[[#This Row],[Drained_after_socializing]]="Yes",1,IF(Table2[[#This Row],[Drained_after_socializing]]="No",0,""))</f>
        <v>0</v>
      </c>
      <c r="K1576">
        <f t="shared" si="97"/>
        <v>1</v>
      </c>
      <c r="L1576" t="str">
        <f t="shared" si="98"/>
        <v>Low</v>
      </c>
      <c r="M1576">
        <f t="shared" si="99"/>
        <v>0</v>
      </c>
    </row>
    <row r="1577" spans="1:13" x14ac:dyDescent="0.35">
      <c r="A1577">
        <v>6</v>
      </c>
      <c r="B1577" t="s">
        <v>9</v>
      </c>
      <c r="C1577">
        <v>2</v>
      </c>
      <c r="D1577">
        <v>0</v>
      </c>
      <c r="E1577" t="s">
        <v>9</v>
      </c>
      <c r="F1577">
        <v>5</v>
      </c>
      <c r="G1577">
        <v>0</v>
      </c>
      <c r="H1577" t="s">
        <v>10</v>
      </c>
      <c r="I1577">
        <f t="shared" si="96"/>
        <v>1</v>
      </c>
      <c r="J1577">
        <f>IF(Table2[[#This Row],[Drained_after_socializing]]="Yes",1,IF(Table2[[#This Row],[Drained_after_socializing]]="No",0,""))</f>
        <v>1</v>
      </c>
      <c r="K1577">
        <f t="shared" si="97"/>
        <v>0</v>
      </c>
      <c r="L1577" t="str">
        <f t="shared" si="98"/>
        <v>Medium</v>
      </c>
      <c r="M1577">
        <f t="shared" si="99"/>
        <v>4.5061608304100043</v>
      </c>
    </row>
    <row r="1578" spans="1:13" x14ac:dyDescent="0.35">
      <c r="A1578">
        <v>4.5058160029999996</v>
      </c>
      <c r="B1578" t="s">
        <v>7</v>
      </c>
      <c r="C1578">
        <v>4</v>
      </c>
      <c r="D1578">
        <v>3</v>
      </c>
      <c r="E1578" t="s">
        <v>7</v>
      </c>
      <c r="F1578">
        <v>6</v>
      </c>
      <c r="G1578">
        <v>7</v>
      </c>
      <c r="H1578" t="s">
        <v>8</v>
      </c>
      <c r="I1578">
        <f t="shared" si="96"/>
        <v>0</v>
      </c>
      <c r="J1578">
        <f>IF(Table2[[#This Row],[Drained_after_socializing]]="Yes",1,IF(Table2[[#This Row],[Drained_after_socializing]]="No",0,""))</f>
        <v>0</v>
      </c>
      <c r="K1578">
        <f t="shared" si="97"/>
        <v>1</v>
      </c>
      <c r="L1578" t="str">
        <f t="shared" si="98"/>
        <v>Medium</v>
      </c>
      <c r="M1578">
        <f t="shared" si="99"/>
        <v>0</v>
      </c>
    </row>
    <row r="1579" spans="1:13" x14ac:dyDescent="0.35">
      <c r="A1579">
        <v>7</v>
      </c>
      <c r="B1579" t="s">
        <v>9</v>
      </c>
      <c r="C1579">
        <v>2</v>
      </c>
      <c r="D1579">
        <v>1</v>
      </c>
      <c r="E1579" t="s">
        <v>9</v>
      </c>
      <c r="F1579">
        <v>1</v>
      </c>
      <c r="G1579">
        <v>2</v>
      </c>
      <c r="H1579" t="s">
        <v>10</v>
      </c>
      <c r="I1579">
        <f t="shared" si="96"/>
        <v>1</v>
      </c>
      <c r="J1579">
        <f>IF(Table2[[#This Row],[Drained_after_socializing]]="Yes",1,IF(Table2[[#This Row],[Drained_after_socializing]]="No",0,""))</f>
        <v>1</v>
      </c>
      <c r="K1579">
        <f t="shared" si="97"/>
        <v>0</v>
      </c>
      <c r="L1579" t="str">
        <f t="shared" si="98"/>
        <v>Medium</v>
      </c>
      <c r="M1579">
        <f t="shared" si="99"/>
        <v>4.5061608304100043</v>
      </c>
    </row>
    <row r="1580" spans="1:13" x14ac:dyDescent="0.35">
      <c r="A1580">
        <v>1</v>
      </c>
      <c r="B1580" t="s">
        <v>7</v>
      </c>
      <c r="C1580">
        <v>4</v>
      </c>
      <c r="D1580">
        <v>3</v>
      </c>
      <c r="E1580" t="s">
        <v>7</v>
      </c>
      <c r="F1580">
        <v>12</v>
      </c>
      <c r="G1580">
        <v>7</v>
      </c>
      <c r="H1580" t="s">
        <v>8</v>
      </c>
      <c r="I1580">
        <f t="shared" si="96"/>
        <v>0</v>
      </c>
      <c r="J1580">
        <f>IF(Table2[[#This Row],[Drained_after_socializing]]="Yes",1,IF(Table2[[#This Row],[Drained_after_socializing]]="No",0,""))</f>
        <v>0</v>
      </c>
      <c r="K1580">
        <f t="shared" si="97"/>
        <v>1</v>
      </c>
      <c r="L1580" t="str">
        <f t="shared" si="98"/>
        <v>Low</v>
      </c>
      <c r="M1580">
        <f t="shared" si="99"/>
        <v>0</v>
      </c>
    </row>
    <row r="1581" spans="1:13" x14ac:dyDescent="0.35">
      <c r="A1581">
        <v>8</v>
      </c>
      <c r="B1581" t="s">
        <v>9</v>
      </c>
      <c r="C1581">
        <v>1</v>
      </c>
      <c r="D1581">
        <v>1</v>
      </c>
      <c r="E1581" t="s">
        <v>9</v>
      </c>
      <c r="F1581">
        <v>3</v>
      </c>
      <c r="G1581">
        <v>0</v>
      </c>
      <c r="H1581" t="s">
        <v>10</v>
      </c>
      <c r="I1581">
        <f t="shared" si="96"/>
        <v>1</v>
      </c>
      <c r="J1581">
        <f>IF(Table2[[#This Row],[Drained_after_socializing]]="Yes",1,IF(Table2[[#This Row],[Drained_after_socializing]]="No",0,""))</f>
        <v>1</v>
      </c>
      <c r="K1581">
        <f t="shared" si="97"/>
        <v>0</v>
      </c>
      <c r="L1581" t="str">
        <f t="shared" si="98"/>
        <v>High</v>
      </c>
      <c r="M1581">
        <f t="shared" si="99"/>
        <v>4.5061608304100043</v>
      </c>
    </row>
    <row r="1582" spans="1:13" x14ac:dyDescent="0.35">
      <c r="A1582">
        <v>10</v>
      </c>
      <c r="B1582" t="s">
        <v>9</v>
      </c>
      <c r="C1582">
        <v>3.963354475</v>
      </c>
      <c r="D1582">
        <v>0</v>
      </c>
      <c r="E1582" t="s">
        <v>9</v>
      </c>
      <c r="F1582">
        <v>1</v>
      </c>
      <c r="G1582">
        <v>1</v>
      </c>
      <c r="H1582" t="s">
        <v>10</v>
      </c>
      <c r="I1582">
        <f t="shared" si="96"/>
        <v>1</v>
      </c>
      <c r="J1582">
        <f>IF(Table2[[#This Row],[Drained_after_socializing]]="Yes",1,IF(Table2[[#This Row],[Drained_after_socializing]]="No",0,""))</f>
        <v>1</v>
      </c>
      <c r="K1582">
        <f t="shared" si="97"/>
        <v>0</v>
      </c>
      <c r="L1582" t="str">
        <f t="shared" si="98"/>
        <v>High</v>
      </c>
      <c r="M1582">
        <f t="shared" si="99"/>
        <v>4.5061608304100043</v>
      </c>
    </row>
    <row r="1583" spans="1:13" x14ac:dyDescent="0.35">
      <c r="A1583">
        <v>2</v>
      </c>
      <c r="B1583" t="s">
        <v>7</v>
      </c>
      <c r="C1583">
        <v>8</v>
      </c>
      <c r="D1583">
        <v>6</v>
      </c>
      <c r="E1583" t="s">
        <v>7</v>
      </c>
      <c r="F1583">
        <v>14</v>
      </c>
      <c r="G1583">
        <v>9</v>
      </c>
      <c r="H1583" t="s">
        <v>10</v>
      </c>
      <c r="I1583">
        <f t="shared" si="96"/>
        <v>0</v>
      </c>
      <c r="J1583">
        <f>IF(Table2[[#This Row],[Drained_after_socializing]]="Yes",1,IF(Table2[[#This Row],[Drained_after_socializing]]="No",0,""))</f>
        <v>0</v>
      </c>
      <c r="K1583">
        <f t="shared" si="97"/>
        <v>0</v>
      </c>
      <c r="L1583" t="str">
        <f t="shared" si="98"/>
        <v>Low</v>
      </c>
      <c r="M1583">
        <f t="shared" si="99"/>
        <v>4.5061608304100043</v>
      </c>
    </row>
    <row r="1584" spans="1:13" x14ac:dyDescent="0.35">
      <c r="A1584">
        <v>1</v>
      </c>
      <c r="B1584" t="s">
        <v>7</v>
      </c>
      <c r="C1584">
        <v>8</v>
      </c>
      <c r="D1584">
        <v>3</v>
      </c>
      <c r="E1584" t="s">
        <v>7</v>
      </c>
      <c r="F1584">
        <v>6</v>
      </c>
      <c r="G1584">
        <v>8</v>
      </c>
      <c r="H1584" t="s">
        <v>8</v>
      </c>
      <c r="I1584">
        <f t="shared" si="96"/>
        <v>0</v>
      </c>
      <c r="J1584">
        <f>IF(Table2[[#This Row],[Drained_after_socializing]]="Yes",1,IF(Table2[[#This Row],[Drained_after_socializing]]="No",0,""))</f>
        <v>0</v>
      </c>
      <c r="K1584">
        <f t="shared" si="97"/>
        <v>1</v>
      </c>
      <c r="L1584" t="str">
        <f t="shared" si="98"/>
        <v>Low</v>
      </c>
      <c r="M1584">
        <f t="shared" si="99"/>
        <v>0</v>
      </c>
    </row>
    <row r="1585" spans="1:13" x14ac:dyDescent="0.35">
      <c r="A1585">
        <v>3</v>
      </c>
      <c r="B1585" t="s">
        <v>7</v>
      </c>
      <c r="C1585">
        <v>4</v>
      </c>
      <c r="D1585">
        <v>4</v>
      </c>
      <c r="E1585" t="s">
        <v>7</v>
      </c>
      <c r="F1585">
        <v>14</v>
      </c>
      <c r="G1585">
        <v>4</v>
      </c>
      <c r="H1585" t="s">
        <v>8</v>
      </c>
      <c r="I1585">
        <f t="shared" si="96"/>
        <v>0</v>
      </c>
      <c r="J1585">
        <f>IF(Table2[[#This Row],[Drained_after_socializing]]="Yes",1,IF(Table2[[#This Row],[Drained_after_socializing]]="No",0,""))</f>
        <v>0</v>
      </c>
      <c r="K1585">
        <f t="shared" si="97"/>
        <v>1</v>
      </c>
      <c r="L1585" t="str">
        <f t="shared" si="98"/>
        <v>Low</v>
      </c>
      <c r="M1585">
        <f t="shared" si="99"/>
        <v>0</v>
      </c>
    </row>
    <row r="1586" spans="1:13" x14ac:dyDescent="0.35">
      <c r="A1586">
        <v>11</v>
      </c>
      <c r="B1586" t="s">
        <v>9</v>
      </c>
      <c r="C1586">
        <v>3</v>
      </c>
      <c r="D1586">
        <v>2</v>
      </c>
      <c r="E1586" t="s">
        <v>9</v>
      </c>
      <c r="F1586">
        <v>5</v>
      </c>
      <c r="G1586">
        <v>2</v>
      </c>
      <c r="H1586" t="s">
        <v>10</v>
      </c>
      <c r="I1586">
        <f t="shared" si="96"/>
        <v>1</v>
      </c>
      <c r="J1586">
        <f>IF(Table2[[#This Row],[Drained_after_socializing]]="Yes",1,IF(Table2[[#This Row],[Drained_after_socializing]]="No",0,""))</f>
        <v>1</v>
      </c>
      <c r="K1586">
        <f t="shared" si="97"/>
        <v>0</v>
      </c>
      <c r="L1586" t="str">
        <f t="shared" si="98"/>
        <v>High</v>
      </c>
      <c r="M1586">
        <f t="shared" si="99"/>
        <v>4.5061608304100043</v>
      </c>
    </row>
    <row r="1587" spans="1:13" x14ac:dyDescent="0.35">
      <c r="A1587">
        <v>1</v>
      </c>
      <c r="B1587" t="s">
        <v>7</v>
      </c>
      <c r="C1587">
        <v>7</v>
      </c>
      <c r="D1587">
        <v>6</v>
      </c>
      <c r="E1587" t="s">
        <v>7</v>
      </c>
      <c r="F1587">
        <v>6.2688629120000003</v>
      </c>
      <c r="G1587">
        <v>8</v>
      </c>
      <c r="H1587" t="s">
        <v>8</v>
      </c>
      <c r="I1587">
        <f t="shared" si="96"/>
        <v>0</v>
      </c>
      <c r="J1587">
        <f>IF(Table2[[#This Row],[Drained_after_socializing]]="Yes",1,IF(Table2[[#This Row],[Drained_after_socializing]]="No",0,""))</f>
        <v>0</v>
      </c>
      <c r="K1587">
        <f t="shared" si="97"/>
        <v>1</v>
      </c>
      <c r="L1587" t="str">
        <f t="shared" si="98"/>
        <v>Low</v>
      </c>
      <c r="M1587">
        <f t="shared" si="99"/>
        <v>0</v>
      </c>
    </row>
    <row r="1588" spans="1:13" x14ac:dyDescent="0.35">
      <c r="A1588">
        <v>3</v>
      </c>
      <c r="B1588" t="s">
        <v>7</v>
      </c>
      <c r="C1588">
        <v>6</v>
      </c>
      <c r="D1588">
        <v>4</v>
      </c>
      <c r="E1588" t="s">
        <v>7</v>
      </c>
      <c r="F1588">
        <v>7</v>
      </c>
      <c r="G1588">
        <v>5</v>
      </c>
      <c r="H1588" t="s">
        <v>8</v>
      </c>
      <c r="I1588">
        <f t="shared" si="96"/>
        <v>0</v>
      </c>
      <c r="J1588">
        <f>IF(Table2[[#This Row],[Drained_after_socializing]]="Yes",1,IF(Table2[[#This Row],[Drained_after_socializing]]="No",0,""))</f>
        <v>0</v>
      </c>
      <c r="K1588">
        <f t="shared" si="97"/>
        <v>1</v>
      </c>
      <c r="L1588" t="str">
        <f t="shared" si="98"/>
        <v>Low</v>
      </c>
      <c r="M1588">
        <f t="shared" si="99"/>
        <v>0</v>
      </c>
    </row>
    <row r="1589" spans="1:13" x14ac:dyDescent="0.35">
      <c r="A1589">
        <v>2</v>
      </c>
      <c r="B1589" t="s">
        <v>7</v>
      </c>
      <c r="C1589">
        <v>4</v>
      </c>
      <c r="D1589">
        <v>6</v>
      </c>
      <c r="E1589" t="s">
        <v>7</v>
      </c>
      <c r="F1589">
        <v>11</v>
      </c>
      <c r="G1589">
        <v>7</v>
      </c>
      <c r="H1589" t="s">
        <v>8</v>
      </c>
      <c r="I1589">
        <f t="shared" si="96"/>
        <v>0</v>
      </c>
      <c r="J1589">
        <f>IF(Table2[[#This Row],[Drained_after_socializing]]="Yes",1,IF(Table2[[#This Row],[Drained_after_socializing]]="No",0,""))</f>
        <v>0</v>
      </c>
      <c r="K1589">
        <f t="shared" si="97"/>
        <v>1</v>
      </c>
      <c r="L1589" t="str">
        <f t="shared" si="98"/>
        <v>Low</v>
      </c>
      <c r="M1589">
        <f t="shared" si="99"/>
        <v>0</v>
      </c>
    </row>
    <row r="1590" spans="1:13" x14ac:dyDescent="0.35">
      <c r="A1590">
        <v>3</v>
      </c>
      <c r="B1590" t="s">
        <v>7</v>
      </c>
      <c r="C1590">
        <v>5</v>
      </c>
      <c r="D1590">
        <v>5</v>
      </c>
      <c r="E1590" t="s">
        <v>7</v>
      </c>
      <c r="F1590">
        <v>8</v>
      </c>
      <c r="G1590">
        <v>8</v>
      </c>
      <c r="H1590" t="s">
        <v>8</v>
      </c>
      <c r="I1590">
        <f t="shared" si="96"/>
        <v>0</v>
      </c>
      <c r="J1590">
        <f>IF(Table2[[#This Row],[Drained_after_socializing]]="Yes",1,IF(Table2[[#This Row],[Drained_after_socializing]]="No",0,""))</f>
        <v>0</v>
      </c>
      <c r="K1590">
        <f t="shared" si="97"/>
        <v>1</v>
      </c>
      <c r="L1590" t="str">
        <f t="shared" si="98"/>
        <v>Low</v>
      </c>
      <c r="M1590">
        <f t="shared" si="99"/>
        <v>0</v>
      </c>
    </row>
    <row r="1591" spans="1:13" x14ac:dyDescent="0.35">
      <c r="A1591">
        <v>7</v>
      </c>
      <c r="B1591" t="s">
        <v>9</v>
      </c>
      <c r="C1591">
        <v>1</v>
      </c>
      <c r="D1591">
        <v>2</v>
      </c>
      <c r="E1591" t="s">
        <v>9</v>
      </c>
      <c r="F1591">
        <v>5</v>
      </c>
      <c r="G1591">
        <v>2</v>
      </c>
      <c r="H1591" t="s">
        <v>10</v>
      </c>
      <c r="I1591">
        <f t="shared" si="96"/>
        <v>1</v>
      </c>
      <c r="J1591">
        <f>IF(Table2[[#This Row],[Drained_after_socializing]]="Yes",1,IF(Table2[[#This Row],[Drained_after_socializing]]="No",0,""))</f>
        <v>1</v>
      </c>
      <c r="K1591">
        <f t="shared" si="97"/>
        <v>0</v>
      </c>
      <c r="L1591" t="str">
        <f t="shared" si="98"/>
        <v>Medium</v>
      </c>
      <c r="M1591">
        <f t="shared" si="99"/>
        <v>4.5061608304100043</v>
      </c>
    </row>
    <row r="1592" spans="1:13" x14ac:dyDescent="0.35">
      <c r="A1592">
        <v>9</v>
      </c>
      <c r="B1592" t="s">
        <v>9</v>
      </c>
      <c r="C1592">
        <v>3</v>
      </c>
      <c r="D1592">
        <v>1</v>
      </c>
      <c r="E1592" t="s">
        <v>9</v>
      </c>
      <c r="F1592">
        <v>3</v>
      </c>
      <c r="G1592">
        <v>0</v>
      </c>
      <c r="H1592" t="s">
        <v>10</v>
      </c>
      <c r="I1592">
        <f t="shared" si="96"/>
        <v>1</v>
      </c>
      <c r="J1592">
        <f>IF(Table2[[#This Row],[Drained_after_socializing]]="Yes",1,IF(Table2[[#This Row],[Drained_after_socializing]]="No",0,""))</f>
        <v>1</v>
      </c>
      <c r="K1592">
        <f t="shared" si="97"/>
        <v>0</v>
      </c>
      <c r="L1592" t="str">
        <f t="shared" si="98"/>
        <v>High</v>
      </c>
      <c r="M1592">
        <f t="shared" si="99"/>
        <v>4.5061608304100043</v>
      </c>
    </row>
    <row r="1593" spans="1:13" x14ac:dyDescent="0.35">
      <c r="A1593">
        <v>0</v>
      </c>
      <c r="B1593" t="s">
        <v>7</v>
      </c>
      <c r="C1593">
        <v>5</v>
      </c>
      <c r="D1593">
        <v>6</v>
      </c>
      <c r="E1593" t="s">
        <v>7</v>
      </c>
      <c r="F1593">
        <v>14</v>
      </c>
      <c r="G1593">
        <v>3</v>
      </c>
      <c r="H1593" t="s">
        <v>8</v>
      </c>
      <c r="I1593">
        <f t="shared" si="96"/>
        <v>0</v>
      </c>
      <c r="J1593">
        <f>IF(Table2[[#This Row],[Drained_after_socializing]]="Yes",1,IF(Table2[[#This Row],[Drained_after_socializing]]="No",0,""))</f>
        <v>0</v>
      </c>
      <c r="K1593">
        <f t="shared" si="97"/>
        <v>1</v>
      </c>
      <c r="L1593" t="str">
        <f t="shared" si="98"/>
        <v>Low</v>
      </c>
      <c r="M1593">
        <f t="shared" si="99"/>
        <v>0</v>
      </c>
    </row>
    <row r="1594" spans="1:13" x14ac:dyDescent="0.35">
      <c r="A1594">
        <v>2</v>
      </c>
      <c r="B1594" t="s">
        <v>7</v>
      </c>
      <c r="C1594">
        <v>5</v>
      </c>
      <c r="D1594">
        <v>3</v>
      </c>
      <c r="E1594" t="s">
        <v>7</v>
      </c>
      <c r="F1594">
        <v>12</v>
      </c>
      <c r="G1594">
        <v>8</v>
      </c>
      <c r="H1594" t="s">
        <v>8</v>
      </c>
      <c r="I1594">
        <f t="shared" si="96"/>
        <v>0</v>
      </c>
      <c r="J1594">
        <f>IF(Table2[[#This Row],[Drained_after_socializing]]="Yes",1,IF(Table2[[#This Row],[Drained_after_socializing]]="No",0,""))</f>
        <v>0</v>
      </c>
      <c r="K1594">
        <f t="shared" si="97"/>
        <v>1</v>
      </c>
      <c r="L1594" t="str">
        <f t="shared" si="98"/>
        <v>Low</v>
      </c>
      <c r="M1594">
        <f t="shared" si="99"/>
        <v>0</v>
      </c>
    </row>
    <row r="1595" spans="1:13" x14ac:dyDescent="0.35">
      <c r="A1595">
        <v>2</v>
      </c>
      <c r="B1595" t="s">
        <v>7</v>
      </c>
      <c r="C1595">
        <v>7</v>
      </c>
      <c r="D1595">
        <v>3</v>
      </c>
      <c r="E1595" t="s">
        <v>7</v>
      </c>
      <c r="F1595">
        <v>14</v>
      </c>
      <c r="G1595">
        <v>6</v>
      </c>
      <c r="H1595" t="s">
        <v>8</v>
      </c>
      <c r="I1595">
        <f t="shared" si="96"/>
        <v>0</v>
      </c>
      <c r="J1595">
        <f>IF(Table2[[#This Row],[Drained_after_socializing]]="Yes",1,IF(Table2[[#This Row],[Drained_after_socializing]]="No",0,""))</f>
        <v>0</v>
      </c>
      <c r="K1595">
        <f t="shared" si="97"/>
        <v>1</v>
      </c>
      <c r="L1595" t="str">
        <f t="shared" si="98"/>
        <v>Low</v>
      </c>
      <c r="M1595">
        <f t="shared" si="99"/>
        <v>0</v>
      </c>
    </row>
    <row r="1596" spans="1:13" x14ac:dyDescent="0.35">
      <c r="A1596">
        <v>6</v>
      </c>
      <c r="B1596" t="s">
        <v>9</v>
      </c>
      <c r="C1596">
        <v>1</v>
      </c>
      <c r="D1596">
        <v>2</v>
      </c>
      <c r="E1596" t="s">
        <v>9</v>
      </c>
      <c r="F1596">
        <v>4</v>
      </c>
      <c r="G1596">
        <v>2</v>
      </c>
      <c r="H1596" t="s">
        <v>10</v>
      </c>
      <c r="I1596">
        <f t="shared" si="96"/>
        <v>1</v>
      </c>
      <c r="J1596">
        <f>IF(Table2[[#This Row],[Drained_after_socializing]]="Yes",1,IF(Table2[[#This Row],[Drained_after_socializing]]="No",0,""))</f>
        <v>1</v>
      </c>
      <c r="K1596">
        <f t="shared" si="97"/>
        <v>0</v>
      </c>
      <c r="L1596" t="str">
        <f t="shared" si="98"/>
        <v>Medium</v>
      </c>
      <c r="M1596">
        <f t="shared" si="99"/>
        <v>4.5061608304100043</v>
      </c>
    </row>
    <row r="1597" spans="1:13" x14ac:dyDescent="0.35">
      <c r="A1597">
        <v>4</v>
      </c>
      <c r="B1597" t="s">
        <v>9</v>
      </c>
      <c r="C1597">
        <v>2</v>
      </c>
      <c r="D1597">
        <v>1</v>
      </c>
      <c r="E1597" t="s">
        <v>9</v>
      </c>
      <c r="F1597">
        <v>3</v>
      </c>
      <c r="G1597">
        <v>2</v>
      </c>
      <c r="H1597" t="s">
        <v>10</v>
      </c>
      <c r="I1597">
        <f t="shared" si="96"/>
        <v>1</v>
      </c>
      <c r="J1597">
        <f>IF(Table2[[#This Row],[Drained_after_socializing]]="Yes",1,IF(Table2[[#This Row],[Drained_after_socializing]]="No",0,""))</f>
        <v>1</v>
      </c>
      <c r="K1597">
        <f t="shared" si="97"/>
        <v>0</v>
      </c>
      <c r="L1597" t="str">
        <f t="shared" si="98"/>
        <v>Medium</v>
      </c>
      <c r="M1597">
        <f t="shared" si="99"/>
        <v>4.5061608304100043</v>
      </c>
    </row>
    <row r="1598" spans="1:13" x14ac:dyDescent="0.35">
      <c r="A1598">
        <v>11</v>
      </c>
      <c r="B1598" t="s">
        <v>9</v>
      </c>
      <c r="C1598">
        <v>0</v>
      </c>
      <c r="D1598">
        <v>2</v>
      </c>
      <c r="E1598" t="s">
        <v>9</v>
      </c>
      <c r="F1598">
        <v>3</v>
      </c>
      <c r="G1598">
        <v>0</v>
      </c>
      <c r="H1598" t="s">
        <v>8</v>
      </c>
      <c r="I1598">
        <f t="shared" si="96"/>
        <v>1</v>
      </c>
      <c r="J1598">
        <f>IF(Table2[[#This Row],[Drained_after_socializing]]="Yes",1,IF(Table2[[#This Row],[Drained_after_socializing]]="No",0,""))</f>
        <v>1</v>
      </c>
      <c r="K1598">
        <f t="shared" si="97"/>
        <v>1</v>
      </c>
      <c r="L1598" t="str">
        <f t="shared" si="98"/>
        <v>High</v>
      </c>
      <c r="M1598">
        <f t="shared" si="99"/>
        <v>0</v>
      </c>
    </row>
    <row r="1599" spans="1:13" x14ac:dyDescent="0.35">
      <c r="A1599">
        <v>1</v>
      </c>
      <c r="B1599" t="s">
        <v>7</v>
      </c>
      <c r="C1599">
        <v>7</v>
      </c>
      <c r="D1599">
        <v>6</v>
      </c>
      <c r="E1599" t="s">
        <v>7</v>
      </c>
      <c r="F1599">
        <v>13</v>
      </c>
      <c r="G1599">
        <v>6</v>
      </c>
      <c r="H1599" t="s">
        <v>8</v>
      </c>
      <c r="I1599">
        <f t="shared" si="96"/>
        <v>0</v>
      </c>
      <c r="J1599">
        <f>IF(Table2[[#This Row],[Drained_after_socializing]]="Yes",1,IF(Table2[[#This Row],[Drained_after_socializing]]="No",0,""))</f>
        <v>0</v>
      </c>
      <c r="K1599">
        <f t="shared" si="97"/>
        <v>1</v>
      </c>
      <c r="L1599" t="str">
        <f t="shared" si="98"/>
        <v>Low</v>
      </c>
      <c r="M1599">
        <f t="shared" si="99"/>
        <v>0</v>
      </c>
    </row>
    <row r="1600" spans="1:13" x14ac:dyDescent="0.35">
      <c r="A1600">
        <v>0</v>
      </c>
      <c r="B1600" t="s">
        <v>7</v>
      </c>
      <c r="C1600">
        <v>8</v>
      </c>
      <c r="D1600">
        <v>6</v>
      </c>
      <c r="E1600" t="s">
        <v>7</v>
      </c>
      <c r="F1600">
        <v>11</v>
      </c>
      <c r="G1600">
        <v>3</v>
      </c>
      <c r="H1600" t="s">
        <v>8</v>
      </c>
      <c r="I1600">
        <f t="shared" si="96"/>
        <v>0</v>
      </c>
      <c r="J1600">
        <f>IF(Table2[[#This Row],[Drained_after_socializing]]="Yes",1,IF(Table2[[#This Row],[Drained_after_socializing]]="No",0,""))</f>
        <v>0</v>
      </c>
      <c r="K1600">
        <f t="shared" si="97"/>
        <v>1</v>
      </c>
      <c r="L1600" t="str">
        <f t="shared" si="98"/>
        <v>Low</v>
      </c>
      <c r="M1600">
        <f t="shared" si="99"/>
        <v>0</v>
      </c>
    </row>
    <row r="1601" spans="1:13" x14ac:dyDescent="0.35">
      <c r="A1601">
        <v>9</v>
      </c>
      <c r="B1601" t="s">
        <v>9</v>
      </c>
      <c r="C1601">
        <v>1</v>
      </c>
      <c r="D1601">
        <v>0</v>
      </c>
      <c r="E1601" t="s">
        <v>9</v>
      </c>
      <c r="F1601">
        <v>2</v>
      </c>
      <c r="G1601">
        <v>0</v>
      </c>
      <c r="H1601" t="s">
        <v>8</v>
      </c>
      <c r="I1601">
        <f t="shared" si="96"/>
        <v>1</v>
      </c>
      <c r="J1601">
        <f>IF(Table2[[#This Row],[Drained_after_socializing]]="Yes",1,IF(Table2[[#This Row],[Drained_after_socializing]]="No",0,""))</f>
        <v>1</v>
      </c>
      <c r="K1601">
        <f t="shared" si="97"/>
        <v>1</v>
      </c>
      <c r="L1601" t="str">
        <f t="shared" si="98"/>
        <v>High</v>
      </c>
      <c r="M1601">
        <f t="shared" si="99"/>
        <v>0</v>
      </c>
    </row>
    <row r="1602" spans="1:13" x14ac:dyDescent="0.35">
      <c r="A1602">
        <v>3</v>
      </c>
      <c r="B1602" t="s">
        <v>7</v>
      </c>
      <c r="C1602">
        <v>7</v>
      </c>
      <c r="D1602">
        <v>4</v>
      </c>
      <c r="E1602" t="s">
        <v>7</v>
      </c>
      <c r="F1602">
        <v>6</v>
      </c>
      <c r="G1602">
        <v>9</v>
      </c>
      <c r="H1602" t="s">
        <v>8</v>
      </c>
      <c r="I1602">
        <f t="shared" ref="I1602:I1665" si="100">IF(B1602="Yes",1,IF(B1602="No",0,""))</f>
        <v>0</v>
      </c>
      <c r="J1602">
        <f>IF(Table2[[#This Row],[Drained_after_socializing]]="Yes",1,IF(Table2[[#This Row],[Drained_after_socializing]]="No",0,""))</f>
        <v>0</v>
      </c>
      <c r="K1602">
        <f t="shared" ref="K1602:K1665" si="101">IF(H1602="Extrovert",1,IF(H1602="Introvert",0,""))</f>
        <v>1</v>
      </c>
      <c r="L1602" t="str">
        <f t="shared" ref="L1602:L1665" si="102">IF(A1602&lt;=3,"Low",IF(A1602&lt;=7,"Medium","High"))</f>
        <v>Low</v>
      </c>
      <c r="M1602">
        <f t="shared" ref="M1602:M1665" si="103">AVERAGE(IF(H:H="Introvert",A:A))</f>
        <v>0</v>
      </c>
    </row>
    <row r="1603" spans="1:13" x14ac:dyDescent="0.35">
      <c r="A1603">
        <v>11</v>
      </c>
      <c r="B1603" t="s">
        <v>9</v>
      </c>
      <c r="C1603">
        <v>2</v>
      </c>
      <c r="D1603">
        <v>0</v>
      </c>
      <c r="E1603" t="s">
        <v>9</v>
      </c>
      <c r="F1603">
        <v>3</v>
      </c>
      <c r="G1603">
        <v>2</v>
      </c>
      <c r="H1603" t="s">
        <v>10</v>
      </c>
      <c r="I1603">
        <f t="shared" si="100"/>
        <v>1</v>
      </c>
      <c r="J1603">
        <f>IF(Table2[[#This Row],[Drained_after_socializing]]="Yes",1,IF(Table2[[#This Row],[Drained_after_socializing]]="No",0,""))</f>
        <v>1</v>
      </c>
      <c r="K1603">
        <f t="shared" si="101"/>
        <v>0</v>
      </c>
      <c r="L1603" t="str">
        <f t="shared" si="102"/>
        <v>High</v>
      </c>
      <c r="M1603">
        <f t="shared" si="103"/>
        <v>4.5061608304100043</v>
      </c>
    </row>
    <row r="1604" spans="1:13" x14ac:dyDescent="0.35">
      <c r="A1604">
        <v>5</v>
      </c>
      <c r="B1604" t="s">
        <v>9</v>
      </c>
      <c r="C1604">
        <v>2</v>
      </c>
      <c r="D1604">
        <v>1</v>
      </c>
      <c r="E1604" t="s">
        <v>9</v>
      </c>
      <c r="F1604">
        <v>1</v>
      </c>
      <c r="G1604">
        <v>0</v>
      </c>
      <c r="H1604" t="s">
        <v>10</v>
      </c>
      <c r="I1604">
        <f t="shared" si="100"/>
        <v>1</v>
      </c>
      <c r="J1604">
        <f>IF(Table2[[#This Row],[Drained_after_socializing]]="Yes",1,IF(Table2[[#This Row],[Drained_after_socializing]]="No",0,""))</f>
        <v>1</v>
      </c>
      <c r="K1604">
        <f t="shared" si="101"/>
        <v>0</v>
      </c>
      <c r="L1604" t="str">
        <f t="shared" si="102"/>
        <v>Medium</v>
      </c>
      <c r="M1604">
        <f t="shared" si="103"/>
        <v>4.5061608304100043</v>
      </c>
    </row>
    <row r="1605" spans="1:13" x14ac:dyDescent="0.35">
      <c r="A1605">
        <v>2</v>
      </c>
      <c r="B1605" t="s">
        <v>7</v>
      </c>
      <c r="C1605">
        <v>8</v>
      </c>
      <c r="D1605">
        <v>6</v>
      </c>
      <c r="E1605" t="s">
        <v>7</v>
      </c>
      <c r="F1605">
        <v>15</v>
      </c>
      <c r="G1605">
        <v>7</v>
      </c>
      <c r="H1605" t="s">
        <v>8</v>
      </c>
      <c r="I1605">
        <f t="shared" si="100"/>
        <v>0</v>
      </c>
      <c r="J1605">
        <f>IF(Table2[[#This Row],[Drained_after_socializing]]="Yes",1,IF(Table2[[#This Row],[Drained_after_socializing]]="No",0,""))</f>
        <v>0</v>
      </c>
      <c r="K1605">
        <f t="shared" si="101"/>
        <v>1</v>
      </c>
      <c r="L1605" t="str">
        <f t="shared" si="102"/>
        <v>Low</v>
      </c>
      <c r="M1605">
        <f t="shared" si="103"/>
        <v>0</v>
      </c>
    </row>
    <row r="1606" spans="1:13" x14ac:dyDescent="0.35">
      <c r="A1606">
        <v>3</v>
      </c>
      <c r="B1606" t="s">
        <v>7</v>
      </c>
      <c r="C1606">
        <v>9</v>
      </c>
      <c r="D1606">
        <v>4</v>
      </c>
      <c r="E1606" t="s">
        <v>7</v>
      </c>
      <c r="F1606">
        <v>10</v>
      </c>
      <c r="G1606">
        <v>5</v>
      </c>
      <c r="H1606" t="s">
        <v>8</v>
      </c>
      <c r="I1606">
        <f t="shared" si="100"/>
        <v>0</v>
      </c>
      <c r="J1606">
        <f>IF(Table2[[#This Row],[Drained_after_socializing]]="Yes",1,IF(Table2[[#This Row],[Drained_after_socializing]]="No",0,""))</f>
        <v>0</v>
      </c>
      <c r="K1606">
        <f t="shared" si="101"/>
        <v>1</v>
      </c>
      <c r="L1606" t="str">
        <f t="shared" si="102"/>
        <v>Low</v>
      </c>
      <c r="M1606">
        <f t="shared" si="103"/>
        <v>0</v>
      </c>
    </row>
    <row r="1607" spans="1:13" x14ac:dyDescent="0.35">
      <c r="A1607">
        <v>11</v>
      </c>
      <c r="B1607" t="s">
        <v>9</v>
      </c>
      <c r="C1607">
        <v>0</v>
      </c>
      <c r="D1607">
        <v>2</v>
      </c>
      <c r="E1607" t="s">
        <v>9</v>
      </c>
      <c r="F1607">
        <v>1</v>
      </c>
      <c r="G1607">
        <v>2</v>
      </c>
      <c r="H1607" t="s">
        <v>10</v>
      </c>
      <c r="I1607">
        <f t="shared" si="100"/>
        <v>1</v>
      </c>
      <c r="J1607">
        <f>IF(Table2[[#This Row],[Drained_after_socializing]]="Yes",1,IF(Table2[[#This Row],[Drained_after_socializing]]="No",0,""))</f>
        <v>1</v>
      </c>
      <c r="K1607">
        <f t="shared" si="101"/>
        <v>0</v>
      </c>
      <c r="L1607" t="str">
        <f t="shared" si="102"/>
        <v>High</v>
      </c>
      <c r="M1607">
        <f t="shared" si="103"/>
        <v>4.5061608304100043</v>
      </c>
    </row>
    <row r="1608" spans="1:13" x14ac:dyDescent="0.35">
      <c r="A1608">
        <v>8</v>
      </c>
      <c r="B1608" t="s">
        <v>9</v>
      </c>
      <c r="C1608">
        <v>2</v>
      </c>
      <c r="D1608">
        <v>0</v>
      </c>
      <c r="E1608" t="s">
        <v>9</v>
      </c>
      <c r="F1608">
        <v>5</v>
      </c>
      <c r="G1608">
        <v>1</v>
      </c>
      <c r="H1608" t="s">
        <v>10</v>
      </c>
      <c r="I1608">
        <f t="shared" si="100"/>
        <v>1</v>
      </c>
      <c r="J1608">
        <f>IF(Table2[[#This Row],[Drained_after_socializing]]="Yes",1,IF(Table2[[#This Row],[Drained_after_socializing]]="No",0,""))</f>
        <v>1</v>
      </c>
      <c r="K1608">
        <f t="shared" si="101"/>
        <v>0</v>
      </c>
      <c r="L1608" t="str">
        <f t="shared" si="102"/>
        <v>High</v>
      </c>
      <c r="M1608">
        <f t="shared" si="103"/>
        <v>4.5061608304100043</v>
      </c>
    </row>
    <row r="1609" spans="1:13" x14ac:dyDescent="0.35">
      <c r="A1609">
        <v>0</v>
      </c>
      <c r="B1609" t="s">
        <v>7</v>
      </c>
      <c r="C1609">
        <v>5</v>
      </c>
      <c r="D1609">
        <v>6</v>
      </c>
      <c r="E1609" t="s">
        <v>7</v>
      </c>
      <c r="F1609">
        <v>10</v>
      </c>
      <c r="G1609">
        <v>4</v>
      </c>
      <c r="H1609" t="s">
        <v>8</v>
      </c>
      <c r="I1609">
        <f t="shared" si="100"/>
        <v>0</v>
      </c>
      <c r="J1609">
        <f>IF(Table2[[#This Row],[Drained_after_socializing]]="Yes",1,IF(Table2[[#This Row],[Drained_after_socializing]]="No",0,""))</f>
        <v>0</v>
      </c>
      <c r="K1609">
        <f t="shared" si="101"/>
        <v>1</v>
      </c>
      <c r="L1609" t="str">
        <f t="shared" si="102"/>
        <v>Low</v>
      </c>
      <c r="M1609">
        <f t="shared" si="103"/>
        <v>0</v>
      </c>
    </row>
    <row r="1610" spans="1:13" x14ac:dyDescent="0.35">
      <c r="A1610">
        <v>10</v>
      </c>
      <c r="B1610" t="s">
        <v>9</v>
      </c>
      <c r="C1610">
        <v>2</v>
      </c>
      <c r="D1610">
        <v>2</v>
      </c>
      <c r="E1610" t="s">
        <v>9</v>
      </c>
      <c r="F1610">
        <v>3</v>
      </c>
      <c r="G1610">
        <v>0</v>
      </c>
      <c r="H1610" t="s">
        <v>10</v>
      </c>
      <c r="I1610">
        <f t="shared" si="100"/>
        <v>1</v>
      </c>
      <c r="J1610">
        <f>IF(Table2[[#This Row],[Drained_after_socializing]]="Yes",1,IF(Table2[[#This Row],[Drained_after_socializing]]="No",0,""))</f>
        <v>1</v>
      </c>
      <c r="K1610">
        <f t="shared" si="101"/>
        <v>0</v>
      </c>
      <c r="L1610" t="str">
        <f t="shared" si="102"/>
        <v>High</v>
      </c>
      <c r="M1610">
        <f t="shared" si="103"/>
        <v>4.5061608304100043</v>
      </c>
    </row>
    <row r="1611" spans="1:13" x14ac:dyDescent="0.35">
      <c r="A1611">
        <v>4.5058160029999996</v>
      </c>
      <c r="B1611" t="s">
        <v>9</v>
      </c>
      <c r="C1611">
        <v>2</v>
      </c>
      <c r="D1611">
        <v>0</v>
      </c>
      <c r="E1611" t="s">
        <v>9</v>
      </c>
      <c r="F1611">
        <v>4</v>
      </c>
      <c r="G1611">
        <v>0</v>
      </c>
      <c r="H1611" t="s">
        <v>10</v>
      </c>
      <c r="I1611">
        <f t="shared" si="100"/>
        <v>1</v>
      </c>
      <c r="J1611">
        <f>IF(Table2[[#This Row],[Drained_after_socializing]]="Yes",1,IF(Table2[[#This Row],[Drained_after_socializing]]="No",0,""))</f>
        <v>1</v>
      </c>
      <c r="K1611">
        <f t="shared" si="101"/>
        <v>0</v>
      </c>
      <c r="L1611" t="str">
        <f t="shared" si="102"/>
        <v>Medium</v>
      </c>
      <c r="M1611">
        <f t="shared" si="103"/>
        <v>4.5061608304100043</v>
      </c>
    </row>
    <row r="1612" spans="1:13" x14ac:dyDescent="0.35">
      <c r="A1612">
        <v>3</v>
      </c>
      <c r="B1612" t="s">
        <v>7</v>
      </c>
      <c r="C1612">
        <v>5</v>
      </c>
      <c r="D1612">
        <v>4</v>
      </c>
      <c r="E1612" t="s">
        <v>7</v>
      </c>
      <c r="F1612">
        <v>9</v>
      </c>
      <c r="G1612">
        <v>5</v>
      </c>
      <c r="H1612" t="s">
        <v>8</v>
      </c>
      <c r="I1612">
        <f t="shared" si="100"/>
        <v>0</v>
      </c>
      <c r="J1612">
        <f>IF(Table2[[#This Row],[Drained_after_socializing]]="Yes",1,IF(Table2[[#This Row],[Drained_after_socializing]]="No",0,""))</f>
        <v>0</v>
      </c>
      <c r="K1612">
        <f t="shared" si="101"/>
        <v>1</v>
      </c>
      <c r="L1612" t="str">
        <f t="shared" si="102"/>
        <v>Low</v>
      </c>
      <c r="M1612">
        <f t="shared" si="103"/>
        <v>0</v>
      </c>
    </row>
    <row r="1613" spans="1:13" x14ac:dyDescent="0.35">
      <c r="A1613">
        <v>0</v>
      </c>
      <c r="B1613" t="s">
        <v>7</v>
      </c>
      <c r="C1613">
        <v>7</v>
      </c>
      <c r="D1613">
        <v>3</v>
      </c>
      <c r="E1613" t="s">
        <v>7</v>
      </c>
      <c r="F1613">
        <v>13</v>
      </c>
      <c r="G1613">
        <v>6</v>
      </c>
      <c r="H1613" t="s">
        <v>8</v>
      </c>
      <c r="I1613">
        <f t="shared" si="100"/>
        <v>0</v>
      </c>
      <c r="J1613">
        <f>IF(Table2[[#This Row],[Drained_after_socializing]]="Yes",1,IF(Table2[[#This Row],[Drained_after_socializing]]="No",0,""))</f>
        <v>0</v>
      </c>
      <c r="K1613">
        <f t="shared" si="101"/>
        <v>1</v>
      </c>
      <c r="L1613" t="str">
        <f t="shared" si="102"/>
        <v>Low</v>
      </c>
      <c r="M1613">
        <f t="shared" si="103"/>
        <v>0</v>
      </c>
    </row>
    <row r="1614" spans="1:13" x14ac:dyDescent="0.35">
      <c r="A1614">
        <v>1</v>
      </c>
      <c r="B1614" t="s">
        <v>7</v>
      </c>
      <c r="C1614">
        <v>5</v>
      </c>
      <c r="D1614">
        <v>4</v>
      </c>
      <c r="E1614" t="s">
        <v>7</v>
      </c>
      <c r="F1614">
        <v>7</v>
      </c>
      <c r="G1614">
        <v>6</v>
      </c>
      <c r="H1614" t="s">
        <v>8</v>
      </c>
      <c r="I1614">
        <f t="shared" si="100"/>
        <v>0</v>
      </c>
      <c r="J1614">
        <f>IF(Table2[[#This Row],[Drained_after_socializing]]="Yes",1,IF(Table2[[#This Row],[Drained_after_socializing]]="No",0,""))</f>
        <v>0</v>
      </c>
      <c r="K1614">
        <f t="shared" si="101"/>
        <v>1</v>
      </c>
      <c r="L1614" t="str">
        <f t="shared" si="102"/>
        <v>Low</v>
      </c>
      <c r="M1614">
        <f t="shared" si="103"/>
        <v>0</v>
      </c>
    </row>
    <row r="1615" spans="1:13" x14ac:dyDescent="0.35">
      <c r="A1615">
        <v>4.5058160029999996</v>
      </c>
      <c r="B1615" t="s">
        <v>7</v>
      </c>
      <c r="C1615">
        <v>0</v>
      </c>
      <c r="D1615">
        <v>2</v>
      </c>
      <c r="E1615" t="s">
        <v>9</v>
      </c>
      <c r="F1615">
        <v>6.2688629120000003</v>
      </c>
      <c r="G1615">
        <v>2</v>
      </c>
      <c r="H1615" t="s">
        <v>10</v>
      </c>
      <c r="I1615">
        <f t="shared" si="100"/>
        <v>0</v>
      </c>
      <c r="J1615">
        <f>IF(Table2[[#This Row],[Drained_after_socializing]]="Yes",1,IF(Table2[[#This Row],[Drained_after_socializing]]="No",0,""))</f>
        <v>1</v>
      </c>
      <c r="K1615">
        <f t="shared" si="101"/>
        <v>0</v>
      </c>
      <c r="L1615" t="str">
        <f t="shared" si="102"/>
        <v>Medium</v>
      </c>
      <c r="M1615">
        <f t="shared" si="103"/>
        <v>4.5061608304100043</v>
      </c>
    </row>
    <row r="1616" spans="1:13" x14ac:dyDescent="0.35">
      <c r="A1616">
        <v>3</v>
      </c>
      <c r="B1616" t="s">
        <v>7</v>
      </c>
      <c r="C1616">
        <v>7</v>
      </c>
      <c r="D1616">
        <v>3</v>
      </c>
      <c r="E1616" t="s">
        <v>7</v>
      </c>
      <c r="F1616">
        <v>9</v>
      </c>
      <c r="G1616">
        <v>4</v>
      </c>
      <c r="H1616" t="s">
        <v>8</v>
      </c>
      <c r="I1616">
        <f t="shared" si="100"/>
        <v>0</v>
      </c>
      <c r="J1616">
        <f>IF(Table2[[#This Row],[Drained_after_socializing]]="Yes",1,IF(Table2[[#This Row],[Drained_after_socializing]]="No",0,""))</f>
        <v>0</v>
      </c>
      <c r="K1616">
        <f t="shared" si="101"/>
        <v>1</v>
      </c>
      <c r="L1616" t="str">
        <f t="shared" si="102"/>
        <v>Low</v>
      </c>
      <c r="M1616">
        <f t="shared" si="103"/>
        <v>0</v>
      </c>
    </row>
    <row r="1617" spans="1:13" x14ac:dyDescent="0.35">
      <c r="A1617">
        <v>9</v>
      </c>
      <c r="B1617" t="s">
        <v>9</v>
      </c>
      <c r="C1617">
        <v>2</v>
      </c>
      <c r="D1617">
        <v>1</v>
      </c>
      <c r="E1617" t="s">
        <v>9</v>
      </c>
      <c r="F1617">
        <v>2</v>
      </c>
      <c r="G1617">
        <v>0</v>
      </c>
      <c r="H1617" t="s">
        <v>10</v>
      </c>
      <c r="I1617">
        <f t="shared" si="100"/>
        <v>1</v>
      </c>
      <c r="J1617">
        <f>IF(Table2[[#This Row],[Drained_after_socializing]]="Yes",1,IF(Table2[[#This Row],[Drained_after_socializing]]="No",0,""))</f>
        <v>1</v>
      </c>
      <c r="K1617">
        <f t="shared" si="101"/>
        <v>0</v>
      </c>
      <c r="L1617" t="str">
        <f t="shared" si="102"/>
        <v>High</v>
      </c>
      <c r="M1617">
        <f t="shared" si="103"/>
        <v>4.5061608304100043</v>
      </c>
    </row>
    <row r="1618" spans="1:13" x14ac:dyDescent="0.35">
      <c r="A1618">
        <v>7</v>
      </c>
      <c r="B1618" t="s">
        <v>9</v>
      </c>
      <c r="C1618">
        <v>3</v>
      </c>
      <c r="D1618">
        <v>1</v>
      </c>
      <c r="E1618" t="s">
        <v>9</v>
      </c>
      <c r="F1618">
        <v>1</v>
      </c>
      <c r="G1618">
        <v>0</v>
      </c>
      <c r="H1618" t="s">
        <v>10</v>
      </c>
      <c r="I1618">
        <f t="shared" si="100"/>
        <v>1</v>
      </c>
      <c r="J1618">
        <f>IF(Table2[[#This Row],[Drained_after_socializing]]="Yes",1,IF(Table2[[#This Row],[Drained_after_socializing]]="No",0,""))</f>
        <v>1</v>
      </c>
      <c r="K1618">
        <f t="shared" si="101"/>
        <v>0</v>
      </c>
      <c r="L1618" t="str">
        <f t="shared" si="102"/>
        <v>Medium</v>
      </c>
      <c r="M1618">
        <f t="shared" si="103"/>
        <v>4.5061608304100043</v>
      </c>
    </row>
    <row r="1619" spans="1:13" x14ac:dyDescent="0.35">
      <c r="A1619">
        <v>2</v>
      </c>
      <c r="B1619" t="s">
        <v>7</v>
      </c>
      <c r="C1619">
        <v>7</v>
      </c>
      <c r="D1619">
        <v>4</v>
      </c>
      <c r="E1619" t="s">
        <v>7</v>
      </c>
      <c r="F1619">
        <v>13</v>
      </c>
      <c r="G1619">
        <v>5</v>
      </c>
      <c r="H1619" t="s">
        <v>8</v>
      </c>
      <c r="I1619">
        <f t="shared" si="100"/>
        <v>0</v>
      </c>
      <c r="J1619">
        <f>IF(Table2[[#This Row],[Drained_after_socializing]]="Yes",1,IF(Table2[[#This Row],[Drained_after_socializing]]="No",0,""))</f>
        <v>0</v>
      </c>
      <c r="K1619">
        <f t="shared" si="101"/>
        <v>1</v>
      </c>
      <c r="L1619" t="str">
        <f t="shared" si="102"/>
        <v>Low</v>
      </c>
      <c r="M1619">
        <f t="shared" si="103"/>
        <v>0</v>
      </c>
    </row>
    <row r="1620" spans="1:13" x14ac:dyDescent="0.35">
      <c r="A1620">
        <v>2</v>
      </c>
      <c r="B1620" t="s">
        <v>7</v>
      </c>
      <c r="C1620">
        <v>3.963354475</v>
      </c>
      <c r="D1620">
        <v>4</v>
      </c>
      <c r="E1620" t="s">
        <v>7</v>
      </c>
      <c r="F1620">
        <v>15</v>
      </c>
      <c r="G1620">
        <v>3</v>
      </c>
      <c r="H1620" t="s">
        <v>8</v>
      </c>
      <c r="I1620">
        <f t="shared" si="100"/>
        <v>0</v>
      </c>
      <c r="J1620">
        <f>IF(Table2[[#This Row],[Drained_after_socializing]]="Yes",1,IF(Table2[[#This Row],[Drained_after_socializing]]="No",0,""))</f>
        <v>0</v>
      </c>
      <c r="K1620">
        <f t="shared" si="101"/>
        <v>1</v>
      </c>
      <c r="L1620" t="str">
        <f t="shared" si="102"/>
        <v>Low</v>
      </c>
      <c r="M1620">
        <f t="shared" si="103"/>
        <v>0</v>
      </c>
    </row>
    <row r="1621" spans="1:13" x14ac:dyDescent="0.35">
      <c r="A1621">
        <v>10</v>
      </c>
      <c r="B1621" t="s">
        <v>9</v>
      </c>
      <c r="C1621">
        <v>0</v>
      </c>
      <c r="D1621">
        <v>0</v>
      </c>
      <c r="E1621" t="s">
        <v>9</v>
      </c>
      <c r="F1621">
        <v>2</v>
      </c>
      <c r="G1621">
        <v>1</v>
      </c>
      <c r="H1621" t="s">
        <v>8</v>
      </c>
      <c r="I1621">
        <f t="shared" si="100"/>
        <v>1</v>
      </c>
      <c r="J1621">
        <f>IF(Table2[[#This Row],[Drained_after_socializing]]="Yes",1,IF(Table2[[#This Row],[Drained_after_socializing]]="No",0,""))</f>
        <v>1</v>
      </c>
      <c r="K1621">
        <f t="shared" si="101"/>
        <v>1</v>
      </c>
      <c r="L1621" t="str">
        <f t="shared" si="102"/>
        <v>High</v>
      </c>
      <c r="M1621">
        <f t="shared" si="103"/>
        <v>0</v>
      </c>
    </row>
    <row r="1622" spans="1:13" x14ac:dyDescent="0.35">
      <c r="A1622">
        <v>2</v>
      </c>
      <c r="B1622" t="s">
        <v>7</v>
      </c>
      <c r="C1622">
        <v>9</v>
      </c>
      <c r="D1622">
        <v>5</v>
      </c>
      <c r="E1622" t="s">
        <v>7</v>
      </c>
      <c r="F1622">
        <v>6.2688629120000003</v>
      </c>
      <c r="G1622">
        <v>5</v>
      </c>
      <c r="H1622" t="s">
        <v>8</v>
      </c>
      <c r="I1622">
        <f t="shared" si="100"/>
        <v>0</v>
      </c>
      <c r="J1622">
        <f>IF(Table2[[#This Row],[Drained_after_socializing]]="Yes",1,IF(Table2[[#This Row],[Drained_after_socializing]]="No",0,""))</f>
        <v>0</v>
      </c>
      <c r="K1622">
        <f t="shared" si="101"/>
        <v>1</v>
      </c>
      <c r="L1622" t="str">
        <f t="shared" si="102"/>
        <v>Low</v>
      </c>
      <c r="M1622">
        <f t="shared" si="103"/>
        <v>0</v>
      </c>
    </row>
    <row r="1623" spans="1:13" x14ac:dyDescent="0.35">
      <c r="A1623">
        <v>0</v>
      </c>
      <c r="B1623" t="s">
        <v>7</v>
      </c>
      <c r="C1623">
        <v>7</v>
      </c>
      <c r="D1623">
        <v>3</v>
      </c>
      <c r="E1623" t="s">
        <v>7</v>
      </c>
      <c r="F1623">
        <v>6</v>
      </c>
      <c r="G1623">
        <v>3.5647266310000001</v>
      </c>
      <c r="H1623" t="s">
        <v>8</v>
      </c>
      <c r="I1623">
        <f t="shared" si="100"/>
        <v>0</v>
      </c>
      <c r="J1623">
        <f>IF(Table2[[#This Row],[Drained_after_socializing]]="Yes",1,IF(Table2[[#This Row],[Drained_after_socializing]]="No",0,""))</f>
        <v>0</v>
      </c>
      <c r="K1623">
        <f t="shared" si="101"/>
        <v>1</v>
      </c>
      <c r="L1623" t="str">
        <f t="shared" si="102"/>
        <v>Low</v>
      </c>
      <c r="M1623">
        <f t="shared" si="103"/>
        <v>0</v>
      </c>
    </row>
    <row r="1624" spans="1:13" x14ac:dyDescent="0.35">
      <c r="A1624">
        <v>6</v>
      </c>
      <c r="B1624" t="s">
        <v>9</v>
      </c>
      <c r="C1624">
        <v>3</v>
      </c>
      <c r="D1624">
        <v>2</v>
      </c>
      <c r="E1624" t="s">
        <v>9</v>
      </c>
      <c r="F1624">
        <v>1</v>
      </c>
      <c r="G1624">
        <v>3.5647266310000001</v>
      </c>
      <c r="H1624" t="s">
        <v>10</v>
      </c>
      <c r="I1624">
        <f t="shared" si="100"/>
        <v>1</v>
      </c>
      <c r="J1624">
        <f>IF(Table2[[#This Row],[Drained_after_socializing]]="Yes",1,IF(Table2[[#This Row],[Drained_after_socializing]]="No",0,""))</f>
        <v>1</v>
      </c>
      <c r="K1624">
        <f t="shared" si="101"/>
        <v>0</v>
      </c>
      <c r="L1624" t="str">
        <f t="shared" si="102"/>
        <v>Medium</v>
      </c>
      <c r="M1624">
        <f t="shared" si="103"/>
        <v>4.5061608304100043</v>
      </c>
    </row>
    <row r="1625" spans="1:13" x14ac:dyDescent="0.35">
      <c r="A1625">
        <v>11</v>
      </c>
      <c r="B1625" t="s">
        <v>9</v>
      </c>
      <c r="C1625">
        <v>2</v>
      </c>
      <c r="D1625">
        <v>2</v>
      </c>
      <c r="E1625" t="s">
        <v>9</v>
      </c>
      <c r="F1625">
        <v>3</v>
      </c>
      <c r="G1625">
        <v>1</v>
      </c>
      <c r="H1625" t="s">
        <v>10</v>
      </c>
      <c r="I1625">
        <f t="shared" si="100"/>
        <v>1</v>
      </c>
      <c r="J1625">
        <f>IF(Table2[[#This Row],[Drained_after_socializing]]="Yes",1,IF(Table2[[#This Row],[Drained_after_socializing]]="No",0,""))</f>
        <v>1</v>
      </c>
      <c r="K1625">
        <f t="shared" si="101"/>
        <v>0</v>
      </c>
      <c r="L1625" t="str">
        <f t="shared" si="102"/>
        <v>High</v>
      </c>
      <c r="M1625">
        <f t="shared" si="103"/>
        <v>4.5061608304100043</v>
      </c>
    </row>
    <row r="1626" spans="1:13" x14ac:dyDescent="0.35">
      <c r="A1626">
        <v>4</v>
      </c>
      <c r="B1626" t="s">
        <v>9</v>
      </c>
      <c r="C1626">
        <v>2</v>
      </c>
      <c r="D1626">
        <v>1</v>
      </c>
      <c r="E1626" t="s">
        <v>9</v>
      </c>
      <c r="F1626">
        <v>5</v>
      </c>
      <c r="G1626">
        <v>2</v>
      </c>
      <c r="H1626" t="s">
        <v>10</v>
      </c>
      <c r="I1626">
        <f t="shared" si="100"/>
        <v>1</v>
      </c>
      <c r="J1626">
        <f>IF(Table2[[#This Row],[Drained_after_socializing]]="Yes",1,IF(Table2[[#This Row],[Drained_after_socializing]]="No",0,""))</f>
        <v>1</v>
      </c>
      <c r="K1626">
        <f t="shared" si="101"/>
        <v>0</v>
      </c>
      <c r="L1626" t="str">
        <f t="shared" si="102"/>
        <v>Medium</v>
      </c>
      <c r="M1626">
        <f t="shared" si="103"/>
        <v>4.5061608304100043</v>
      </c>
    </row>
    <row r="1627" spans="1:13" x14ac:dyDescent="0.35">
      <c r="A1627">
        <v>4</v>
      </c>
      <c r="B1627" t="s">
        <v>9</v>
      </c>
      <c r="C1627">
        <v>0</v>
      </c>
      <c r="D1627">
        <v>0</v>
      </c>
      <c r="E1627" t="s">
        <v>9</v>
      </c>
      <c r="F1627">
        <v>6.2688629120000003</v>
      </c>
      <c r="G1627">
        <v>3.5647266310000001</v>
      </c>
      <c r="H1627" t="s">
        <v>10</v>
      </c>
      <c r="I1627">
        <f t="shared" si="100"/>
        <v>1</v>
      </c>
      <c r="J1627">
        <f>IF(Table2[[#This Row],[Drained_after_socializing]]="Yes",1,IF(Table2[[#This Row],[Drained_after_socializing]]="No",0,""))</f>
        <v>1</v>
      </c>
      <c r="K1627">
        <f t="shared" si="101"/>
        <v>0</v>
      </c>
      <c r="L1627" t="str">
        <f t="shared" si="102"/>
        <v>Medium</v>
      </c>
      <c r="M1627">
        <f t="shared" si="103"/>
        <v>4.5061608304100043</v>
      </c>
    </row>
    <row r="1628" spans="1:13" x14ac:dyDescent="0.35">
      <c r="A1628">
        <v>3</v>
      </c>
      <c r="B1628" t="s">
        <v>7</v>
      </c>
      <c r="C1628">
        <v>7</v>
      </c>
      <c r="D1628">
        <v>3</v>
      </c>
      <c r="E1628" t="s">
        <v>7</v>
      </c>
      <c r="F1628">
        <v>11</v>
      </c>
      <c r="G1628">
        <v>3</v>
      </c>
      <c r="H1628" t="s">
        <v>8</v>
      </c>
      <c r="I1628">
        <f t="shared" si="100"/>
        <v>0</v>
      </c>
      <c r="J1628">
        <f>IF(Table2[[#This Row],[Drained_after_socializing]]="Yes",1,IF(Table2[[#This Row],[Drained_after_socializing]]="No",0,""))</f>
        <v>0</v>
      </c>
      <c r="K1628">
        <f t="shared" si="101"/>
        <v>1</v>
      </c>
      <c r="L1628" t="str">
        <f t="shared" si="102"/>
        <v>Low</v>
      </c>
      <c r="M1628">
        <f t="shared" si="103"/>
        <v>0</v>
      </c>
    </row>
    <row r="1629" spans="1:13" x14ac:dyDescent="0.35">
      <c r="A1629">
        <v>4.5058160029999996</v>
      </c>
      <c r="B1629" t="s">
        <v>9</v>
      </c>
      <c r="C1629">
        <v>3</v>
      </c>
      <c r="D1629">
        <v>0</v>
      </c>
      <c r="E1629" t="s">
        <v>9</v>
      </c>
      <c r="F1629">
        <v>2</v>
      </c>
      <c r="G1629">
        <v>3.5647266310000001</v>
      </c>
      <c r="H1629" t="s">
        <v>10</v>
      </c>
      <c r="I1629">
        <f t="shared" si="100"/>
        <v>1</v>
      </c>
      <c r="J1629">
        <f>IF(Table2[[#This Row],[Drained_after_socializing]]="Yes",1,IF(Table2[[#This Row],[Drained_after_socializing]]="No",0,""))</f>
        <v>1</v>
      </c>
      <c r="K1629">
        <f t="shared" si="101"/>
        <v>0</v>
      </c>
      <c r="L1629" t="str">
        <f t="shared" si="102"/>
        <v>Medium</v>
      </c>
      <c r="M1629">
        <f t="shared" si="103"/>
        <v>4.5061608304100043</v>
      </c>
    </row>
    <row r="1630" spans="1:13" x14ac:dyDescent="0.35">
      <c r="A1630">
        <v>0</v>
      </c>
      <c r="B1630" t="s">
        <v>7</v>
      </c>
      <c r="C1630">
        <v>9</v>
      </c>
      <c r="D1630">
        <v>5</v>
      </c>
      <c r="E1630" t="s">
        <v>7</v>
      </c>
      <c r="F1630">
        <v>15</v>
      </c>
      <c r="G1630">
        <v>9</v>
      </c>
      <c r="H1630" t="s">
        <v>8</v>
      </c>
      <c r="I1630">
        <f t="shared" si="100"/>
        <v>0</v>
      </c>
      <c r="J1630">
        <f>IF(Table2[[#This Row],[Drained_after_socializing]]="Yes",1,IF(Table2[[#This Row],[Drained_after_socializing]]="No",0,""))</f>
        <v>0</v>
      </c>
      <c r="K1630">
        <f t="shared" si="101"/>
        <v>1</v>
      </c>
      <c r="L1630" t="str">
        <f t="shared" si="102"/>
        <v>Low</v>
      </c>
      <c r="M1630">
        <f t="shared" si="103"/>
        <v>0</v>
      </c>
    </row>
    <row r="1631" spans="1:13" x14ac:dyDescent="0.35">
      <c r="A1631">
        <v>2</v>
      </c>
      <c r="B1631" t="s">
        <v>7</v>
      </c>
      <c r="C1631">
        <v>6</v>
      </c>
      <c r="D1631">
        <v>4</v>
      </c>
      <c r="E1631" t="s">
        <v>7</v>
      </c>
      <c r="F1631">
        <v>6.2688629120000003</v>
      </c>
      <c r="G1631">
        <v>8</v>
      </c>
      <c r="H1631" t="s">
        <v>8</v>
      </c>
      <c r="I1631">
        <f t="shared" si="100"/>
        <v>0</v>
      </c>
      <c r="J1631">
        <f>IF(Table2[[#This Row],[Drained_after_socializing]]="Yes",1,IF(Table2[[#This Row],[Drained_after_socializing]]="No",0,""))</f>
        <v>0</v>
      </c>
      <c r="K1631">
        <f t="shared" si="101"/>
        <v>1</v>
      </c>
      <c r="L1631" t="str">
        <f t="shared" si="102"/>
        <v>Low</v>
      </c>
      <c r="M1631">
        <f t="shared" si="103"/>
        <v>0</v>
      </c>
    </row>
    <row r="1632" spans="1:13" x14ac:dyDescent="0.35">
      <c r="A1632">
        <v>1</v>
      </c>
      <c r="B1632" t="s">
        <v>7</v>
      </c>
      <c r="C1632">
        <v>9</v>
      </c>
      <c r="D1632">
        <v>6</v>
      </c>
      <c r="E1632" t="s">
        <v>7</v>
      </c>
      <c r="F1632">
        <v>9</v>
      </c>
      <c r="G1632">
        <v>8</v>
      </c>
      <c r="H1632" t="s">
        <v>8</v>
      </c>
      <c r="I1632">
        <f t="shared" si="100"/>
        <v>0</v>
      </c>
      <c r="J1632">
        <f>IF(Table2[[#This Row],[Drained_after_socializing]]="Yes",1,IF(Table2[[#This Row],[Drained_after_socializing]]="No",0,""))</f>
        <v>0</v>
      </c>
      <c r="K1632">
        <f t="shared" si="101"/>
        <v>1</v>
      </c>
      <c r="L1632" t="str">
        <f t="shared" si="102"/>
        <v>Low</v>
      </c>
      <c r="M1632">
        <f t="shared" si="103"/>
        <v>0</v>
      </c>
    </row>
    <row r="1633" spans="1:13" x14ac:dyDescent="0.35">
      <c r="A1633">
        <v>4.5058160029999996</v>
      </c>
      <c r="B1633" t="s">
        <v>7</v>
      </c>
      <c r="C1633">
        <v>6</v>
      </c>
      <c r="D1633">
        <v>3</v>
      </c>
      <c r="E1633" t="s">
        <v>7</v>
      </c>
      <c r="F1633">
        <v>15</v>
      </c>
      <c r="G1633">
        <v>6</v>
      </c>
      <c r="H1633" t="s">
        <v>8</v>
      </c>
      <c r="I1633">
        <f t="shared" si="100"/>
        <v>0</v>
      </c>
      <c r="J1633">
        <f>IF(Table2[[#This Row],[Drained_after_socializing]]="Yes",1,IF(Table2[[#This Row],[Drained_after_socializing]]="No",0,""))</f>
        <v>0</v>
      </c>
      <c r="K1633">
        <f t="shared" si="101"/>
        <v>1</v>
      </c>
      <c r="L1633" t="str">
        <f t="shared" si="102"/>
        <v>Medium</v>
      </c>
      <c r="M1633">
        <f t="shared" si="103"/>
        <v>0</v>
      </c>
    </row>
    <row r="1634" spans="1:13" x14ac:dyDescent="0.35">
      <c r="A1634">
        <v>0</v>
      </c>
      <c r="B1634" t="s">
        <v>7</v>
      </c>
      <c r="C1634">
        <v>3.963354475</v>
      </c>
      <c r="D1634">
        <v>6</v>
      </c>
      <c r="E1634" t="s">
        <v>7</v>
      </c>
      <c r="F1634">
        <v>12</v>
      </c>
      <c r="G1634">
        <v>8</v>
      </c>
      <c r="H1634" t="s">
        <v>8</v>
      </c>
      <c r="I1634">
        <f t="shared" si="100"/>
        <v>0</v>
      </c>
      <c r="J1634">
        <f>IF(Table2[[#This Row],[Drained_after_socializing]]="Yes",1,IF(Table2[[#This Row],[Drained_after_socializing]]="No",0,""))</f>
        <v>0</v>
      </c>
      <c r="K1634">
        <f t="shared" si="101"/>
        <v>1</v>
      </c>
      <c r="L1634" t="str">
        <f t="shared" si="102"/>
        <v>Low</v>
      </c>
      <c r="M1634">
        <f t="shared" si="103"/>
        <v>0</v>
      </c>
    </row>
    <row r="1635" spans="1:13" x14ac:dyDescent="0.35">
      <c r="A1635">
        <v>4.5058160029999996</v>
      </c>
      <c r="B1635" t="s">
        <v>7</v>
      </c>
      <c r="C1635">
        <v>9</v>
      </c>
      <c r="D1635">
        <v>5</v>
      </c>
      <c r="E1635" t="s">
        <v>7</v>
      </c>
      <c r="F1635">
        <v>10</v>
      </c>
      <c r="G1635">
        <v>3</v>
      </c>
      <c r="H1635" t="s">
        <v>8</v>
      </c>
      <c r="I1635">
        <f t="shared" si="100"/>
        <v>0</v>
      </c>
      <c r="J1635">
        <f>IF(Table2[[#This Row],[Drained_after_socializing]]="Yes",1,IF(Table2[[#This Row],[Drained_after_socializing]]="No",0,""))</f>
        <v>0</v>
      </c>
      <c r="K1635">
        <f t="shared" si="101"/>
        <v>1</v>
      </c>
      <c r="L1635" t="str">
        <f t="shared" si="102"/>
        <v>Medium</v>
      </c>
      <c r="M1635">
        <f t="shared" si="103"/>
        <v>0</v>
      </c>
    </row>
    <row r="1636" spans="1:13" x14ac:dyDescent="0.35">
      <c r="A1636">
        <v>6</v>
      </c>
      <c r="B1636" t="s">
        <v>9</v>
      </c>
      <c r="C1636">
        <v>3.963354475</v>
      </c>
      <c r="D1636">
        <v>3</v>
      </c>
      <c r="E1636" t="s">
        <v>9</v>
      </c>
      <c r="F1636">
        <v>3</v>
      </c>
      <c r="G1636">
        <v>1</v>
      </c>
      <c r="H1636" t="s">
        <v>10</v>
      </c>
      <c r="I1636">
        <f t="shared" si="100"/>
        <v>1</v>
      </c>
      <c r="J1636">
        <f>IF(Table2[[#This Row],[Drained_after_socializing]]="Yes",1,IF(Table2[[#This Row],[Drained_after_socializing]]="No",0,""))</f>
        <v>1</v>
      </c>
      <c r="K1636">
        <f t="shared" si="101"/>
        <v>0</v>
      </c>
      <c r="L1636" t="str">
        <f t="shared" si="102"/>
        <v>Medium</v>
      </c>
      <c r="M1636">
        <f t="shared" si="103"/>
        <v>4.5061608304100043</v>
      </c>
    </row>
    <row r="1637" spans="1:13" x14ac:dyDescent="0.35">
      <c r="A1637">
        <v>2</v>
      </c>
      <c r="B1637" t="s">
        <v>7</v>
      </c>
      <c r="C1637">
        <v>4</v>
      </c>
      <c r="D1637">
        <v>6</v>
      </c>
      <c r="E1637" t="s">
        <v>7</v>
      </c>
      <c r="F1637">
        <v>8</v>
      </c>
      <c r="G1637">
        <v>7</v>
      </c>
      <c r="H1637" t="s">
        <v>8</v>
      </c>
      <c r="I1637">
        <f t="shared" si="100"/>
        <v>0</v>
      </c>
      <c r="J1637">
        <f>IF(Table2[[#This Row],[Drained_after_socializing]]="Yes",1,IF(Table2[[#This Row],[Drained_after_socializing]]="No",0,""))</f>
        <v>0</v>
      </c>
      <c r="K1637">
        <f t="shared" si="101"/>
        <v>1</v>
      </c>
      <c r="L1637" t="str">
        <f t="shared" si="102"/>
        <v>Low</v>
      </c>
      <c r="M1637">
        <f t="shared" si="103"/>
        <v>0</v>
      </c>
    </row>
    <row r="1638" spans="1:13" x14ac:dyDescent="0.35">
      <c r="A1638">
        <v>10</v>
      </c>
      <c r="B1638" t="s">
        <v>9</v>
      </c>
      <c r="C1638">
        <v>1</v>
      </c>
      <c r="D1638">
        <v>2</v>
      </c>
      <c r="E1638" t="s">
        <v>9</v>
      </c>
      <c r="F1638">
        <v>1</v>
      </c>
      <c r="G1638">
        <v>2</v>
      </c>
      <c r="H1638" t="s">
        <v>10</v>
      </c>
      <c r="I1638">
        <f t="shared" si="100"/>
        <v>1</v>
      </c>
      <c r="J1638">
        <f>IF(Table2[[#This Row],[Drained_after_socializing]]="Yes",1,IF(Table2[[#This Row],[Drained_after_socializing]]="No",0,""))</f>
        <v>1</v>
      </c>
      <c r="K1638">
        <f t="shared" si="101"/>
        <v>0</v>
      </c>
      <c r="L1638" t="str">
        <f t="shared" si="102"/>
        <v>High</v>
      </c>
      <c r="M1638">
        <f t="shared" si="103"/>
        <v>4.5061608304100043</v>
      </c>
    </row>
    <row r="1639" spans="1:13" x14ac:dyDescent="0.35">
      <c r="A1639">
        <v>7</v>
      </c>
      <c r="B1639" t="s">
        <v>9</v>
      </c>
      <c r="C1639">
        <v>2</v>
      </c>
      <c r="D1639">
        <v>0</v>
      </c>
      <c r="E1639" t="s">
        <v>9</v>
      </c>
      <c r="F1639">
        <v>4</v>
      </c>
      <c r="G1639">
        <v>2</v>
      </c>
      <c r="H1639" t="s">
        <v>10</v>
      </c>
      <c r="I1639">
        <f t="shared" si="100"/>
        <v>1</v>
      </c>
      <c r="J1639">
        <f>IF(Table2[[#This Row],[Drained_after_socializing]]="Yes",1,IF(Table2[[#This Row],[Drained_after_socializing]]="No",0,""))</f>
        <v>1</v>
      </c>
      <c r="K1639">
        <f t="shared" si="101"/>
        <v>0</v>
      </c>
      <c r="L1639" t="str">
        <f t="shared" si="102"/>
        <v>Medium</v>
      </c>
      <c r="M1639">
        <f t="shared" si="103"/>
        <v>4.5061608304100043</v>
      </c>
    </row>
    <row r="1640" spans="1:13" x14ac:dyDescent="0.35">
      <c r="A1640">
        <v>2</v>
      </c>
      <c r="B1640" t="s">
        <v>7</v>
      </c>
      <c r="C1640">
        <v>7</v>
      </c>
      <c r="D1640">
        <v>4</v>
      </c>
      <c r="E1640" t="s">
        <v>7</v>
      </c>
      <c r="F1640">
        <v>12</v>
      </c>
      <c r="G1640">
        <v>8</v>
      </c>
      <c r="H1640" t="s">
        <v>8</v>
      </c>
      <c r="I1640">
        <f t="shared" si="100"/>
        <v>0</v>
      </c>
      <c r="J1640">
        <f>IF(Table2[[#This Row],[Drained_after_socializing]]="Yes",1,IF(Table2[[#This Row],[Drained_after_socializing]]="No",0,""))</f>
        <v>0</v>
      </c>
      <c r="K1640">
        <f t="shared" si="101"/>
        <v>1</v>
      </c>
      <c r="L1640" t="str">
        <f t="shared" si="102"/>
        <v>Low</v>
      </c>
      <c r="M1640">
        <f t="shared" si="103"/>
        <v>0</v>
      </c>
    </row>
    <row r="1641" spans="1:13" x14ac:dyDescent="0.35">
      <c r="A1641">
        <v>8</v>
      </c>
      <c r="B1641" t="s">
        <v>7</v>
      </c>
      <c r="C1641">
        <v>0</v>
      </c>
      <c r="D1641">
        <v>0</v>
      </c>
      <c r="E1641" t="s">
        <v>9</v>
      </c>
      <c r="F1641">
        <v>1</v>
      </c>
      <c r="G1641">
        <v>0</v>
      </c>
      <c r="H1641" t="s">
        <v>10</v>
      </c>
      <c r="I1641">
        <f t="shared" si="100"/>
        <v>0</v>
      </c>
      <c r="J1641">
        <f>IF(Table2[[#This Row],[Drained_after_socializing]]="Yes",1,IF(Table2[[#This Row],[Drained_after_socializing]]="No",0,""))</f>
        <v>1</v>
      </c>
      <c r="K1641">
        <f t="shared" si="101"/>
        <v>0</v>
      </c>
      <c r="L1641" t="str">
        <f t="shared" si="102"/>
        <v>High</v>
      </c>
      <c r="M1641">
        <f t="shared" si="103"/>
        <v>4.5061608304100043</v>
      </c>
    </row>
    <row r="1642" spans="1:13" x14ac:dyDescent="0.35">
      <c r="A1642">
        <v>8</v>
      </c>
      <c r="B1642" t="s">
        <v>9</v>
      </c>
      <c r="C1642">
        <v>0</v>
      </c>
      <c r="D1642">
        <v>0</v>
      </c>
      <c r="E1642" t="s">
        <v>9</v>
      </c>
      <c r="F1642">
        <v>2</v>
      </c>
      <c r="G1642">
        <v>1</v>
      </c>
      <c r="H1642" t="s">
        <v>8</v>
      </c>
      <c r="I1642">
        <f t="shared" si="100"/>
        <v>1</v>
      </c>
      <c r="J1642">
        <f>IF(Table2[[#This Row],[Drained_after_socializing]]="Yes",1,IF(Table2[[#This Row],[Drained_after_socializing]]="No",0,""))</f>
        <v>1</v>
      </c>
      <c r="K1642">
        <f t="shared" si="101"/>
        <v>1</v>
      </c>
      <c r="L1642" t="str">
        <f t="shared" si="102"/>
        <v>High</v>
      </c>
      <c r="M1642">
        <f t="shared" si="103"/>
        <v>0</v>
      </c>
    </row>
    <row r="1643" spans="1:13" x14ac:dyDescent="0.35">
      <c r="A1643">
        <v>2</v>
      </c>
      <c r="B1643" t="s">
        <v>7</v>
      </c>
      <c r="C1643">
        <v>4</v>
      </c>
      <c r="D1643">
        <v>5</v>
      </c>
      <c r="E1643" t="s">
        <v>7</v>
      </c>
      <c r="F1643">
        <v>13</v>
      </c>
      <c r="G1643">
        <v>6</v>
      </c>
      <c r="H1643" t="s">
        <v>8</v>
      </c>
      <c r="I1643">
        <f t="shared" si="100"/>
        <v>0</v>
      </c>
      <c r="J1643">
        <f>IF(Table2[[#This Row],[Drained_after_socializing]]="Yes",1,IF(Table2[[#This Row],[Drained_after_socializing]]="No",0,""))</f>
        <v>0</v>
      </c>
      <c r="K1643">
        <f t="shared" si="101"/>
        <v>1</v>
      </c>
      <c r="L1643" t="str">
        <f t="shared" si="102"/>
        <v>Low</v>
      </c>
      <c r="M1643">
        <f t="shared" si="103"/>
        <v>0</v>
      </c>
    </row>
    <row r="1644" spans="1:13" x14ac:dyDescent="0.35">
      <c r="A1644">
        <v>2</v>
      </c>
      <c r="B1644" t="s">
        <v>7</v>
      </c>
      <c r="C1644">
        <v>7</v>
      </c>
      <c r="D1644">
        <v>6</v>
      </c>
      <c r="E1644" t="s">
        <v>7</v>
      </c>
      <c r="F1644">
        <v>12</v>
      </c>
      <c r="G1644">
        <v>4</v>
      </c>
      <c r="H1644" t="s">
        <v>8</v>
      </c>
      <c r="I1644">
        <f t="shared" si="100"/>
        <v>0</v>
      </c>
      <c r="J1644">
        <f>IF(Table2[[#This Row],[Drained_after_socializing]]="Yes",1,IF(Table2[[#This Row],[Drained_after_socializing]]="No",0,""))</f>
        <v>0</v>
      </c>
      <c r="K1644">
        <f t="shared" si="101"/>
        <v>1</v>
      </c>
      <c r="L1644" t="str">
        <f t="shared" si="102"/>
        <v>Low</v>
      </c>
      <c r="M1644">
        <f t="shared" si="103"/>
        <v>0</v>
      </c>
    </row>
    <row r="1645" spans="1:13" x14ac:dyDescent="0.35">
      <c r="A1645">
        <v>4</v>
      </c>
      <c r="B1645" t="s">
        <v>9</v>
      </c>
      <c r="C1645">
        <v>0</v>
      </c>
      <c r="D1645">
        <v>3</v>
      </c>
      <c r="E1645" t="s">
        <v>9</v>
      </c>
      <c r="F1645">
        <v>1</v>
      </c>
      <c r="G1645">
        <v>2</v>
      </c>
      <c r="H1645" t="s">
        <v>10</v>
      </c>
      <c r="I1645">
        <f t="shared" si="100"/>
        <v>1</v>
      </c>
      <c r="J1645">
        <f>IF(Table2[[#This Row],[Drained_after_socializing]]="Yes",1,IF(Table2[[#This Row],[Drained_after_socializing]]="No",0,""))</f>
        <v>1</v>
      </c>
      <c r="K1645">
        <f t="shared" si="101"/>
        <v>0</v>
      </c>
      <c r="L1645" t="str">
        <f t="shared" si="102"/>
        <v>Medium</v>
      </c>
      <c r="M1645">
        <f t="shared" si="103"/>
        <v>4.5061608304100043</v>
      </c>
    </row>
    <row r="1646" spans="1:13" x14ac:dyDescent="0.35">
      <c r="A1646">
        <v>10</v>
      </c>
      <c r="B1646" t="s">
        <v>9</v>
      </c>
      <c r="C1646">
        <v>2</v>
      </c>
      <c r="D1646">
        <v>0</v>
      </c>
      <c r="E1646" t="s">
        <v>9</v>
      </c>
      <c r="F1646">
        <v>1</v>
      </c>
      <c r="G1646">
        <v>1</v>
      </c>
      <c r="H1646" t="s">
        <v>10</v>
      </c>
      <c r="I1646">
        <f t="shared" si="100"/>
        <v>1</v>
      </c>
      <c r="J1646">
        <f>IF(Table2[[#This Row],[Drained_after_socializing]]="Yes",1,IF(Table2[[#This Row],[Drained_after_socializing]]="No",0,""))</f>
        <v>1</v>
      </c>
      <c r="K1646">
        <f t="shared" si="101"/>
        <v>0</v>
      </c>
      <c r="L1646" t="str">
        <f t="shared" si="102"/>
        <v>High</v>
      </c>
      <c r="M1646">
        <f t="shared" si="103"/>
        <v>4.5061608304100043</v>
      </c>
    </row>
    <row r="1647" spans="1:13" x14ac:dyDescent="0.35">
      <c r="A1647">
        <v>3</v>
      </c>
      <c r="B1647" t="s">
        <v>7</v>
      </c>
      <c r="C1647">
        <v>6</v>
      </c>
      <c r="D1647">
        <v>5</v>
      </c>
      <c r="E1647" t="s">
        <v>7</v>
      </c>
      <c r="F1647">
        <v>6</v>
      </c>
      <c r="G1647">
        <v>7</v>
      </c>
      <c r="H1647" t="s">
        <v>8</v>
      </c>
      <c r="I1647">
        <f t="shared" si="100"/>
        <v>0</v>
      </c>
      <c r="J1647">
        <f>IF(Table2[[#This Row],[Drained_after_socializing]]="Yes",1,IF(Table2[[#This Row],[Drained_after_socializing]]="No",0,""))</f>
        <v>0</v>
      </c>
      <c r="K1647">
        <f t="shared" si="101"/>
        <v>1</v>
      </c>
      <c r="L1647" t="str">
        <f t="shared" si="102"/>
        <v>Low</v>
      </c>
      <c r="M1647">
        <f t="shared" si="103"/>
        <v>0</v>
      </c>
    </row>
    <row r="1648" spans="1:13" x14ac:dyDescent="0.35">
      <c r="A1648">
        <v>10</v>
      </c>
      <c r="B1648" t="s">
        <v>9</v>
      </c>
      <c r="C1648">
        <v>0</v>
      </c>
      <c r="D1648">
        <v>0</v>
      </c>
      <c r="E1648" t="s">
        <v>9</v>
      </c>
      <c r="F1648">
        <v>4</v>
      </c>
      <c r="G1648">
        <v>0</v>
      </c>
      <c r="H1648" t="s">
        <v>10</v>
      </c>
      <c r="I1648">
        <f t="shared" si="100"/>
        <v>1</v>
      </c>
      <c r="J1648">
        <f>IF(Table2[[#This Row],[Drained_after_socializing]]="Yes",1,IF(Table2[[#This Row],[Drained_after_socializing]]="No",0,""))</f>
        <v>1</v>
      </c>
      <c r="K1648">
        <f t="shared" si="101"/>
        <v>0</v>
      </c>
      <c r="L1648" t="str">
        <f t="shared" si="102"/>
        <v>High</v>
      </c>
      <c r="M1648">
        <f t="shared" si="103"/>
        <v>4.5061608304100043</v>
      </c>
    </row>
    <row r="1649" spans="1:13" x14ac:dyDescent="0.35">
      <c r="A1649">
        <v>2</v>
      </c>
      <c r="B1649" t="s">
        <v>7</v>
      </c>
      <c r="C1649">
        <v>7</v>
      </c>
      <c r="D1649">
        <v>3</v>
      </c>
      <c r="E1649" t="s">
        <v>7</v>
      </c>
      <c r="F1649">
        <v>9</v>
      </c>
      <c r="G1649">
        <v>7</v>
      </c>
      <c r="H1649" t="s">
        <v>8</v>
      </c>
      <c r="I1649">
        <f t="shared" si="100"/>
        <v>0</v>
      </c>
      <c r="J1649">
        <f>IF(Table2[[#This Row],[Drained_after_socializing]]="Yes",1,IF(Table2[[#This Row],[Drained_after_socializing]]="No",0,""))</f>
        <v>0</v>
      </c>
      <c r="K1649">
        <f t="shared" si="101"/>
        <v>1</v>
      </c>
      <c r="L1649" t="str">
        <f t="shared" si="102"/>
        <v>Low</v>
      </c>
      <c r="M1649">
        <f t="shared" si="103"/>
        <v>0</v>
      </c>
    </row>
    <row r="1650" spans="1:13" x14ac:dyDescent="0.35">
      <c r="A1650">
        <v>0</v>
      </c>
      <c r="B1650" t="s">
        <v>7</v>
      </c>
      <c r="C1650">
        <v>8</v>
      </c>
      <c r="D1650">
        <v>3</v>
      </c>
      <c r="E1650" t="s">
        <v>7</v>
      </c>
      <c r="F1650">
        <v>8</v>
      </c>
      <c r="G1650">
        <v>5</v>
      </c>
      <c r="H1650" t="s">
        <v>8</v>
      </c>
      <c r="I1650">
        <f t="shared" si="100"/>
        <v>0</v>
      </c>
      <c r="J1650">
        <f>IF(Table2[[#This Row],[Drained_after_socializing]]="Yes",1,IF(Table2[[#This Row],[Drained_after_socializing]]="No",0,""))</f>
        <v>0</v>
      </c>
      <c r="K1650">
        <f t="shared" si="101"/>
        <v>1</v>
      </c>
      <c r="L1650" t="str">
        <f t="shared" si="102"/>
        <v>Low</v>
      </c>
      <c r="M1650">
        <f t="shared" si="103"/>
        <v>0</v>
      </c>
    </row>
    <row r="1651" spans="1:13" x14ac:dyDescent="0.35">
      <c r="A1651">
        <v>7</v>
      </c>
      <c r="B1651" t="s">
        <v>9</v>
      </c>
      <c r="C1651">
        <v>2</v>
      </c>
      <c r="D1651">
        <v>1</v>
      </c>
      <c r="E1651" t="s">
        <v>9</v>
      </c>
      <c r="F1651">
        <v>1</v>
      </c>
      <c r="G1651">
        <v>2</v>
      </c>
      <c r="H1651" t="s">
        <v>8</v>
      </c>
      <c r="I1651">
        <f t="shared" si="100"/>
        <v>1</v>
      </c>
      <c r="J1651">
        <f>IF(Table2[[#This Row],[Drained_after_socializing]]="Yes",1,IF(Table2[[#This Row],[Drained_after_socializing]]="No",0,""))</f>
        <v>1</v>
      </c>
      <c r="K1651">
        <f t="shared" si="101"/>
        <v>1</v>
      </c>
      <c r="L1651" t="str">
        <f t="shared" si="102"/>
        <v>Medium</v>
      </c>
      <c r="M1651">
        <f t="shared" si="103"/>
        <v>0</v>
      </c>
    </row>
    <row r="1652" spans="1:13" x14ac:dyDescent="0.35">
      <c r="A1652">
        <v>10</v>
      </c>
      <c r="B1652" t="s">
        <v>9</v>
      </c>
      <c r="C1652">
        <v>2</v>
      </c>
      <c r="D1652">
        <v>1</v>
      </c>
      <c r="E1652" t="s">
        <v>9</v>
      </c>
      <c r="F1652">
        <v>4</v>
      </c>
      <c r="G1652">
        <v>1</v>
      </c>
      <c r="H1652" t="s">
        <v>10</v>
      </c>
      <c r="I1652">
        <f t="shared" si="100"/>
        <v>1</v>
      </c>
      <c r="J1652">
        <f>IF(Table2[[#This Row],[Drained_after_socializing]]="Yes",1,IF(Table2[[#This Row],[Drained_after_socializing]]="No",0,""))</f>
        <v>1</v>
      </c>
      <c r="K1652">
        <f t="shared" si="101"/>
        <v>0</v>
      </c>
      <c r="L1652" t="str">
        <f t="shared" si="102"/>
        <v>High</v>
      </c>
      <c r="M1652">
        <f t="shared" si="103"/>
        <v>4.5061608304100043</v>
      </c>
    </row>
    <row r="1653" spans="1:13" x14ac:dyDescent="0.35">
      <c r="A1653">
        <v>10</v>
      </c>
      <c r="B1653" t="s">
        <v>9</v>
      </c>
      <c r="C1653">
        <v>2</v>
      </c>
      <c r="D1653">
        <v>0</v>
      </c>
      <c r="E1653" t="s">
        <v>9</v>
      </c>
      <c r="F1653">
        <v>3</v>
      </c>
      <c r="G1653">
        <v>1</v>
      </c>
      <c r="H1653" t="s">
        <v>10</v>
      </c>
      <c r="I1653">
        <f t="shared" si="100"/>
        <v>1</v>
      </c>
      <c r="J1653">
        <f>IF(Table2[[#This Row],[Drained_after_socializing]]="Yes",1,IF(Table2[[#This Row],[Drained_after_socializing]]="No",0,""))</f>
        <v>1</v>
      </c>
      <c r="K1653">
        <f t="shared" si="101"/>
        <v>0</v>
      </c>
      <c r="L1653" t="str">
        <f t="shared" si="102"/>
        <v>High</v>
      </c>
      <c r="M1653">
        <f t="shared" si="103"/>
        <v>4.5061608304100043</v>
      </c>
    </row>
    <row r="1654" spans="1:13" x14ac:dyDescent="0.35">
      <c r="A1654">
        <v>3</v>
      </c>
      <c r="B1654" t="s">
        <v>7</v>
      </c>
      <c r="C1654">
        <v>8</v>
      </c>
      <c r="D1654">
        <v>4</v>
      </c>
      <c r="E1654" t="s">
        <v>7</v>
      </c>
      <c r="F1654">
        <v>12</v>
      </c>
      <c r="G1654">
        <v>7</v>
      </c>
      <c r="H1654" t="s">
        <v>8</v>
      </c>
      <c r="I1654">
        <f t="shared" si="100"/>
        <v>0</v>
      </c>
      <c r="J1654">
        <f>IF(Table2[[#This Row],[Drained_after_socializing]]="Yes",1,IF(Table2[[#This Row],[Drained_after_socializing]]="No",0,""))</f>
        <v>0</v>
      </c>
      <c r="K1654">
        <f t="shared" si="101"/>
        <v>1</v>
      </c>
      <c r="L1654" t="str">
        <f t="shared" si="102"/>
        <v>Low</v>
      </c>
      <c r="M1654">
        <f t="shared" si="103"/>
        <v>0</v>
      </c>
    </row>
    <row r="1655" spans="1:13" x14ac:dyDescent="0.35">
      <c r="A1655">
        <v>6</v>
      </c>
      <c r="B1655" t="s">
        <v>9</v>
      </c>
      <c r="C1655">
        <v>1</v>
      </c>
      <c r="D1655">
        <v>0</v>
      </c>
      <c r="E1655" t="s">
        <v>7</v>
      </c>
      <c r="F1655">
        <v>5</v>
      </c>
      <c r="G1655">
        <v>2</v>
      </c>
      <c r="H1655" t="s">
        <v>10</v>
      </c>
      <c r="I1655">
        <f t="shared" si="100"/>
        <v>1</v>
      </c>
      <c r="J1655">
        <f>IF(Table2[[#This Row],[Drained_after_socializing]]="Yes",1,IF(Table2[[#This Row],[Drained_after_socializing]]="No",0,""))</f>
        <v>0</v>
      </c>
      <c r="K1655">
        <f t="shared" si="101"/>
        <v>0</v>
      </c>
      <c r="L1655" t="str">
        <f t="shared" si="102"/>
        <v>Medium</v>
      </c>
      <c r="M1655">
        <f t="shared" si="103"/>
        <v>4.5061608304100043</v>
      </c>
    </row>
    <row r="1656" spans="1:13" x14ac:dyDescent="0.35">
      <c r="A1656">
        <v>7</v>
      </c>
      <c r="B1656" t="s">
        <v>9</v>
      </c>
      <c r="C1656">
        <v>2</v>
      </c>
      <c r="D1656">
        <v>2</v>
      </c>
      <c r="E1656" t="s">
        <v>9</v>
      </c>
      <c r="F1656">
        <v>4</v>
      </c>
      <c r="G1656">
        <v>1</v>
      </c>
      <c r="H1656" t="s">
        <v>10</v>
      </c>
      <c r="I1656">
        <f t="shared" si="100"/>
        <v>1</v>
      </c>
      <c r="J1656">
        <f>IF(Table2[[#This Row],[Drained_after_socializing]]="Yes",1,IF(Table2[[#This Row],[Drained_after_socializing]]="No",0,""))</f>
        <v>1</v>
      </c>
      <c r="K1656">
        <f t="shared" si="101"/>
        <v>0</v>
      </c>
      <c r="L1656" t="str">
        <f t="shared" si="102"/>
        <v>Medium</v>
      </c>
      <c r="M1656">
        <f t="shared" si="103"/>
        <v>4.5061608304100043</v>
      </c>
    </row>
    <row r="1657" spans="1:13" x14ac:dyDescent="0.35">
      <c r="A1657">
        <v>7</v>
      </c>
      <c r="B1657" t="s">
        <v>9</v>
      </c>
      <c r="C1657">
        <v>2</v>
      </c>
      <c r="D1657">
        <v>0</v>
      </c>
      <c r="E1657" t="s">
        <v>9</v>
      </c>
      <c r="F1657">
        <v>2</v>
      </c>
      <c r="G1657">
        <v>1</v>
      </c>
      <c r="H1657" t="s">
        <v>8</v>
      </c>
      <c r="I1657">
        <f t="shared" si="100"/>
        <v>1</v>
      </c>
      <c r="J1657">
        <f>IF(Table2[[#This Row],[Drained_after_socializing]]="Yes",1,IF(Table2[[#This Row],[Drained_after_socializing]]="No",0,""))</f>
        <v>1</v>
      </c>
      <c r="K1657">
        <f t="shared" si="101"/>
        <v>1</v>
      </c>
      <c r="L1657" t="str">
        <f t="shared" si="102"/>
        <v>Medium</v>
      </c>
      <c r="M1657">
        <f t="shared" si="103"/>
        <v>0</v>
      </c>
    </row>
    <row r="1658" spans="1:13" x14ac:dyDescent="0.35">
      <c r="A1658">
        <v>1</v>
      </c>
      <c r="B1658" t="s">
        <v>7</v>
      </c>
      <c r="C1658">
        <v>5</v>
      </c>
      <c r="D1658">
        <v>5</v>
      </c>
      <c r="E1658" t="s">
        <v>7</v>
      </c>
      <c r="F1658">
        <v>11</v>
      </c>
      <c r="G1658">
        <v>3</v>
      </c>
      <c r="H1658" t="s">
        <v>8</v>
      </c>
      <c r="I1658">
        <f t="shared" si="100"/>
        <v>0</v>
      </c>
      <c r="J1658">
        <f>IF(Table2[[#This Row],[Drained_after_socializing]]="Yes",1,IF(Table2[[#This Row],[Drained_after_socializing]]="No",0,""))</f>
        <v>0</v>
      </c>
      <c r="K1658">
        <f t="shared" si="101"/>
        <v>1</v>
      </c>
      <c r="L1658" t="str">
        <f t="shared" si="102"/>
        <v>Low</v>
      </c>
      <c r="M1658">
        <f t="shared" si="103"/>
        <v>0</v>
      </c>
    </row>
    <row r="1659" spans="1:13" x14ac:dyDescent="0.35">
      <c r="A1659">
        <v>0</v>
      </c>
      <c r="B1659" t="s">
        <v>7</v>
      </c>
      <c r="C1659">
        <v>9</v>
      </c>
      <c r="D1659">
        <v>4</v>
      </c>
      <c r="E1659" t="s">
        <v>7</v>
      </c>
      <c r="F1659">
        <v>10</v>
      </c>
      <c r="G1659">
        <v>3</v>
      </c>
      <c r="H1659" t="s">
        <v>8</v>
      </c>
      <c r="I1659">
        <f t="shared" si="100"/>
        <v>0</v>
      </c>
      <c r="J1659">
        <f>IF(Table2[[#This Row],[Drained_after_socializing]]="Yes",1,IF(Table2[[#This Row],[Drained_after_socializing]]="No",0,""))</f>
        <v>0</v>
      </c>
      <c r="K1659">
        <f t="shared" si="101"/>
        <v>1</v>
      </c>
      <c r="L1659" t="str">
        <f t="shared" si="102"/>
        <v>Low</v>
      </c>
      <c r="M1659">
        <f t="shared" si="103"/>
        <v>0</v>
      </c>
    </row>
    <row r="1660" spans="1:13" x14ac:dyDescent="0.35">
      <c r="A1660">
        <v>1</v>
      </c>
      <c r="B1660" t="s">
        <v>7</v>
      </c>
      <c r="C1660">
        <v>4</v>
      </c>
      <c r="D1660">
        <v>3</v>
      </c>
      <c r="E1660" t="s">
        <v>7</v>
      </c>
      <c r="F1660">
        <v>10</v>
      </c>
      <c r="G1660">
        <v>4</v>
      </c>
      <c r="H1660" t="s">
        <v>8</v>
      </c>
      <c r="I1660">
        <f t="shared" si="100"/>
        <v>0</v>
      </c>
      <c r="J1660">
        <f>IF(Table2[[#This Row],[Drained_after_socializing]]="Yes",1,IF(Table2[[#This Row],[Drained_after_socializing]]="No",0,""))</f>
        <v>0</v>
      </c>
      <c r="K1660">
        <f t="shared" si="101"/>
        <v>1</v>
      </c>
      <c r="L1660" t="str">
        <f t="shared" si="102"/>
        <v>Low</v>
      </c>
      <c r="M1660">
        <f t="shared" si="103"/>
        <v>0</v>
      </c>
    </row>
    <row r="1661" spans="1:13" x14ac:dyDescent="0.35">
      <c r="A1661">
        <v>6</v>
      </c>
      <c r="B1661" t="s">
        <v>9</v>
      </c>
      <c r="C1661">
        <v>3</v>
      </c>
      <c r="D1661">
        <v>2</v>
      </c>
      <c r="E1661" t="s">
        <v>9</v>
      </c>
      <c r="F1661">
        <v>4</v>
      </c>
      <c r="G1661">
        <v>1</v>
      </c>
      <c r="H1661" t="s">
        <v>10</v>
      </c>
      <c r="I1661">
        <f t="shared" si="100"/>
        <v>1</v>
      </c>
      <c r="J1661">
        <f>IF(Table2[[#This Row],[Drained_after_socializing]]="Yes",1,IF(Table2[[#This Row],[Drained_after_socializing]]="No",0,""))</f>
        <v>1</v>
      </c>
      <c r="K1661">
        <f t="shared" si="101"/>
        <v>0</v>
      </c>
      <c r="L1661" t="str">
        <f t="shared" si="102"/>
        <v>Medium</v>
      </c>
      <c r="M1661">
        <f t="shared" si="103"/>
        <v>4.5061608304100043</v>
      </c>
    </row>
    <row r="1662" spans="1:13" x14ac:dyDescent="0.35">
      <c r="A1662">
        <v>4.5058160029999996</v>
      </c>
      <c r="B1662" t="s">
        <v>7</v>
      </c>
      <c r="C1662">
        <v>4</v>
      </c>
      <c r="D1662">
        <v>3</v>
      </c>
      <c r="E1662" t="s">
        <v>7</v>
      </c>
      <c r="F1662">
        <v>5</v>
      </c>
      <c r="G1662">
        <v>5</v>
      </c>
      <c r="H1662" t="s">
        <v>8</v>
      </c>
      <c r="I1662">
        <f t="shared" si="100"/>
        <v>0</v>
      </c>
      <c r="J1662">
        <f>IF(Table2[[#This Row],[Drained_after_socializing]]="Yes",1,IF(Table2[[#This Row],[Drained_after_socializing]]="No",0,""))</f>
        <v>0</v>
      </c>
      <c r="K1662">
        <f t="shared" si="101"/>
        <v>1</v>
      </c>
      <c r="L1662" t="str">
        <f t="shared" si="102"/>
        <v>Medium</v>
      </c>
      <c r="M1662">
        <f t="shared" si="103"/>
        <v>0</v>
      </c>
    </row>
    <row r="1663" spans="1:13" x14ac:dyDescent="0.35">
      <c r="A1663">
        <v>10</v>
      </c>
      <c r="B1663" t="s">
        <v>9</v>
      </c>
      <c r="C1663">
        <v>0</v>
      </c>
      <c r="D1663">
        <v>1</v>
      </c>
      <c r="E1663" t="s">
        <v>9</v>
      </c>
      <c r="F1663">
        <v>3</v>
      </c>
      <c r="G1663">
        <v>2</v>
      </c>
      <c r="H1663" t="s">
        <v>8</v>
      </c>
      <c r="I1663">
        <f t="shared" si="100"/>
        <v>1</v>
      </c>
      <c r="J1663">
        <f>IF(Table2[[#This Row],[Drained_after_socializing]]="Yes",1,IF(Table2[[#This Row],[Drained_after_socializing]]="No",0,""))</f>
        <v>1</v>
      </c>
      <c r="K1663">
        <f t="shared" si="101"/>
        <v>1</v>
      </c>
      <c r="L1663" t="str">
        <f t="shared" si="102"/>
        <v>High</v>
      </c>
      <c r="M1663">
        <f t="shared" si="103"/>
        <v>0</v>
      </c>
    </row>
    <row r="1664" spans="1:13" x14ac:dyDescent="0.35">
      <c r="A1664">
        <v>8</v>
      </c>
      <c r="B1664" t="s">
        <v>9</v>
      </c>
      <c r="C1664">
        <v>0</v>
      </c>
      <c r="D1664">
        <v>1</v>
      </c>
      <c r="E1664" t="s">
        <v>9</v>
      </c>
      <c r="F1664">
        <v>1</v>
      </c>
      <c r="G1664">
        <v>1</v>
      </c>
      <c r="H1664" t="s">
        <v>10</v>
      </c>
      <c r="I1664">
        <f t="shared" si="100"/>
        <v>1</v>
      </c>
      <c r="J1664">
        <f>IF(Table2[[#This Row],[Drained_after_socializing]]="Yes",1,IF(Table2[[#This Row],[Drained_after_socializing]]="No",0,""))</f>
        <v>1</v>
      </c>
      <c r="K1664">
        <f t="shared" si="101"/>
        <v>0</v>
      </c>
      <c r="L1664" t="str">
        <f t="shared" si="102"/>
        <v>High</v>
      </c>
      <c r="M1664">
        <f t="shared" si="103"/>
        <v>4.5061608304100043</v>
      </c>
    </row>
    <row r="1665" spans="1:13" x14ac:dyDescent="0.35">
      <c r="A1665">
        <v>0</v>
      </c>
      <c r="B1665" t="s">
        <v>7</v>
      </c>
      <c r="C1665">
        <v>9</v>
      </c>
      <c r="D1665">
        <v>6</v>
      </c>
      <c r="E1665" t="s">
        <v>7</v>
      </c>
      <c r="F1665">
        <v>15</v>
      </c>
      <c r="G1665">
        <v>6</v>
      </c>
      <c r="H1665" t="s">
        <v>8</v>
      </c>
      <c r="I1665">
        <f t="shared" si="100"/>
        <v>0</v>
      </c>
      <c r="J1665">
        <f>IF(Table2[[#This Row],[Drained_after_socializing]]="Yes",1,IF(Table2[[#This Row],[Drained_after_socializing]]="No",0,""))</f>
        <v>0</v>
      </c>
      <c r="K1665">
        <f t="shared" si="101"/>
        <v>1</v>
      </c>
      <c r="L1665" t="str">
        <f t="shared" si="102"/>
        <v>Low</v>
      </c>
      <c r="M1665">
        <f t="shared" si="103"/>
        <v>0</v>
      </c>
    </row>
    <row r="1666" spans="1:13" x14ac:dyDescent="0.35">
      <c r="A1666">
        <v>3</v>
      </c>
      <c r="B1666" t="s">
        <v>7</v>
      </c>
      <c r="C1666">
        <v>4</v>
      </c>
      <c r="D1666">
        <v>4</v>
      </c>
      <c r="E1666" t="s">
        <v>7</v>
      </c>
      <c r="F1666">
        <v>11</v>
      </c>
      <c r="G1666">
        <v>7</v>
      </c>
      <c r="H1666" t="s">
        <v>8</v>
      </c>
      <c r="I1666">
        <f t="shared" ref="I1666:I1729" si="104">IF(B1666="Yes",1,IF(B1666="No",0,""))</f>
        <v>0</v>
      </c>
      <c r="J1666">
        <f>IF(Table2[[#This Row],[Drained_after_socializing]]="Yes",1,IF(Table2[[#This Row],[Drained_after_socializing]]="No",0,""))</f>
        <v>0</v>
      </c>
      <c r="K1666">
        <f t="shared" ref="K1666:K1729" si="105">IF(H1666="Extrovert",1,IF(H1666="Introvert",0,""))</f>
        <v>1</v>
      </c>
      <c r="L1666" t="str">
        <f t="shared" ref="L1666:L1729" si="106">IF(A1666&lt;=3,"Low",IF(A1666&lt;=7,"Medium","High"))</f>
        <v>Low</v>
      </c>
      <c r="M1666">
        <f t="shared" ref="M1666:M1729" si="107">AVERAGE(IF(H:H="Introvert",A:A))</f>
        <v>0</v>
      </c>
    </row>
    <row r="1667" spans="1:13" x14ac:dyDescent="0.35">
      <c r="A1667">
        <v>0</v>
      </c>
      <c r="B1667" t="s">
        <v>7</v>
      </c>
      <c r="C1667">
        <v>4</v>
      </c>
      <c r="D1667">
        <v>6</v>
      </c>
      <c r="E1667" t="s">
        <v>7</v>
      </c>
      <c r="F1667">
        <v>14</v>
      </c>
      <c r="G1667">
        <v>5</v>
      </c>
      <c r="H1667" t="s">
        <v>8</v>
      </c>
      <c r="I1667">
        <f t="shared" si="104"/>
        <v>0</v>
      </c>
      <c r="J1667">
        <f>IF(Table2[[#This Row],[Drained_after_socializing]]="Yes",1,IF(Table2[[#This Row],[Drained_after_socializing]]="No",0,""))</f>
        <v>0</v>
      </c>
      <c r="K1667">
        <f t="shared" si="105"/>
        <v>1</v>
      </c>
      <c r="L1667" t="str">
        <f t="shared" si="106"/>
        <v>Low</v>
      </c>
      <c r="M1667">
        <f t="shared" si="107"/>
        <v>0</v>
      </c>
    </row>
    <row r="1668" spans="1:13" x14ac:dyDescent="0.35">
      <c r="A1668">
        <v>1</v>
      </c>
      <c r="B1668" t="s">
        <v>7</v>
      </c>
      <c r="C1668">
        <v>9</v>
      </c>
      <c r="D1668">
        <v>3</v>
      </c>
      <c r="E1668" t="s">
        <v>7</v>
      </c>
      <c r="F1668">
        <v>6.2688629120000003</v>
      </c>
      <c r="G1668">
        <v>7</v>
      </c>
      <c r="H1668" t="s">
        <v>8</v>
      </c>
      <c r="I1668">
        <f t="shared" si="104"/>
        <v>0</v>
      </c>
      <c r="J1668">
        <f>IF(Table2[[#This Row],[Drained_after_socializing]]="Yes",1,IF(Table2[[#This Row],[Drained_after_socializing]]="No",0,""))</f>
        <v>0</v>
      </c>
      <c r="K1668">
        <f t="shared" si="105"/>
        <v>1</v>
      </c>
      <c r="L1668" t="str">
        <f t="shared" si="106"/>
        <v>Low</v>
      </c>
      <c r="M1668">
        <f t="shared" si="107"/>
        <v>0</v>
      </c>
    </row>
    <row r="1669" spans="1:13" x14ac:dyDescent="0.35">
      <c r="A1669">
        <v>0</v>
      </c>
      <c r="B1669" t="s">
        <v>7</v>
      </c>
      <c r="C1669">
        <v>4</v>
      </c>
      <c r="D1669">
        <v>3</v>
      </c>
      <c r="E1669" t="s">
        <v>7</v>
      </c>
      <c r="F1669">
        <v>12</v>
      </c>
      <c r="G1669">
        <v>7</v>
      </c>
      <c r="H1669" t="s">
        <v>8</v>
      </c>
      <c r="I1669">
        <f t="shared" si="104"/>
        <v>0</v>
      </c>
      <c r="J1669">
        <f>IF(Table2[[#This Row],[Drained_after_socializing]]="Yes",1,IF(Table2[[#This Row],[Drained_after_socializing]]="No",0,""))</f>
        <v>0</v>
      </c>
      <c r="K1669">
        <f t="shared" si="105"/>
        <v>1</v>
      </c>
      <c r="L1669" t="str">
        <f t="shared" si="106"/>
        <v>Low</v>
      </c>
      <c r="M1669">
        <f t="shared" si="107"/>
        <v>0</v>
      </c>
    </row>
    <row r="1670" spans="1:13" x14ac:dyDescent="0.35">
      <c r="A1670">
        <v>6</v>
      </c>
      <c r="B1670" t="s">
        <v>9</v>
      </c>
      <c r="C1670">
        <v>2</v>
      </c>
      <c r="D1670">
        <v>2</v>
      </c>
      <c r="E1670" t="s">
        <v>9</v>
      </c>
      <c r="F1670">
        <v>1</v>
      </c>
      <c r="G1670">
        <v>2</v>
      </c>
      <c r="H1670" t="s">
        <v>10</v>
      </c>
      <c r="I1670">
        <f t="shared" si="104"/>
        <v>1</v>
      </c>
      <c r="J1670">
        <f>IF(Table2[[#This Row],[Drained_after_socializing]]="Yes",1,IF(Table2[[#This Row],[Drained_after_socializing]]="No",0,""))</f>
        <v>1</v>
      </c>
      <c r="K1670">
        <f t="shared" si="105"/>
        <v>0</v>
      </c>
      <c r="L1670" t="str">
        <f t="shared" si="106"/>
        <v>Medium</v>
      </c>
      <c r="M1670">
        <f t="shared" si="107"/>
        <v>4.5061608304100043</v>
      </c>
    </row>
    <row r="1671" spans="1:13" x14ac:dyDescent="0.35">
      <c r="A1671">
        <v>8</v>
      </c>
      <c r="B1671" t="s">
        <v>9</v>
      </c>
      <c r="C1671">
        <v>3</v>
      </c>
      <c r="D1671">
        <v>2</v>
      </c>
      <c r="E1671" t="s">
        <v>9</v>
      </c>
      <c r="F1671">
        <v>3</v>
      </c>
      <c r="G1671">
        <v>2</v>
      </c>
      <c r="H1671" t="s">
        <v>10</v>
      </c>
      <c r="I1671">
        <f t="shared" si="104"/>
        <v>1</v>
      </c>
      <c r="J1671">
        <f>IF(Table2[[#This Row],[Drained_after_socializing]]="Yes",1,IF(Table2[[#This Row],[Drained_after_socializing]]="No",0,""))</f>
        <v>1</v>
      </c>
      <c r="K1671">
        <f t="shared" si="105"/>
        <v>0</v>
      </c>
      <c r="L1671" t="str">
        <f t="shared" si="106"/>
        <v>High</v>
      </c>
      <c r="M1671">
        <f t="shared" si="107"/>
        <v>4.5061608304100043</v>
      </c>
    </row>
    <row r="1672" spans="1:13" x14ac:dyDescent="0.35">
      <c r="A1672">
        <v>0</v>
      </c>
      <c r="B1672" t="s">
        <v>7</v>
      </c>
      <c r="C1672">
        <v>9</v>
      </c>
      <c r="D1672">
        <v>3</v>
      </c>
      <c r="E1672" t="s">
        <v>7</v>
      </c>
      <c r="F1672">
        <v>5</v>
      </c>
      <c r="G1672">
        <v>6</v>
      </c>
      <c r="H1672" t="s">
        <v>8</v>
      </c>
      <c r="I1672">
        <f t="shared" si="104"/>
        <v>0</v>
      </c>
      <c r="J1672">
        <f>IF(Table2[[#This Row],[Drained_after_socializing]]="Yes",1,IF(Table2[[#This Row],[Drained_after_socializing]]="No",0,""))</f>
        <v>0</v>
      </c>
      <c r="K1672">
        <f t="shared" si="105"/>
        <v>1</v>
      </c>
      <c r="L1672" t="str">
        <f t="shared" si="106"/>
        <v>Low</v>
      </c>
      <c r="M1672">
        <f t="shared" si="107"/>
        <v>0</v>
      </c>
    </row>
    <row r="1673" spans="1:13" x14ac:dyDescent="0.35">
      <c r="A1673">
        <v>2</v>
      </c>
      <c r="B1673" t="s">
        <v>7</v>
      </c>
      <c r="C1673">
        <v>7</v>
      </c>
      <c r="D1673">
        <v>6</v>
      </c>
      <c r="E1673" t="s">
        <v>7</v>
      </c>
      <c r="F1673">
        <v>12</v>
      </c>
      <c r="G1673">
        <v>7</v>
      </c>
      <c r="H1673" t="s">
        <v>8</v>
      </c>
      <c r="I1673">
        <f t="shared" si="104"/>
        <v>0</v>
      </c>
      <c r="J1673">
        <f>IF(Table2[[#This Row],[Drained_after_socializing]]="Yes",1,IF(Table2[[#This Row],[Drained_after_socializing]]="No",0,""))</f>
        <v>0</v>
      </c>
      <c r="K1673">
        <f t="shared" si="105"/>
        <v>1</v>
      </c>
      <c r="L1673" t="str">
        <f t="shared" si="106"/>
        <v>Low</v>
      </c>
      <c r="M1673">
        <f t="shared" si="107"/>
        <v>0</v>
      </c>
    </row>
    <row r="1674" spans="1:13" x14ac:dyDescent="0.35">
      <c r="A1674">
        <v>4.5058160029999996</v>
      </c>
      <c r="B1674" t="s">
        <v>7</v>
      </c>
      <c r="C1674">
        <v>8</v>
      </c>
      <c r="D1674">
        <v>6</v>
      </c>
      <c r="E1674" t="s">
        <v>7</v>
      </c>
      <c r="F1674">
        <v>5</v>
      </c>
      <c r="G1674">
        <v>7</v>
      </c>
      <c r="H1674" t="s">
        <v>8</v>
      </c>
      <c r="I1674">
        <f t="shared" si="104"/>
        <v>0</v>
      </c>
      <c r="J1674">
        <f>IF(Table2[[#This Row],[Drained_after_socializing]]="Yes",1,IF(Table2[[#This Row],[Drained_after_socializing]]="No",0,""))</f>
        <v>0</v>
      </c>
      <c r="K1674">
        <f t="shared" si="105"/>
        <v>1</v>
      </c>
      <c r="L1674" t="str">
        <f t="shared" si="106"/>
        <v>Medium</v>
      </c>
      <c r="M1674">
        <f t="shared" si="107"/>
        <v>0</v>
      </c>
    </row>
    <row r="1675" spans="1:13" x14ac:dyDescent="0.35">
      <c r="A1675">
        <v>1</v>
      </c>
      <c r="B1675" t="s">
        <v>7</v>
      </c>
      <c r="C1675">
        <v>7</v>
      </c>
      <c r="D1675">
        <v>3</v>
      </c>
      <c r="E1675" t="s">
        <v>7</v>
      </c>
      <c r="F1675">
        <v>9</v>
      </c>
      <c r="G1675">
        <v>3</v>
      </c>
      <c r="H1675" t="s">
        <v>8</v>
      </c>
      <c r="I1675">
        <f t="shared" si="104"/>
        <v>0</v>
      </c>
      <c r="J1675">
        <f>IF(Table2[[#This Row],[Drained_after_socializing]]="Yes",1,IF(Table2[[#This Row],[Drained_after_socializing]]="No",0,""))</f>
        <v>0</v>
      </c>
      <c r="K1675">
        <f t="shared" si="105"/>
        <v>1</v>
      </c>
      <c r="L1675" t="str">
        <f t="shared" si="106"/>
        <v>Low</v>
      </c>
      <c r="M1675">
        <f t="shared" si="107"/>
        <v>0</v>
      </c>
    </row>
    <row r="1676" spans="1:13" x14ac:dyDescent="0.35">
      <c r="A1676">
        <v>2</v>
      </c>
      <c r="B1676" t="s">
        <v>7</v>
      </c>
      <c r="C1676">
        <v>9</v>
      </c>
      <c r="D1676">
        <v>5</v>
      </c>
      <c r="E1676" t="s">
        <v>7</v>
      </c>
      <c r="F1676">
        <v>11</v>
      </c>
      <c r="G1676">
        <v>3</v>
      </c>
      <c r="H1676" t="s">
        <v>8</v>
      </c>
      <c r="I1676">
        <f t="shared" si="104"/>
        <v>0</v>
      </c>
      <c r="J1676">
        <f>IF(Table2[[#This Row],[Drained_after_socializing]]="Yes",1,IF(Table2[[#This Row],[Drained_after_socializing]]="No",0,""))</f>
        <v>0</v>
      </c>
      <c r="K1676">
        <f t="shared" si="105"/>
        <v>1</v>
      </c>
      <c r="L1676" t="str">
        <f t="shared" si="106"/>
        <v>Low</v>
      </c>
      <c r="M1676">
        <f t="shared" si="107"/>
        <v>0</v>
      </c>
    </row>
    <row r="1677" spans="1:13" x14ac:dyDescent="0.35">
      <c r="A1677">
        <v>2</v>
      </c>
      <c r="B1677" t="s">
        <v>7</v>
      </c>
      <c r="C1677">
        <v>7</v>
      </c>
      <c r="D1677">
        <v>4</v>
      </c>
      <c r="E1677" t="s">
        <v>7</v>
      </c>
      <c r="F1677">
        <v>6</v>
      </c>
      <c r="G1677">
        <v>4</v>
      </c>
      <c r="H1677" t="s">
        <v>8</v>
      </c>
      <c r="I1677">
        <f t="shared" si="104"/>
        <v>0</v>
      </c>
      <c r="J1677">
        <f>IF(Table2[[#This Row],[Drained_after_socializing]]="Yes",1,IF(Table2[[#This Row],[Drained_after_socializing]]="No",0,""))</f>
        <v>0</v>
      </c>
      <c r="K1677">
        <f t="shared" si="105"/>
        <v>1</v>
      </c>
      <c r="L1677" t="str">
        <f t="shared" si="106"/>
        <v>Low</v>
      </c>
      <c r="M1677">
        <f t="shared" si="107"/>
        <v>0</v>
      </c>
    </row>
    <row r="1678" spans="1:13" x14ac:dyDescent="0.35">
      <c r="A1678">
        <v>3</v>
      </c>
      <c r="B1678" t="s">
        <v>7</v>
      </c>
      <c r="C1678">
        <v>9</v>
      </c>
      <c r="D1678">
        <v>3</v>
      </c>
      <c r="E1678" t="s">
        <v>7</v>
      </c>
      <c r="F1678">
        <v>8</v>
      </c>
      <c r="G1678">
        <v>4</v>
      </c>
      <c r="H1678" t="s">
        <v>8</v>
      </c>
      <c r="I1678">
        <f t="shared" si="104"/>
        <v>0</v>
      </c>
      <c r="J1678">
        <f>IF(Table2[[#This Row],[Drained_after_socializing]]="Yes",1,IF(Table2[[#This Row],[Drained_after_socializing]]="No",0,""))</f>
        <v>0</v>
      </c>
      <c r="K1678">
        <f t="shared" si="105"/>
        <v>1</v>
      </c>
      <c r="L1678" t="str">
        <f t="shared" si="106"/>
        <v>Low</v>
      </c>
      <c r="M1678">
        <f t="shared" si="107"/>
        <v>0</v>
      </c>
    </row>
    <row r="1679" spans="1:13" x14ac:dyDescent="0.35">
      <c r="A1679">
        <v>0</v>
      </c>
      <c r="B1679" t="s">
        <v>7</v>
      </c>
      <c r="C1679">
        <v>6</v>
      </c>
      <c r="D1679">
        <v>5</v>
      </c>
      <c r="E1679" t="s">
        <v>7</v>
      </c>
      <c r="F1679">
        <v>12</v>
      </c>
      <c r="G1679">
        <v>6</v>
      </c>
      <c r="H1679" t="s">
        <v>8</v>
      </c>
      <c r="I1679">
        <f t="shared" si="104"/>
        <v>0</v>
      </c>
      <c r="J1679">
        <f>IF(Table2[[#This Row],[Drained_after_socializing]]="Yes",1,IF(Table2[[#This Row],[Drained_after_socializing]]="No",0,""))</f>
        <v>0</v>
      </c>
      <c r="K1679">
        <f t="shared" si="105"/>
        <v>1</v>
      </c>
      <c r="L1679" t="str">
        <f t="shared" si="106"/>
        <v>Low</v>
      </c>
      <c r="M1679">
        <f t="shared" si="107"/>
        <v>0</v>
      </c>
    </row>
    <row r="1680" spans="1:13" x14ac:dyDescent="0.35">
      <c r="A1680">
        <v>0</v>
      </c>
      <c r="B1680" t="s">
        <v>7</v>
      </c>
      <c r="C1680">
        <v>4</v>
      </c>
      <c r="D1680">
        <v>6</v>
      </c>
      <c r="E1680" t="s">
        <v>7</v>
      </c>
      <c r="F1680">
        <v>14</v>
      </c>
      <c r="G1680">
        <v>5</v>
      </c>
      <c r="H1680" t="s">
        <v>8</v>
      </c>
      <c r="I1680">
        <f t="shared" si="104"/>
        <v>0</v>
      </c>
      <c r="J1680">
        <f>IF(Table2[[#This Row],[Drained_after_socializing]]="Yes",1,IF(Table2[[#This Row],[Drained_after_socializing]]="No",0,""))</f>
        <v>0</v>
      </c>
      <c r="K1680">
        <f t="shared" si="105"/>
        <v>1</v>
      </c>
      <c r="L1680" t="str">
        <f t="shared" si="106"/>
        <v>Low</v>
      </c>
      <c r="M1680">
        <f t="shared" si="107"/>
        <v>0</v>
      </c>
    </row>
    <row r="1681" spans="1:13" x14ac:dyDescent="0.35">
      <c r="A1681">
        <v>2</v>
      </c>
      <c r="B1681" t="s">
        <v>7</v>
      </c>
      <c r="C1681">
        <v>4</v>
      </c>
      <c r="D1681">
        <v>5</v>
      </c>
      <c r="E1681" t="s">
        <v>7</v>
      </c>
      <c r="F1681">
        <v>6.2688629120000003</v>
      </c>
      <c r="G1681">
        <v>9</v>
      </c>
      <c r="H1681" t="s">
        <v>8</v>
      </c>
      <c r="I1681">
        <f t="shared" si="104"/>
        <v>0</v>
      </c>
      <c r="J1681">
        <f>IF(Table2[[#This Row],[Drained_after_socializing]]="Yes",1,IF(Table2[[#This Row],[Drained_after_socializing]]="No",0,""))</f>
        <v>0</v>
      </c>
      <c r="K1681">
        <f t="shared" si="105"/>
        <v>1</v>
      </c>
      <c r="L1681" t="str">
        <f t="shared" si="106"/>
        <v>Low</v>
      </c>
      <c r="M1681">
        <f t="shared" si="107"/>
        <v>0</v>
      </c>
    </row>
    <row r="1682" spans="1:13" x14ac:dyDescent="0.35">
      <c r="A1682">
        <v>0</v>
      </c>
      <c r="B1682" t="s">
        <v>7</v>
      </c>
      <c r="C1682">
        <v>4</v>
      </c>
      <c r="D1682">
        <v>4</v>
      </c>
      <c r="E1682" t="s">
        <v>7</v>
      </c>
      <c r="F1682">
        <v>6</v>
      </c>
      <c r="G1682">
        <v>5</v>
      </c>
      <c r="H1682" t="s">
        <v>8</v>
      </c>
      <c r="I1682">
        <f t="shared" si="104"/>
        <v>0</v>
      </c>
      <c r="J1682">
        <f>IF(Table2[[#This Row],[Drained_after_socializing]]="Yes",1,IF(Table2[[#This Row],[Drained_after_socializing]]="No",0,""))</f>
        <v>0</v>
      </c>
      <c r="K1682">
        <f t="shared" si="105"/>
        <v>1</v>
      </c>
      <c r="L1682" t="str">
        <f t="shared" si="106"/>
        <v>Low</v>
      </c>
      <c r="M1682">
        <f t="shared" si="107"/>
        <v>0</v>
      </c>
    </row>
    <row r="1683" spans="1:13" x14ac:dyDescent="0.35">
      <c r="A1683">
        <v>6</v>
      </c>
      <c r="B1683" t="s">
        <v>9</v>
      </c>
      <c r="C1683">
        <v>0</v>
      </c>
      <c r="D1683">
        <v>1</v>
      </c>
      <c r="E1683" t="s">
        <v>9</v>
      </c>
      <c r="F1683">
        <v>2</v>
      </c>
      <c r="G1683">
        <v>2</v>
      </c>
      <c r="H1683" t="s">
        <v>10</v>
      </c>
      <c r="I1683">
        <f t="shared" si="104"/>
        <v>1</v>
      </c>
      <c r="J1683">
        <f>IF(Table2[[#This Row],[Drained_after_socializing]]="Yes",1,IF(Table2[[#This Row],[Drained_after_socializing]]="No",0,""))</f>
        <v>1</v>
      </c>
      <c r="K1683">
        <f t="shared" si="105"/>
        <v>0</v>
      </c>
      <c r="L1683" t="str">
        <f t="shared" si="106"/>
        <v>Medium</v>
      </c>
      <c r="M1683">
        <f t="shared" si="107"/>
        <v>4.5061608304100043</v>
      </c>
    </row>
    <row r="1684" spans="1:13" x14ac:dyDescent="0.35">
      <c r="A1684">
        <v>9</v>
      </c>
      <c r="B1684" t="s">
        <v>9</v>
      </c>
      <c r="C1684">
        <v>0</v>
      </c>
      <c r="D1684">
        <v>0</v>
      </c>
      <c r="E1684" t="s">
        <v>9</v>
      </c>
      <c r="F1684">
        <v>4</v>
      </c>
      <c r="G1684">
        <v>2</v>
      </c>
      <c r="H1684" t="s">
        <v>10</v>
      </c>
      <c r="I1684">
        <f t="shared" si="104"/>
        <v>1</v>
      </c>
      <c r="J1684">
        <f>IF(Table2[[#This Row],[Drained_after_socializing]]="Yes",1,IF(Table2[[#This Row],[Drained_after_socializing]]="No",0,""))</f>
        <v>1</v>
      </c>
      <c r="K1684">
        <f t="shared" si="105"/>
        <v>0</v>
      </c>
      <c r="L1684" t="str">
        <f t="shared" si="106"/>
        <v>High</v>
      </c>
      <c r="M1684">
        <f t="shared" si="107"/>
        <v>4.5061608304100043</v>
      </c>
    </row>
    <row r="1685" spans="1:13" x14ac:dyDescent="0.35">
      <c r="A1685">
        <v>7</v>
      </c>
      <c r="B1685" t="s">
        <v>9</v>
      </c>
      <c r="C1685">
        <v>1</v>
      </c>
      <c r="D1685">
        <v>3</v>
      </c>
      <c r="E1685" t="s">
        <v>7</v>
      </c>
      <c r="F1685">
        <v>5</v>
      </c>
      <c r="G1685">
        <v>1</v>
      </c>
      <c r="H1685" t="s">
        <v>10</v>
      </c>
      <c r="I1685">
        <f t="shared" si="104"/>
        <v>1</v>
      </c>
      <c r="J1685">
        <f>IF(Table2[[#This Row],[Drained_after_socializing]]="Yes",1,IF(Table2[[#This Row],[Drained_after_socializing]]="No",0,""))</f>
        <v>0</v>
      </c>
      <c r="K1685">
        <f t="shared" si="105"/>
        <v>0</v>
      </c>
      <c r="L1685" t="str">
        <f t="shared" si="106"/>
        <v>Medium</v>
      </c>
      <c r="M1685">
        <f t="shared" si="107"/>
        <v>4.5061608304100043</v>
      </c>
    </row>
    <row r="1686" spans="1:13" x14ac:dyDescent="0.35">
      <c r="A1686">
        <v>0</v>
      </c>
      <c r="B1686" t="s">
        <v>7</v>
      </c>
      <c r="C1686">
        <v>9</v>
      </c>
      <c r="D1686">
        <v>5</v>
      </c>
      <c r="E1686" t="s">
        <v>7</v>
      </c>
      <c r="F1686">
        <v>12</v>
      </c>
      <c r="G1686">
        <v>4</v>
      </c>
      <c r="H1686" t="s">
        <v>8</v>
      </c>
      <c r="I1686">
        <f t="shared" si="104"/>
        <v>0</v>
      </c>
      <c r="J1686">
        <f>IF(Table2[[#This Row],[Drained_after_socializing]]="Yes",1,IF(Table2[[#This Row],[Drained_after_socializing]]="No",0,""))</f>
        <v>0</v>
      </c>
      <c r="K1686">
        <f t="shared" si="105"/>
        <v>1</v>
      </c>
      <c r="L1686" t="str">
        <f t="shared" si="106"/>
        <v>Low</v>
      </c>
      <c r="M1686">
        <f t="shared" si="107"/>
        <v>0</v>
      </c>
    </row>
    <row r="1687" spans="1:13" x14ac:dyDescent="0.35">
      <c r="A1687">
        <v>4</v>
      </c>
      <c r="B1687" t="s">
        <v>9</v>
      </c>
      <c r="C1687">
        <v>0</v>
      </c>
      <c r="D1687">
        <v>1</v>
      </c>
      <c r="E1687" t="s">
        <v>9</v>
      </c>
      <c r="F1687">
        <v>4</v>
      </c>
      <c r="G1687">
        <v>3.5647266310000001</v>
      </c>
      <c r="H1687" t="s">
        <v>10</v>
      </c>
      <c r="I1687">
        <f t="shared" si="104"/>
        <v>1</v>
      </c>
      <c r="J1687">
        <f>IF(Table2[[#This Row],[Drained_after_socializing]]="Yes",1,IF(Table2[[#This Row],[Drained_after_socializing]]="No",0,""))</f>
        <v>1</v>
      </c>
      <c r="K1687">
        <f t="shared" si="105"/>
        <v>0</v>
      </c>
      <c r="L1687" t="str">
        <f t="shared" si="106"/>
        <v>Medium</v>
      </c>
      <c r="M1687">
        <f t="shared" si="107"/>
        <v>4.5061608304100043</v>
      </c>
    </row>
    <row r="1688" spans="1:13" x14ac:dyDescent="0.35">
      <c r="A1688">
        <v>6</v>
      </c>
      <c r="B1688" t="s">
        <v>9</v>
      </c>
      <c r="C1688">
        <v>0</v>
      </c>
      <c r="D1688">
        <v>2</v>
      </c>
      <c r="E1688" t="s">
        <v>9</v>
      </c>
      <c r="F1688">
        <v>5</v>
      </c>
      <c r="G1688">
        <v>2</v>
      </c>
      <c r="H1688" t="s">
        <v>10</v>
      </c>
      <c r="I1688">
        <f t="shared" si="104"/>
        <v>1</v>
      </c>
      <c r="J1688">
        <f>IF(Table2[[#This Row],[Drained_after_socializing]]="Yes",1,IF(Table2[[#This Row],[Drained_after_socializing]]="No",0,""))</f>
        <v>1</v>
      </c>
      <c r="K1688">
        <f t="shared" si="105"/>
        <v>0</v>
      </c>
      <c r="L1688" t="str">
        <f t="shared" si="106"/>
        <v>Medium</v>
      </c>
      <c r="M1688">
        <f t="shared" si="107"/>
        <v>4.5061608304100043</v>
      </c>
    </row>
    <row r="1689" spans="1:13" x14ac:dyDescent="0.35">
      <c r="A1689">
        <v>1</v>
      </c>
      <c r="B1689" t="s">
        <v>7</v>
      </c>
      <c r="C1689">
        <v>8</v>
      </c>
      <c r="D1689">
        <v>3</v>
      </c>
      <c r="E1689" t="s">
        <v>7</v>
      </c>
      <c r="F1689">
        <v>5</v>
      </c>
      <c r="G1689">
        <v>9</v>
      </c>
      <c r="H1689" t="s">
        <v>8</v>
      </c>
      <c r="I1689">
        <f t="shared" si="104"/>
        <v>0</v>
      </c>
      <c r="J1689">
        <f>IF(Table2[[#This Row],[Drained_after_socializing]]="Yes",1,IF(Table2[[#This Row],[Drained_after_socializing]]="No",0,""))</f>
        <v>0</v>
      </c>
      <c r="K1689">
        <f t="shared" si="105"/>
        <v>1</v>
      </c>
      <c r="L1689" t="str">
        <f t="shared" si="106"/>
        <v>Low</v>
      </c>
      <c r="M1689">
        <f t="shared" si="107"/>
        <v>0</v>
      </c>
    </row>
    <row r="1690" spans="1:13" x14ac:dyDescent="0.35">
      <c r="A1690">
        <v>10</v>
      </c>
      <c r="B1690" t="s">
        <v>9</v>
      </c>
      <c r="C1690">
        <v>0</v>
      </c>
      <c r="D1690">
        <v>2</v>
      </c>
      <c r="E1690" t="s">
        <v>9</v>
      </c>
      <c r="F1690">
        <v>6.2688629120000003</v>
      </c>
      <c r="G1690">
        <v>1</v>
      </c>
      <c r="H1690" t="s">
        <v>10</v>
      </c>
      <c r="I1690">
        <f t="shared" si="104"/>
        <v>1</v>
      </c>
      <c r="J1690">
        <f>IF(Table2[[#This Row],[Drained_after_socializing]]="Yes",1,IF(Table2[[#This Row],[Drained_after_socializing]]="No",0,""))</f>
        <v>1</v>
      </c>
      <c r="K1690">
        <f t="shared" si="105"/>
        <v>0</v>
      </c>
      <c r="L1690" t="str">
        <f t="shared" si="106"/>
        <v>High</v>
      </c>
      <c r="M1690">
        <f t="shared" si="107"/>
        <v>4.5061608304100043</v>
      </c>
    </row>
    <row r="1691" spans="1:13" x14ac:dyDescent="0.35">
      <c r="A1691">
        <v>3</v>
      </c>
      <c r="B1691" t="s">
        <v>7</v>
      </c>
      <c r="C1691">
        <v>8</v>
      </c>
      <c r="D1691">
        <v>4</v>
      </c>
      <c r="E1691" t="s">
        <v>7</v>
      </c>
      <c r="F1691">
        <v>15</v>
      </c>
      <c r="G1691">
        <v>4</v>
      </c>
      <c r="H1691" t="s">
        <v>8</v>
      </c>
      <c r="I1691">
        <f t="shared" si="104"/>
        <v>0</v>
      </c>
      <c r="J1691">
        <f>IF(Table2[[#This Row],[Drained_after_socializing]]="Yes",1,IF(Table2[[#This Row],[Drained_after_socializing]]="No",0,""))</f>
        <v>0</v>
      </c>
      <c r="K1691">
        <f t="shared" si="105"/>
        <v>1</v>
      </c>
      <c r="L1691" t="str">
        <f t="shared" si="106"/>
        <v>Low</v>
      </c>
      <c r="M1691">
        <f t="shared" si="107"/>
        <v>0</v>
      </c>
    </row>
    <row r="1692" spans="1:13" x14ac:dyDescent="0.35">
      <c r="A1692">
        <v>7</v>
      </c>
      <c r="B1692" t="s">
        <v>9</v>
      </c>
      <c r="C1692">
        <v>2</v>
      </c>
      <c r="D1692">
        <v>0</v>
      </c>
      <c r="E1692" t="s">
        <v>9</v>
      </c>
      <c r="F1692">
        <v>1</v>
      </c>
      <c r="G1692">
        <v>0</v>
      </c>
      <c r="H1692" t="s">
        <v>10</v>
      </c>
      <c r="I1692">
        <f t="shared" si="104"/>
        <v>1</v>
      </c>
      <c r="J1692">
        <f>IF(Table2[[#This Row],[Drained_after_socializing]]="Yes",1,IF(Table2[[#This Row],[Drained_after_socializing]]="No",0,""))</f>
        <v>1</v>
      </c>
      <c r="K1692">
        <f t="shared" si="105"/>
        <v>0</v>
      </c>
      <c r="L1692" t="str">
        <f t="shared" si="106"/>
        <v>Medium</v>
      </c>
      <c r="M1692">
        <f t="shared" si="107"/>
        <v>4.5061608304100043</v>
      </c>
    </row>
    <row r="1693" spans="1:13" x14ac:dyDescent="0.35">
      <c r="A1693">
        <v>9</v>
      </c>
      <c r="B1693" t="s">
        <v>9</v>
      </c>
      <c r="C1693">
        <v>1</v>
      </c>
      <c r="D1693">
        <v>1</v>
      </c>
      <c r="E1693" t="s">
        <v>9</v>
      </c>
      <c r="F1693">
        <v>4</v>
      </c>
      <c r="G1693">
        <v>1</v>
      </c>
      <c r="H1693" t="s">
        <v>10</v>
      </c>
      <c r="I1693">
        <f t="shared" si="104"/>
        <v>1</v>
      </c>
      <c r="J1693">
        <f>IF(Table2[[#This Row],[Drained_after_socializing]]="Yes",1,IF(Table2[[#This Row],[Drained_after_socializing]]="No",0,""))</f>
        <v>1</v>
      </c>
      <c r="K1693">
        <f t="shared" si="105"/>
        <v>0</v>
      </c>
      <c r="L1693" t="str">
        <f t="shared" si="106"/>
        <v>High</v>
      </c>
      <c r="M1693">
        <f t="shared" si="107"/>
        <v>4.5061608304100043</v>
      </c>
    </row>
    <row r="1694" spans="1:13" x14ac:dyDescent="0.35">
      <c r="A1694">
        <v>3</v>
      </c>
      <c r="B1694" t="s">
        <v>7</v>
      </c>
      <c r="C1694">
        <v>6</v>
      </c>
      <c r="D1694">
        <v>5</v>
      </c>
      <c r="E1694" t="s">
        <v>7</v>
      </c>
      <c r="F1694">
        <v>13</v>
      </c>
      <c r="G1694">
        <v>9</v>
      </c>
      <c r="H1694" t="s">
        <v>8</v>
      </c>
      <c r="I1694">
        <f t="shared" si="104"/>
        <v>0</v>
      </c>
      <c r="J1694">
        <f>IF(Table2[[#This Row],[Drained_after_socializing]]="Yes",1,IF(Table2[[#This Row],[Drained_after_socializing]]="No",0,""))</f>
        <v>0</v>
      </c>
      <c r="K1694">
        <f t="shared" si="105"/>
        <v>1</v>
      </c>
      <c r="L1694" t="str">
        <f t="shared" si="106"/>
        <v>Low</v>
      </c>
      <c r="M1694">
        <f t="shared" si="107"/>
        <v>0</v>
      </c>
    </row>
    <row r="1695" spans="1:13" x14ac:dyDescent="0.35">
      <c r="A1695">
        <v>10</v>
      </c>
      <c r="B1695" t="s">
        <v>9</v>
      </c>
      <c r="C1695">
        <v>3</v>
      </c>
      <c r="D1695">
        <v>2</v>
      </c>
      <c r="E1695" t="s">
        <v>9</v>
      </c>
      <c r="F1695">
        <v>2</v>
      </c>
      <c r="G1695">
        <v>2</v>
      </c>
      <c r="H1695" t="s">
        <v>10</v>
      </c>
      <c r="I1695">
        <f t="shared" si="104"/>
        <v>1</v>
      </c>
      <c r="J1695">
        <f>IF(Table2[[#This Row],[Drained_after_socializing]]="Yes",1,IF(Table2[[#This Row],[Drained_after_socializing]]="No",0,""))</f>
        <v>1</v>
      </c>
      <c r="K1695">
        <f t="shared" si="105"/>
        <v>0</v>
      </c>
      <c r="L1695" t="str">
        <f t="shared" si="106"/>
        <v>High</v>
      </c>
      <c r="M1695">
        <f t="shared" si="107"/>
        <v>4.5061608304100043</v>
      </c>
    </row>
    <row r="1696" spans="1:13" x14ac:dyDescent="0.35">
      <c r="A1696">
        <v>4</v>
      </c>
      <c r="B1696" t="s">
        <v>9</v>
      </c>
      <c r="C1696">
        <v>1</v>
      </c>
      <c r="D1696">
        <v>0</v>
      </c>
      <c r="E1696" t="s">
        <v>9</v>
      </c>
      <c r="F1696">
        <v>2</v>
      </c>
      <c r="G1696">
        <v>0</v>
      </c>
      <c r="H1696" t="s">
        <v>10</v>
      </c>
      <c r="I1696">
        <f t="shared" si="104"/>
        <v>1</v>
      </c>
      <c r="J1696">
        <f>IF(Table2[[#This Row],[Drained_after_socializing]]="Yes",1,IF(Table2[[#This Row],[Drained_after_socializing]]="No",0,""))</f>
        <v>1</v>
      </c>
      <c r="K1696">
        <f t="shared" si="105"/>
        <v>0</v>
      </c>
      <c r="L1696" t="str">
        <f t="shared" si="106"/>
        <v>Medium</v>
      </c>
      <c r="M1696">
        <f t="shared" si="107"/>
        <v>4.5061608304100043</v>
      </c>
    </row>
    <row r="1697" spans="1:13" x14ac:dyDescent="0.35">
      <c r="A1697">
        <v>2</v>
      </c>
      <c r="B1697" t="s">
        <v>7</v>
      </c>
      <c r="C1697">
        <v>7</v>
      </c>
      <c r="D1697">
        <v>3</v>
      </c>
      <c r="E1697" t="s">
        <v>7</v>
      </c>
      <c r="F1697">
        <v>12</v>
      </c>
      <c r="G1697">
        <v>3</v>
      </c>
      <c r="H1697" t="s">
        <v>8</v>
      </c>
      <c r="I1697">
        <f t="shared" si="104"/>
        <v>0</v>
      </c>
      <c r="J1697">
        <f>IF(Table2[[#This Row],[Drained_after_socializing]]="Yes",1,IF(Table2[[#This Row],[Drained_after_socializing]]="No",0,""))</f>
        <v>0</v>
      </c>
      <c r="K1697">
        <f t="shared" si="105"/>
        <v>1</v>
      </c>
      <c r="L1697" t="str">
        <f t="shared" si="106"/>
        <v>Low</v>
      </c>
      <c r="M1697">
        <f t="shared" si="107"/>
        <v>0</v>
      </c>
    </row>
    <row r="1698" spans="1:13" x14ac:dyDescent="0.35">
      <c r="A1698">
        <v>0</v>
      </c>
      <c r="B1698" t="s">
        <v>7</v>
      </c>
      <c r="C1698">
        <v>7</v>
      </c>
      <c r="D1698">
        <v>5</v>
      </c>
      <c r="E1698" t="s">
        <v>7</v>
      </c>
      <c r="F1698">
        <v>14</v>
      </c>
      <c r="G1698">
        <v>6</v>
      </c>
      <c r="H1698" t="s">
        <v>8</v>
      </c>
      <c r="I1698">
        <f t="shared" si="104"/>
        <v>0</v>
      </c>
      <c r="J1698">
        <f>IF(Table2[[#This Row],[Drained_after_socializing]]="Yes",1,IF(Table2[[#This Row],[Drained_after_socializing]]="No",0,""))</f>
        <v>0</v>
      </c>
      <c r="K1698">
        <f t="shared" si="105"/>
        <v>1</v>
      </c>
      <c r="L1698" t="str">
        <f t="shared" si="106"/>
        <v>Low</v>
      </c>
      <c r="M1698">
        <f t="shared" si="107"/>
        <v>0</v>
      </c>
    </row>
    <row r="1699" spans="1:13" x14ac:dyDescent="0.35">
      <c r="A1699">
        <v>5</v>
      </c>
      <c r="B1699" t="s">
        <v>7</v>
      </c>
      <c r="C1699">
        <v>3</v>
      </c>
      <c r="D1699">
        <v>2</v>
      </c>
      <c r="E1699" t="s">
        <v>9</v>
      </c>
      <c r="F1699">
        <v>3</v>
      </c>
      <c r="G1699">
        <v>2</v>
      </c>
      <c r="H1699" t="s">
        <v>10</v>
      </c>
      <c r="I1699">
        <f t="shared" si="104"/>
        <v>0</v>
      </c>
      <c r="J1699">
        <f>IF(Table2[[#This Row],[Drained_after_socializing]]="Yes",1,IF(Table2[[#This Row],[Drained_after_socializing]]="No",0,""))</f>
        <v>1</v>
      </c>
      <c r="K1699">
        <f t="shared" si="105"/>
        <v>0</v>
      </c>
      <c r="L1699" t="str">
        <f t="shared" si="106"/>
        <v>Medium</v>
      </c>
      <c r="M1699">
        <f t="shared" si="107"/>
        <v>4.5061608304100043</v>
      </c>
    </row>
    <row r="1700" spans="1:13" x14ac:dyDescent="0.35">
      <c r="A1700">
        <v>2</v>
      </c>
      <c r="B1700" t="s">
        <v>7</v>
      </c>
      <c r="C1700">
        <v>6</v>
      </c>
      <c r="D1700">
        <v>4</v>
      </c>
      <c r="E1700" t="s">
        <v>7</v>
      </c>
      <c r="F1700">
        <v>15</v>
      </c>
      <c r="G1700">
        <v>3</v>
      </c>
      <c r="H1700" t="s">
        <v>8</v>
      </c>
      <c r="I1700">
        <f t="shared" si="104"/>
        <v>0</v>
      </c>
      <c r="J1700">
        <f>IF(Table2[[#This Row],[Drained_after_socializing]]="Yes",1,IF(Table2[[#This Row],[Drained_after_socializing]]="No",0,""))</f>
        <v>0</v>
      </c>
      <c r="K1700">
        <f t="shared" si="105"/>
        <v>1</v>
      </c>
      <c r="L1700" t="str">
        <f t="shared" si="106"/>
        <v>Low</v>
      </c>
      <c r="M1700">
        <f t="shared" si="107"/>
        <v>0</v>
      </c>
    </row>
    <row r="1701" spans="1:13" x14ac:dyDescent="0.35">
      <c r="A1701">
        <v>4</v>
      </c>
      <c r="B1701" t="s">
        <v>9</v>
      </c>
      <c r="C1701">
        <v>1</v>
      </c>
      <c r="D1701">
        <v>0</v>
      </c>
      <c r="E1701" t="s">
        <v>9</v>
      </c>
      <c r="F1701">
        <v>2</v>
      </c>
      <c r="G1701">
        <v>1</v>
      </c>
      <c r="H1701" t="s">
        <v>10</v>
      </c>
      <c r="I1701">
        <f t="shared" si="104"/>
        <v>1</v>
      </c>
      <c r="J1701">
        <f>IF(Table2[[#This Row],[Drained_after_socializing]]="Yes",1,IF(Table2[[#This Row],[Drained_after_socializing]]="No",0,""))</f>
        <v>1</v>
      </c>
      <c r="K1701">
        <f t="shared" si="105"/>
        <v>0</v>
      </c>
      <c r="L1701" t="str">
        <f t="shared" si="106"/>
        <v>Medium</v>
      </c>
      <c r="M1701">
        <f t="shared" si="107"/>
        <v>4.5061608304100043</v>
      </c>
    </row>
    <row r="1702" spans="1:13" x14ac:dyDescent="0.35">
      <c r="A1702">
        <v>4</v>
      </c>
      <c r="B1702" t="s">
        <v>9</v>
      </c>
      <c r="C1702">
        <v>2</v>
      </c>
      <c r="D1702">
        <v>0</v>
      </c>
      <c r="E1702" t="s">
        <v>9</v>
      </c>
      <c r="F1702">
        <v>5</v>
      </c>
      <c r="G1702">
        <v>1</v>
      </c>
      <c r="H1702" t="s">
        <v>10</v>
      </c>
      <c r="I1702">
        <f t="shared" si="104"/>
        <v>1</v>
      </c>
      <c r="J1702">
        <f>IF(Table2[[#This Row],[Drained_after_socializing]]="Yes",1,IF(Table2[[#This Row],[Drained_after_socializing]]="No",0,""))</f>
        <v>1</v>
      </c>
      <c r="K1702">
        <f t="shared" si="105"/>
        <v>0</v>
      </c>
      <c r="L1702" t="str">
        <f t="shared" si="106"/>
        <v>Medium</v>
      </c>
      <c r="M1702">
        <f t="shared" si="107"/>
        <v>4.5061608304100043</v>
      </c>
    </row>
    <row r="1703" spans="1:13" x14ac:dyDescent="0.35">
      <c r="A1703">
        <v>0</v>
      </c>
      <c r="B1703" t="s">
        <v>7</v>
      </c>
      <c r="C1703">
        <v>9</v>
      </c>
      <c r="D1703">
        <v>6</v>
      </c>
      <c r="E1703" t="s">
        <v>7</v>
      </c>
      <c r="F1703">
        <v>12</v>
      </c>
      <c r="G1703">
        <v>5</v>
      </c>
      <c r="H1703" t="s">
        <v>8</v>
      </c>
      <c r="I1703">
        <f t="shared" si="104"/>
        <v>0</v>
      </c>
      <c r="J1703">
        <f>IF(Table2[[#This Row],[Drained_after_socializing]]="Yes",1,IF(Table2[[#This Row],[Drained_after_socializing]]="No",0,""))</f>
        <v>0</v>
      </c>
      <c r="K1703">
        <f t="shared" si="105"/>
        <v>1</v>
      </c>
      <c r="L1703" t="str">
        <f t="shared" si="106"/>
        <v>Low</v>
      </c>
      <c r="M1703">
        <f t="shared" si="107"/>
        <v>0</v>
      </c>
    </row>
    <row r="1704" spans="1:13" x14ac:dyDescent="0.35">
      <c r="A1704">
        <v>2</v>
      </c>
      <c r="B1704" t="s">
        <v>7</v>
      </c>
      <c r="C1704">
        <v>6</v>
      </c>
      <c r="D1704">
        <v>3</v>
      </c>
      <c r="E1704" t="s">
        <v>7</v>
      </c>
      <c r="F1704">
        <v>6.2688629120000003</v>
      </c>
      <c r="G1704">
        <v>4</v>
      </c>
      <c r="H1704" t="s">
        <v>8</v>
      </c>
      <c r="I1704">
        <f t="shared" si="104"/>
        <v>0</v>
      </c>
      <c r="J1704">
        <f>IF(Table2[[#This Row],[Drained_after_socializing]]="Yes",1,IF(Table2[[#This Row],[Drained_after_socializing]]="No",0,""))</f>
        <v>0</v>
      </c>
      <c r="K1704">
        <f t="shared" si="105"/>
        <v>1</v>
      </c>
      <c r="L1704" t="str">
        <f t="shared" si="106"/>
        <v>Low</v>
      </c>
      <c r="M1704">
        <f t="shared" si="107"/>
        <v>0</v>
      </c>
    </row>
    <row r="1705" spans="1:13" x14ac:dyDescent="0.35">
      <c r="A1705">
        <v>2</v>
      </c>
      <c r="B1705" t="s">
        <v>7</v>
      </c>
      <c r="C1705">
        <v>9</v>
      </c>
      <c r="D1705">
        <v>4</v>
      </c>
      <c r="E1705" t="s">
        <v>7</v>
      </c>
      <c r="F1705">
        <v>15</v>
      </c>
      <c r="G1705">
        <v>5</v>
      </c>
      <c r="H1705" t="s">
        <v>8</v>
      </c>
      <c r="I1705">
        <f t="shared" si="104"/>
        <v>0</v>
      </c>
      <c r="J1705">
        <f>IF(Table2[[#This Row],[Drained_after_socializing]]="Yes",1,IF(Table2[[#This Row],[Drained_after_socializing]]="No",0,""))</f>
        <v>0</v>
      </c>
      <c r="K1705">
        <f t="shared" si="105"/>
        <v>1</v>
      </c>
      <c r="L1705" t="str">
        <f t="shared" si="106"/>
        <v>Low</v>
      </c>
      <c r="M1705">
        <f t="shared" si="107"/>
        <v>0</v>
      </c>
    </row>
    <row r="1706" spans="1:13" x14ac:dyDescent="0.35">
      <c r="A1706">
        <v>10</v>
      </c>
      <c r="B1706" t="s">
        <v>9</v>
      </c>
      <c r="C1706">
        <v>0</v>
      </c>
      <c r="D1706">
        <v>2</v>
      </c>
      <c r="E1706" t="s">
        <v>9</v>
      </c>
      <c r="F1706">
        <v>4</v>
      </c>
      <c r="G1706">
        <v>1</v>
      </c>
      <c r="H1706" t="s">
        <v>8</v>
      </c>
      <c r="I1706">
        <f t="shared" si="104"/>
        <v>1</v>
      </c>
      <c r="J1706">
        <f>IF(Table2[[#This Row],[Drained_after_socializing]]="Yes",1,IF(Table2[[#This Row],[Drained_after_socializing]]="No",0,""))</f>
        <v>1</v>
      </c>
      <c r="K1706">
        <f t="shared" si="105"/>
        <v>1</v>
      </c>
      <c r="L1706" t="str">
        <f t="shared" si="106"/>
        <v>High</v>
      </c>
      <c r="M1706">
        <f t="shared" si="107"/>
        <v>0</v>
      </c>
    </row>
    <row r="1707" spans="1:13" x14ac:dyDescent="0.35">
      <c r="A1707">
        <v>0</v>
      </c>
      <c r="B1707" t="s">
        <v>7</v>
      </c>
      <c r="C1707">
        <v>8</v>
      </c>
      <c r="D1707">
        <v>4</v>
      </c>
      <c r="E1707" t="s">
        <v>7</v>
      </c>
      <c r="F1707">
        <v>14</v>
      </c>
      <c r="G1707">
        <v>7</v>
      </c>
      <c r="H1707" t="s">
        <v>8</v>
      </c>
      <c r="I1707">
        <f t="shared" si="104"/>
        <v>0</v>
      </c>
      <c r="J1707">
        <f>IF(Table2[[#This Row],[Drained_after_socializing]]="Yes",1,IF(Table2[[#This Row],[Drained_after_socializing]]="No",0,""))</f>
        <v>0</v>
      </c>
      <c r="K1707">
        <f t="shared" si="105"/>
        <v>1</v>
      </c>
      <c r="L1707" t="str">
        <f t="shared" si="106"/>
        <v>Low</v>
      </c>
      <c r="M1707">
        <f t="shared" si="107"/>
        <v>0</v>
      </c>
    </row>
    <row r="1708" spans="1:13" x14ac:dyDescent="0.35">
      <c r="A1708">
        <v>1</v>
      </c>
      <c r="B1708" t="s">
        <v>7</v>
      </c>
      <c r="C1708">
        <v>8</v>
      </c>
      <c r="D1708">
        <v>3</v>
      </c>
      <c r="E1708" t="s">
        <v>7</v>
      </c>
      <c r="F1708">
        <v>14</v>
      </c>
      <c r="G1708">
        <v>6</v>
      </c>
      <c r="H1708" t="s">
        <v>8</v>
      </c>
      <c r="I1708">
        <f t="shared" si="104"/>
        <v>0</v>
      </c>
      <c r="J1708">
        <f>IF(Table2[[#This Row],[Drained_after_socializing]]="Yes",1,IF(Table2[[#This Row],[Drained_after_socializing]]="No",0,""))</f>
        <v>0</v>
      </c>
      <c r="K1708">
        <f t="shared" si="105"/>
        <v>1</v>
      </c>
      <c r="L1708" t="str">
        <f t="shared" si="106"/>
        <v>Low</v>
      </c>
      <c r="M1708">
        <f t="shared" si="107"/>
        <v>0</v>
      </c>
    </row>
    <row r="1709" spans="1:13" x14ac:dyDescent="0.35">
      <c r="A1709">
        <v>8</v>
      </c>
      <c r="B1709" t="s">
        <v>9</v>
      </c>
      <c r="C1709">
        <v>2</v>
      </c>
      <c r="D1709">
        <v>2</v>
      </c>
      <c r="E1709" t="s">
        <v>9</v>
      </c>
      <c r="F1709">
        <v>6.2688629120000003</v>
      </c>
      <c r="G1709">
        <v>1</v>
      </c>
      <c r="H1709" t="s">
        <v>10</v>
      </c>
      <c r="I1709">
        <f t="shared" si="104"/>
        <v>1</v>
      </c>
      <c r="J1709">
        <f>IF(Table2[[#This Row],[Drained_after_socializing]]="Yes",1,IF(Table2[[#This Row],[Drained_after_socializing]]="No",0,""))</f>
        <v>1</v>
      </c>
      <c r="K1709">
        <f t="shared" si="105"/>
        <v>0</v>
      </c>
      <c r="L1709" t="str">
        <f t="shared" si="106"/>
        <v>High</v>
      </c>
      <c r="M1709">
        <f t="shared" si="107"/>
        <v>4.5061608304100043</v>
      </c>
    </row>
    <row r="1710" spans="1:13" x14ac:dyDescent="0.35">
      <c r="A1710">
        <v>3</v>
      </c>
      <c r="B1710" t="s">
        <v>7</v>
      </c>
      <c r="C1710">
        <v>4</v>
      </c>
      <c r="D1710">
        <v>3</v>
      </c>
      <c r="E1710" t="s">
        <v>7</v>
      </c>
      <c r="F1710">
        <v>15</v>
      </c>
      <c r="G1710">
        <v>9</v>
      </c>
      <c r="H1710" t="s">
        <v>8</v>
      </c>
      <c r="I1710">
        <f t="shared" si="104"/>
        <v>0</v>
      </c>
      <c r="J1710">
        <f>IF(Table2[[#This Row],[Drained_after_socializing]]="Yes",1,IF(Table2[[#This Row],[Drained_after_socializing]]="No",0,""))</f>
        <v>0</v>
      </c>
      <c r="K1710">
        <f t="shared" si="105"/>
        <v>1</v>
      </c>
      <c r="L1710" t="str">
        <f t="shared" si="106"/>
        <v>Low</v>
      </c>
      <c r="M1710">
        <f t="shared" si="107"/>
        <v>0</v>
      </c>
    </row>
    <row r="1711" spans="1:13" x14ac:dyDescent="0.35">
      <c r="A1711">
        <v>9</v>
      </c>
      <c r="B1711" t="s">
        <v>9</v>
      </c>
      <c r="C1711">
        <v>3</v>
      </c>
      <c r="D1711">
        <v>0</v>
      </c>
      <c r="E1711" t="s">
        <v>9</v>
      </c>
      <c r="F1711">
        <v>5</v>
      </c>
      <c r="G1711">
        <v>1</v>
      </c>
      <c r="H1711" t="s">
        <v>10</v>
      </c>
      <c r="I1711">
        <f t="shared" si="104"/>
        <v>1</v>
      </c>
      <c r="J1711">
        <f>IF(Table2[[#This Row],[Drained_after_socializing]]="Yes",1,IF(Table2[[#This Row],[Drained_after_socializing]]="No",0,""))</f>
        <v>1</v>
      </c>
      <c r="K1711">
        <f t="shared" si="105"/>
        <v>0</v>
      </c>
      <c r="L1711" t="str">
        <f t="shared" si="106"/>
        <v>High</v>
      </c>
      <c r="M1711">
        <f t="shared" si="107"/>
        <v>4.5061608304100043</v>
      </c>
    </row>
    <row r="1712" spans="1:13" x14ac:dyDescent="0.35">
      <c r="A1712">
        <v>7</v>
      </c>
      <c r="B1712" t="s">
        <v>9</v>
      </c>
      <c r="C1712">
        <v>0</v>
      </c>
      <c r="D1712">
        <v>0</v>
      </c>
      <c r="E1712" t="s">
        <v>9</v>
      </c>
      <c r="F1712">
        <v>1</v>
      </c>
      <c r="G1712">
        <v>0</v>
      </c>
      <c r="H1712" t="s">
        <v>10</v>
      </c>
      <c r="I1712">
        <f t="shared" si="104"/>
        <v>1</v>
      </c>
      <c r="J1712">
        <f>IF(Table2[[#This Row],[Drained_after_socializing]]="Yes",1,IF(Table2[[#This Row],[Drained_after_socializing]]="No",0,""))</f>
        <v>1</v>
      </c>
      <c r="K1712">
        <f t="shared" si="105"/>
        <v>0</v>
      </c>
      <c r="L1712" t="str">
        <f t="shared" si="106"/>
        <v>Medium</v>
      </c>
      <c r="M1712">
        <f t="shared" si="107"/>
        <v>4.5061608304100043</v>
      </c>
    </row>
    <row r="1713" spans="1:13" x14ac:dyDescent="0.35">
      <c r="A1713">
        <v>8</v>
      </c>
      <c r="B1713" t="s">
        <v>9</v>
      </c>
      <c r="C1713">
        <v>1</v>
      </c>
      <c r="D1713">
        <v>0</v>
      </c>
      <c r="E1713" t="s">
        <v>9</v>
      </c>
      <c r="F1713">
        <v>5</v>
      </c>
      <c r="G1713">
        <v>2</v>
      </c>
      <c r="H1713" t="s">
        <v>10</v>
      </c>
      <c r="I1713">
        <f t="shared" si="104"/>
        <v>1</v>
      </c>
      <c r="J1713">
        <f>IF(Table2[[#This Row],[Drained_after_socializing]]="Yes",1,IF(Table2[[#This Row],[Drained_after_socializing]]="No",0,""))</f>
        <v>1</v>
      </c>
      <c r="K1713">
        <f t="shared" si="105"/>
        <v>0</v>
      </c>
      <c r="L1713" t="str">
        <f t="shared" si="106"/>
        <v>High</v>
      </c>
      <c r="M1713">
        <f t="shared" si="107"/>
        <v>4.5061608304100043</v>
      </c>
    </row>
    <row r="1714" spans="1:13" x14ac:dyDescent="0.35">
      <c r="A1714">
        <v>10</v>
      </c>
      <c r="B1714" t="s">
        <v>9</v>
      </c>
      <c r="C1714">
        <v>2</v>
      </c>
      <c r="D1714">
        <v>2</v>
      </c>
      <c r="E1714" t="s">
        <v>9</v>
      </c>
      <c r="F1714">
        <v>2</v>
      </c>
      <c r="G1714">
        <v>1</v>
      </c>
      <c r="H1714" t="s">
        <v>10</v>
      </c>
      <c r="I1714">
        <f t="shared" si="104"/>
        <v>1</v>
      </c>
      <c r="J1714">
        <f>IF(Table2[[#This Row],[Drained_after_socializing]]="Yes",1,IF(Table2[[#This Row],[Drained_after_socializing]]="No",0,""))</f>
        <v>1</v>
      </c>
      <c r="K1714">
        <f t="shared" si="105"/>
        <v>0</v>
      </c>
      <c r="L1714" t="str">
        <f t="shared" si="106"/>
        <v>High</v>
      </c>
      <c r="M1714">
        <f t="shared" si="107"/>
        <v>4.5061608304100043</v>
      </c>
    </row>
    <row r="1715" spans="1:13" x14ac:dyDescent="0.35">
      <c r="A1715">
        <v>3</v>
      </c>
      <c r="B1715" t="s">
        <v>7</v>
      </c>
      <c r="C1715">
        <v>8</v>
      </c>
      <c r="D1715">
        <v>5</v>
      </c>
      <c r="E1715" t="s">
        <v>7</v>
      </c>
      <c r="F1715">
        <v>14</v>
      </c>
      <c r="G1715">
        <v>3</v>
      </c>
      <c r="H1715" t="s">
        <v>8</v>
      </c>
      <c r="I1715">
        <f t="shared" si="104"/>
        <v>0</v>
      </c>
      <c r="J1715">
        <f>IF(Table2[[#This Row],[Drained_after_socializing]]="Yes",1,IF(Table2[[#This Row],[Drained_after_socializing]]="No",0,""))</f>
        <v>0</v>
      </c>
      <c r="K1715">
        <f t="shared" si="105"/>
        <v>1</v>
      </c>
      <c r="L1715" t="str">
        <f t="shared" si="106"/>
        <v>Low</v>
      </c>
      <c r="M1715">
        <f t="shared" si="107"/>
        <v>0</v>
      </c>
    </row>
    <row r="1716" spans="1:13" x14ac:dyDescent="0.35">
      <c r="A1716">
        <v>4.5058160029999996</v>
      </c>
      <c r="B1716" t="s">
        <v>7</v>
      </c>
      <c r="C1716">
        <v>9</v>
      </c>
      <c r="D1716">
        <v>5</v>
      </c>
      <c r="E1716" t="s">
        <v>7</v>
      </c>
      <c r="F1716">
        <v>9</v>
      </c>
      <c r="G1716">
        <v>6</v>
      </c>
      <c r="H1716" t="s">
        <v>8</v>
      </c>
      <c r="I1716">
        <f t="shared" si="104"/>
        <v>0</v>
      </c>
      <c r="J1716">
        <f>IF(Table2[[#This Row],[Drained_after_socializing]]="Yes",1,IF(Table2[[#This Row],[Drained_after_socializing]]="No",0,""))</f>
        <v>0</v>
      </c>
      <c r="K1716">
        <f t="shared" si="105"/>
        <v>1</v>
      </c>
      <c r="L1716" t="str">
        <f t="shared" si="106"/>
        <v>Medium</v>
      </c>
      <c r="M1716">
        <f t="shared" si="107"/>
        <v>0</v>
      </c>
    </row>
    <row r="1717" spans="1:13" x14ac:dyDescent="0.35">
      <c r="A1717">
        <v>2</v>
      </c>
      <c r="B1717" t="s">
        <v>7</v>
      </c>
      <c r="C1717">
        <v>7</v>
      </c>
      <c r="D1717">
        <v>5</v>
      </c>
      <c r="E1717" t="s">
        <v>7</v>
      </c>
      <c r="F1717">
        <v>5</v>
      </c>
      <c r="G1717">
        <v>6</v>
      </c>
      <c r="H1717" t="s">
        <v>8</v>
      </c>
      <c r="I1717">
        <f t="shared" si="104"/>
        <v>0</v>
      </c>
      <c r="J1717">
        <f>IF(Table2[[#This Row],[Drained_after_socializing]]="Yes",1,IF(Table2[[#This Row],[Drained_after_socializing]]="No",0,""))</f>
        <v>0</v>
      </c>
      <c r="K1717">
        <f t="shared" si="105"/>
        <v>1</v>
      </c>
      <c r="L1717" t="str">
        <f t="shared" si="106"/>
        <v>Low</v>
      </c>
      <c r="M1717">
        <f t="shared" si="107"/>
        <v>0</v>
      </c>
    </row>
    <row r="1718" spans="1:13" x14ac:dyDescent="0.35">
      <c r="A1718">
        <v>10</v>
      </c>
      <c r="B1718" t="s">
        <v>9</v>
      </c>
      <c r="C1718">
        <v>3</v>
      </c>
      <c r="D1718">
        <v>0</v>
      </c>
      <c r="E1718" t="s">
        <v>9</v>
      </c>
      <c r="F1718">
        <v>3</v>
      </c>
      <c r="G1718">
        <v>0</v>
      </c>
      <c r="H1718" t="s">
        <v>10</v>
      </c>
      <c r="I1718">
        <f t="shared" si="104"/>
        <v>1</v>
      </c>
      <c r="J1718">
        <f>IF(Table2[[#This Row],[Drained_after_socializing]]="Yes",1,IF(Table2[[#This Row],[Drained_after_socializing]]="No",0,""))</f>
        <v>1</v>
      </c>
      <c r="K1718">
        <f t="shared" si="105"/>
        <v>0</v>
      </c>
      <c r="L1718" t="str">
        <f t="shared" si="106"/>
        <v>High</v>
      </c>
      <c r="M1718">
        <f t="shared" si="107"/>
        <v>4.5061608304100043</v>
      </c>
    </row>
    <row r="1719" spans="1:13" x14ac:dyDescent="0.35">
      <c r="A1719">
        <v>0</v>
      </c>
      <c r="B1719" t="s">
        <v>7</v>
      </c>
      <c r="C1719">
        <v>6</v>
      </c>
      <c r="D1719">
        <v>7</v>
      </c>
      <c r="E1719" t="s">
        <v>7</v>
      </c>
      <c r="F1719">
        <v>13</v>
      </c>
      <c r="G1719">
        <v>9</v>
      </c>
      <c r="H1719" t="s">
        <v>10</v>
      </c>
      <c r="I1719">
        <f t="shared" si="104"/>
        <v>0</v>
      </c>
      <c r="J1719">
        <f>IF(Table2[[#This Row],[Drained_after_socializing]]="Yes",1,IF(Table2[[#This Row],[Drained_after_socializing]]="No",0,""))</f>
        <v>0</v>
      </c>
      <c r="K1719">
        <f t="shared" si="105"/>
        <v>0</v>
      </c>
      <c r="L1719" t="str">
        <f t="shared" si="106"/>
        <v>Low</v>
      </c>
      <c r="M1719">
        <f t="shared" si="107"/>
        <v>4.5061608304100043</v>
      </c>
    </row>
    <row r="1720" spans="1:13" x14ac:dyDescent="0.35">
      <c r="A1720">
        <v>8</v>
      </c>
      <c r="B1720" t="s">
        <v>9</v>
      </c>
      <c r="C1720">
        <v>0</v>
      </c>
      <c r="D1720">
        <v>2</v>
      </c>
      <c r="E1720" t="s">
        <v>9</v>
      </c>
      <c r="F1720">
        <v>4</v>
      </c>
      <c r="G1720">
        <v>1</v>
      </c>
      <c r="H1720" t="s">
        <v>10</v>
      </c>
      <c r="I1720">
        <f t="shared" si="104"/>
        <v>1</v>
      </c>
      <c r="J1720">
        <f>IF(Table2[[#This Row],[Drained_after_socializing]]="Yes",1,IF(Table2[[#This Row],[Drained_after_socializing]]="No",0,""))</f>
        <v>1</v>
      </c>
      <c r="K1720">
        <f t="shared" si="105"/>
        <v>0</v>
      </c>
      <c r="L1720" t="str">
        <f t="shared" si="106"/>
        <v>High</v>
      </c>
      <c r="M1720">
        <f t="shared" si="107"/>
        <v>4.5061608304100043</v>
      </c>
    </row>
    <row r="1721" spans="1:13" x14ac:dyDescent="0.35">
      <c r="A1721">
        <v>11</v>
      </c>
      <c r="B1721" t="s">
        <v>9</v>
      </c>
      <c r="C1721">
        <v>1</v>
      </c>
      <c r="D1721">
        <v>0</v>
      </c>
      <c r="E1721" t="s">
        <v>9</v>
      </c>
      <c r="F1721">
        <v>2</v>
      </c>
      <c r="G1721">
        <v>2</v>
      </c>
      <c r="H1721" t="s">
        <v>10</v>
      </c>
      <c r="I1721">
        <f t="shared" si="104"/>
        <v>1</v>
      </c>
      <c r="J1721">
        <f>IF(Table2[[#This Row],[Drained_after_socializing]]="Yes",1,IF(Table2[[#This Row],[Drained_after_socializing]]="No",0,""))</f>
        <v>1</v>
      </c>
      <c r="K1721">
        <f t="shared" si="105"/>
        <v>0</v>
      </c>
      <c r="L1721" t="str">
        <f t="shared" si="106"/>
        <v>High</v>
      </c>
      <c r="M1721">
        <f t="shared" si="107"/>
        <v>4.5061608304100043</v>
      </c>
    </row>
    <row r="1722" spans="1:13" x14ac:dyDescent="0.35">
      <c r="A1722">
        <v>0</v>
      </c>
      <c r="B1722" t="s">
        <v>7</v>
      </c>
      <c r="C1722">
        <v>8</v>
      </c>
      <c r="D1722">
        <v>6</v>
      </c>
      <c r="E1722" t="s">
        <v>7</v>
      </c>
      <c r="F1722">
        <v>9</v>
      </c>
      <c r="G1722">
        <v>3</v>
      </c>
      <c r="H1722" t="s">
        <v>8</v>
      </c>
      <c r="I1722">
        <f t="shared" si="104"/>
        <v>0</v>
      </c>
      <c r="J1722">
        <f>IF(Table2[[#This Row],[Drained_after_socializing]]="Yes",1,IF(Table2[[#This Row],[Drained_after_socializing]]="No",0,""))</f>
        <v>0</v>
      </c>
      <c r="K1722">
        <f t="shared" si="105"/>
        <v>1</v>
      </c>
      <c r="L1722" t="str">
        <f t="shared" si="106"/>
        <v>Low</v>
      </c>
      <c r="M1722">
        <f t="shared" si="107"/>
        <v>0</v>
      </c>
    </row>
    <row r="1723" spans="1:13" x14ac:dyDescent="0.35">
      <c r="A1723">
        <v>11</v>
      </c>
      <c r="B1723" t="s">
        <v>9</v>
      </c>
      <c r="C1723">
        <v>0</v>
      </c>
      <c r="D1723">
        <v>0</v>
      </c>
      <c r="E1723" t="s">
        <v>9</v>
      </c>
      <c r="F1723">
        <v>2</v>
      </c>
      <c r="G1723">
        <v>2</v>
      </c>
      <c r="H1723" t="s">
        <v>8</v>
      </c>
      <c r="I1723">
        <f t="shared" si="104"/>
        <v>1</v>
      </c>
      <c r="J1723">
        <f>IF(Table2[[#This Row],[Drained_after_socializing]]="Yes",1,IF(Table2[[#This Row],[Drained_after_socializing]]="No",0,""))</f>
        <v>1</v>
      </c>
      <c r="K1723">
        <f t="shared" si="105"/>
        <v>1</v>
      </c>
      <c r="L1723" t="str">
        <f t="shared" si="106"/>
        <v>High</v>
      </c>
      <c r="M1723">
        <f t="shared" si="107"/>
        <v>0</v>
      </c>
    </row>
    <row r="1724" spans="1:13" x14ac:dyDescent="0.35">
      <c r="A1724">
        <v>3</v>
      </c>
      <c r="B1724" t="s">
        <v>7</v>
      </c>
      <c r="C1724">
        <v>6</v>
      </c>
      <c r="D1724">
        <v>3</v>
      </c>
      <c r="E1724" t="s">
        <v>7</v>
      </c>
      <c r="F1724">
        <v>6</v>
      </c>
      <c r="G1724">
        <v>5</v>
      </c>
      <c r="H1724" t="s">
        <v>8</v>
      </c>
      <c r="I1724">
        <f t="shared" si="104"/>
        <v>0</v>
      </c>
      <c r="J1724">
        <f>IF(Table2[[#This Row],[Drained_after_socializing]]="Yes",1,IF(Table2[[#This Row],[Drained_after_socializing]]="No",0,""))</f>
        <v>0</v>
      </c>
      <c r="K1724">
        <f t="shared" si="105"/>
        <v>1</v>
      </c>
      <c r="L1724" t="str">
        <f t="shared" si="106"/>
        <v>Low</v>
      </c>
      <c r="M1724">
        <f t="shared" si="107"/>
        <v>0</v>
      </c>
    </row>
    <row r="1725" spans="1:13" x14ac:dyDescent="0.35">
      <c r="A1725">
        <v>9</v>
      </c>
      <c r="B1725" t="s">
        <v>9</v>
      </c>
      <c r="C1725">
        <v>3.963354475</v>
      </c>
      <c r="D1725">
        <v>2</v>
      </c>
      <c r="E1725" t="s">
        <v>9</v>
      </c>
      <c r="F1725">
        <v>4</v>
      </c>
      <c r="G1725">
        <v>1</v>
      </c>
      <c r="H1725" t="s">
        <v>10</v>
      </c>
      <c r="I1725">
        <f t="shared" si="104"/>
        <v>1</v>
      </c>
      <c r="J1725">
        <f>IF(Table2[[#This Row],[Drained_after_socializing]]="Yes",1,IF(Table2[[#This Row],[Drained_after_socializing]]="No",0,""))</f>
        <v>1</v>
      </c>
      <c r="K1725">
        <f t="shared" si="105"/>
        <v>0</v>
      </c>
      <c r="L1725" t="str">
        <f t="shared" si="106"/>
        <v>High</v>
      </c>
      <c r="M1725">
        <f t="shared" si="107"/>
        <v>4.5061608304100043</v>
      </c>
    </row>
    <row r="1726" spans="1:13" x14ac:dyDescent="0.35">
      <c r="A1726">
        <v>0</v>
      </c>
      <c r="B1726" t="s">
        <v>7</v>
      </c>
      <c r="C1726">
        <v>9</v>
      </c>
      <c r="D1726">
        <v>5</v>
      </c>
      <c r="E1726" t="s">
        <v>7</v>
      </c>
      <c r="F1726">
        <v>11</v>
      </c>
      <c r="G1726">
        <v>6</v>
      </c>
      <c r="H1726" t="s">
        <v>8</v>
      </c>
      <c r="I1726">
        <f t="shared" si="104"/>
        <v>0</v>
      </c>
      <c r="J1726">
        <f>IF(Table2[[#This Row],[Drained_after_socializing]]="Yes",1,IF(Table2[[#This Row],[Drained_after_socializing]]="No",0,""))</f>
        <v>0</v>
      </c>
      <c r="K1726">
        <f t="shared" si="105"/>
        <v>1</v>
      </c>
      <c r="L1726" t="str">
        <f t="shared" si="106"/>
        <v>Low</v>
      </c>
      <c r="M1726">
        <f t="shared" si="107"/>
        <v>0</v>
      </c>
    </row>
    <row r="1727" spans="1:13" x14ac:dyDescent="0.35">
      <c r="A1727">
        <v>0</v>
      </c>
      <c r="B1727" t="s">
        <v>7</v>
      </c>
      <c r="C1727">
        <v>4</v>
      </c>
      <c r="D1727">
        <v>6</v>
      </c>
      <c r="E1727" t="s">
        <v>7</v>
      </c>
      <c r="F1727">
        <v>8</v>
      </c>
      <c r="G1727">
        <v>3</v>
      </c>
      <c r="H1727" t="s">
        <v>8</v>
      </c>
      <c r="I1727">
        <f t="shared" si="104"/>
        <v>0</v>
      </c>
      <c r="J1727">
        <f>IF(Table2[[#This Row],[Drained_after_socializing]]="Yes",1,IF(Table2[[#This Row],[Drained_after_socializing]]="No",0,""))</f>
        <v>0</v>
      </c>
      <c r="K1727">
        <f t="shared" si="105"/>
        <v>1</v>
      </c>
      <c r="L1727" t="str">
        <f t="shared" si="106"/>
        <v>Low</v>
      </c>
      <c r="M1727">
        <f t="shared" si="107"/>
        <v>0</v>
      </c>
    </row>
    <row r="1728" spans="1:13" x14ac:dyDescent="0.35">
      <c r="A1728">
        <v>1</v>
      </c>
      <c r="B1728" t="s">
        <v>7</v>
      </c>
      <c r="C1728">
        <v>5</v>
      </c>
      <c r="D1728">
        <v>6</v>
      </c>
      <c r="E1728" t="s">
        <v>7</v>
      </c>
      <c r="F1728">
        <v>10</v>
      </c>
      <c r="G1728">
        <v>3</v>
      </c>
      <c r="H1728" t="s">
        <v>8</v>
      </c>
      <c r="I1728">
        <f t="shared" si="104"/>
        <v>0</v>
      </c>
      <c r="J1728">
        <f>IF(Table2[[#This Row],[Drained_after_socializing]]="Yes",1,IF(Table2[[#This Row],[Drained_after_socializing]]="No",0,""))</f>
        <v>0</v>
      </c>
      <c r="K1728">
        <f t="shared" si="105"/>
        <v>1</v>
      </c>
      <c r="L1728" t="str">
        <f t="shared" si="106"/>
        <v>Low</v>
      </c>
      <c r="M1728">
        <f t="shared" si="107"/>
        <v>0</v>
      </c>
    </row>
    <row r="1729" spans="1:13" x14ac:dyDescent="0.35">
      <c r="A1729">
        <v>2</v>
      </c>
      <c r="B1729" t="s">
        <v>7</v>
      </c>
      <c r="C1729">
        <v>6</v>
      </c>
      <c r="D1729">
        <v>4</v>
      </c>
      <c r="E1729" t="s">
        <v>7</v>
      </c>
      <c r="F1729">
        <v>8</v>
      </c>
      <c r="G1729">
        <v>8</v>
      </c>
      <c r="H1729" t="s">
        <v>8</v>
      </c>
      <c r="I1729">
        <f t="shared" si="104"/>
        <v>0</v>
      </c>
      <c r="J1729">
        <f>IF(Table2[[#This Row],[Drained_after_socializing]]="Yes",1,IF(Table2[[#This Row],[Drained_after_socializing]]="No",0,""))</f>
        <v>0</v>
      </c>
      <c r="K1729">
        <f t="shared" si="105"/>
        <v>1</v>
      </c>
      <c r="L1729" t="str">
        <f t="shared" si="106"/>
        <v>Low</v>
      </c>
      <c r="M1729">
        <f t="shared" si="107"/>
        <v>0</v>
      </c>
    </row>
    <row r="1730" spans="1:13" x14ac:dyDescent="0.35">
      <c r="A1730">
        <v>10</v>
      </c>
      <c r="B1730" t="s">
        <v>9</v>
      </c>
      <c r="C1730">
        <v>2</v>
      </c>
      <c r="D1730">
        <v>1</v>
      </c>
      <c r="E1730" t="s">
        <v>9</v>
      </c>
      <c r="F1730">
        <v>4</v>
      </c>
      <c r="G1730">
        <v>1</v>
      </c>
      <c r="H1730" t="s">
        <v>10</v>
      </c>
      <c r="I1730">
        <f t="shared" ref="I1730:I1793" si="108">IF(B1730="Yes",1,IF(B1730="No",0,""))</f>
        <v>1</v>
      </c>
      <c r="J1730">
        <f>IF(Table2[[#This Row],[Drained_after_socializing]]="Yes",1,IF(Table2[[#This Row],[Drained_after_socializing]]="No",0,""))</f>
        <v>1</v>
      </c>
      <c r="K1730">
        <f t="shared" ref="K1730:K1793" si="109">IF(H1730="Extrovert",1,IF(H1730="Introvert",0,""))</f>
        <v>0</v>
      </c>
      <c r="L1730" t="str">
        <f t="shared" ref="L1730:L1793" si="110">IF(A1730&lt;=3,"Low",IF(A1730&lt;=7,"Medium","High"))</f>
        <v>High</v>
      </c>
      <c r="M1730">
        <f t="shared" ref="M1730:M1793" si="111">AVERAGE(IF(H:H="Introvert",A:A))</f>
        <v>4.5061608304100043</v>
      </c>
    </row>
    <row r="1731" spans="1:13" x14ac:dyDescent="0.35">
      <c r="A1731">
        <v>6</v>
      </c>
      <c r="B1731" t="s">
        <v>9</v>
      </c>
      <c r="C1731">
        <v>0</v>
      </c>
      <c r="D1731">
        <v>1</v>
      </c>
      <c r="E1731" t="s">
        <v>9</v>
      </c>
      <c r="F1731">
        <v>3</v>
      </c>
      <c r="G1731">
        <v>2</v>
      </c>
      <c r="H1731" t="s">
        <v>10</v>
      </c>
      <c r="I1731">
        <f t="shared" si="108"/>
        <v>1</v>
      </c>
      <c r="J1731">
        <f>IF(Table2[[#This Row],[Drained_after_socializing]]="Yes",1,IF(Table2[[#This Row],[Drained_after_socializing]]="No",0,""))</f>
        <v>1</v>
      </c>
      <c r="K1731">
        <f t="shared" si="109"/>
        <v>0</v>
      </c>
      <c r="L1731" t="str">
        <f t="shared" si="110"/>
        <v>Medium</v>
      </c>
      <c r="M1731">
        <f t="shared" si="111"/>
        <v>4.5061608304100043</v>
      </c>
    </row>
    <row r="1732" spans="1:13" x14ac:dyDescent="0.35">
      <c r="A1732">
        <v>11</v>
      </c>
      <c r="B1732" t="s">
        <v>9</v>
      </c>
      <c r="C1732">
        <v>0</v>
      </c>
      <c r="D1732">
        <v>2</v>
      </c>
      <c r="E1732" t="s">
        <v>9</v>
      </c>
      <c r="F1732">
        <v>2</v>
      </c>
      <c r="G1732">
        <v>0</v>
      </c>
      <c r="H1732" t="s">
        <v>10</v>
      </c>
      <c r="I1732">
        <f t="shared" si="108"/>
        <v>1</v>
      </c>
      <c r="J1732">
        <f>IF(Table2[[#This Row],[Drained_after_socializing]]="Yes",1,IF(Table2[[#This Row],[Drained_after_socializing]]="No",0,""))</f>
        <v>1</v>
      </c>
      <c r="K1732">
        <f t="shared" si="109"/>
        <v>0</v>
      </c>
      <c r="L1732" t="str">
        <f t="shared" si="110"/>
        <v>High</v>
      </c>
      <c r="M1732">
        <f t="shared" si="111"/>
        <v>4.5061608304100043</v>
      </c>
    </row>
    <row r="1733" spans="1:13" x14ac:dyDescent="0.35">
      <c r="A1733">
        <v>2</v>
      </c>
      <c r="B1733" t="s">
        <v>7</v>
      </c>
      <c r="C1733">
        <v>8</v>
      </c>
      <c r="D1733">
        <v>4</v>
      </c>
      <c r="E1733" t="s">
        <v>7</v>
      </c>
      <c r="F1733">
        <v>15</v>
      </c>
      <c r="G1733">
        <v>4</v>
      </c>
      <c r="H1733" t="s">
        <v>8</v>
      </c>
      <c r="I1733">
        <f t="shared" si="108"/>
        <v>0</v>
      </c>
      <c r="J1733">
        <f>IF(Table2[[#This Row],[Drained_after_socializing]]="Yes",1,IF(Table2[[#This Row],[Drained_after_socializing]]="No",0,""))</f>
        <v>0</v>
      </c>
      <c r="K1733">
        <f t="shared" si="109"/>
        <v>1</v>
      </c>
      <c r="L1733" t="str">
        <f t="shared" si="110"/>
        <v>Low</v>
      </c>
      <c r="M1733">
        <f t="shared" si="111"/>
        <v>0</v>
      </c>
    </row>
    <row r="1734" spans="1:13" x14ac:dyDescent="0.35">
      <c r="A1734">
        <v>7</v>
      </c>
      <c r="B1734" t="s">
        <v>9</v>
      </c>
      <c r="C1734">
        <v>2</v>
      </c>
      <c r="D1734">
        <v>2</v>
      </c>
      <c r="E1734" t="s">
        <v>9</v>
      </c>
      <c r="F1734">
        <v>4</v>
      </c>
      <c r="G1734">
        <v>2</v>
      </c>
      <c r="H1734" t="s">
        <v>10</v>
      </c>
      <c r="I1734">
        <f t="shared" si="108"/>
        <v>1</v>
      </c>
      <c r="J1734">
        <f>IF(Table2[[#This Row],[Drained_after_socializing]]="Yes",1,IF(Table2[[#This Row],[Drained_after_socializing]]="No",0,""))</f>
        <v>1</v>
      </c>
      <c r="K1734">
        <f t="shared" si="109"/>
        <v>0</v>
      </c>
      <c r="L1734" t="str">
        <f t="shared" si="110"/>
        <v>Medium</v>
      </c>
      <c r="M1734">
        <f t="shared" si="111"/>
        <v>4.5061608304100043</v>
      </c>
    </row>
    <row r="1735" spans="1:13" x14ac:dyDescent="0.35">
      <c r="A1735">
        <v>8</v>
      </c>
      <c r="B1735" t="s">
        <v>9</v>
      </c>
      <c r="C1735">
        <v>2</v>
      </c>
      <c r="D1735">
        <v>2</v>
      </c>
      <c r="E1735" t="s">
        <v>9</v>
      </c>
      <c r="F1735">
        <v>1</v>
      </c>
      <c r="G1735">
        <v>0</v>
      </c>
      <c r="H1735" t="s">
        <v>10</v>
      </c>
      <c r="I1735">
        <f t="shared" si="108"/>
        <v>1</v>
      </c>
      <c r="J1735">
        <f>IF(Table2[[#This Row],[Drained_after_socializing]]="Yes",1,IF(Table2[[#This Row],[Drained_after_socializing]]="No",0,""))</f>
        <v>1</v>
      </c>
      <c r="K1735">
        <f t="shared" si="109"/>
        <v>0</v>
      </c>
      <c r="L1735" t="str">
        <f t="shared" si="110"/>
        <v>High</v>
      </c>
      <c r="M1735">
        <f t="shared" si="111"/>
        <v>4.5061608304100043</v>
      </c>
    </row>
    <row r="1736" spans="1:13" x14ac:dyDescent="0.35">
      <c r="A1736">
        <v>4</v>
      </c>
      <c r="B1736" t="s">
        <v>9</v>
      </c>
      <c r="C1736">
        <v>3.963354475</v>
      </c>
      <c r="D1736">
        <v>0</v>
      </c>
      <c r="E1736" t="s">
        <v>9</v>
      </c>
      <c r="F1736">
        <v>1</v>
      </c>
      <c r="G1736">
        <v>2</v>
      </c>
      <c r="H1736" t="s">
        <v>10</v>
      </c>
      <c r="I1736">
        <f t="shared" si="108"/>
        <v>1</v>
      </c>
      <c r="J1736">
        <f>IF(Table2[[#This Row],[Drained_after_socializing]]="Yes",1,IF(Table2[[#This Row],[Drained_after_socializing]]="No",0,""))</f>
        <v>1</v>
      </c>
      <c r="K1736">
        <f t="shared" si="109"/>
        <v>0</v>
      </c>
      <c r="L1736" t="str">
        <f t="shared" si="110"/>
        <v>Medium</v>
      </c>
      <c r="M1736">
        <f t="shared" si="111"/>
        <v>4.5061608304100043</v>
      </c>
    </row>
    <row r="1737" spans="1:13" x14ac:dyDescent="0.35">
      <c r="A1737">
        <v>10</v>
      </c>
      <c r="B1737" t="s">
        <v>9</v>
      </c>
      <c r="C1737">
        <v>1</v>
      </c>
      <c r="D1737">
        <v>2</v>
      </c>
      <c r="E1737" t="s">
        <v>9</v>
      </c>
      <c r="F1737">
        <v>3</v>
      </c>
      <c r="G1737">
        <v>0</v>
      </c>
      <c r="H1737" t="s">
        <v>10</v>
      </c>
      <c r="I1737">
        <f t="shared" si="108"/>
        <v>1</v>
      </c>
      <c r="J1737">
        <f>IF(Table2[[#This Row],[Drained_after_socializing]]="Yes",1,IF(Table2[[#This Row],[Drained_after_socializing]]="No",0,""))</f>
        <v>1</v>
      </c>
      <c r="K1737">
        <f t="shared" si="109"/>
        <v>0</v>
      </c>
      <c r="L1737" t="str">
        <f t="shared" si="110"/>
        <v>High</v>
      </c>
      <c r="M1737">
        <f t="shared" si="111"/>
        <v>4.5061608304100043</v>
      </c>
    </row>
    <row r="1738" spans="1:13" x14ac:dyDescent="0.35">
      <c r="A1738">
        <v>0</v>
      </c>
      <c r="B1738" t="s">
        <v>7</v>
      </c>
      <c r="C1738">
        <v>9</v>
      </c>
      <c r="D1738">
        <v>3</v>
      </c>
      <c r="E1738" t="s">
        <v>7</v>
      </c>
      <c r="F1738">
        <v>11</v>
      </c>
      <c r="G1738">
        <v>4</v>
      </c>
      <c r="H1738" t="s">
        <v>8</v>
      </c>
      <c r="I1738">
        <f t="shared" si="108"/>
        <v>0</v>
      </c>
      <c r="J1738">
        <f>IF(Table2[[#This Row],[Drained_after_socializing]]="Yes",1,IF(Table2[[#This Row],[Drained_after_socializing]]="No",0,""))</f>
        <v>0</v>
      </c>
      <c r="K1738">
        <f t="shared" si="109"/>
        <v>1</v>
      </c>
      <c r="L1738" t="str">
        <f t="shared" si="110"/>
        <v>Low</v>
      </c>
      <c r="M1738">
        <f t="shared" si="111"/>
        <v>0</v>
      </c>
    </row>
    <row r="1739" spans="1:13" x14ac:dyDescent="0.35">
      <c r="A1739">
        <v>3</v>
      </c>
      <c r="B1739" t="s">
        <v>7</v>
      </c>
      <c r="C1739">
        <v>9</v>
      </c>
      <c r="D1739">
        <v>3</v>
      </c>
      <c r="E1739" t="s">
        <v>7</v>
      </c>
      <c r="F1739">
        <v>6.2688629120000003</v>
      </c>
      <c r="G1739">
        <v>5</v>
      </c>
      <c r="H1739" t="s">
        <v>8</v>
      </c>
      <c r="I1739">
        <f t="shared" si="108"/>
        <v>0</v>
      </c>
      <c r="J1739">
        <f>IF(Table2[[#This Row],[Drained_after_socializing]]="Yes",1,IF(Table2[[#This Row],[Drained_after_socializing]]="No",0,""))</f>
        <v>0</v>
      </c>
      <c r="K1739">
        <f t="shared" si="109"/>
        <v>1</v>
      </c>
      <c r="L1739" t="str">
        <f t="shared" si="110"/>
        <v>Low</v>
      </c>
      <c r="M1739">
        <f t="shared" si="111"/>
        <v>0</v>
      </c>
    </row>
    <row r="1740" spans="1:13" x14ac:dyDescent="0.35">
      <c r="A1740">
        <v>2</v>
      </c>
      <c r="B1740" t="s">
        <v>7</v>
      </c>
      <c r="C1740">
        <v>9</v>
      </c>
      <c r="D1740">
        <v>4</v>
      </c>
      <c r="E1740" t="s">
        <v>7</v>
      </c>
      <c r="F1740">
        <v>6.2688629120000003</v>
      </c>
      <c r="G1740">
        <v>8</v>
      </c>
      <c r="H1740" t="s">
        <v>8</v>
      </c>
      <c r="I1740">
        <f t="shared" si="108"/>
        <v>0</v>
      </c>
      <c r="J1740">
        <f>IF(Table2[[#This Row],[Drained_after_socializing]]="Yes",1,IF(Table2[[#This Row],[Drained_after_socializing]]="No",0,""))</f>
        <v>0</v>
      </c>
      <c r="K1740">
        <f t="shared" si="109"/>
        <v>1</v>
      </c>
      <c r="L1740" t="str">
        <f t="shared" si="110"/>
        <v>Low</v>
      </c>
      <c r="M1740">
        <f t="shared" si="111"/>
        <v>0</v>
      </c>
    </row>
    <row r="1741" spans="1:13" x14ac:dyDescent="0.35">
      <c r="A1741">
        <v>8</v>
      </c>
      <c r="B1741" t="s">
        <v>9</v>
      </c>
      <c r="C1741">
        <v>3</v>
      </c>
      <c r="D1741">
        <v>1</v>
      </c>
      <c r="E1741" t="s">
        <v>9</v>
      </c>
      <c r="F1741">
        <v>1</v>
      </c>
      <c r="G1741">
        <v>2</v>
      </c>
      <c r="H1741" t="s">
        <v>10</v>
      </c>
      <c r="I1741">
        <f t="shared" si="108"/>
        <v>1</v>
      </c>
      <c r="J1741">
        <f>IF(Table2[[#This Row],[Drained_after_socializing]]="Yes",1,IF(Table2[[#This Row],[Drained_after_socializing]]="No",0,""))</f>
        <v>1</v>
      </c>
      <c r="K1741">
        <f t="shared" si="109"/>
        <v>0</v>
      </c>
      <c r="L1741" t="str">
        <f t="shared" si="110"/>
        <v>High</v>
      </c>
      <c r="M1741">
        <f t="shared" si="111"/>
        <v>4.5061608304100043</v>
      </c>
    </row>
    <row r="1742" spans="1:13" x14ac:dyDescent="0.35">
      <c r="A1742">
        <v>3</v>
      </c>
      <c r="B1742" t="s">
        <v>7</v>
      </c>
      <c r="C1742">
        <v>9</v>
      </c>
      <c r="D1742">
        <v>3</v>
      </c>
      <c r="E1742" t="s">
        <v>7</v>
      </c>
      <c r="F1742">
        <v>7</v>
      </c>
      <c r="G1742">
        <v>5</v>
      </c>
      <c r="H1742" t="s">
        <v>8</v>
      </c>
      <c r="I1742">
        <f t="shared" si="108"/>
        <v>0</v>
      </c>
      <c r="J1742">
        <f>IF(Table2[[#This Row],[Drained_after_socializing]]="Yes",1,IF(Table2[[#This Row],[Drained_after_socializing]]="No",0,""))</f>
        <v>0</v>
      </c>
      <c r="K1742">
        <f t="shared" si="109"/>
        <v>1</v>
      </c>
      <c r="L1742" t="str">
        <f t="shared" si="110"/>
        <v>Low</v>
      </c>
      <c r="M1742">
        <f t="shared" si="111"/>
        <v>0</v>
      </c>
    </row>
    <row r="1743" spans="1:13" x14ac:dyDescent="0.35">
      <c r="A1743">
        <v>1</v>
      </c>
      <c r="B1743" t="s">
        <v>7</v>
      </c>
      <c r="C1743">
        <v>5</v>
      </c>
      <c r="D1743">
        <v>3</v>
      </c>
      <c r="E1743" t="s">
        <v>7</v>
      </c>
      <c r="F1743">
        <v>12</v>
      </c>
      <c r="G1743">
        <v>9</v>
      </c>
      <c r="H1743" t="s">
        <v>8</v>
      </c>
      <c r="I1743">
        <f t="shared" si="108"/>
        <v>0</v>
      </c>
      <c r="J1743">
        <f>IF(Table2[[#This Row],[Drained_after_socializing]]="Yes",1,IF(Table2[[#This Row],[Drained_after_socializing]]="No",0,""))</f>
        <v>0</v>
      </c>
      <c r="K1743">
        <f t="shared" si="109"/>
        <v>1</v>
      </c>
      <c r="L1743" t="str">
        <f t="shared" si="110"/>
        <v>Low</v>
      </c>
      <c r="M1743">
        <f t="shared" si="111"/>
        <v>0</v>
      </c>
    </row>
    <row r="1744" spans="1:13" x14ac:dyDescent="0.35">
      <c r="A1744">
        <v>9</v>
      </c>
      <c r="B1744" t="s">
        <v>9</v>
      </c>
      <c r="C1744">
        <v>2</v>
      </c>
      <c r="D1744">
        <v>2</v>
      </c>
      <c r="E1744" t="s">
        <v>9</v>
      </c>
      <c r="F1744">
        <v>1</v>
      </c>
      <c r="G1744">
        <v>0</v>
      </c>
      <c r="H1744" t="s">
        <v>10</v>
      </c>
      <c r="I1744">
        <f t="shared" si="108"/>
        <v>1</v>
      </c>
      <c r="J1744">
        <f>IF(Table2[[#This Row],[Drained_after_socializing]]="Yes",1,IF(Table2[[#This Row],[Drained_after_socializing]]="No",0,""))</f>
        <v>1</v>
      </c>
      <c r="K1744">
        <f t="shared" si="109"/>
        <v>0</v>
      </c>
      <c r="L1744" t="str">
        <f t="shared" si="110"/>
        <v>High</v>
      </c>
      <c r="M1744">
        <f t="shared" si="111"/>
        <v>4.5061608304100043</v>
      </c>
    </row>
    <row r="1745" spans="1:13" x14ac:dyDescent="0.35">
      <c r="A1745">
        <v>8</v>
      </c>
      <c r="B1745" t="s">
        <v>9</v>
      </c>
      <c r="C1745">
        <v>0</v>
      </c>
      <c r="D1745">
        <v>2</v>
      </c>
      <c r="E1745" t="s">
        <v>7</v>
      </c>
      <c r="F1745">
        <v>5</v>
      </c>
      <c r="G1745">
        <v>0</v>
      </c>
      <c r="H1745" t="s">
        <v>10</v>
      </c>
      <c r="I1745">
        <f t="shared" si="108"/>
        <v>1</v>
      </c>
      <c r="J1745">
        <f>IF(Table2[[#This Row],[Drained_after_socializing]]="Yes",1,IF(Table2[[#This Row],[Drained_after_socializing]]="No",0,""))</f>
        <v>0</v>
      </c>
      <c r="K1745">
        <f t="shared" si="109"/>
        <v>0</v>
      </c>
      <c r="L1745" t="str">
        <f t="shared" si="110"/>
        <v>High</v>
      </c>
      <c r="M1745">
        <f t="shared" si="111"/>
        <v>4.5061608304100043</v>
      </c>
    </row>
    <row r="1746" spans="1:13" x14ac:dyDescent="0.35">
      <c r="A1746">
        <v>11</v>
      </c>
      <c r="B1746" t="s">
        <v>9</v>
      </c>
      <c r="C1746">
        <v>3</v>
      </c>
      <c r="D1746">
        <v>0</v>
      </c>
      <c r="E1746" t="s">
        <v>9</v>
      </c>
      <c r="F1746">
        <v>4</v>
      </c>
      <c r="G1746">
        <v>0</v>
      </c>
      <c r="H1746" t="s">
        <v>10</v>
      </c>
      <c r="I1746">
        <f t="shared" si="108"/>
        <v>1</v>
      </c>
      <c r="J1746">
        <f>IF(Table2[[#This Row],[Drained_after_socializing]]="Yes",1,IF(Table2[[#This Row],[Drained_after_socializing]]="No",0,""))</f>
        <v>1</v>
      </c>
      <c r="K1746">
        <f t="shared" si="109"/>
        <v>0</v>
      </c>
      <c r="L1746" t="str">
        <f t="shared" si="110"/>
        <v>High</v>
      </c>
      <c r="M1746">
        <f t="shared" si="111"/>
        <v>4.5061608304100043</v>
      </c>
    </row>
    <row r="1747" spans="1:13" x14ac:dyDescent="0.35">
      <c r="A1747">
        <v>2</v>
      </c>
      <c r="B1747" t="s">
        <v>7</v>
      </c>
      <c r="C1747">
        <v>4</v>
      </c>
      <c r="D1747">
        <v>6</v>
      </c>
      <c r="E1747" t="s">
        <v>7</v>
      </c>
      <c r="F1747">
        <v>7</v>
      </c>
      <c r="G1747">
        <v>4</v>
      </c>
      <c r="H1747" t="s">
        <v>8</v>
      </c>
      <c r="I1747">
        <f t="shared" si="108"/>
        <v>0</v>
      </c>
      <c r="J1747">
        <f>IF(Table2[[#This Row],[Drained_after_socializing]]="Yes",1,IF(Table2[[#This Row],[Drained_after_socializing]]="No",0,""))</f>
        <v>0</v>
      </c>
      <c r="K1747">
        <f t="shared" si="109"/>
        <v>1</v>
      </c>
      <c r="L1747" t="str">
        <f t="shared" si="110"/>
        <v>Low</v>
      </c>
      <c r="M1747">
        <f t="shared" si="111"/>
        <v>0</v>
      </c>
    </row>
    <row r="1748" spans="1:13" x14ac:dyDescent="0.35">
      <c r="A1748">
        <v>2</v>
      </c>
      <c r="B1748" t="s">
        <v>7</v>
      </c>
      <c r="C1748">
        <v>4</v>
      </c>
      <c r="D1748">
        <v>4</v>
      </c>
      <c r="E1748" t="s">
        <v>7</v>
      </c>
      <c r="F1748">
        <v>8</v>
      </c>
      <c r="G1748">
        <v>8</v>
      </c>
      <c r="H1748" t="s">
        <v>8</v>
      </c>
      <c r="I1748">
        <f t="shared" si="108"/>
        <v>0</v>
      </c>
      <c r="J1748">
        <f>IF(Table2[[#This Row],[Drained_after_socializing]]="Yes",1,IF(Table2[[#This Row],[Drained_after_socializing]]="No",0,""))</f>
        <v>0</v>
      </c>
      <c r="K1748">
        <f t="shared" si="109"/>
        <v>1</v>
      </c>
      <c r="L1748" t="str">
        <f t="shared" si="110"/>
        <v>Low</v>
      </c>
      <c r="M1748">
        <f t="shared" si="111"/>
        <v>0</v>
      </c>
    </row>
    <row r="1749" spans="1:13" x14ac:dyDescent="0.35">
      <c r="A1749">
        <v>1</v>
      </c>
      <c r="B1749" t="s">
        <v>7</v>
      </c>
      <c r="C1749">
        <v>8</v>
      </c>
      <c r="D1749">
        <v>6</v>
      </c>
      <c r="E1749" t="s">
        <v>7</v>
      </c>
      <c r="F1749">
        <v>12</v>
      </c>
      <c r="G1749">
        <v>8</v>
      </c>
      <c r="H1749" t="s">
        <v>10</v>
      </c>
      <c r="I1749">
        <f t="shared" si="108"/>
        <v>0</v>
      </c>
      <c r="J1749">
        <f>IF(Table2[[#This Row],[Drained_after_socializing]]="Yes",1,IF(Table2[[#This Row],[Drained_after_socializing]]="No",0,""))</f>
        <v>0</v>
      </c>
      <c r="K1749">
        <f t="shared" si="109"/>
        <v>0</v>
      </c>
      <c r="L1749" t="str">
        <f t="shared" si="110"/>
        <v>Low</v>
      </c>
      <c r="M1749">
        <f t="shared" si="111"/>
        <v>4.5061608304100043</v>
      </c>
    </row>
    <row r="1750" spans="1:13" x14ac:dyDescent="0.35">
      <c r="A1750">
        <v>9</v>
      </c>
      <c r="B1750" t="s">
        <v>9</v>
      </c>
      <c r="C1750">
        <v>3</v>
      </c>
      <c r="D1750">
        <v>0</v>
      </c>
      <c r="E1750" t="s">
        <v>9</v>
      </c>
      <c r="F1750">
        <v>5</v>
      </c>
      <c r="G1750">
        <v>1</v>
      </c>
      <c r="H1750" t="s">
        <v>10</v>
      </c>
      <c r="I1750">
        <f t="shared" si="108"/>
        <v>1</v>
      </c>
      <c r="J1750">
        <f>IF(Table2[[#This Row],[Drained_after_socializing]]="Yes",1,IF(Table2[[#This Row],[Drained_after_socializing]]="No",0,""))</f>
        <v>1</v>
      </c>
      <c r="K1750">
        <f t="shared" si="109"/>
        <v>0</v>
      </c>
      <c r="L1750" t="str">
        <f t="shared" si="110"/>
        <v>High</v>
      </c>
      <c r="M1750">
        <f t="shared" si="111"/>
        <v>4.5061608304100043</v>
      </c>
    </row>
    <row r="1751" spans="1:13" x14ac:dyDescent="0.35">
      <c r="A1751">
        <v>0</v>
      </c>
      <c r="B1751" t="s">
        <v>7</v>
      </c>
      <c r="C1751">
        <v>8</v>
      </c>
      <c r="D1751">
        <v>5</v>
      </c>
      <c r="E1751" t="s">
        <v>7</v>
      </c>
      <c r="F1751">
        <v>15</v>
      </c>
      <c r="G1751">
        <v>8</v>
      </c>
      <c r="H1751" t="s">
        <v>8</v>
      </c>
      <c r="I1751">
        <f t="shared" si="108"/>
        <v>0</v>
      </c>
      <c r="J1751">
        <f>IF(Table2[[#This Row],[Drained_after_socializing]]="Yes",1,IF(Table2[[#This Row],[Drained_after_socializing]]="No",0,""))</f>
        <v>0</v>
      </c>
      <c r="K1751">
        <f t="shared" si="109"/>
        <v>1</v>
      </c>
      <c r="L1751" t="str">
        <f t="shared" si="110"/>
        <v>Low</v>
      </c>
      <c r="M1751">
        <f t="shared" si="111"/>
        <v>0</v>
      </c>
    </row>
    <row r="1752" spans="1:13" x14ac:dyDescent="0.35">
      <c r="A1752">
        <v>3</v>
      </c>
      <c r="B1752" t="s">
        <v>7</v>
      </c>
      <c r="C1752">
        <v>5</v>
      </c>
      <c r="D1752">
        <v>6</v>
      </c>
      <c r="E1752" t="s">
        <v>7</v>
      </c>
      <c r="F1752">
        <v>5</v>
      </c>
      <c r="G1752">
        <v>9</v>
      </c>
      <c r="H1752" t="s">
        <v>8</v>
      </c>
      <c r="I1752">
        <f t="shared" si="108"/>
        <v>0</v>
      </c>
      <c r="J1752">
        <f>IF(Table2[[#This Row],[Drained_after_socializing]]="Yes",1,IF(Table2[[#This Row],[Drained_after_socializing]]="No",0,""))</f>
        <v>0</v>
      </c>
      <c r="K1752">
        <f t="shared" si="109"/>
        <v>1</v>
      </c>
      <c r="L1752" t="str">
        <f t="shared" si="110"/>
        <v>Low</v>
      </c>
      <c r="M1752">
        <f t="shared" si="111"/>
        <v>0</v>
      </c>
    </row>
    <row r="1753" spans="1:13" x14ac:dyDescent="0.35">
      <c r="A1753">
        <v>1</v>
      </c>
      <c r="B1753" t="s">
        <v>7</v>
      </c>
      <c r="C1753">
        <v>5</v>
      </c>
      <c r="D1753">
        <v>6</v>
      </c>
      <c r="E1753" t="s">
        <v>7</v>
      </c>
      <c r="F1753">
        <v>10</v>
      </c>
      <c r="G1753">
        <v>6</v>
      </c>
      <c r="H1753" t="s">
        <v>8</v>
      </c>
      <c r="I1753">
        <f t="shared" si="108"/>
        <v>0</v>
      </c>
      <c r="J1753">
        <f>IF(Table2[[#This Row],[Drained_after_socializing]]="Yes",1,IF(Table2[[#This Row],[Drained_after_socializing]]="No",0,""))</f>
        <v>0</v>
      </c>
      <c r="K1753">
        <f t="shared" si="109"/>
        <v>1</v>
      </c>
      <c r="L1753" t="str">
        <f t="shared" si="110"/>
        <v>Low</v>
      </c>
      <c r="M1753">
        <f t="shared" si="111"/>
        <v>0</v>
      </c>
    </row>
    <row r="1754" spans="1:13" x14ac:dyDescent="0.35">
      <c r="A1754">
        <v>1</v>
      </c>
      <c r="B1754" t="s">
        <v>7</v>
      </c>
      <c r="C1754">
        <v>5</v>
      </c>
      <c r="D1754">
        <v>4</v>
      </c>
      <c r="E1754" t="s">
        <v>7</v>
      </c>
      <c r="F1754">
        <v>12</v>
      </c>
      <c r="G1754">
        <v>9</v>
      </c>
      <c r="H1754" t="s">
        <v>8</v>
      </c>
      <c r="I1754">
        <f t="shared" si="108"/>
        <v>0</v>
      </c>
      <c r="J1754">
        <f>IF(Table2[[#This Row],[Drained_after_socializing]]="Yes",1,IF(Table2[[#This Row],[Drained_after_socializing]]="No",0,""))</f>
        <v>0</v>
      </c>
      <c r="K1754">
        <f t="shared" si="109"/>
        <v>1</v>
      </c>
      <c r="L1754" t="str">
        <f t="shared" si="110"/>
        <v>Low</v>
      </c>
      <c r="M1754">
        <f t="shared" si="111"/>
        <v>0</v>
      </c>
    </row>
    <row r="1755" spans="1:13" x14ac:dyDescent="0.35">
      <c r="A1755">
        <v>10</v>
      </c>
      <c r="B1755" t="s">
        <v>9</v>
      </c>
      <c r="C1755">
        <v>3</v>
      </c>
      <c r="D1755">
        <v>1</v>
      </c>
      <c r="E1755" t="s">
        <v>9</v>
      </c>
      <c r="F1755">
        <v>3</v>
      </c>
      <c r="G1755">
        <v>2</v>
      </c>
      <c r="H1755" t="s">
        <v>10</v>
      </c>
      <c r="I1755">
        <f t="shared" si="108"/>
        <v>1</v>
      </c>
      <c r="J1755">
        <f>IF(Table2[[#This Row],[Drained_after_socializing]]="Yes",1,IF(Table2[[#This Row],[Drained_after_socializing]]="No",0,""))</f>
        <v>1</v>
      </c>
      <c r="K1755">
        <f t="shared" si="109"/>
        <v>0</v>
      </c>
      <c r="L1755" t="str">
        <f t="shared" si="110"/>
        <v>High</v>
      </c>
      <c r="M1755">
        <f t="shared" si="111"/>
        <v>4.5061608304100043</v>
      </c>
    </row>
    <row r="1756" spans="1:13" x14ac:dyDescent="0.35">
      <c r="A1756">
        <v>9</v>
      </c>
      <c r="B1756" t="s">
        <v>9</v>
      </c>
      <c r="C1756">
        <v>3</v>
      </c>
      <c r="D1756">
        <v>1</v>
      </c>
      <c r="E1756" t="s">
        <v>9</v>
      </c>
      <c r="F1756">
        <v>3</v>
      </c>
      <c r="G1756">
        <v>1</v>
      </c>
      <c r="H1756" t="s">
        <v>10</v>
      </c>
      <c r="I1756">
        <f t="shared" si="108"/>
        <v>1</v>
      </c>
      <c r="J1756">
        <f>IF(Table2[[#This Row],[Drained_after_socializing]]="Yes",1,IF(Table2[[#This Row],[Drained_after_socializing]]="No",0,""))</f>
        <v>1</v>
      </c>
      <c r="K1756">
        <f t="shared" si="109"/>
        <v>0</v>
      </c>
      <c r="L1756" t="str">
        <f t="shared" si="110"/>
        <v>High</v>
      </c>
      <c r="M1756">
        <f t="shared" si="111"/>
        <v>4.5061608304100043</v>
      </c>
    </row>
    <row r="1757" spans="1:13" x14ac:dyDescent="0.35">
      <c r="A1757">
        <v>0</v>
      </c>
      <c r="B1757" t="s">
        <v>7</v>
      </c>
      <c r="C1757">
        <v>8</v>
      </c>
      <c r="D1757">
        <v>5</v>
      </c>
      <c r="E1757" t="s">
        <v>7</v>
      </c>
      <c r="F1757">
        <v>5</v>
      </c>
      <c r="G1757">
        <v>3</v>
      </c>
      <c r="H1757" t="s">
        <v>8</v>
      </c>
      <c r="I1757">
        <f t="shared" si="108"/>
        <v>0</v>
      </c>
      <c r="J1757">
        <f>IF(Table2[[#This Row],[Drained_after_socializing]]="Yes",1,IF(Table2[[#This Row],[Drained_after_socializing]]="No",0,""))</f>
        <v>0</v>
      </c>
      <c r="K1757">
        <f t="shared" si="109"/>
        <v>1</v>
      </c>
      <c r="L1757" t="str">
        <f t="shared" si="110"/>
        <v>Low</v>
      </c>
      <c r="M1757">
        <f t="shared" si="111"/>
        <v>0</v>
      </c>
    </row>
    <row r="1758" spans="1:13" x14ac:dyDescent="0.35">
      <c r="A1758">
        <v>4</v>
      </c>
      <c r="B1758" t="s">
        <v>9</v>
      </c>
      <c r="C1758">
        <v>1</v>
      </c>
      <c r="D1758">
        <v>0</v>
      </c>
      <c r="E1758" t="s">
        <v>9</v>
      </c>
      <c r="F1758">
        <v>5</v>
      </c>
      <c r="G1758">
        <v>0</v>
      </c>
      <c r="H1758" t="s">
        <v>10</v>
      </c>
      <c r="I1758">
        <f t="shared" si="108"/>
        <v>1</v>
      </c>
      <c r="J1758">
        <f>IF(Table2[[#This Row],[Drained_after_socializing]]="Yes",1,IF(Table2[[#This Row],[Drained_after_socializing]]="No",0,""))</f>
        <v>1</v>
      </c>
      <c r="K1758">
        <f t="shared" si="109"/>
        <v>0</v>
      </c>
      <c r="L1758" t="str">
        <f t="shared" si="110"/>
        <v>Medium</v>
      </c>
      <c r="M1758">
        <f t="shared" si="111"/>
        <v>4.5061608304100043</v>
      </c>
    </row>
    <row r="1759" spans="1:13" x14ac:dyDescent="0.35">
      <c r="A1759">
        <v>8</v>
      </c>
      <c r="B1759" t="s">
        <v>9</v>
      </c>
      <c r="C1759">
        <v>2</v>
      </c>
      <c r="D1759">
        <v>2</v>
      </c>
      <c r="E1759" t="s">
        <v>9</v>
      </c>
      <c r="F1759">
        <v>2</v>
      </c>
      <c r="G1759">
        <v>2</v>
      </c>
      <c r="H1759" t="s">
        <v>8</v>
      </c>
      <c r="I1759">
        <f t="shared" si="108"/>
        <v>1</v>
      </c>
      <c r="J1759">
        <f>IF(Table2[[#This Row],[Drained_after_socializing]]="Yes",1,IF(Table2[[#This Row],[Drained_after_socializing]]="No",0,""))</f>
        <v>1</v>
      </c>
      <c r="K1759">
        <f t="shared" si="109"/>
        <v>1</v>
      </c>
      <c r="L1759" t="str">
        <f t="shared" si="110"/>
        <v>High</v>
      </c>
      <c r="M1759">
        <f t="shared" si="111"/>
        <v>0</v>
      </c>
    </row>
    <row r="1760" spans="1:13" x14ac:dyDescent="0.35">
      <c r="A1760">
        <v>1</v>
      </c>
      <c r="B1760" t="s">
        <v>7</v>
      </c>
      <c r="C1760">
        <v>4</v>
      </c>
      <c r="D1760">
        <v>5</v>
      </c>
      <c r="E1760" t="s">
        <v>7</v>
      </c>
      <c r="F1760">
        <v>11</v>
      </c>
      <c r="G1760">
        <v>8</v>
      </c>
      <c r="H1760" t="s">
        <v>8</v>
      </c>
      <c r="I1760">
        <f t="shared" si="108"/>
        <v>0</v>
      </c>
      <c r="J1760">
        <f>IF(Table2[[#This Row],[Drained_after_socializing]]="Yes",1,IF(Table2[[#This Row],[Drained_after_socializing]]="No",0,""))</f>
        <v>0</v>
      </c>
      <c r="K1760">
        <f t="shared" si="109"/>
        <v>1</v>
      </c>
      <c r="L1760" t="str">
        <f t="shared" si="110"/>
        <v>Low</v>
      </c>
      <c r="M1760">
        <f t="shared" si="111"/>
        <v>0</v>
      </c>
    </row>
    <row r="1761" spans="1:13" x14ac:dyDescent="0.35">
      <c r="A1761">
        <v>10</v>
      </c>
      <c r="B1761" t="s">
        <v>9</v>
      </c>
      <c r="C1761">
        <v>0</v>
      </c>
      <c r="D1761">
        <v>0</v>
      </c>
      <c r="E1761" t="s">
        <v>9</v>
      </c>
      <c r="F1761">
        <v>1</v>
      </c>
      <c r="G1761">
        <v>2</v>
      </c>
      <c r="H1761" t="s">
        <v>8</v>
      </c>
      <c r="I1761">
        <f t="shared" si="108"/>
        <v>1</v>
      </c>
      <c r="J1761">
        <f>IF(Table2[[#This Row],[Drained_after_socializing]]="Yes",1,IF(Table2[[#This Row],[Drained_after_socializing]]="No",0,""))</f>
        <v>1</v>
      </c>
      <c r="K1761">
        <f t="shared" si="109"/>
        <v>1</v>
      </c>
      <c r="L1761" t="str">
        <f t="shared" si="110"/>
        <v>High</v>
      </c>
      <c r="M1761">
        <f t="shared" si="111"/>
        <v>0</v>
      </c>
    </row>
    <row r="1762" spans="1:13" x14ac:dyDescent="0.35">
      <c r="A1762">
        <v>7</v>
      </c>
      <c r="B1762" t="s">
        <v>9</v>
      </c>
      <c r="C1762">
        <v>3</v>
      </c>
      <c r="D1762">
        <v>1</v>
      </c>
      <c r="E1762" t="s">
        <v>9</v>
      </c>
      <c r="F1762">
        <v>2</v>
      </c>
      <c r="G1762">
        <v>1</v>
      </c>
      <c r="H1762" t="s">
        <v>10</v>
      </c>
      <c r="I1762">
        <f t="shared" si="108"/>
        <v>1</v>
      </c>
      <c r="J1762">
        <f>IF(Table2[[#This Row],[Drained_after_socializing]]="Yes",1,IF(Table2[[#This Row],[Drained_after_socializing]]="No",0,""))</f>
        <v>1</v>
      </c>
      <c r="K1762">
        <f t="shared" si="109"/>
        <v>0</v>
      </c>
      <c r="L1762" t="str">
        <f t="shared" si="110"/>
        <v>Medium</v>
      </c>
      <c r="M1762">
        <f t="shared" si="111"/>
        <v>4.5061608304100043</v>
      </c>
    </row>
    <row r="1763" spans="1:13" x14ac:dyDescent="0.35">
      <c r="A1763">
        <v>3</v>
      </c>
      <c r="B1763" t="s">
        <v>7</v>
      </c>
      <c r="C1763">
        <v>8</v>
      </c>
      <c r="D1763">
        <v>6</v>
      </c>
      <c r="E1763" t="s">
        <v>7</v>
      </c>
      <c r="F1763">
        <v>10</v>
      </c>
      <c r="G1763">
        <v>8</v>
      </c>
      <c r="H1763" t="s">
        <v>8</v>
      </c>
      <c r="I1763">
        <f t="shared" si="108"/>
        <v>0</v>
      </c>
      <c r="J1763">
        <f>IF(Table2[[#This Row],[Drained_after_socializing]]="Yes",1,IF(Table2[[#This Row],[Drained_after_socializing]]="No",0,""))</f>
        <v>0</v>
      </c>
      <c r="K1763">
        <f t="shared" si="109"/>
        <v>1</v>
      </c>
      <c r="L1763" t="str">
        <f t="shared" si="110"/>
        <v>Low</v>
      </c>
      <c r="M1763">
        <f t="shared" si="111"/>
        <v>0</v>
      </c>
    </row>
    <row r="1764" spans="1:13" x14ac:dyDescent="0.35">
      <c r="A1764">
        <v>10</v>
      </c>
      <c r="B1764" t="s">
        <v>9</v>
      </c>
      <c r="C1764">
        <v>3</v>
      </c>
      <c r="D1764">
        <v>0</v>
      </c>
      <c r="E1764" t="s">
        <v>9</v>
      </c>
      <c r="F1764">
        <v>6.2688629120000003</v>
      </c>
      <c r="G1764">
        <v>2</v>
      </c>
      <c r="H1764" t="s">
        <v>10</v>
      </c>
      <c r="I1764">
        <f t="shared" si="108"/>
        <v>1</v>
      </c>
      <c r="J1764">
        <f>IF(Table2[[#This Row],[Drained_after_socializing]]="Yes",1,IF(Table2[[#This Row],[Drained_after_socializing]]="No",0,""))</f>
        <v>1</v>
      </c>
      <c r="K1764">
        <f t="shared" si="109"/>
        <v>0</v>
      </c>
      <c r="L1764" t="str">
        <f t="shared" si="110"/>
        <v>High</v>
      </c>
      <c r="M1764">
        <f t="shared" si="111"/>
        <v>4.5061608304100043</v>
      </c>
    </row>
    <row r="1765" spans="1:13" x14ac:dyDescent="0.35">
      <c r="A1765">
        <v>3</v>
      </c>
      <c r="B1765" t="s">
        <v>7</v>
      </c>
      <c r="C1765">
        <v>5</v>
      </c>
      <c r="D1765">
        <v>6</v>
      </c>
      <c r="E1765" t="s">
        <v>7</v>
      </c>
      <c r="F1765">
        <v>11</v>
      </c>
      <c r="G1765">
        <v>9</v>
      </c>
      <c r="H1765" t="s">
        <v>8</v>
      </c>
      <c r="I1765">
        <f t="shared" si="108"/>
        <v>0</v>
      </c>
      <c r="J1765">
        <f>IF(Table2[[#This Row],[Drained_after_socializing]]="Yes",1,IF(Table2[[#This Row],[Drained_after_socializing]]="No",0,""))</f>
        <v>0</v>
      </c>
      <c r="K1765">
        <f t="shared" si="109"/>
        <v>1</v>
      </c>
      <c r="L1765" t="str">
        <f t="shared" si="110"/>
        <v>Low</v>
      </c>
      <c r="M1765">
        <f t="shared" si="111"/>
        <v>0</v>
      </c>
    </row>
    <row r="1766" spans="1:13" x14ac:dyDescent="0.35">
      <c r="A1766">
        <v>1</v>
      </c>
      <c r="B1766" t="s">
        <v>7</v>
      </c>
      <c r="C1766">
        <v>5</v>
      </c>
      <c r="D1766">
        <v>4</v>
      </c>
      <c r="E1766" t="s">
        <v>7</v>
      </c>
      <c r="F1766">
        <v>12</v>
      </c>
      <c r="G1766">
        <v>4</v>
      </c>
      <c r="H1766" t="s">
        <v>8</v>
      </c>
      <c r="I1766">
        <f t="shared" si="108"/>
        <v>0</v>
      </c>
      <c r="J1766">
        <f>IF(Table2[[#This Row],[Drained_after_socializing]]="Yes",1,IF(Table2[[#This Row],[Drained_after_socializing]]="No",0,""))</f>
        <v>0</v>
      </c>
      <c r="K1766">
        <f t="shared" si="109"/>
        <v>1</v>
      </c>
      <c r="L1766" t="str">
        <f t="shared" si="110"/>
        <v>Low</v>
      </c>
      <c r="M1766">
        <f t="shared" si="111"/>
        <v>0</v>
      </c>
    </row>
    <row r="1767" spans="1:13" x14ac:dyDescent="0.35">
      <c r="A1767">
        <v>10</v>
      </c>
      <c r="B1767" t="s">
        <v>9</v>
      </c>
      <c r="C1767">
        <v>2</v>
      </c>
      <c r="D1767">
        <v>0</v>
      </c>
      <c r="E1767" t="s">
        <v>9</v>
      </c>
      <c r="F1767">
        <v>4</v>
      </c>
      <c r="G1767">
        <v>0</v>
      </c>
      <c r="H1767" t="s">
        <v>10</v>
      </c>
      <c r="I1767">
        <f t="shared" si="108"/>
        <v>1</v>
      </c>
      <c r="J1767">
        <f>IF(Table2[[#This Row],[Drained_after_socializing]]="Yes",1,IF(Table2[[#This Row],[Drained_after_socializing]]="No",0,""))</f>
        <v>1</v>
      </c>
      <c r="K1767">
        <f t="shared" si="109"/>
        <v>0</v>
      </c>
      <c r="L1767" t="str">
        <f t="shared" si="110"/>
        <v>High</v>
      </c>
      <c r="M1767">
        <f t="shared" si="111"/>
        <v>4.5061608304100043</v>
      </c>
    </row>
    <row r="1768" spans="1:13" x14ac:dyDescent="0.35">
      <c r="A1768">
        <v>2</v>
      </c>
      <c r="B1768" t="s">
        <v>7</v>
      </c>
      <c r="C1768">
        <v>4</v>
      </c>
      <c r="D1768">
        <v>5</v>
      </c>
      <c r="E1768" t="s">
        <v>7</v>
      </c>
      <c r="F1768">
        <v>5</v>
      </c>
      <c r="G1768">
        <v>4</v>
      </c>
      <c r="H1768" t="s">
        <v>8</v>
      </c>
      <c r="I1768">
        <f t="shared" si="108"/>
        <v>0</v>
      </c>
      <c r="J1768">
        <f>IF(Table2[[#This Row],[Drained_after_socializing]]="Yes",1,IF(Table2[[#This Row],[Drained_after_socializing]]="No",0,""))</f>
        <v>0</v>
      </c>
      <c r="K1768">
        <f t="shared" si="109"/>
        <v>1</v>
      </c>
      <c r="L1768" t="str">
        <f t="shared" si="110"/>
        <v>Low</v>
      </c>
      <c r="M1768">
        <f t="shared" si="111"/>
        <v>0</v>
      </c>
    </row>
    <row r="1769" spans="1:13" x14ac:dyDescent="0.35">
      <c r="A1769">
        <v>0</v>
      </c>
      <c r="B1769" t="s">
        <v>7</v>
      </c>
      <c r="C1769">
        <v>5</v>
      </c>
      <c r="D1769">
        <v>4</v>
      </c>
      <c r="E1769" t="s">
        <v>7</v>
      </c>
      <c r="F1769">
        <v>10</v>
      </c>
      <c r="G1769">
        <v>8</v>
      </c>
      <c r="H1769" t="s">
        <v>8</v>
      </c>
      <c r="I1769">
        <f t="shared" si="108"/>
        <v>0</v>
      </c>
      <c r="J1769">
        <f>IF(Table2[[#This Row],[Drained_after_socializing]]="Yes",1,IF(Table2[[#This Row],[Drained_after_socializing]]="No",0,""))</f>
        <v>0</v>
      </c>
      <c r="K1769">
        <f t="shared" si="109"/>
        <v>1</v>
      </c>
      <c r="L1769" t="str">
        <f t="shared" si="110"/>
        <v>Low</v>
      </c>
      <c r="M1769">
        <f t="shared" si="111"/>
        <v>0</v>
      </c>
    </row>
    <row r="1770" spans="1:13" x14ac:dyDescent="0.35">
      <c r="A1770">
        <v>0</v>
      </c>
      <c r="B1770" t="s">
        <v>7</v>
      </c>
      <c r="C1770">
        <v>8</v>
      </c>
      <c r="D1770">
        <v>7</v>
      </c>
      <c r="E1770" t="s">
        <v>7</v>
      </c>
      <c r="F1770">
        <v>11</v>
      </c>
      <c r="G1770">
        <v>7</v>
      </c>
      <c r="H1770" t="s">
        <v>10</v>
      </c>
      <c r="I1770">
        <f t="shared" si="108"/>
        <v>0</v>
      </c>
      <c r="J1770">
        <f>IF(Table2[[#This Row],[Drained_after_socializing]]="Yes",1,IF(Table2[[#This Row],[Drained_after_socializing]]="No",0,""))</f>
        <v>0</v>
      </c>
      <c r="K1770">
        <f t="shared" si="109"/>
        <v>0</v>
      </c>
      <c r="L1770" t="str">
        <f t="shared" si="110"/>
        <v>Low</v>
      </c>
      <c r="M1770">
        <f t="shared" si="111"/>
        <v>4.5061608304100043</v>
      </c>
    </row>
    <row r="1771" spans="1:13" x14ac:dyDescent="0.35">
      <c r="A1771">
        <v>8</v>
      </c>
      <c r="B1771" t="s">
        <v>9</v>
      </c>
      <c r="C1771">
        <v>3</v>
      </c>
      <c r="D1771">
        <v>0</v>
      </c>
      <c r="E1771" t="s">
        <v>9</v>
      </c>
      <c r="F1771">
        <v>5</v>
      </c>
      <c r="G1771">
        <v>2</v>
      </c>
      <c r="H1771" t="s">
        <v>10</v>
      </c>
      <c r="I1771">
        <f t="shared" si="108"/>
        <v>1</v>
      </c>
      <c r="J1771">
        <f>IF(Table2[[#This Row],[Drained_after_socializing]]="Yes",1,IF(Table2[[#This Row],[Drained_after_socializing]]="No",0,""))</f>
        <v>1</v>
      </c>
      <c r="K1771">
        <f t="shared" si="109"/>
        <v>0</v>
      </c>
      <c r="L1771" t="str">
        <f t="shared" si="110"/>
        <v>High</v>
      </c>
      <c r="M1771">
        <f t="shared" si="111"/>
        <v>4.5061608304100043</v>
      </c>
    </row>
    <row r="1772" spans="1:13" x14ac:dyDescent="0.35">
      <c r="A1772">
        <v>4</v>
      </c>
      <c r="B1772" t="s">
        <v>9</v>
      </c>
      <c r="C1772">
        <v>3.963354475</v>
      </c>
      <c r="D1772">
        <v>2</v>
      </c>
      <c r="E1772" t="s">
        <v>9</v>
      </c>
      <c r="F1772">
        <v>3</v>
      </c>
      <c r="G1772">
        <v>0</v>
      </c>
      <c r="H1772" t="s">
        <v>10</v>
      </c>
      <c r="I1772">
        <f t="shared" si="108"/>
        <v>1</v>
      </c>
      <c r="J1772">
        <f>IF(Table2[[#This Row],[Drained_after_socializing]]="Yes",1,IF(Table2[[#This Row],[Drained_after_socializing]]="No",0,""))</f>
        <v>1</v>
      </c>
      <c r="K1772">
        <f t="shared" si="109"/>
        <v>0</v>
      </c>
      <c r="L1772" t="str">
        <f t="shared" si="110"/>
        <v>Medium</v>
      </c>
      <c r="M1772">
        <f t="shared" si="111"/>
        <v>4.5061608304100043</v>
      </c>
    </row>
    <row r="1773" spans="1:13" x14ac:dyDescent="0.35">
      <c r="A1773">
        <v>6</v>
      </c>
      <c r="B1773" t="s">
        <v>9</v>
      </c>
      <c r="C1773">
        <v>1</v>
      </c>
      <c r="D1773">
        <v>3</v>
      </c>
      <c r="E1773" t="s">
        <v>9</v>
      </c>
      <c r="F1773">
        <v>3</v>
      </c>
      <c r="G1773">
        <v>0</v>
      </c>
      <c r="H1773" t="s">
        <v>10</v>
      </c>
      <c r="I1773">
        <f t="shared" si="108"/>
        <v>1</v>
      </c>
      <c r="J1773">
        <f>IF(Table2[[#This Row],[Drained_after_socializing]]="Yes",1,IF(Table2[[#This Row],[Drained_after_socializing]]="No",0,""))</f>
        <v>1</v>
      </c>
      <c r="K1773">
        <f t="shared" si="109"/>
        <v>0</v>
      </c>
      <c r="L1773" t="str">
        <f t="shared" si="110"/>
        <v>Medium</v>
      </c>
      <c r="M1773">
        <f t="shared" si="111"/>
        <v>4.5061608304100043</v>
      </c>
    </row>
    <row r="1774" spans="1:13" x14ac:dyDescent="0.35">
      <c r="A1774">
        <v>6</v>
      </c>
      <c r="B1774" t="s">
        <v>9</v>
      </c>
      <c r="C1774">
        <v>0</v>
      </c>
      <c r="D1774">
        <v>1</v>
      </c>
      <c r="E1774" t="s">
        <v>9</v>
      </c>
      <c r="F1774">
        <v>4</v>
      </c>
      <c r="G1774">
        <v>2</v>
      </c>
      <c r="H1774" t="s">
        <v>10</v>
      </c>
      <c r="I1774">
        <f t="shared" si="108"/>
        <v>1</v>
      </c>
      <c r="J1774">
        <f>IF(Table2[[#This Row],[Drained_after_socializing]]="Yes",1,IF(Table2[[#This Row],[Drained_after_socializing]]="No",0,""))</f>
        <v>1</v>
      </c>
      <c r="K1774">
        <f t="shared" si="109"/>
        <v>0</v>
      </c>
      <c r="L1774" t="str">
        <f t="shared" si="110"/>
        <v>Medium</v>
      </c>
      <c r="M1774">
        <f t="shared" si="111"/>
        <v>4.5061608304100043</v>
      </c>
    </row>
    <row r="1775" spans="1:13" x14ac:dyDescent="0.35">
      <c r="A1775">
        <v>0</v>
      </c>
      <c r="B1775" t="s">
        <v>7</v>
      </c>
      <c r="C1775">
        <v>4</v>
      </c>
      <c r="D1775">
        <v>4</v>
      </c>
      <c r="E1775" t="s">
        <v>7</v>
      </c>
      <c r="F1775">
        <v>11</v>
      </c>
      <c r="G1775">
        <v>4</v>
      </c>
      <c r="H1775" t="s">
        <v>8</v>
      </c>
      <c r="I1775">
        <f t="shared" si="108"/>
        <v>0</v>
      </c>
      <c r="J1775">
        <f>IF(Table2[[#This Row],[Drained_after_socializing]]="Yes",1,IF(Table2[[#This Row],[Drained_after_socializing]]="No",0,""))</f>
        <v>0</v>
      </c>
      <c r="K1775">
        <f t="shared" si="109"/>
        <v>1</v>
      </c>
      <c r="L1775" t="str">
        <f t="shared" si="110"/>
        <v>Low</v>
      </c>
      <c r="M1775">
        <f t="shared" si="111"/>
        <v>0</v>
      </c>
    </row>
    <row r="1776" spans="1:13" x14ac:dyDescent="0.35">
      <c r="A1776">
        <v>8</v>
      </c>
      <c r="B1776" t="s">
        <v>9</v>
      </c>
      <c r="C1776">
        <v>0</v>
      </c>
      <c r="D1776">
        <v>2</v>
      </c>
      <c r="E1776" t="s">
        <v>9</v>
      </c>
      <c r="F1776">
        <v>1</v>
      </c>
      <c r="G1776">
        <v>2</v>
      </c>
      <c r="H1776" t="s">
        <v>10</v>
      </c>
      <c r="I1776">
        <f t="shared" si="108"/>
        <v>1</v>
      </c>
      <c r="J1776">
        <f>IF(Table2[[#This Row],[Drained_after_socializing]]="Yes",1,IF(Table2[[#This Row],[Drained_after_socializing]]="No",0,""))</f>
        <v>1</v>
      </c>
      <c r="K1776">
        <f t="shared" si="109"/>
        <v>0</v>
      </c>
      <c r="L1776" t="str">
        <f t="shared" si="110"/>
        <v>High</v>
      </c>
      <c r="M1776">
        <f t="shared" si="111"/>
        <v>4.5061608304100043</v>
      </c>
    </row>
    <row r="1777" spans="1:13" x14ac:dyDescent="0.35">
      <c r="A1777">
        <v>5</v>
      </c>
      <c r="B1777" t="s">
        <v>9</v>
      </c>
      <c r="C1777">
        <v>2</v>
      </c>
      <c r="D1777">
        <v>2</v>
      </c>
      <c r="E1777" t="s">
        <v>9</v>
      </c>
      <c r="F1777">
        <v>6.2688629120000003</v>
      </c>
      <c r="G1777">
        <v>0</v>
      </c>
      <c r="H1777" t="s">
        <v>10</v>
      </c>
      <c r="I1777">
        <f t="shared" si="108"/>
        <v>1</v>
      </c>
      <c r="J1777">
        <f>IF(Table2[[#This Row],[Drained_after_socializing]]="Yes",1,IF(Table2[[#This Row],[Drained_after_socializing]]="No",0,""))</f>
        <v>1</v>
      </c>
      <c r="K1777">
        <f t="shared" si="109"/>
        <v>0</v>
      </c>
      <c r="L1777" t="str">
        <f t="shared" si="110"/>
        <v>Medium</v>
      </c>
      <c r="M1777">
        <f t="shared" si="111"/>
        <v>4.5061608304100043</v>
      </c>
    </row>
    <row r="1778" spans="1:13" x14ac:dyDescent="0.35">
      <c r="A1778">
        <v>2</v>
      </c>
      <c r="B1778" t="s">
        <v>7</v>
      </c>
      <c r="C1778">
        <v>8</v>
      </c>
      <c r="D1778">
        <v>3</v>
      </c>
      <c r="E1778" t="s">
        <v>7</v>
      </c>
      <c r="F1778">
        <v>5</v>
      </c>
      <c r="G1778">
        <v>6</v>
      </c>
      <c r="H1778" t="s">
        <v>8</v>
      </c>
      <c r="I1778">
        <f t="shared" si="108"/>
        <v>0</v>
      </c>
      <c r="J1778">
        <f>IF(Table2[[#This Row],[Drained_after_socializing]]="Yes",1,IF(Table2[[#This Row],[Drained_after_socializing]]="No",0,""))</f>
        <v>0</v>
      </c>
      <c r="K1778">
        <f t="shared" si="109"/>
        <v>1</v>
      </c>
      <c r="L1778" t="str">
        <f t="shared" si="110"/>
        <v>Low</v>
      </c>
      <c r="M1778">
        <f t="shared" si="111"/>
        <v>0</v>
      </c>
    </row>
    <row r="1779" spans="1:13" x14ac:dyDescent="0.35">
      <c r="A1779">
        <v>6</v>
      </c>
      <c r="B1779" t="s">
        <v>9</v>
      </c>
      <c r="C1779">
        <v>0</v>
      </c>
      <c r="D1779">
        <v>2</v>
      </c>
      <c r="E1779" t="s">
        <v>9</v>
      </c>
      <c r="F1779">
        <v>1</v>
      </c>
      <c r="G1779">
        <v>1</v>
      </c>
      <c r="H1779" t="s">
        <v>10</v>
      </c>
      <c r="I1779">
        <f t="shared" si="108"/>
        <v>1</v>
      </c>
      <c r="J1779">
        <f>IF(Table2[[#This Row],[Drained_after_socializing]]="Yes",1,IF(Table2[[#This Row],[Drained_after_socializing]]="No",0,""))</f>
        <v>1</v>
      </c>
      <c r="K1779">
        <f t="shared" si="109"/>
        <v>0</v>
      </c>
      <c r="L1779" t="str">
        <f t="shared" si="110"/>
        <v>Medium</v>
      </c>
      <c r="M1779">
        <f t="shared" si="111"/>
        <v>4.5061608304100043</v>
      </c>
    </row>
    <row r="1780" spans="1:13" x14ac:dyDescent="0.35">
      <c r="A1780">
        <v>10</v>
      </c>
      <c r="B1780" t="s">
        <v>9</v>
      </c>
      <c r="C1780">
        <v>2</v>
      </c>
      <c r="D1780">
        <v>1</v>
      </c>
      <c r="E1780" t="s">
        <v>9</v>
      </c>
      <c r="F1780">
        <v>3</v>
      </c>
      <c r="G1780">
        <v>1</v>
      </c>
      <c r="H1780" t="s">
        <v>8</v>
      </c>
      <c r="I1780">
        <f t="shared" si="108"/>
        <v>1</v>
      </c>
      <c r="J1780">
        <f>IF(Table2[[#This Row],[Drained_after_socializing]]="Yes",1,IF(Table2[[#This Row],[Drained_after_socializing]]="No",0,""))</f>
        <v>1</v>
      </c>
      <c r="K1780">
        <f t="shared" si="109"/>
        <v>1</v>
      </c>
      <c r="L1780" t="str">
        <f t="shared" si="110"/>
        <v>High</v>
      </c>
      <c r="M1780">
        <f t="shared" si="111"/>
        <v>0</v>
      </c>
    </row>
    <row r="1781" spans="1:13" x14ac:dyDescent="0.35">
      <c r="A1781">
        <v>7</v>
      </c>
      <c r="B1781" t="s">
        <v>9</v>
      </c>
      <c r="C1781">
        <v>0</v>
      </c>
      <c r="D1781">
        <v>1</v>
      </c>
      <c r="E1781" t="s">
        <v>9</v>
      </c>
      <c r="F1781">
        <v>1</v>
      </c>
      <c r="G1781">
        <v>0</v>
      </c>
      <c r="H1781" t="s">
        <v>10</v>
      </c>
      <c r="I1781">
        <f t="shared" si="108"/>
        <v>1</v>
      </c>
      <c r="J1781">
        <f>IF(Table2[[#This Row],[Drained_after_socializing]]="Yes",1,IF(Table2[[#This Row],[Drained_after_socializing]]="No",0,""))</f>
        <v>1</v>
      </c>
      <c r="K1781">
        <f t="shared" si="109"/>
        <v>0</v>
      </c>
      <c r="L1781" t="str">
        <f t="shared" si="110"/>
        <v>Medium</v>
      </c>
      <c r="M1781">
        <f t="shared" si="111"/>
        <v>4.5061608304100043</v>
      </c>
    </row>
    <row r="1782" spans="1:13" x14ac:dyDescent="0.35">
      <c r="A1782">
        <v>9</v>
      </c>
      <c r="B1782" t="s">
        <v>9</v>
      </c>
      <c r="C1782">
        <v>3</v>
      </c>
      <c r="D1782">
        <v>2</v>
      </c>
      <c r="E1782" t="s">
        <v>9</v>
      </c>
      <c r="F1782">
        <v>4</v>
      </c>
      <c r="G1782">
        <v>0</v>
      </c>
      <c r="H1782" t="s">
        <v>10</v>
      </c>
      <c r="I1782">
        <f t="shared" si="108"/>
        <v>1</v>
      </c>
      <c r="J1782">
        <f>IF(Table2[[#This Row],[Drained_after_socializing]]="Yes",1,IF(Table2[[#This Row],[Drained_after_socializing]]="No",0,""))</f>
        <v>1</v>
      </c>
      <c r="K1782">
        <f t="shared" si="109"/>
        <v>0</v>
      </c>
      <c r="L1782" t="str">
        <f t="shared" si="110"/>
        <v>High</v>
      </c>
      <c r="M1782">
        <f t="shared" si="111"/>
        <v>4.5061608304100043</v>
      </c>
    </row>
    <row r="1783" spans="1:13" x14ac:dyDescent="0.35">
      <c r="A1783">
        <v>2</v>
      </c>
      <c r="B1783" t="s">
        <v>7</v>
      </c>
      <c r="C1783">
        <v>5</v>
      </c>
      <c r="D1783">
        <v>6</v>
      </c>
      <c r="E1783" t="s">
        <v>7</v>
      </c>
      <c r="F1783">
        <v>7</v>
      </c>
      <c r="G1783">
        <v>6</v>
      </c>
      <c r="H1783" t="s">
        <v>8</v>
      </c>
      <c r="I1783">
        <f t="shared" si="108"/>
        <v>0</v>
      </c>
      <c r="J1783">
        <f>IF(Table2[[#This Row],[Drained_after_socializing]]="Yes",1,IF(Table2[[#This Row],[Drained_after_socializing]]="No",0,""))</f>
        <v>0</v>
      </c>
      <c r="K1783">
        <f t="shared" si="109"/>
        <v>1</v>
      </c>
      <c r="L1783" t="str">
        <f t="shared" si="110"/>
        <v>Low</v>
      </c>
      <c r="M1783">
        <f t="shared" si="111"/>
        <v>0</v>
      </c>
    </row>
    <row r="1784" spans="1:13" x14ac:dyDescent="0.35">
      <c r="A1784">
        <v>0</v>
      </c>
      <c r="B1784" t="s">
        <v>7</v>
      </c>
      <c r="C1784">
        <v>7</v>
      </c>
      <c r="D1784">
        <v>5</v>
      </c>
      <c r="E1784" t="s">
        <v>7</v>
      </c>
      <c r="F1784">
        <v>13</v>
      </c>
      <c r="G1784">
        <v>7</v>
      </c>
      <c r="H1784" t="s">
        <v>8</v>
      </c>
      <c r="I1784">
        <f t="shared" si="108"/>
        <v>0</v>
      </c>
      <c r="J1784">
        <f>IF(Table2[[#This Row],[Drained_after_socializing]]="Yes",1,IF(Table2[[#This Row],[Drained_after_socializing]]="No",0,""))</f>
        <v>0</v>
      </c>
      <c r="K1784">
        <f t="shared" si="109"/>
        <v>1</v>
      </c>
      <c r="L1784" t="str">
        <f t="shared" si="110"/>
        <v>Low</v>
      </c>
      <c r="M1784">
        <f t="shared" si="111"/>
        <v>0</v>
      </c>
    </row>
    <row r="1785" spans="1:13" x14ac:dyDescent="0.35">
      <c r="A1785">
        <v>1</v>
      </c>
      <c r="B1785" t="s">
        <v>7</v>
      </c>
      <c r="C1785">
        <v>8</v>
      </c>
      <c r="D1785">
        <v>3</v>
      </c>
      <c r="E1785" t="s">
        <v>7</v>
      </c>
      <c r="F1785">
        <v>8</v>
      </c>
      <c r="G1785">
        <v>9</v>
      </c>
      <c r="H1785" t="s">
        <v>8</v>
      </c>
      <c r="I1785">
        <f t="shared" si="108"/>
        <v>0</v>
      </c>
      <c r="J1785">
        <f>IF(Table2[[#This Row],[Drained_after_socializing]]="Yes",1,IF(Table2[[#This Row],[Drained_after_socializing]]="No",0,""))</f>
        <v>0</v>
      </c>
      <c r="K1785">
        <f t="shared" si="109"/>
        <v>1</v>
      </c>
      <c r="L1785" t="str">
        <f t="shared" si="110"/>
        <v>Low</v>
      </c>
      <c r="M1785">
        <f t="shared" si="111"/>
        <v>0</v>
      </c>
    </row>
    <row r="1786" spans="1:13" x14ac:dyDescent="0.35">
      <c r="A1786">
        <v>1</v>
      </c>
      <c r="B1786" t="s">
        <v>7</v>
      </c>
      <c r="C1786">
        <v>4</v>
      </c>
      <c r="D1786">
        <v>3</v>
      </c>
      <c r="E1786" t="s">
        <v>7</v>
      </c>
      <c r="F1786">
        <v>10</v>
      </c>
      <c r="G1786">
        <v>5</v>
      </c>
      <c r="H1786" t="s">
        <v>8</v>
      </c>
      <c r="I1786">
        <f t="shared" si="108"/>
        <v>0</v>
      </c>
      <c r="J1786">
        <f>IF(Table2[[#This Row],[Drained_after_socializing]]="Yes",1,IF(Table2[[#This Row],[Drained_after_socializing]]="No",0,""))</f>
        <v>0</v>
      </c>
      <c r="K1786">
        <f t="shared" si="109"/>
        <v>1</v>
      </c>
      <c r="L1786" t="str">
        <f t="shared" si="110"/>
        <v>Low</v>
      </c>
      <c r="M1786">
        <f t="shared" si="111"/>
        <v>0</v>
      </c>
    </row>
    <row r="1787" spans="1:13" x14ac:dyDescent="0.35">
      <c r="A1787">
        <v>1</v>
      </c>
      <c r="B1787" t="s">
        <v>7</v>
      </c>
      <c r="C1787">
        <v>9</v>
      </c>
      <c r="D1787">
        <v>3</v>
      </c>
      <c r="E1787" t="s">
        <v>7</v>
      </c>
      <c r="F1787">
        <v>8</v>
      </c>
      <c r="G1787">
        <v>7</v>
      </c>
      <c r="H1787" t="s">
        <v>8</v>
      </c>
      <c r="I1787">
        <f t="shared" si="108"/>
        <v>0</v>
      </c>
      <c r="J1787">
        <f>IF(Table2[[#This Row],[Drained_after_socializing]]="Yes",1,IF(Table2[[#This Row],[Drained_after_socializing]]="No",0,""))</f>
        <v>0</v>
      </c>
      <c r="K1787">
        <f t="shared" si="109"/>
        <v>1</v>
      </c>
      <c r="L1787" t="str">
        <f t="shared" si="110"/>
        <v>Low</v>
      </c>
      <c r="M1787">
        <f t="shared" si="111"/>
        <v>0</v>
      </c>
    </row>
    <row r="1788" spans="1:13" x14ac:dyDescent="0.35">
      <c r="A1788">
        <v>10</v>
      </c>
      <c r="B1788" t="s">
        <v>9</v>
      </c>
      <c r="C1788">
        <v>0</v>
      </c>
      <c r="D1788">
        <v>0</v>
      </c>
      <c r="E1788" t="s">
        <v>9</v>
      </c>
      <c r="F1788">
        <v>2</v>
      </c>
      <c r="G1788">
        <v>0</v>
      </c>
      <c r="H1788" t="s">
        <v>10</v>
      </c>
      <c r="I1788">
        <f t="shared" si="108"/>
        <v>1</v>
      </c>
      <c r="J1788">
        <f>IF(Table2[[#This Row],[Drained_after_socializing]]="Yes",1,IF(Table2[[#This Row],[Drained_after_socializing]]="No",0,""))</f>
        <v>1</v>
      </c>
      <c r="K1788">
        <f t="shared" si="109"/>
        <v>0</v>
      </c>
      <c r="L1788" t="str">
        <f t="shared" si="110"/>
        <v>High</v>
      </c>
      <c r="M1788">
        <f t="shared" si="111"/>
        <v>4.5061608304100043</v>
      </c>
    </row>
    <row r="1789" spans="1:13" x14ac:dyDescent="0.35">
      <c r="A1789">
        <v>11</v>
      </c>
      <c r="B1789" t="s">
        <v>9</v>
      </c>
      <c r="C1789">
        <v>3</v>
      </c>
      <c r="D1789">
        <v>2</v>
      </c>
      <c r="E1789" t="s">
        <v>9</v>
      </c>
      <c r="F1789">
        <v>4</v>
      </c>
      <c r="G1789">
        <v>1</v>
      </c>
      <c r="H1789" t="s">
        <v>10</v>
      </c>
      <c r="I1789">
        <f t="shared" si="108"/>
        <v>1</v>
      </c>
      <c r="J1789">
        <f>IF(Table2[[#This Row],[Drained_after_socializing]]="Yes",1,IF(Table2[[#This Row],[Drained_after_socializing]]="No",0,""))</f>
        <v>1</v>
      </c>
      <c r="K1789">
        <f t="shared" si="109"/>
        <v>0</v>
      </c>
      <c r="L1789" t="str">
        <f t="shared" si="110"/>
        <v>High</v>
      </c>
      <c r="M1789">
        <f t="shared" si="111"/>
        <v>4.5061608304100043</v>
      </c>
    </row>
    <row r="1790" spans="1:13" x14ac:dyDescent="0.35">
      <c r="A1790">
        <v>2</v>
      </c>
      <c r="B1790" t="s">
        <v>7</v>
      </c>
      <c r="C1790">
        <v>7</v>
      </c>
      <c r="D1790">
        <v>4</v>
      </c>
      <c r="E1790" t="s">
        <v>7</v>
      </c>
      <c r="F1790">
        <v>9</v>
      </c>
      <c r="G1790">
        <v>6</v>
      </c>
      <c r="H1790" t="s">
        <v>8</v>
      </c>
      <c r="I1790">
        <f t="shared" si="108"/>
        <v>0</v>
      </c>
      <c r="J1790">
        <f>IF(Table2[[#This Row],[Drained_after_socializing]]="Yes",1,IF(Table2[[#This Row],[Drained_after_socializing]]="No",0,""))</f>
        <v>0</v>
      </c>
      <c r="K1790">
        <f t="shared" si="109"/>
        <v>1</v>
      </c>
      <c r="L1790" t="str">
        <f t="shared" si="110"/>
        <v>Low</v>
      </c>
      <c r="M1790">
        <f t="shared" si="111"/>
        <v>0</v>
      </c>
    </row>
    <row r="1791" spans="1:13" x14ac:dyDescent="0.35">
      <c r="A1791">
        <v>3</v>
      </c>
      <c r="B1791" t="s">
        <v>7</v>
      </c>
      <c r="C1791">
        <v>9</v>
      </c>
      <c r="D1791">
        <v>4</v>
      </c>
      <c r="E1791" t="s">
        <v>7</v>
      </c>
      <c r="F1791">
        <v>5</v>
      </c>
      <c r="G1791">
        <v>6</v>
      </c>
      <c r="H1791" t="s">
        <v>8</v>
      </c>
      <c r="I1791">
        <f t="shared" si="108"/>
        <v>0</v>
      </c>
      <c r="J1791">
        <f>IF(Table2[[#This Row],[Drained_after_socializing]]="Yes",1,IF(Table2[[#This Row],[Drained_after_socializing]]="No",0,""))</f>
        <v>0</v>
      </c>
      <c r="K1791">
        <f t="shared" si="109"/>
        <v>1</v>
      </c>
      <c r="L1791" t="str">
        <f t="shared" si="110"/>
        <v>Low</v>
      </c>
      <c r="M1791">
        <f t="shared" si="111"/>
        <v>0</v>
      </c>
    </row>
    <row r="1792" spans="1:13" x14ac:dyDescent="0.35">
      <c r="A1792">
        <v>11</v>
      </c>
      <c r="B1792" t="s">
        <v>9</v>
      </c>
      <c r="C1792">
        <v>1</v>
      </c>
      <c r="D1792">
        <v>2</v>
      </c>
      <c r="E1792" t="s">
        <v>9</v>
      </c>
      <c r="F1792">
        <v>2</v>
      </c>
      <c r="G1792">
        <v>2</v>
      </c>
      <c r="H1792" t="s">
        <v>8</v>
      </c>
      <c r="I1792">
        <f t="shared" si="108"/>
        <v>1</v>
      </c>
      <c r="J1792">
        <f>IF(Table2[[#This Row],[Drained_after_socializing]]="Yes",1,IF(Table2[[#This Row],[Drained_after_socializing]]="No",0,""))</f>
        <v>1</v>
      </c>
      <c r="K1792">
        <f t="shared" si="109"/>
        <v>1</v>
      </c>
      <c r="L1792" t="str">
        <f t="shared" si="110"/>
        <v>High</v>
      </c>
      <c r="M1792">
        <f t="shared" si="111"/>
        <v>0</v>
      </c>
    </row>
    <row r="1793" spans="1:13" x14ac:dyDescent="0.35">
      <c r="A1793">
        <v>4.5058160029999996</v>
      </c>
      <c r="B1793" t="s">
        <v>9</v>
      </c>
      <c r="C1793">
        <v>0</v>
      </c>
      <c r="D1793">
        <v>1</v>
      </c>
      <c r="E1793" t="s">
        <v>9</v>
      </c>
      <c r="F1793">
        <v>2</v>
      </c>
      <c r="G1793">
        <v>0</v>
      </c>
      <c r="H1793" t="s">
        <v>10</v>
      </c>
      <c r="I1793">
        <f t="shared" si="108"/>
        <v>1</v>
      </c>
      <c r="J1793">
        <f>IF(Table2[[#This Row],[Drained_after_socializing]]="Yes",1,IF(Table2[[#This Row],[Drained_after_socializing]]="No",0,""))</f>
        <v>1</v>
      </c>
      <c r="K1793">
        <f t="shared" si="109"/>
        <v>0</v>
      </c>
      <c r="L1793" t="str">
        <f t="shared" si="110"/>
        <v>Medium</v>
      </c>
      <c r="M1793">
        <f t="shared" si="111"/>
        <v>4.5061608304100043</v>
      </c>
    </row>
    <row r="1794" spans="1:13" x14ac:dyDescent="0.35">
      <c r="A1794">
        <v>7</v>
      </c>
      <c r="B1794" t="s">
        <v>9</v>
      </c>
      <c r="C1794">
        <v>2</v>
      </c>
      <c r="D1794">
        <v>0</v>
      </c>
      <c r="E1794" t="s">
        <v>9</v>
      </c>
      <c r="F1794">
        <v>2</v>
      </c>
      <c r="G1794">
        <v>1</v>
      </c>
      <c r="H1794" t="s">
        <v>10</v>
      </c>
      <c r="I1794">
        <f t="shared" ref="I1794:I1857" si="112">IF(B1794="Yes",1,IF(B1794="No",0,""))</f>
        <v>1</v>
      </c>
      <c r="J1794">
        <f>IF(Table2[[#This Row],[Drained_after_socializing]]="Yes",1,IF(Table2[[#This Row],[Drained_after_socializing]]="No",0,""))</f>
        <v>1</v>
      </c>
      <c r="K1794">
        <f t="shared" ref="K1794:K1857" si="113">IF(H1794="Extrovert",1,IF(H1794="Introvert",0,""))</f>
        <v>0</v>
      </c>
      <c r="L1794" t="str">
        <f t="shared" ref="L1794:L1857" si="114">IF(A1794&lt;=3,"Low",IF(A1794&lt;=7,"Medium","High"))</f>
        <v>Medium</v>
      </c>
      <c r="M1794">
        <f t="shared" ref="M1794:M1857" si="115">AVERAGE(IF(H:H="Introvert",A:A))</f>
        <v>4.5061608304100043</v>
      </c>
    </row>
    <row r="1795" spans="1:13" x14ac:dyDescent="0.35">
      <c r="A1795">
        <v>4.5058160029999996</v>
      </c>
      <c r="B1795" t="s">
        <v>7</v>
      </c>
      <c r="C1795">
        <v>8</v>
      </c>
      <c r="D1795">
        <v>4</v>
      </c>
      <c r="E1795" t="s">
        <v>7</v>
      </c>
      <c r="F1795">
        <v>12</v>
      </c>
      <c r="G1795">
        <v>4</v>
      </c>
      <c r="H1795" t="s">
        <v>8</v>
      </c>
      <c r="I1795">
        <f t="shared" si="112"/>
        <v>0</v>
      </c>
      <c r="J1795">
        <f>IF(Table2[[#This Row],[Drained_after_socializing]]="Yes",1,IF(Table2[[#This Row],[Drained_after_socializing]]="No",0,""))</f>
        <v>0</v>
      </c>
      <c r="K1795">
        <f t="shared" si="113"/>
        <v>1</v>
      </c>
      <c r="L1795" t="str">
        <f t="shared" si="114"/>
        <v>Medium</v>
      </c>
      <c r="M1795">
        <f t="shared" si="115"/>
        <v>0</v>
      </c>
    </row>
    <row r="1796" spans="1:13" x14ac:dyDescent="0.35">
      <c r="A1796">
        <v>9</v>
      </c>
      <c r="B1796" t="s">
        <v>9</v>
      </c>
      <c r="C1796">
        <v>0</v>
      </c>
      <c r="D1796">
        <v>1</v>
      </c>
      <c r="E1796" t="s">
        <v>9</v>
      </c>
      <c r="F1796">
        <v>2</v>
      </c>
      <c r="G1796">
        <v>3.5647266310000001</v>
      </c>
      <c r="H1796" t="s">
        <v>10</v>
      </c>
      <c r="I1796">
        <f t="shared" si="112"/>
        <v>1</v>
      </c>
      <c r="J1796">
        <f>IF(Table2[[#This Row],[Drained_after_socializing]]="Yes",1,IF(Table2[[#This Row],[Drained_after_socializing]]="No",0,""))</f>
        <v>1</v>
      </c>
      <c r="K1796">
        <f t="shared" si="113"/>
        <v>0</v>
      </c>
      <c r="L1796" t="str">
        <f t="shared" si="114"/>
        <v>High</v>
      </c>
      <c r="M1796">
        <f t="shared" si="115"/>
        <v>4.5061608304100043</v>
      </c>
    </row>
    <row r="1797" spans="1:13" x14ac:dyDescent="0.35">
      <c r="A1797">
        <v>0</v>
      </c>
      <c r="B1797" t="s">
        <v>7</v>
      </c>
      <c r="C1797">
        <v>6</v>
      </c>
      <c r="D1797">
        <v>5</v>
      </c>
      <c r="E1797" t="s">
        <v>7</v>
      </c>
      <c r="F1797">
        <v>10</v>
      </c>
      <c r="G1797">
        <v>3.5647266310000001</v>
      </c>
      <c r="H1797" t="s">
        <v>8</v>
      </c>
      <c r="I1797">
        <f t="shared" si="112"/>
        <v>0</v>
      </c>
      <c r="J1797">
        <f>IF(Table2[[#This Row],[Drained_after_socializing]]="Yes",1,IF(Table2[[#This Row],[Drained_after_socializing]]="No",0,""))</f>
        <v>0</v>
      </c>
      <c r="K1797">
        <f t="shared" si="113"/>
        <v>1</v>
      </c>
      <c r="L1797" t="str">
        <f t="shared" si="114"/>
        <v>Low</v>
      </c>
      <c r="M1797">
        <f t="shared" si="115"/>
        <v>0</v>
      </c>
    </row>
    <row r="1798" spans="1:13" x14ac:dyDescent="0.35">
      <c r="A1798">
        <v>3</v>
      </c>
      <c r="B1798" t="s">
        <v>7</v>
      </c>
      <c r="C1798">
        <v>9</v>
      </c>
      <c r="D1798">
        <v>6</v>
      </c>
      <c r="E1798" t="s">
        <v>7</v>
      </c>
      <c r="F1798">
        <v>12</v>
      </c>
      <c r="G1798">
        <v>7</v>
      </c>
      <c r="H1798" t="s">
        <v>8</v>
      </c>
      <c r="I1798">
        <f t="shared" si="112"/>
        <v>0</v>
      </c>
      <c r="J1798">
        <f>IF(Table2[[#This Row],[Drained_after_socializing]]="Yes",1,IF(Table2[[#This Row],[Drained_after_socializing]]="No",0,""))</f>
        <v>0</v>
      </c>
      <c r="K1798">
        <f t="shared" si="113"/>
        <v>1</v>
      </c>
      <c r="L1798" t="str">
        <f t="shared" si="114"/>
        <v>Low</v>
      </c>
      <c r="M1798">
        <f t="shared" si="115"/>
        <v>0</v>
      </c>
    </row>
    <row r="1799" spans="1:13" x14ac:dyDescent="0.35">
      <c r="A1799">
        <v>6</v>
      </c>
      <c r="B1799" t="s">
        <v>9</v>
      </c>
      <c r="C1799">
        <v>0</v>
      </c>
      <c r="D1799">
        <v>1</v>
      </c>
      <c r="E1799" t="s">
        <v>9</v>
      </c>
      <c r="F1799">
        <v>4</v>
      </c>
      <c r="G1799">
        <v>1</v>
      </c>
      <c r="H1799" t="s">
        <v>10</v>
      </c>
      <c r="I1799">
        <f t="shared" si="112"/>
        <v>1</v>
      </c>
      <c r="J1799">
        <f>IF(Table2[[#This Row],[Drained_after_socializing]]="Yes",1,IF(Table2[[#This Row],[Drained_after_socializing]]="No",0,""))</f>
        <v>1</v>
      </c>
      <c r="K1799">
        <f t="shared" si="113"/>
        <v>0</v>
      </c>
      <c r="L1799" t="str">
        <f t="shared" si="114"/>
        <v>Medium</v>
      </c>
      <c r="M1799">
        <f t="shared" si="115"/>
        <v>4.5061608304100043</v>
      </c>
    </row>
    <row r="1800" spans="1:13" x14ac:dyDescent="0.35">
      <c r="A1800">
        <v>1</v>
      </c>
      <c r="B1800" t="s">
        <v>7</v>
      </c>
      <c r="C1800">
        <v>4</v>
      </c>
      <c r="D1800">
        <v>6</v>
      </c>
      <c r="E1800" t="s">
        <v>7</v>
      </c>
      <c r="F1800">
        <v>11</v>
      </c>
      <c r="G1800">
        <v>6</v>
      </c>
      <c r="H1800" t="s">
        <v>8</v>
      </c>
      <c r="I1800">
        <f t="shared" si="112"/>
        <v>0</v>
      </c>
      <c r="J1800">
        <f>IF(Table2[[#This Row],[Drained_after_socializing]]="Yes",1,IF(Table2[[#This Row],[Drained_after_socializing]]="No",0,""))</f>
        <v>0</v>
      </c>
      <c r="K1800">
        <f t="shared" si="113"/>
        <v>1</v>
      </c>
      <c r="L1800" t="str">
        <f t="shared" si="114"/>
        <v>Low</v>
      </c>
      <c r="M1800">
        <f t="shared" si="115"/>
        <v>0</v>
      </c>
    </row>
    <row r="1801" spans="1:13" x14ac:dyDescent="0.35">
      <c r="A1801">
        <v>3</v>
      </c>
      <c r="B1801" t="s">
        <v>7</v>
      </c>
      <c r="C1801">
        <v>4</v>
      </c>
      <c r="D1801">
        <v>6</v>
      </c>
      <c r="E1801" t="s">
        <v>7</v>
      </c>
      <c r="F1801">
        <v>14</v>
      </c>
      <c r="G1801">
        <v>6</v>
      </c>
      <c r="H1801" t="s">
        <v>8</v>
      </c>
      <c r="I1801">
        <f t="shared" si="112"/>
        <v>0</v>
      </c>
      <c r="J1801">
        <f>IF(Table2[[#This Row],[Drained_after_socializing]]="Yes",1,IF(Table2[[#This Row],[Drained_after_socializing]]="No",0,""))</f>
        <v>0</v>
      </c>
      <c r="K1801">
        <f t="shared" si="113"/>
        <v>1</v>
      </c>
      <c r="L1801" t="str">
        <f t="shared" si="114"/>
        <v>Low</v>
      </c>
      <c r="M1801">
        <f t="shared" si="115"/>
        <v>0</v>
      </c>
    </row>
    <row r="1802" spans="1:13" x14ac:dyDescent="0.35">
      <c r="A1802">
        <v>6</v>
      </c>
      <c r="B1802" t="s">
        <v>9</v>
      </c>
      <c r="C1802">
        <v>1</v>
      </c>
      <c r="D1802">
        <v>0</v>
      </c>
      <c r="E1802" t="s">
        <v>9</v>
      </c>
      <c r="F1802">
        <v>2</v>
      </c>
      <c r="G1802">
        <v>3.5647266310000001</v>
      </c>
      <c r="H1802" t="s">
        <v>10</v>
      </c>
      <c r="I1802">
        <f t="shared" si="112"/>
        <v>1</v>
      </c>
      <c r="J1802">
        <f>IF(Table2[[#This Row],[Drained_after_socializing]]="Yes",1,IF(Table2[[#This Row],[Drained_after_socializing]]="No",0,""))</f>
        <v>1</v>
      </c>
      <c r="K1802">
        <f t="shared" si="113"/>
        <v>0</v>
      </c>
      <c r="L1802" t="str">
        <f t="shared" si="114"/>
        <v>Medium</v>
      </c>
      <c r="M1802">
        <f t="shared" si="115"/>
        <v>4.5061608304100043</v>
      </c>
    </row>
    <row r="1803" spans="1:13" x14ac:dyDescent="0.35">
      <c r="A1803">
        <v>2</v>
      </c>
      <c r="B1803" t="s">
        <v>7</v>
      </c>
      <c r="C1803">
        <v>9</v>
      </c>
      <c r="D1803">
        <v>3</v>
      </c>
      <c r="E1803" t="s">
        <v>7</v>
      </c>
      <c r="F1803">
        <v>6</v>
      </c>
      <c r="G1803">
        <v>7</v>
      </c>
      <c r="H1803" t="s">
        <v>8</v>
      </c>
      <c r="I1803">
        <f t="shared" si="112"/>
        <v>0</v>
      </c>
      <c r="J1803">
        <f>IF(Table2[[#This Row],[Drained_after_socializing]]="Yes",1,IF(Table2[[#This Row],[Drained_after_socializing]]="No",0,""))</f>
        <v>0</v>
      </c>
      <c r="K1803">
        <f t="shared" si="113"/>
        <v>1</v>
      </c>
      <c r="L1803" t="str">
        <f t="shared" si="114"/>
        <v>Low</v>
      </c>
      <c r="M1803">
        <f t="shared" si="115"/>
        <v>0</v>
      </c>
    </row>
    <row r="1804" spans="1:13" x14ac:dyDescent="0.35">
      <c r="A1804">
        <v>1</v>
      </c>
      <c r="B1804" t="s">
        <v>7</v>
      </c>
      <c r="C1804">
        <v>8</v>
      </c>
      <c r="D1804">
        <v>3</v>
      </c>
      <c r="E1804" t="s">
        <v>7</v>
      </c>
      <c r="F1804">
        <v>5</v>
      </c>
      <c r="G1804">
        <v>9</v>
      </c>
      <c r="H1804" t="s">
        <v>8</v>
      </c>
      <c r="I1804">
        <f t="shared" si="112"/>
        <v>0</v>
      </c>
      <c r="J1804">
        <f>IF(Table2[[#This Row],[Drained_after_socializing]]="Yes",1,IF(Table2[[#This Row],[Drained_after_socializing]]="No",0,""))</f>
        <v>0</v>
      </c>
      <c r="K1804">
        <f t="shared" si="113"/>
        <v>1</v>
      </c>
      <c r="L1804" t="str">
        <f t="shared" si="114"/>
        <v>Low</v>
      </c>
      <c r="M1804">
        <f t="shared" si="115"/>
        <v>0</v>
      </c>
    </row>
    <row r="1805" spans="1:13" x14ac:dyDescent="0.35">
      <c r="A1805">
        <v>4.5058160029999996</v>
      </c>
      <c r="B1805" t="s">
        <v>7</v>
      </c>
      <c r="C1805">
        <v>7</v>
      </c>
      <c r="D1805">
        <v>3</v>
      </c>
      <c r="E1805" t="s">
        <v>7</v>
      </c>
      <c r="F1805">
        <v>15</v>
      </c>
      <c r="G1805">
        <v>7</v>
      </c>
      <c r="H1805" t="s">
        <v>8</v>
      </c>
      <c r="I1805">
        <f t="shared" si="112"/>
        <v>0</v>
      </c>
      <c r="J1805">
        <f>IF(Table2[[#This Row],[Drained_after_socializing]]="Yes",1,IF(Table2[[#This Row],[Drained_after_socializing]]="No",0,""))</f>
        <v>0</v>
      </c>
      <c r="K1805">
        <f t="shared" si="113"/>
        <v>1</v>
      </c>
      <c r="L1805" t="str">
        <f t="shared" si="114"/>
        <v>Medium</v>
      </c>
      <c r="M1805">
        <f t="shared" si="115"/>
        <v>0</v>
      </c>
    </row>
    <row r="1806" spans="1:13" x14ac:dyDescent="0.35">
      <c r="A1806">
        <v>7</v>
      </c>
      <c r="B1806" t="s">
        <v>9</v>
      </c>
      <c r="C1806">
        <v>0</v>
      </c>
      <c r="D1806">
        <v>2</v>
      </c>
      <c r="E1806" t="s">
        <v>9</v>
      </c>
      <c r="F1806">
        <v>4</v>
      </c>
      <c r="G1806">
        <v>2</v>
      </c>
      <c r="H1806" t="s">
        <v>10</v>
      </c>
      <c r="I1806">
        <f t="shared" si="112"/>
        <v>1</v>
      </c>
      <c r="J1806">
        <f>IF(Table2[[#This Row],[Drained_after_socializing]]="Yes",1,IF(Table2[[#This Row],[Drained_after_socializing]]="No",0,""))</f>
        <v>1</v>
      </c>
      <c r="K1806">
        <f t="shared" si="113"/>
        <v>0</v>
      </c>
      <c r="L1806" t="str">
        <f t="shared" si="114"/>
        <v>Medium</v>
      </c>
      <c r="M1806">
        <f t="shared" si="115"/>
        <v>4.5061608304100043</v>
      </c>
    </row>
    <row r="1807" spans="1:13" x14ac:dyDescent="0.35">
      <c r="A1807">
        <v>10</v>
      </c>
      <c r="B1807" t="s">
        <v>9</v>
      </c>
      <c r="C1807">
        <v>2</v>
      </c>
      <c r="D1807">
        <v>2</v>
      </c>
      <c r="E1807" t="s">
        <v>9</v>
      </c>
      <c r="F1807">
        <v>2</v>
      </c>
      <c r="G1807">
        <v>1</v>
      </c>
      <c r="H1807" t="s">
        <v>8</v>
      </c>
      <c r="I1807">
        <f t="shared" si="112"/>
        <v>1</v>
      </c>
      <c r="J1807">
        <f>IF(Table2[[#This Row],[Drained_after_socializing]]="Yes",1,IF(Table2[[#This Row],[Drained_after_socializing]]="No",0,""))</f>
        <v>1</v>
      </c>
      <c r="K1807">
        <f t="shared" si="113"/>
        <v>1</v>
      </c>
      <c r="L1807" t="str">
        <f t="shared" si="114"/>
        <v>High</v>
      </c>
      <c r="M1807">
        <f t="shared" si="115"/>
        <v>0</v>
      </c>
    </row>
    <row r="1808" spans="1:13" x14ac:dyDescent="0.35">
      <c r="A1808">
        <v>10</v>
      </c>
      <c r="B1808" t="s">
        <v>9</v>
      </c>
      <c r="C1808">
        <v>0</v>
      </c>
      <c r="D1808">
        <v>0</v>
      </c>
      <c r="E1808" t="s">
        <v>7</v>
      </c>
      <c r="F1808">
        <v>3</v>
      </c>
      <c r="G1808">
        <v>2</v>
      </c>
      <c r="H1808" t="s">
        <v>10</v>
      </c>
      <c r="I1808">
        <f t="shared" si="112"/>
        <v>1</v>
      </c>
      <c r="J1808">
        <f>IF(Table2[[#This Row],[Drained_after_socializing]]="Yes",1,IF(Table2[[#This Row],[Drained_after_socializing]]="No",0,""))</f>
        <v>0</v>
      </c>
      <c r="K1808">
        <f t="shared" si="113"/>
        <v>0</v>
      </c>
      <c r="L1808" t="str">
        <f t="shared" si="114"/>
        <v>High</v>
      </c>
      <c r="M1808">
        <f t="shared" si="115"/>
        <v>4.5061608304100043</v>
      </c>
    </row>
    <row r="1809" spans="1:13" x14ac:dyDescent="0.35">
      <c r="A1809">
        <v>8</v>
      </c>
      <c r="B1809" t="s">
        <v>9</v>
      </c>
      <c r="C1809">
        <v>0</v>
      </c>
      <c r="D1809">
        <v>0</v>
      </c>
      <c r="E1809" t="s">
        <v>9</v>
      </c>
      <c r="F1809">
        <v>2</v>
      </c>
      <c r="G1809">
        <v>1</v>
      </c>
      <c r="H1809" t="s">
        <v>10</v>
      </c>
      <c r="I1809">
        <f t="shared" si="112"/>
        <v>1</v>
      </c>
      <c r="J1809">
        <f>IF(Table2[[#This Row],[Drained_after_socializing]]="Yes",1,IF(Table2[[#This Row],[Drained_after_socializing]]="No",0,""))</f>
        <v>1</v>
      </c>
      <c r="K1809">
        <f t="shared" si="113"/>
        <v>0</v>
      </c>
      <c r="L1809" t="str">
        <f t="shared" si="114"/>
        <v>High</v>
      </c>
      <c r="M1809">
        <f t="shared" si="115"/>
        <v>4.5061608304100043</v>
      </c>
    </row>
    <row r="1810" spans="1:13" x14ac:dyDescent="0.35">
      <c r="A1810">
        <v>3</v>
      </c>
      <c r="B1810" t="s">
        <v>7</v>
      </c>
      <c r="C1810">
        <v>8</v>
      </c>
      <c r="D1810">
        <v>5</v>
      </c>
      <c r="E1810" t="s">
        <v>7</v>
      </c>
      <c r="F1810">
        <v>11</v>
      </c>
      <c r="G1810">
        <v>6</v>
      </c>
      <c r="H1810" t="s">
        <v>8</v>
      </c>
      <c r="I1810">
        <f t="shared" si="112"/>
        <v>0</v>
      </c>
      <c r="J1810">
        <f>IF(Table2[[#This Row],[Drained_after_socializing]]="Yes",1,IF(Table2[[#This Row],[Drained_after_socializing]]="No",0,""))</f>
        <v>0</v>
      </c>
      <c r="K1810">
        <f t="shared" si="113"/>
        <v>1</v>
      </c>
      <c r="L1810" t="str">
        <f t="shared" si="114"/>
        <v>Low</v>
      </c>
      <c r="M1810">
        <f t="shared" si="115"/>
        <v>0</v>
      </c>
    </row>
    <row r="1811" spans="1:13" x14ac:dyDescent="0.35">
      <c r="A1811">
        <v>5</v>
      </c>
      <c r="B1811" t="s">
        <v>9</v>
      </c>
      <c r="C1811">
        <v>3</v>
      </c>
      <c r="D1811">
        <v>1</v>
      </c>
      <c r="E1811" t="s">
        <v>9</v>
      </c>
      <c r="F1811">
        <v>1</v>
      </c>
      <c r="G1811">
        <v>2</v>
      </c>
      <c r="H1811" t="s">
        <v>10</v>
      </c>
      <c r="I1811">
        <f t="shared" si="112"/>
        <v>1</v>
      </c>
      <c r="J1811">
        <f>IF(Table2[[#This Row],[Drained_after_socializing]]="Yes",1,IF(Table2[[#This Row],[Drained_after_socializing]]="No",0,""))</f>
        <v>1</v>
      </c>
      <c r="K1811">
        <f t="shared" si="113"/>
        <v>0</v>
      </c>
      <c r="L1811" t="str">
        <f t="shared" si="114"/>
        <v>Medium</v>
      </c>
      <c r="M1811">
        <f t="shared" si="115"/>
        <v>4.5061608304100043</v>
      </c>
    </row>
    <row r="1812" spans="1:13" x14ac:dyDescent="0.35">
      <c r="A1812">
        <v>8</v>
      </c>
      <c r="B1812" t="s">
        <v>9</v>
      </c>
      <c r="C1812">
        <v>3</v>
      </c>
      <c r="D1812">
        <v>1</v>
      </c>
      <c r="E1812" t="s">
        <v>9</v>
      </c>
      <c r="F1812">
        <v>3</v>
      </c>
      <c r="G1812">
        <v>2</v>
      </c>
      <c r="H1812" t="s">
        <v>10</v>
      </c>
      <c r="I1812">
        <f t="shared" si="112"/>
        <v>1</v>
      </c>
      <c r="J1812">
        <f>IF(Table2[[#This Row],[Drained_after_socializing]]="Yes",1,IF(Table2[[#This Row],[Drained_after_socializing]]="No",0,""))</f>
        <v>1</v>
      </c>
      <c r="K1812">
        <f t="shared" si="113"/>
        <v>0</v>
      </c>
      <c r="L1812" t="str">
        <f t="shared" si="114"/>
        <v>High</v>
      </c>
      <c r="M1812">
        <f t="shared" si="115"/>
        <v>4.5061608304100043</v>
      </c>
    </row>
    <row r="1813" spans="1:13" x14ac:dyDescent="0.35">
      <c r="A1813">
        <v>3</v>
      </c>
      <c r="B1813" t="s">
        <v>7</v>
      </c>
      <c r="C1813">
        <v>7</v>
      </c>
      <c r="D1813">
        <v>4</v>
      </c>
      <c r="E1813" t="s">
        <v>7</v>
      </c>
      <c r="F1813">
        <v>13</v>
      </c>
      <c r="G1813">
        <v>3</v>
      </c>
      <c r="H1813" t="s">
        <v>8</v>
      </c>
      <c r="I1813">
        <f t="shared" si="112"/>
        <v>0</v>
      </c>
      <c r="J1813">
        <f>IF(Table2[[#This Row],[Drained_after_socializing]]="Yes",1,IF(Table2[[#This Row],[Drained_after_socializing]]="No",0,""))</f>
        <v>0</v>
      </c>
      <c r="K1813">
        <f t="shared" si="113"/>
        <v>1</v>
      </c>
      <c r="L1813" t="str">
        <f t="shared" si="114"/>
        <v>Low</v>
      </c>
      <c r="M1813">
        <f t="shared" si="115"/>
        <v>0</v>
      </c>
    </row>
    <row r="1814" spans="1:13" x14ac:dyDescent="0.35">
      <c r="A1814">
        <v>2</v>
      </c>
      <c r="B1814" t="s">
        <v>7</v>
      </c>
      <c r="C1814">
        <v>5</v>
      </c>
      <c r="D1814">
        <v>6</v>
      </c>
      <c r="E1814" t="s">
        <v>7</v>
      </c>
      <c r="F1814">
        <v>11</v>
      </c>
      <c r="G1814">
        <v>4</v>
      </c>
      <c r="H1814" t="s">
        <v>8</v>
      </c>
      <c r="I1814">
        <f t="shared" si="112"/>
        <v>0</v>
      </c>
      <c r="J1814">
        <f>IF(Table2[[#This Row],[Drained_after_socializing]]="Yes",1,IF(Table2[[#This Row],[Drained_after_socializing]]="No",0,""))</f>
        <v>0</v>
      </c>
      <c r="K1814">
        <f t="shared" si="113"/>
        <v>1</v>
      </c>
      <c r="L1814" t="str">
        <f t="shared" si="114"/>
        <v>Low</v>
      </c>
      <c r="M1814">
        <f t="shared" si="115"/>
        <v>0</v>
      </c>
    </row>
    <row r="1815" spans="1:13" x14ac:dyDescent="0.35">
      <c r="A1815">
        <v>0</v>
      </c>
      <c r="B1815" t="s">
        <v>7</v>
      </c>
      <c r="C1815">
        <v>5</v>
      </c>
      <c r="D1815">
        <v>3</v>
      </c>
      <c r="E1815" t="s">
        <v>7</v>
      </c>
      <c r="F1815">
        <v>14</v>
      </c>
      <c r="G1815">
        <v>5</v>
      </c>
      <c r="H1815" t="s">
        <v>8</v>
      </c>
      <c r="I1815">
        <f t="shared" si="112"/>
        <v>0</v>
      </c>
      <c r="J1815">
        <f>IF(Table2[[#This Row],[Drained_after_socializing]]="Yes",1,IF(Table2[[#This Row],[Drained_after_socializing]]="No",0,""))</f>
        <v>0</v>
      </c>
      <c r="K1815">
        <f t="shared" si="113"/>
        <v>1</v>
      </c>
      <c r="L1815" t="str">
        <f t="shared" si="114"/>
        <v>Low</v>
      </c>
      <c r="M1815">
        <f t="shared" si="115"/>
        <v>0</v>
      </c>
    </row>
    <row r="1816" spans="1:13" x14ac:dyDescent="0.35">
      <c r="A1816">
        <v>0</v>
      </c>
      <c r="B1816" t="s">
        <v>7</v>
      </c>
      <c r="C1816">
        <v>3.963354475</v>
      </c>
      <c r="D1816">
        <v>5</v>
      </c>
      <c r="E1816" t="s">
        <v>7</v>
      </c>
      <c r="F1816">
        <v>9</v>
      </c>
      <c r="G1816">
        <v>6</v>
      </c>
      <c r="H1816" t="s">
        <v>8</v>
      </c>
      <c r="I1816">
        <f t="shared" si="112"/>
        <v>0</v>
      </c>
      <c r="J1816">
        <f>IF(Table2[[#This Row],[Drained_after_socializing]]="Yes",1,IF(Table2[[#This Row],[Drained_after_socializing]]="No",0,""))</f>
        <v>0</v>
      </c>
      <c r="K1816">
        <f t="shared" si="113"/>
        <v>1</v>
      </c>
      <c r="L1816" t="str">
        <f t="shared" si="114"/>
        <v>Low</v>
      </c>
      <c r="M1816">
        <f t="shared" si="115"/>
        <v>0</v>
      </c>
    </row>
    <row r="1817" spans="1:13" x14ac:dyDescent="0.35">
      <c r="A1817">
        <v>10</v>
      </c>
      <c r="B1817" t="s">
        <v>9</v>
      </c>
      <c r="C1817">
        <v>2</v>
      </c>
      <c r="D1817">
        <v>2</v>
      </c>
      <c r="E1817" t="s">
        <v>9</v>
      </c>
      <c r="F1817">
        <v>3</v>
      </c>
      <c r="G1817">
        <v>0</v>
      </c>
      <c r="H1817" t="s">
        <v>10</v>
      </c>
      <c r="I1817">
        <f t="shared" si="112"/>
        <v>1</v>
      </c>
      <c r="J1817">
        <f>IF(Table2[[#This Row],[Drained_after_socializing]]="Yes",1,IF(Table2[[#This Row],[Drained_after_socializing]]="No",0,""))</f>
        <v>1</v>
      </c>
      <c r="K1817">
        <f t="shared" si="113"/>
        <v>0</v>
      </c>
      <c r="L1817" t="str">
        <f t="shared" si="114"/>
        <v>High</v>
      </c>
      <c r="M1817">
        <f t="shared" si="115"/>
        <v>4.5061608304100043</v>
      </c>
    </row>
    <row r="1818" spans="1:13" x14ac:dyDescent="0.35">
      <c r="A1818">
        <v>4</v>
      </c>
      <c r="B1818" t="s">
        <v>9</v>
      </c>
      <c r="C1818">
        <v>2</v>
      </c>
      <c r="D1818">
        <v>1</v>
      </c>
      <c r="E1818" t="s">
        <v>9</v>
      </c>
      <c r="F1818">
        <v>4</v>
      </c>
      <c r="G1818">
        <v>0</v>
      </c>
      <c r="H1818" t="s">
        <v>10</v>
      </c>
      <c r="I1818">
        <f t="shared" si="112"/>
        <v>1</v>
      </c>
      <c r="J1818">
        <f>IF(Table2[[#This Row],[Drained_after_socializing]]="Yes",1,IF(Table2[[#This Row],[Drained_after_socializing]]="No",0,""))</f>
        <v>1</v>
      </c>
      <c r="K1818">
        <f t="shared" si="113"/>
        <v>0</v>
      </c>
      <c r="L1818" t="str">
        <f t="shared" si="114"/>
        <v>Medium</v>
      </c>
      <c r="M1818">
        <f t="shared" si="115"/>
        <v>4.5061608304100043</v>
      </c>
    </row>
    <row r="1819" spans="1:13" x14ac:dyDescent="0.35">
      <c r="A1819">
        <v>10</v>
      </c>
      <c r="B1819" t="s">
        <v>9</v>
      </c>
      <c r="C1819">
        <v>2</v>
      </c>
      <c r="D1819">
        <v>0</v>
      </c>
      <c r="E1819" t="s">
        <v>9</v>
      </c>
      <c r="F1819">
        <v>2</v>
      </c>
      <c r="G1819">
        <v>1</v>
      </c>
      <c r="H1819" t="s">
        <v>10</v>
      </c>
      <c r="I1819">
        <f t="shared" si="112"/>
        <v>1</v>
      </c>
      <c r="J1819">
        <f>IF(Table2[[#This Row],[Drained_after_socializing]]="Yes",1,IF(Table2[[#This Row],[Drained_after_socializing]]="No",0,""))</f>
        <v>1</v>
      </c>
      <c r="K1819">
        <f t="shared" si="113"/>
        <v>0</v>
      </c>
      <c r="L1819" t="str">
        <f t="shared" si="114"/>
        <v>High</v>
      </c>
      <c r="M1819">
        <f t="shared" si="115"/>
        <v>4.5061608304100043</v>
      </c>
    </row>
    <row r="1820" spans="1:13" x14ac:dyDescent="0.35">
      <c r="A1820">
        <v>0</v>
      </c>
      <c r="B1820" t="s">
        <v>7</v>
      </c>
      <c r="C1820">
        <v>5</v>
      </c>
      <c r="D1820">
        <v>3</v>
      </c>
      <c r="E1820" t="s">
        <v>7</v>
      </c>
      <c r="F1820">
        <v>8</v>
      </c>
      <c r="G1820">
        <v>6</v>
      </c>
      <c r="H1820" t="s">
        <v>8</v>
      </c>
      <c r="I1820">
        <f t="shared" si="112"/>
        <v>0</v>
      </c>
      <c r="J1820">
        <f>IF(Table2[[#This Row],[Drained_after_socializing]]="Yes",1,IF(Table2[[#This Row],[Drained_after_socializing]]="No",0,""))</f>
        <v>0</v>
      </c>
      <c r="K1820">
        <f t="shared" si="113"/>
        <v>1</v>
      </c>
      <c r="L1820" t="str">
        <f t="shared" si="114"/>
        <v>Low</v>
      </c>
      <c r="M1820">
        <f t="shared" si="115"/>
        <v>0</v>
      </c>
    </row>
    <row r="1821" spans="1:13" x14ac:dyDescent="0.35">
      <c r="A1821">
        <v>0</v>
      </c>
      <c r="B1821" t="s">
        <v>7</v>
      </c>
      <c r="C1821">
        <v>6</v>
      </c>
      <c r="D1821">
        <v>6</v>
      </c>
      <c r="E1821" t="s">
        <v>7</v>
      </c>
      <c r="F1821">
        <v>10</v>
      </c>
      <c r="G1821">
        <v>3</v>
      </c>
      <c r="H1821" t="s">
        <v>8</v>
      </c>
      <c r="I1821">
        <f t="shared" si="112"/>
        <v>0</v>
      </c>
      <c r="J1821">
        <f>IF(Table2[[#This Row],[Drained_after_socializing]]="Yes",1,IF(Table2[[#This Row],[Drained_after_socializing]]="No",0,""))</f>
        <v>0</v>
      </c>
      <c r="K1821">
        <f t="shared" si="113"/>
        <v>1</v>
      </c>
      <c r="L1821" t="str">
        <f t="shared" si="114"/>
        <v>Low</v>
      </c>
      <c r="M1821">
        <f t="shared" si="115"/>
        <v>0</v>
      </c>
    </row>
    <row r="1822" spans="1:13" x14ac:dyDescent="0.35">
      <c r="A1822">
        <v>1</v>
      </c>
      <c r="B1822" t="s">
        <v>7</v>
      </c>
      <c r="C1822">
        <v>3.963354475</v>
      </c>
      <c r="D1822">
        <v>5</v>
      </c>
      <c r="E1822" t="s">
        <v>7</v>
      </c>
      <c r="F1822">
        <v>6</v>
      </c>
      <c r="G1822">
        <v>9</v>
      </c>
      <c r="H1822" t="s">
        <v>8</v>
      </c>
      <c r="I1822">
        <f t="shared" si="112"/>
        <v>0</v>
      </c>
      <c r="J1822">
        <f>IF(Table2[[#This Row],[Drained_after_socializing]]="Yes",1,IF(Table2[[#This Row],[Drained_after_socializing]]="No",0,""))</f>
        <v>0</v>
      </c>
      <c r="K1822">
        <f t="shared" si="113"/>
        <v>1</v>
      </c>
      <c r="L1822" t="str">
        <f t="shared" si="114"/>
        <v>Low</v>
      </c>
      <c r="M1822">
        <f t="shared" si="115"/>
        <v>0</v>
      </c>
    </row>
    <row r="1823" spans="1:13" x14ac:dyDescent="0.35">
      <c r="A1823">
        <v>3</v>
      </c>
      <c r="B1823" t="s">
        <v>7</v>
      </c>
      <c r="C1823">
        <v>8</v>
      </c>
      <c r="D1823">
        <v>4</v>
      </c>
      <c r="E1823" t="s">
        <v>7</v>
      </c>
      <c r="F1823">
        <v>9</v>
      </c>
      <c r="G1823">
        <v>8</v>
      </c>
      <c r="H1823" t="s">
        <v>8</v>
      </c>
      <c r="I1823">
        <f t="shared" si="112"/>
        <v>0</v>
      </c>
      <c r="J1823">
        <f>IF(Table2[[#This Row],[Drained_after_socializing]]="Yes",1,IF(Table2[[#This Row],[Drained_after_socializing]]="No",0,""))</f>
        <v>0</v>
      </c>
      <c r="K1823">
        <f t="shared" si="113"/>
        <v>1</v>
      </c>
      <c r="L1823" t="str">
        <f t="shared" si="114"/>
        <v>Low</v>
      </c>
      <c r="M1823">
        <f t="shared" si="115"/>
        <v>0</v>
      </c>
    </row>
    <row r="1824" spans="1:13" x14ac:dyDescent="0.35">
      <c r="A1824">
        <v>8</v>
      </c>
      <c r="B1824" t="s">
        <v>9</v>
      </c>
      <c r="C1824">
        <v>1</v>
      </c>
      <c r="D1824">
        <v>1</v>
      </c>
      <c r="E1824" t="s">
        <v>9</v>
      </c>
      <c r="F1824">
        <v>2</v>
      </c>
      <c r="G1824">
        <v>1</v>
      </c>
      <c r="H1824" t="s">
        <v>10</v>
      </c>
      <c r="I1824">
        <f t="shared" si="112"/>
        <v>1</v>
      </c>
      <c r="J1824">
        <f>IF(Table2[[#This Row],[Drained_after_socializing]]="Yes",1,IF(Table2[[#This Row],[Drained_after_socializing]]="No",0,""))</f>
        <v>1</v>
      </c>
      <c r="K1824">
        <f t="shared" si="113"/>
        <v>0</v>
      </c>
      <c r="L1824" t="str">
        <f t="shared" si="114"/>
        <v>High</v>
      </c>
      <c r="M1824">
        <f t="shared" si="115"/>
        <v>4.5061608304100043</v>
      </c>
    </row>
    <row r="1825" spans="1:13" x14ac:dyDescent="0.35">
      <c r="A1825">
        <v>1</v>
      </c>
      <c r="B1825" t="s">
        <v>7</v>
      </c>
      <c r="C1825">
        <v>9</v>
      </c>
      <c r="D1825">
        <v>3</v>
      </c>
      <c r="E1825" t="s">
        <v>7</v>
      </c>
      <c r="F1825">
        <v>7</v>
      </c>
      <c r="G1825">
        <v>8</v>
      </c>
      <c r="H1825" t="s">
        <v>8</v>
      </c>
      <c r="I1825">
        <f t="shared" si="112"/>
        <v>0</v>
      </c>
      <c r="J1825">
        <f>IF(Table2[[#This Row],[Drained_after_socializing]]="Yes",1,IF(Table2[[#This Row],[Drained_after_socializing]]="No",0,""))</f>
        <v>0</v>
      </c>
      <c r="K1825">
        <f t="shared" si="113"/>
        <v>1</v>
      </c>
      <c r="L1825" t="str">
        <f t="shared" si="114"/>
        <v>Low</v>
      </c>
      <c r="M1825">
        <f t="shared" si="115"/>
        <v>0</v>
      </c>
    </row>
    <row r="1826" spans="1:13" x14ac:dyDescent="0.35">
      <c r="A1826">
        <v>9</v>
      </c>
      <c r="B1826" t="s">
        <v>9</v>
      </c>
      <c r="C1826">
        <v>0</v>
      </c>
      <c r="D1826">
        <v>0</v>
      </c>
      <c r="E1826" t="s">
        <v>9</v>
      </c>
      <c r="F1826">
        <v>3</v>
      </c>
      <c r="G1826">
        <v>0</v>
      </c>
      <c r="H1826" t="s">
        <v>10</v>
      </c>
      <c r="I1826">
        <f t="shared" si="112"/>
        <v>1</v>
      </c>
      <c r="J1826">
        <f>IF(Table2[[#This Row],[Drained_after_socializing]]="Yes",1,IF(Table2[[#This Row],[Drained_after_socializing]]="No",0,""))</f>
        <v>1</v>
      </c>
      <c r="K1826">
        <f t="shared" si="113"/>
        <v>0</v>
      </c>
      <c r="L1826" t="str">
        <f t="shared" si="114"/>
        <v>High</v>
      </c>
      <c r="M1826">
        <f t="shared" si="115"/>
        <v>4.5061608304100043</v>
      </c>
    </row>
    <row r="1827" spans="1:13" x14ac:dyDescent="0.35">
      <c r="A1827">
        <v>0</v>
      </c>
      <c r="B1827" t="s">
        <v>7</v>
      </c>
      <c r="C1827">
        <v>6</v>
      </c>
      <c r="D1827">
        <v>3</v>
      </c>
      <c r="E1827" t="s">
        <v>7</v>
      </c>
      <c r="F1827">
        <v>6</v>
      </c>
      <c r="G1827">
        <v>5</v>
      </c>
      <c r="H1827" t="s">
        <v>8</v>
      </c>
      <c r="I1827">
        <f t="shared" si="112"/>
        <v>0</v>
      </c>
      <c r="J1827">
        <f>IF(Table2[[#This Row],[Drained_after_socializing]]="Yes",1,IF(Table2[[#This Row],[Drained_after_socializing]]="No",0,""))</f>
        <v>0</v>
      </c>
      <c r="K1827">
        <f t="shared" si="113"/>
        <v>1</v>
      </c>
      <c r="L1827" t="str">
        <f t="shared" si="114"/>
        <v>Low</v>
      </c>
      <c r="M1827">
        <f t="shared" si="115"/>
        <v>0</v>
      </c>
    </row>
    <row r="1828" spans="1:13" x14ac:dyDescent="0.35">
      <c r="A1828">
        <v>10</v>
      </c>
      <c r="B1828" t="s">
        <v>9</v>
      </c>
      <c r="C1828">
        <v>3</v>
      </c>
      <c r="D1828">
        <v>1</v>
      </c>
      <c r="E1828" t="s">
        <v>9</v>
      </c>
      <c r="F1828">
        <v>1</v>
      </c>
      <c r="G1828">
        <v>2</v>
      </c>
      <c r="H1828" t="s">
        <v>10</v>
      </c>
      <c r="I1828">
        <f t="shared" si="112"/>
        <v>1</v>
      </c>
      <c r="J1828">
        <f>IF(Table2[[#This Row],[Drained_after_socializing]]="Yes",1,IF(Table2[[#This Row],[Drained_after_socializing]]="No",0,""))</f>
        <v>1</v>
      </c>
      <c r="K1828">
        <f t="shared" si="113"/>
        <v>0</v>
      </c>
      <c r="L1828" t="str">
        <f t="shared" si="114"/>
        <v>High</v>
      </c>
      <c r="M1828">
        <f t="shared" si="115"/>
        <v>4.5061608304100043</v>
      </c>
    </row>
    <row r="1829" spans="1:13" x14ac:dyDescent="0.35">
      <c r="A1829">
        <v>3</v>
      </c>
      <c r="B1829" t="s">
        <v>7</v>
      </c>
      <c r="C1829">
        <v>6</v>
      </c>
      <c r="D1829">
        <v>4</v>
      </c>
      <c r="E1829" t="s">
        <v>7</v>
      </c>
      <c r="F1829">
        <v>6.2688629120000003</v>
      </c>
      <c r="G1829">
        <v>6</v>
      </c>
      <c r="H1829" t="s">
        <v>8</v>
      </c>
      <c r="I1829">
        <f t="shared" si="112"/>
        <v>0</v>
      </c>
      <c r="J1829">
        <f>IF(Table2[[#This Row],[Drained_after_socializing]]="Yes",1,IF(Table2[[#This Row],[Drained_after_socializing]]="No",0,""))</f>
        <v>0</v>
      </c>
      <c r="K1829">
        <f t="shared" si="113"/>
        <v>1</v>
      </c>
      <c r="L1829" t="str">
        <f t="shared" si="114"/>
        <v>Low</v>
      </c>
      <c r="M1829">
        <f t="shared" si="115"/>
        <v>0</v>
      </c>
    </row>
    <row r="1830" spans="1:13" x14ac:dyDescent="0.35">
      <c r="A1830">
        <v>6</v>
      </c>
      <c r="B1830" t="s">
        <v>9</v>
      </c>
      <c r="C1830">
        <v>0</v>
      </c>
      <c r="D1830">
        <v>0</v>
      </c>
      <c r="E1830" t="s">
        <v>9</v>
      </c>
      <c r="F1830">
        <v>2</v>
      </c>
      <c r="G1830">
        <v>2</v>
      </c>
      <c r="H1830" t="s">
        <v>10</v>
      </c>
      <c r="I1830">
        <f t="shared" si="112"/>
        <v>1</v>
      </c>
      <c r="J1830">
        <f>IF(Table2[[#This Row],[Drained_after_socializing]]="Yes",1,IF(Table2[[#This Row],[Drained_after_socializing]]="No",0,""))</f>
        <v>1</v>
      </c>
      <c r="K1830">
        <f t="shared" si="113"/>
        <v>0</v>
      </c>
      <c r="L1830" t="str">
        <f t="shared" si="114"/>
        <v>Medium</v>
      </c>
      <c r="M1830">
        <f t="shared" si="115"/>
        <v>4.5061608304100043</v>
      </c>
    </row>
    <row r="1831" spans="1:13" x14ac:dyDescent="0.35">
      <c r="A1831">
        <v>10</v>
      </c>
      <c r="B1831" t="s">
        <v>9</v>
      </c>
      <c r="C1831">
        <v>2</v>
      </c>
      <c r="D1831">
        <v>1</v>
      </c>
      <c r="E1831" t="s">
        <v>9</v>
      </c>
      <c r="F1831">
        <v>2</v>
      </c>
      <c r="G1831">
        <v>1</v>
      </c>
      <c r="H1831" t="s">
        <v>10</v>
      </c>
      <c r="I1831">
        <f t="shared" si="112"/>
        <v>1</v>
      </c>
      <c r="J1831">
        <f>IF(Table2[[#This Row],[Drained_after_socializing]]="Yes",1,IF(Table2[[#This Row],[Drained_after_socializing]]="No",0,""))</f>
        <v>1</v>
      </c>
      <c r="K1831">
        <f t="shared" si="113"/>
        <v>0</v>
      </c>
      <c r="L1831" t="str">
        <f t="shared" si="114"/>
        <v>High</v>
      </c>
      <c r="M1831">
        <f t="shared" si="115"/>
        <v>4.5061608304100043</v>
      </c>
    </row>
    <row r="1832" spans="1:13" x14ac:dyDescent="0.35">
      <c r="A1832">
        <v>9</v>
      </c>
      <c r="B1832" t="s">
        <v>9</v>
      </c>
      <c r="C1832">
        <v>3</v>
      </c>
      <c r="D1832">
        <v>2</v>
      </c>
      <c r="E1832" t="s">
        <v>9</v>
      </c>
      <c r="F1832">
        <v>5</v>
      </c>
      <c r="G1832">
        <v>2</v>
      </c>
      <c r="H1832" t="s">
        <v>10</v>
      </c>
      <c r="I1832">
        <f t="shared" si="112"/>
        <v>1</v>
      </c>
      <c r="J1832">
        <f>IF(Table2[[#This Row],[Drained_after_socializing]]="Yes",1,IF(Table2[[#This Row],[Drained_after_socializing]]="No",0,""))</f>
        <v>1</v>
      </c>
      <c r="K1832">
        <f t="shared" si="113"/>
        <v>0</v>
      </c>
      <c r="L1832" t="str">
        <f t="shared" si="114"/>
        <v>High</v>
      </c>
      <c r="M1832">
        <f t="shared" si="115"/>
        <v>4.5061608304100043</v>
      </c>
    </row>
    <row r="1833" spans="1:13" x14ac:dyDescent="0.35">
      <c r="A1833">
        <v>0</v>
      </c>
      <c r="B1833" t="s">
        <v>7</v>
      </c>
      <c r="C1833">
        <v>5</v>
      </c>
      <c r="D1833">
        <v>3</v>
      </c>
      <c r="E1833" t="s">
        <v>7</v>
      </c>
      <c r="F1833">
        <v>15</v>
      </c>
      <c r="G1833">
        <v>5</v>
      </c>
      <c r="H1833" t="s">
        <v>8</v>
      </c>
      <c r="I1833">
        <f t="shared" si="112"/>
        <v>0</v>
      </c>
      <c r="J1833">
        <f>IF(Table2[[#This Row],[Drained_after_socializing]]="Yes",1,IF(Table2[[#This Row],[Drained_after_socializing]]="No",0,""))</f>
        <v>0</v>
      </c>
      <c r="K1833">
        <f t="shared" si="113"/>
        <v>1</v>
      </c>
      <c r="L1833" t="str">
        <f t="shared" si="114"/>
        <v>Low</v>
      </c>
      <c r="M1833">
        <f t="shared" si="115"/>
        <v>0</v>
      </c>
    </row>
    <row r="1834" spans="1:13" x14ac:dyDescent="0.35">
      <c r="A1834">
        <v>0</v>
      </c>
      <c r="B1834" t="s">
        <v>7</v>
      </c>
      <c r="C1834">
        <v>5</v>
      </c>
      <c r="D1834">
        <v>4</v>
      </c>
      <c r="E1834" t="s">
        <v>7</v>
      </c>
      <c r="F1834">
        <v>11</v>
      </c>
      <c r="G1834">
        <v>3.5647266310000001</v>
      </c>
      <c r="H1834" t="s">
        <v>8</v>
      </c>
      <c r="I1834">
        <f t="shared" si="112"/>
        <v>0</v>
      </c>
      <c r="J1834">
        <f>IF(Table2[[#This Row],[Drained_after_socializing]]="Yes",1,IF(Table2[[#This Row],[Drained_after_socializing]]="No",0,""))</f>
        <v>0</v>
      </c>
      <c r="K1834">
        <f t="shared" si="113"/>
        <v>1</v>
      </c>
      <c r="L1834" t="str">
        <f t="shared" si="114"/>
        <v>Low</v>
      </c>
      <c r="M1834">
        <f t="shared" si="115"/>
        <v>0</v>
      </c>
    </row>
    <row r="1835" spans="1:13" x14ac:dyDescent="0.35">
      <c r="A1835">
        <v>5</v>
      </c>
      <c r="B1835" t="s">
        <v>9</v>
      </c>
      <c r="C1835">
        <v>3</v>
      </c>
      <c r="D1835">
        <v>1</v>
      </c>
      <c r="E1835" t="s">
        <v>9</v>
      </c>
      <c r="F1835">
        <v>4</v>
      </c>
      <c r="G1835">
        <v>2</v>
      </c>
      <c r="H1835" t="s">
        <v>10</v>
      </c>
      <c r="I1835">
        <f t="shared" si="112"/>
        <v>1</v>
      </c>
      <c r="J1835">
        <f>IF(Table2[[#This Row],[Drained_after_socializing]]="Yes",1,IF(Table2[[#This Row],[Drained_after_socializing]]="No",0,""))</f>
        <v>1</v>
      </c>
      <c r="K1835">
        <f t="shared" si="113"/>
        <v>0</v>
      </c>
      <c r="L1835" t="str">
        <f t="shared" si="114"/>
        <v>Medium</v>
      </c>
      <c r="M1835">
        <f t="shared" si="115"/>
        <v>4.5061608304100043</v>
      </c>
    </row>
    <row r="1836" spans="1:13" x14ac:dyDescent="0.35">
      <c r="A1836">
        <v>9</v>
      </c>
      <c r="B1836" t="s">
        <v>9</v>
      </c>
      <c r="C1836">
        <v>0</v>
      </c>
      <c r="D1836">
        <v>2</v>
      </c>
      <c r="E1836" t="s">
        <v>9</v>
      </c>
      <c r="F1836">
        <v>1</v>
      </c>
      <c r="G1836">
        <v>2</v>
      </c>
      <c r="H1836" t="s">
        <v>10</v>
      </c>
      <c r="I1836">
        <f t="shared" si="112"/>
        <v>1</v>
      </c>
      <c r="J1836">
        <f>IF(Table2[[#This Row],[Drained_after_socializing]]="Yes",1,IF(Table2[[#This Row],[Drained_after_socializing]]="No",0,""))</f>
        <v>1</v>
      </c>
      <c r="K1836">
        <f t="shared" si="113"/>
        <v>0</v>
      </c>
      <c r="L1836" t="str">
        <f t="shared" si="114"/>
        <v>High</v>
      </c>
      <c r="M1836">
        <f t="shared" si="115"/>
        <v>4.5061608304100043</v>
      </c>
    </row>
    <row r="1837" spans="1:13" x14ac:dyDescent="0.35">
      <c r="A1837">
        <v>3</v>
      </c>
      <c r="B1837" t="s">
        <v>7</v>
      </c>
      <c r="C1837">
        <v>5</v>
      </c>
      <c r="D1837">
        <v>4</v>
      </c>
      <c r="E1837" t="s">
        <v>7</v>
      </c>
      <c r="F1837">
        <v>10</v>
      </c>
      <c r="G1837">
        <v>6</v>
      </c>
      <c r="H1837" t="s">
        <v>8</v>
      </c>
      <c r="I1837">
        <f t="shared" si="112"/>
        <v>0</v>
      </c>
      <c r="J1837">
        <f>IF(Table2[[#This Row],[Drained_after_socializing]]="Yes",1,IF(Table2[[#This Row],[Drained_after_socializing]]="No",0,""))</f>
        <v>0</v>
      </c>
      <c r="K1837">
        <f t="shared" si="113"/>
        <v>1</v>
      </c>
      <c r="L1837" t="str">
        <f t="shared" si="114"/>
        <v>Low</v>
      </c>
      <c r="M1837">
        <f t="shared" si="115"/>
        <v>0</v>
      </c>
    </row>
    <row r="1838" spans="1:13" x14ac:dyDescent="0.35">
      <c r="A1838">
        <v>4</v>
      </c>
      <c r="B1838" t="s">
        <v>9</v>
      </c>
      <c r="C1838">
        <v>0</v>
      </c>
      <c r="D1838">
        <v>1</v>
      </c>
      <c r="E1838" t="s">
        <v>7</v>
      </c>
      <c r="F1838">
        <v>6.2688629120000003</v>
      </c>
      <c r="G1838">
        <v>0</v>
      </c>
      <c r="H1838" t="s">
        <v>10</v>
      </c>
      <c r="I1838">
        <f t="shared" si="112"/>
        <v>1</v>
      </c>
      <c r="J1838">
        <f>IF(Table2[[#This Row],[Drained_after_socializing]]="Yes",1,IF(Table2[[#This Row],[Drained_after_socializing]]="No",0,""))</f>
        <v>0</v>
      </c>
      <c r="K1838">
        <f t="shared" si="113"/>
        <v>0</v>
      </c>
      <c r="L1838" t="str">
        <f t="shared" si="114"/>
        <v>Medium</v>
      </c>
      <c r="M1838">
        <f t="shared" si="115"/>
        <v>4.5061608304100043</v>
      </c>
    </row>
    <row r="1839" spans="1:13" x14ac:dyDescent="0.35">
      <c r="A1839">
        <v>3</v>
      </c>
      <c r="B1839" t="s">
        <v>7</v>
      </c>
      <c r="C1839">
        <v>7</v>
      </c>
      <c r="D1839">
        <v>4</v>
      </c>
      <c r="E1839" t="s">
        <v>7</v>
      </c>
      <c r="F1839">
        <v>15</v>
      </c>
      <c r="G1839">
        <v>7</v>
      </c>
      <c r="H1839" t="s">
        <v>8</v>
      </c>
      <c r="I1839">
        <f t="shared" si="112"/>
        <v>0</v>
      </c>
      <c r="J1839">
        <f>IF(Table2[[#This Row],[Drained_after_socializing]]="Yes",1,IF(Table2[[#This Row],[Drained_after_socializing]]="No",0,""))</f>
        <v>0</v>
      </c>
      <c r="K1839">
        <f t="shared" si="113"/>
        <v>1</v>
      </c>
      <c r="L1839" t="str">
        <f t="shared" si="114"/>
        <v>Low</v>
      </c>
      <c r="M1839">
        <f t="shared" si="115"/>
        <v>0</v>
      </c>
    </row>
    <row r="1840" spans="1:13" x14ac:dyDescent="0.35">
      <c r="A1840">
        <v>3</v>
      </c>
      <c r="B1840" t="s">
        <v>7</v>
      </c>
      <c r="C1840">
        <v>5</v>
      </c>
      <c r="D1840">
        <v>6</v>
      </c>
      <c r="E1840" t="s">
        <v>7</v>
      </c>
      <c r="F1840">
        <v>12</v>
      </c>
      <c r="G1840">
        <v>3.5647266310000001</v>
      </c>
      <c r="H1840" t="s">
        <v>8</v>
      </c>
      <c r="I1840">
        <f t="shared" si="112"/>
        <v>0</v>
      </c>
      <c r="J1840">
        <f>IF(Table2[[#This Row],[Drained_after_socializing]]="Yes",1,IF(Table2[[#This Row],[Drained_after_socializing]]="No",0,""))</f>
        <v>0</v>
      </c>
      <c r="K1840">
        <f t="shared" si="113"/>
        <v>1</v>
      </c>
      <c r="L1840" t="str">
        <f t="shared" si="114"/>
        <v>Low</v>
      </c>
      <c r="M1840">
        <f t="shared" si="115"/>
        <v>0</v>
      </c>
    </row>
    <row r="1841" spans="1:13" x14ac:dyDescent="0.35">
      <c r="A1841">
        <v>2</v>
      </c>
      <c r="B1841" t="s">
        <v>7</v>
      </c>
      <c r="C1841">
        <v>8</v>
      </c>
      <c r="D1841">
        <v>6</v>
      </c>
      <c r="E1841" t="s">
        <v>7</v>
      </c>
      <c r="F1841">
        <v>10</v>
      </c>
      <c r="G1841">
        <v>9</v>
      </c>
      <c r="H1841" t="s">
        <v>10</v>
      </c>
      <c r="I1841">
        <f t="shared" si="112"/>
        <v>0</v>
      </c>
      <c r="J1841">
        <f>IF(Table2[[#This Row],[Drained_after_socializing]]="Yes",1,IF(Table2[[#This Row],[Drained_after_socializing]]="No",0,""))</f>
        <v>0</v>
      </c>
      <c r="K1841">
        <f t="shared" si="113"/>
        <v>0</v>
      </c>
      <c r="L1841" t="str">
        <f t="shared" si="114"/>
        <v>Low</v>
      </c>
      <c r="M1841">
        <f t="shared" si="115"/>
        <v>4.5061608304100043</v>
      </c>
    </row>
    <row r="1842" spans="1:13" x14ac:dyDescent="0.35">
      <c r="A1842">
        <v>4</v>
      </c>
      <c r="B1842" t="s">
        <v>9</v>
      </c>
      <c r="C1842">
        <v>0</v>
      </c>
      <c r="D1842">
        <v>2</v>
      </c>
      <c r="E1842" t="s">
        <v>9</v>
      </c>
      <c r="F1842">
        <v>4</v>
      </c>
      <c r="G1842">
        <v>0</v>
      </c>
      <c r="H1842" t="s">
        <v>10</v>
      </c>
      <c r="I1842">
        <f t="shared" si="112"/>
        <v>1</v>
      </c>
      <c r="J1842">
        <f>IF(Table2[[#This Row],[Drained_after_socializing]]="Yes",1,IF(Table2[[#This Row],[Drained_after_socializing]]="No",0,""))</f>
        <v>1</v>
      </c>
      <c r="K1842">
        <f t="shared" si="113"/>
        <v>0</v>
      </c>
      <c r="L1842" t="str">
        <f t="shared" si="114"/>
        <v>Medium</v>
      </c>
      <c r="M1842">
        <f t="shared" si="115"/>
        <v>4.5061608304100043</v>
      </c>
    </row>
    <row r="1843" spans="1:13" x14ac:dyDescent="0.35">
      <c r="A1843">
        <v>0</v>
      </c>
      <c r="B1843" t="s">
        <v>7</v>
      </c>
      <c r="C1843">
        <v>5</v>
      </c>
      <c r="D1843">
        <v>6</v>
      </c>
      <c r="E1843" t="s">
        <v>7</v>
      </c>
      <c r="F1843">
        <v>13</v>
      </c>
      <c r="G1843">
        <v>8</v>
      </c>
      <c r="H1843" t="s">
        <v>8</v>
      </c>
      <c r="I1843">
        <f t="shared" si="112"/>
        <v>0</v>
      </c>
      <c r="J1843">
        <f>IF(Table2[[#This Row],[Drained_after_socializing]]="Yes",1,IF(Table2[[#This Row],[Drained_after_socializing]]="No",0,""))</f>
        <v>0</v>
      </c>
      <c r="K1843">
        <f t="shared" si="113"/>
        <v>1</v>
      </c>
      <c r="L1843" t="str">
        <f t="shared" si="114"/>
        <v>Low</v>
      </c>
      <c r="M1843">
        <f t="shared" si="115"/>
        <v>0</v>
      </c>
    </row>
    <row r="1844" spans="1:13" x14ac:dyDescent="0.35">
      <c r="A1844">
        <v>11</v>
      </c>
      <c r="B1844" t="s">
        <v>9</v>
      </c>
      <c r="C1844">
        <v>2</v>
      </c>
      <c r="D1844">
        <v>2</v>
      </c>
      <c r="E1844" t="s">
        <v>9</v>
      </c>
      <c r="F1844">
        <v>2</v>
      </c>
      <c r="G1844">
        <v>2</v>
      </c>
      <c r="H1844" t="s">
        <v>10</v>
      </c>
      <c r="I1844">
        <f t="shared" si="112"/>
        <v>1</v>
      </c>
      <c r="J1844">
        <f>IF(Table2[[#This Row],[Drained_after_socializing]]="Yes",1,IF(Table2[[#This Row],[Drained_after_socializing]]="No",0,""))</f>
        <v>1</v>
      </c>
      <c r="K1844">
        <f t="shared" si="113"/>
        <v>0</v>
      </c>
      <c r="L1844" t="str">
        <f t="shared" si="114"/>
        <v>High</v>
      </c>
      <c r="M1844">
        <f t="shared" si="115"/>
        <v>4.5061608304100043</v>
      </c>
    </row>
    <row r="1845" spans="1:13" x14ac:dyDescent="0.35">
      <c r="A1845">
        <v>4.5058160029999996</v>
      </c>
      <c r="B1845" t="s">
        <v>9</v>
      </c>
      <c r="C1845">
        <v>3</v>
      </c>
      <c r="D1845">
        <v>0</v>
      </c>
      <c r="E1845" t="s">
        <v>9</v>
      </c>
      <c r="F1845">
        <v>5</v>
      </c>
      <c r="G1845">
        <v>2</v>
      </c>
      <c r="H1845" t="s">
        <v>10</v>
      </c>
      <c r="I1845">
        <f t="shared" si="112"/>
        <v>1</v>
      </c>
      <c r="J1845">
        <f>IF(Table2[[#This Row],[Drained_after_socializing]]="Yes",1,IF(Table2[[#This Row],[Drained_after_socializing]]="No",0,""))</f>
        <v>1</v>
      </c>
      <c r="K1845">
        <f t="shared" si="113"/>
        <v>0</v>
      </c>
      <c r="L1845" t="str">
        <f t="shared" si="114"/>
        <v>Medium</v>
      </c>
      <c r="M1845">
        <f t="shared" si="115"/>
        <v>4.5061608304100043</v>
      </c>
    </row>
    <row r="1846" spans="1:13" x14ac:dyDescent="0.35">
      <c r="A1846">
        <v>0</v>
      </c>
      <c r="B1846" t="s">
        <v>7</v>
      </c>
      <c r="C1846">
        <v>6</v>
      </c>
      <c r="D1846">
        <v>6</v>
      </c>
      <c r="E1846" t="s">
        <v>7</v>
      </c>
      <c r="F1846">
        <v>8</v>
      </c>
      <c r="G1846">
        <v>7</v>
      </c>
      <c r="H1846" t="s">
        <v>8</v>
      </c>
      <c r="I1846">
        <f t="shared" si="112"/>
        <v>0</v>
      </c>
      <c r="J1846">
        <f>IF(Table2[[#This Row],[Drained_after_socializing]]="Yes",1,IF(Table2[[#This Row],[Drained_after_socializing]]="No",0,""))</f>
        <v>0</v>
      </c>
      <c r="K1846">
        <f t="shared" si="113"/>
        <v>1</v>
      </c>
      <c r="L1846" t="str">
        <f t="shared" si="114"/>
        <v>Low</v>
      </c>
      <c r="M1846">
        <f t="shared" si="115"/>
        <v>0</v>
      </c>
    </row>
    <row r="1847" spans="1:13" x14ac:dyDescent="0.35">
      <c r="A1847">
        <v>1</v>
      </c>
      <c r="B1847" t="s">
        <v>7</v>
      </c>
      <c r="C1847">
        <v>6</v>
      </c>
      <c r="D1847">
        <v>5</v>
      </c>
      <c r="E1847" t="s">
        <v>7</v>
      </c>
      <c r="F1847">
        <v>6.2688629120000003</v>
      </c>
      <c r="G1847">
        <v>9</v>
      </c>
      <c r="H1847" t="s">
        <v>8</v>
      </c>
      <c r="I1847">
        <f t="shared" si="112"/>
        <v>0</v>
      </c>
      <c r="J1847">
        <f>IF(Table2[[#This Row],[Drained_after_socializing]]="Yes",1,IF(Table2[[#This Row],[Drained_after_socializing]]="No",0,""))</f>
        <v>0</v>
      </c>
      <c r="K1847">
        <f t="shared" si="113"/>
        <v>1</v>
      </c>
      <c r="L1847" t="str">
        <f t="shared" si="114"/>
        <v>Low</v>
      </c>
      <c r="M1847">
        <f t="shared" si="115"/>
        <v>0</v>
      </c>
    </row>
    <row r="1848" spans="1:13" x14ac:dyDescent="0.35">
      <c r="A1848">
        <v>2</v>
      </c>
      <c r="B1848" t="s">
        <v>7</v>
      </c>
      <c r="C1848">
        <v>5</v>
      </c>
      <c r="D1848">
        <v>4</v>
      </c>
      <c r="E1848" t="s">
        <v>7</v>
      </c>
      <c r="F1848">
        <v>5</v>
      </c>
      <c r="G1848">
        <v>4</v>
      </c>
      <c r="H1848" t="s">
        <v>8</v>
      </c>
      <c r="I1848">
        <f t="shared" si="112"/>
        <v>0</v>
      </c>
      <c r="J1848">
        <f>IF(Table2[[#This Row],[Drained_after_socializing]]="Yes",1,IF(Table2[[#This Row],[Drained_after_socializing]]="No",0,""))</f>
        <v>0</v>
      </c>
      <c r="K1848">
        <f t="shared" si="113"/>
        <v>1</v>
      </c>
      <c r="L1848" t="str">
        <f t="shared" si="114"/>
        <v>Low</v>
      </c>
      <c r="M1848">
        <f t="shared" si="115"/>
        <v>0</v>
      </c>
    </row>
    <row r="1849" spans="1:13" x14ac:dyDescent="0.35">
      <c r="A1849">
        <v>0</v>
      </c>
      <c r="B1849" t="s">
        <v>7</v>
      </c>
      <c r="C1849">
        <v>7</v>
      </c>
      <c r="D1849">
        <v>3</v>
      </c>
      <c r="E1849" t="s">
        <v>7</v>
      </c>
      <c r="F1849">
        <v>8</v>
      </c>
      <c r="G1849">
        <v>7</v>
      </c>
      <c r="H1849" t="s">
        <v>8</v>
      </c>
      <c r="I1849">
        <f t="shared" si="112"/>
        <v>0</v>
      </c>
      <c r="J1849">
        <f>IF(Table2[[#This Row],[Drained_after_socializing]]="Yes",1,IF(Table2[[#This Row],[Drained_after_socializing]]="No",0,""))</f>
        <v>0</v>
      </c>
      <c r="K1849">
        <f t="shared" si="113"/>
        <v>1</v>
      </c>
      <c r="L1849" t="str">
        <f t="shared" si="114"/>
        <v>Low</v>
      </c>
      <c r="M1849">
        <f t="shared" si="115"/>
        <v>0</v>
      </c>
    </row>
    <row r="1850" spans="1:13" x14ac:dyDescent="0.35">
      <c r="A1850">
        <v>6</v>
      </c>
      <c r="B1850" t="s">
        <v>9</v>
      </c>
      <c r="C1850">
        <v>1</v>
      </c>
      <c r="D1850">
        <v>0</v>
      </c>
      <c r="E1850" t="s">
        <v>9</v>
      </c>
      <c r="F1850">
        <v>2</v>
      </c>
      <c r="G1850">
        <v>0</v>
      </c>
      <c r="H1850" t="s">
        <v>10</v>
      </c>
      <c r="I1850">
        <f t="shared" si="112"/>
        <v>1</v>
      </c>
      <c r="J1850">
        <f>IF(Table2[[#This Row],[Drained_after_socializing]]="Yes",1,IF(Table2[[#This Row],[Drained_after_socializing]]="No",0,""))</f>
        <v>1</v>
      </c>
      <c r="K1850">
        <f t="shared" si="113"/>
        <v>0</v>
      </c>
      <c r="L1850" t="str">
        <f t="shared" si="114"/>
        <v>Medium</v>
      </c>
      <c r="M1850">
        <f t="shared" si="115"/>
        <v>4.5061608304100043</v>
      </c>
    </row>
    <row r="1851" spans="1:13" x14ac:dyDescent="0.35">
      <c r="A1851">
        <v>5</v>
      </c>
      <c r="B1851" t="s">
        <v>9</v>
      </c>
      <c r="C1851">
        <v>1</v>
      </c>
      <c r="D1851">
        <v>0</v>
      </c>
      <c r="E1851" t="s">
        <v>9</v>
      </c>
      <c r="F1851">
        <v>4</v>
      </c>
      <c r="G1851">
        <v>2</v>
      </c>
      <c r="H1851" t="s">
        <v>10</v>
      </c>
      <c r="I1851">
        <f t="shared" si="112"/>
        <v>1</v>
      </c>
      <c r="J1851">
        <f>IF(Table2[[#This Row],[Drained_after_socializing]]="Yes",1,IF(Table2[[#This Row],[Drained_after_socializing]]="No",0,""))</f>
        <v>1</v>
      </c>
      <c r="K1851">
        <f t="shared" si="113"/>
        <v>0</v>
      </c>
      <c r="L1851" t="str">
        <f t="shared" si="114"/>
        <v>Medium</v>
      </c>
      <c r="M1851">
        <f t="shared" si="115"/>
        <v>4.5061608304100043</v>
      </c>
    </row>
    <row r="1852" spans="1:13" x14ac:dyDescent="0.35">
      <c r="A1852">
        <v>1</v>
      </c>
      <c r="B1852" t="s">
        <v>7</v>
      </c>
      <c r="C1852">
        <v>6</v>
      </c>
      <c r="D1852">
        <v>5</v>
      </c>
      <c r="E1852" t="s">
        <v>7</v>
      </c>
      <c r="F1852">
        <v>13</v>
      </c>
      <c r="G1852">
        <v>3</v>
      </c>
      <c r="H1852" t="s">
        <v>8</v>
      </c>
      <c r="I1852">
        <f t="shared" si="112"/>
        <v>0</v>
      </c>
      <c r="J1852">
        <f>IF(Table2[[#This Row],[Drained_after_socializing]]="Yes",1,IF(Table2[[#This Row],[Drained_after_socializing]]="No",0,""))</f>
        <v>0</v>
      </c>
      <c r="K1852">
        <f t="shared" si="113"/>
        <v>1</v>
      </c>
      <c r="L1852" t="str">
        <f t="shared" si="114"/>
        <v>Low</v>
      </c>
      <c r="M1852">
        <f t="shared" si="115"/>
        <v>0</v>
      </c>
    </row>
    <row r="1853" spans="1:13" x14ac:dyDescent="0.35">
      <c r="A1853">
        <v>0</v>
      </c>
      <c r="B1853" t="s">
        <v>7</v>
      </c>
      <c r="C1853">
        <v>5</v>
      </c>
      <c r="D1853">
        <v>3</v>
      </c>
      <c r="E1853" t="s">
        <v>7</v>
      </c>
      <c r="F1853">
        <v>5</v>
      </c>
      <c r="G1853">
        <v>8</v>
      </c>
      <c r="H1853" t="s">
        <v>8</v>
      </c>
      <c r="I1853">
        <f t="shared" si="112"/>
        <v>0</v>
      </c>
      <c r="J1853">
        <f>IF(Table2[[#This Row],[Drained_after_socializing]]="Yes",1,IF(Table2[[#This Row],[Drained_after_socializing]]="No",0,""))</f>
        <v>0</v>
      </c>
      <c r="K1853">
        <f t="shared" si="113"/>
        <v>1</v>
      </c>
      <c r="L1853" t="str">
        <f t="shared" si="114"/>
        <v>Low</v>
      </c>
      <c r="M1853">
        <f t="shared" si="115"/>
        <v>0</v>
      </c>
    </row>
    <row r="1854" spans="1:13" x14ac:dyDescent="0.35">
      <c r="A1854">
        <v>5</v>
      </c>
      <c r="B1854" t="s">
        <v>9</v>
      </c>
      <c r="C1854">
        <v>3</v>
      </c>
      <c r="D1854">
        <v>3</v>
      </c>
      <c r="E1854" t="s">
        <v>9</v>
      </c>
      <c r="F1854">
        <v>1</v>
      </c>
      <c r="G1854">
        <v>0</v>
      </c>
      <c r="H1854" t="s">
        <v>10</v>
      </c>
      <c r="I1854">
        <f t="shared" si="112"/>
        <v>1</v>
      </c>
      <c r="J1854">
        <f>IF(Table2[[#This Row],[Drained_after_socializing]]="Yes",1,IF(Table2[[#This Row],[Drained_after_socializing]]="No",0,""))</f>
        <v>1</v>
      </c>
      <c r="K1854">
        <f t="shared" si="113"/>
        <v>0</v>
      </c>
      <c r="L1854" t="str">
        <f t="shared" si="114"/>
        <v>Medium</v>
      </c>
      <c r="M1854">
        <f t="shared" si="115"/>
        <v>4.5061608304100043</v>
      </c>
    </row>
    <row r="1855" spans="1:13" x14ac:dyDescent="0.35">
      <c r="A1855">
        <v>3</v>
      </c>
      <c r="B1855" t="s">
        <v>7</v>
      </c>
      <c r="C1855">
        <v>8</v>
      </c>
      <c r="D1855">
        <v>6</v>
      </c>
      <c r="E1855" t="s">
        <v>7</v>
      </c>
      <c r="F1855">
        <v>15</v>
      </c>
      <c r="G1855">
        <v>5</v>
      </c>
      <c r="H1855" t="s">
        <v>8</v>
      </c>
      <c r="I1855">
        <f t="shared" si="112"/>
        <v>0</v>
      </c>
      <c r="J1855">
        <f>IF(Table2[[#This Row],[Drained_after_socializing]]="Yes",1,IF(Table2[[#This Row],[Drained_after_socializing]]="No",0,""))</f>
        <v>0</v>
      </c>
      <c r="K1855">
        <f t="shared" si="113"/>
        <v>1</v>
      </c>
      <c r="L1855" t="str">
        <f t="shared" si="114"/>
        <v>Low</v>
      </c>
      <c r="M1855">
        <f t="shared" si="115"/>
        <v>0</v>
      </c>
    </row>
    <row r="1856" spans="1:13" x14ac:dyDescent="0.35">
      <c r="A1856">
        <v>8</v>
      </c>
      <c r="B1856" t="s">
        <v>9</v>
      </c>
      <c r="C1856">
        <v>2</v>
      </c>
      <c r="D1856">
        <v>1</v>
      </c>
      <c r="E1856" t="s">
        <v>9</v>
      </c>
      <c r="F1856">
        <v>6.2688629120000003</v>
      </c>
      <c r="G1856">
        <v>2</v>
      </c>
      <c r="H1856" t="s">
        <v>10</v>
      </c>
      <c r="I1856">
        <f t="shared" si="112"/>
        <v>1</v>
      </c>
      <c r="J1856">
        <f>IF(Table2[[#This Row],[Drained_after_socializing]]="Yes",1,IF(Table2[[#This Row],[Drained_after_socializing]]="No",0,""))</f>
        <v>1</v>
      </c>
      <c r="K1856">
        <f t="shared" si="113"/>
        <v>0</v>
      </c>
      <c r="L1856" t="str">
        <f t="shared" si="114"/>
        <v>High</v>
      </c>
      <c r="M1856">
        <f t="shared" si="115"/>
        <v>4.5061608304100043</v>
      </c>
    </row>
    <row r="1857" spans="1:13" x14ac:dyDescent="0.35">
      <c r="A1857">
        <v>0</v>
      </c>
      <c r="B1857" t="s">
        <v>7</v>
      </c>
      <c r="C1857">
        <v>7</v>
      </c>
      <c r="D1857">
        <v>5</v>
      </c>
      <c r="E1857" t="s">
        <v>7</v>
      </c>
      <c r="F1857">
        <v>11</v>
      </c>
      <c r="G1857">
        <v>9</v>
      </c>
      <c r="H1857" t="s">
        <v>8</v>
      </c>
      <c r="I1857">
        <f t="shared" si="112"/>
        <v>0</v>
      </c>
      <c r="J1857">
        <f>IF(Table2[[#This Row],[Drained_after_socializing]]="Yes",1,IF(Table2[[#This Row],[Drained_after_socializing]]="No",0,""))</f>
        <v>0</v>
      </c>
      <c r="K1857">
        <f t="shared" si="113"/>
        <v>1</v>
      </c>
      <c r="L1857" t="str">
        <f t="shared" si="114"/>
        <v>Low</v>
      </c>
      <c r="M1857">
        <f t="shared" si="115"/>
        <v>0</v>
      </c>
    </row>
    <row r="1858" spans="1:13" x14ac:dyDescent="0.35">
      <c r="A1858">
        <v>5</v>
      </c>
      <c r="B1858" t="s">
        <v>9</v>
      </c>
      <c r="C1858">
        <v>3</v>
      </c>
      <c r="D1858">
        <v>0</v>
      </c>
      <c r="E1858" t="s">
        <v>9</v>
      </c>
      <c r="F1858">
        <v>5</v>
      </c>
      <c r="G1858">
        <v>1</v>
      </c>
      <c r="H1858" t="s">
        <v>10</v>
      </c>
      <c r="I1858">
        <f t="shared" ref="I1858:I1921" si="116">IF(B1858="Yes",1,IF(B1858="No",0,""))</f>
        <v>1</v>
      </c>
      <c r="J1858">
        <f>IF(Table2[[#This Row],[Drained_after_socializing]]="Yes",1,IF(Table2[[#This Row],[Drained_after_socializing]]="No",0,""))</f>
        <v>1</v>
      </c>
      <c r="K1858">
        <f t="shared" ref="K1858:K1921" si="117">IF(H1858="Extrovert",1,IF(H1858="Introvert",0,""))</f>
        <v>0</v>
      </c>
      <c r="L1858" t="str">
        <f t="shared" ref="L1858:L1921" si="118">IF(A1858&lt;=3,"Low",IF(A1858&lt;=7,"Medium","High"))</f>
        <v>Medium</v>
      </c>
      <c r="M1858">
        <f t="shared" ref="M1858:M1921" si="119">AVERAGE(IF(H:H="Introvert",A:A))</f>
        <v>4.5061608304100043</v>
      </c>
    </row>
    <row r="1859" spans="1:13" x14ac:dyDescent="0.35">
      <c r="A1859">
        <v>7</v>
      </c>
      <c r="B1859" t="s">
        <v>9</v>
      </c>
      <c r="C1859">
        <v>2</v>
      </c>
      <c r="D1859">
        <v>1</v>
      </c>
      <c r="E1859" t="s">
        <v>9</v>
      </c>
      <c r="F1859">
        <v>4</v>
      </c>
      <c r="G1859">
        <v>2</v>
      </c>
      <c r="H1859" t="s">
        <v>10</v>
      </c>
      <c r="I1859">
        <f t="shared" si="116"/>
        <v>1</v>
      </c>
      <c r="J1859">
        <f>IF(Table2[[#This Row],[Drained_after_socializing]]="Yes",1,IF(Table2[[#This Row],[Drained_after_socializing]]="No",0,""))</f>
        <v>1</v>
      </c>
      <c r="K1859">
        <f t="shared" si="117"/>
        <v>0</v>
      </c>
      <c r="L1859" t="str">
        <f t="shared" si="118"/>
        <v>Medium</v>
      </c>
      <c r="M1859">
        <f t="shared" si="119"/>
        <v>4.5061608304100043</v>
      </c>
    </row>
    <row r="1860" spans="1:13" x14ac:dyDescent="0.35">
      <c r="A1860">
        <v>5</v>
      </c>
      <c r="B1860" t="s">
        <v>9</v>
      </c>
      <c r="C1860">
        <v>3</v>
      </c>
      <c r="D1860">
        <v>0</v>
      </c>
      <c r="E1860" t="s">
        <v>9</v>
      </c>
      <c r="F1860">
        <v>5</v>
      </c>
      <c r="G1860">
        <v>0</v>
      </c>
      <c r="H1860" t="s">
        <v>10</v>
      </c>
      <c r="I1860">
        <f t="shared" si="116"/>
        <v>1</v>
      </c>
      <c r="J1860">
        <f>IF(Table2[[#This Row],[Drained_after_socializing]]="Yes",1,IF(Table2[[#This Row],[Drained_after_socializing]]="No",0,""))</f>
        <v>1</v>
      </c>
      <c r="K1860">
        <f t="shared" si="117"/>
        <v>0</v>
      </c>
      <c r="L1860" t="str">
        <f t="shared" si="118"/>
        <v>Medium</v>
      </c>
      <c r="M1860">
        <f t="shared" si="119"/>
        <v>4.5061608304100043</v>
      </c>
    </row>
    <row r="1861" spans="1:13" x14ac:dyDescent="0.35">
      <c r="A1861">
        <v>0</v>
      </c>
      <c r="B1861" t="s">
        <v>7</v>
      </c>
      <c r="C1861">
        <v>7</v>
      </c>
      <c r="D1861">
        <v>7</v>
      </c>
      <c r="E1861" t="s">
        <v>7</v>
      </c>
      <c r="F1861">
        <v>14</v>
      </c>
      <c r="G1861">
        <v>8</v>
      </c>
      <c r="H1861" t="s">
        <v>10</v>
      </c>
      <c r="I1861">
        <f t="shared" si="116"/>
        <v>0</v>
      </c>
      <c r="J1861">
        <f>IF(Table2[[#This Row],[Drained_after_socializing]]="Yes",1,IF(Table2[[#This Row],[Drained_after_socializing]]="No",0,""))</f>
        <v>0</v>
      </c>
      <c r="K1861">
        <f t="shared" si="117"/>
        <v>0</v>
      </c>
      <c r="L1861" t="str">
        <f t="shared" si="118"/>
        <v>Low</v>
      </c>
      <c r="M1861">
        <f t="shared" si="119"/>
        <v>4.5061608304100043</v>
      </c>
    </row>
    <row r="1862" spans="1:13" x14ac:dyDescent="0.35">
      <c r="A1862">
        <v>2</v>
      </c>
      <c r="B1862" t="s">
        <v>7</v>
      </c>
      <c r="C1862">
        <v>9</v>
      </c>
      <c r="D1862">
        <v>5</v>
      </c>
      <c r="E1862" t="s">
        <v>7</v>
      </c>
      <c r="F1862">
        <v>14</v>
      </c>
      <c r="G1862">
        <v>7</v>
      </c>
      <c r="H1862" t="s">
        <v>10</v>
      </c>
      <c r="I1862">
        <f t="shared" si="116"/>
        <v>0</v>
      </c>
      <c r="J1862">
        <f>IF(Table2[[#This Row],[Drained_after_socializing]]="Yes",1,IF(Table2[[#This Row],[Drained_after_socializing]]="No",0,""))</f>
        <v>0</v>
      </c>
      <c r="K1862">
        <f t="shared" si="117"/>
        <v>0</v>
      </c>
      <c r="L1862" t="str">
        <f t="shared" si="118"/>
        <v>Low</v>
      </c>
      <c r="M1862">
        <f t="shared" si="119"/>
        <v>4.5061608304100043</v>
      </c>
    </row>
    <row r="1863" spans="1:13" x14ac:dyDescent="0.35">
      <c r="A1863">
        <v>0</v>
      </c>
      <c r="B1863" t="s">
        <v>7</v>
      </c>
      <c r="C1863">
        <v>6</v>
      </c>
      <c r="D1863">
        <v>5</v>
      </c>
      <c r="E1863" t="s">
        <v>7</v>
      </c>
      <c r="F1863">
        <v>12</v>
      </c>
      <c r="G1863">
        <v>5</v>
      </c>
      <c r="H1863" t="s">
        <v>8</v>
      </c>
      <c r="I1863">
        <f t="shared" si="116"/>
        <v>0</v>
      </c>
      <c r="J1863">
        <f>IF(Table2[[#This Row],[Drained_after_socializing]]="Yes",1,IF(Table2[[#This Row],[Drained_after_socializing]]="No",0,""))</f>
        <v>0</v>
      </c>
      <c r="K1863">
        <f t="shared" si="117"/>
        <v>1</v>
      </c>
      <c r="L1863" t="str">
        <f t="shared" si="118"/>
        <v>Low</v>
      </c>
      <c r="M1863">
        <f t="shared" si="119"/>
        <v>0</v>
      </c>
    </row>
    <row r="1864" spans="1:13" x14ac:dyDescent="0.35">
      <c r="A1864">
        <v>3</v>
      </c>
      <c r="B1864" t="s">
        <v>7</v>
      </c>
      <c r="C1864">
        <v>8</v>
      </c>
      <c r="D1864">
        <v>6</v>
      </c>
      <c r="E1864" t="s">
        <v>7</v>
      </c>
      <c r="F1864">
        <v>6</v>
      </c>
      <c r="G1864">
        <v>7</v>
      </c>
      <c r="H1864" t="s">
        <v>8</v>
      </c>
      <c r="I1864">
        <f t="shared" si="116"/>
        <v>0</v>
      </c>
      <c r="J1864">
        <f>IF(Table2[[#This Row],[Drained_after_socializing]]="Yes",1,IF(Table2[[#This Row],[Drained_after_socializing]]="No",0,""))</f>
        <v>0</v>
      </c>
      <c r="K1864">
        <f t="shared" si="117"/>
        <v>1</v>
      </c>
      <c r="L1864" t="str">
        <f t="shared" si="118"/>
        <v>Low</v>
      </c>
      <c r="M1864">
        <f t="shared" si="119"/>
        <v>0</v>
      </c>
    </row>
    <row r="1865" spans="1:13" x14ac:dyDescent="0.35">
      <c r="A1865">
        <v>3</v>
      </c>
      <c r="B1865" t="s">
        <v>7</v>
      </c>
      <c r="C1865">
        <v>5</v>
      </c>
      <c r="D1865">
        <v>6</v>
      </c>
      <c r="E1865" t="s">
        <v>7</v>
      </c>
      <c r="F1865">
        <v>7</v>
      </c>
      <c r="G1865">
        <v>4</v>
      </c>
      <c r="H1865" t="s">
        <v>8</v>
      </c>
      <c r="I1865">
        <f t="shared" si="116"/>
        <v>0</v>
      </c>
      <c r="J1865">
        <f>IF(Table2[[#This Row],[Drained_after_socializing]]="Yes",1,IF(Table2[[#This Row],[Drained_after_socializing]]="No",0,""))</f>
        <v>0</v>
      </c>
      <c r="K1865">
        <f t="shared" si="117"/>
        <v>1</v>
      </c>
      <c r="L1865" t="str">
        <f t="shared" si="118"/>
        <v>Low</v>
      </c>
      <c r="M1865">
        <f t="shared" si="119"/>
        <v>0</v>
      </c>
    </row>
    <row r="1866" spans="1:13" x14ac:dyDescent="0.35">
      <c r="A1866">
        <v>0</v>
      </c>
      <c r="B1866" t="s">
        <v>7</v>
      </c>
      <c r="C1866">
        <v>4</v>
      </c>
      <c r="D1866">
        <v>5</v>
      </c>
      <c r="E1866" t="s">
        <v>7</v>
      </c>
      <c r="F1866">
        <v>9</v>
      </c>
      <c r="G1866">
        <v>6</v>
      </c>
      <c r="H1866" t="s">
        <v>8</v>
      </c>
      <c r="I1866">
        <f t="shared" si="116"/>
        <v>0</v>
      </c>
      <c r="J1866">
        <f>IF(Table2[[#This Row],[Drained_after_socializing]]="Yes",1,IF(Table2[[#This Row],[Drained_after_socializing]]="No",0,""))</f>
        <v>0</v>
      </c>
      <c r="K1866">
        <f t="shared" si="117"/>
        <v>1</v>
      </c>
      <c r="L1866" t="str">
        <f t="shared" si="118"/>
        <v>Low</v>
      </c>
      <c r="M1866">
        <f t="shared" si="119"/>
        <v>0</v>
      </c>
    </row>
    <row r="1867" spans="1:13" x14ac:dyDescent="0.35">
      <c r="A1867">
        <v>10</v>
      </c>
      <c r="B1867" t="s">
        <v>9</v>
      </c>
      <c r="C1867">
        <v>0</v>
      </c>
      <c r="D1867">
        <v>0</v>
      </c>
      <c r="E1867" t="s">
        <v>9</v>
      </c>
      <c r="F1867">
        <v>5</v>
      </c>
      <c r="G1867">
        <v>3.5647266310000001</v>
      </c>
      <c r="H1867" t="s">
        <v>10</v>
      </c>
      <c r="I1867">
        <f t="shared" si="116"/>
        <v>1</v>
      </c>
      <c r="J1867">
        <f>IF(Table2[[#This Row],[Drained_after_socializing]]="Yes",1,IF(Table2[[#This Row],[Drained_after_socializing]]="No",0,""))</f>
        <v>1</v>
      </c>
      <c r="K1867">
        <f t="shared" si="117"/>
        <v>0</v>
      </c>
      <c r="L1867" t="str">
        <f t="shared" si="118"/>
        <v>High</v>
      </c>
      <c r="M1867">
        <f t="shared" si="119"/>
        <v>4.5061608304100043</v>
      </c>
    </row>
    <row r="1868" spans="1:13" x14ac:dyDescent="0.35">
      <c r="A1868">
        <v>4</v>
      </c>
      <c r="B1868" t="s">
        <v>9</v>
      </c>
      <c r="C1868">
        <v>0</v>
      </c>
      <c r="D1868">
        <v>0</v>
      </c>
      <c r="E1868" t="s">
        <v>9</v>
      </c>
      <c r="F1868">
        <v>1</v>
      </c>
      <c r="G1868">
        <v>1</v>
      </c>
      <c r="H1868" t="s">
        <v>10</v>
      </c>
      <c r="I1868">
        <f t="shared" si="116"/>
        <v>1</v>
      </c>
      <c r="J1868">
        <f>IF(Table2[[#This Row],[Drained_after_socializing]]="Yes",1,IF(Table2[[#This Row],[Drained_after_socializing]]="No",0,""))</f>
        <v>1</v>
      </c>
      <c r="K1868">
        <f t="shared" si="117"/>
        <v>0</v>
      </c>
      <c r="L1868" t="str">
        <f t="shared" si="118"/>
        <v>Medium</v>
      </c>
      <c r="M1868">
        <f t="shared" si="119"/>
        <v>4.5061608304100043</v>
      </c>
    </row>
    <row r="1869" spans="1:13" x14ac:dyDescent="0.35">
      <c r="A1869">
        <v>1</v>
      </c>
      <c r="B1869" t="s">
        <v>7</v>
      </c>
      <c r="C1869">
        <v>8</v>
      </c>
      <c r="D1869">
        <v>3</v>
      </c>
      <c r="E1869" t="s">
        <v>7</v>
      </c>
      <c r="F1869">
        <v>14</v>
      </c>
      <c r="G1869">
        <v>9</v>
      </c>
      <c r="H1869" t="s">
        <v>8</v>
      </c>
      <c r="I1869">
        <f t="shared" si="116"/>
        <v>0</v>
      </c>
      <c r="J1869">
        <f>IF(Table2[[#This Row],[Drained_after_socializing]]="Yes",1,IF(Table2[[#This Row],[Drained_after_socializing]]="No",0,""))</f>
        <v>0</v>
      </c>
      <c r="K1869">
        <f t="shared" si="117"/>
        <v>1</v>
      </c>
      <c r="L1869" t="str">
        <f t="shared" si="118"/>
        <v>Low</v>
      </c>
      <c r="M1869">
        <f t="shared" si="119"/>
        <v>0</v>
      </c>
    </row>
    <row r="1870" spans="1:13" x14ac:dyDescent="0.35">
      <c r="A1870">
        <v>10</v>
      </c>
      <c r="B1870" t="s">
        <v>9</v>
      </c>
      <c r="C1870">
        <v>1</v>
      </c>
      <c r="D1870">
        <v>0</v>
      </c>
      <c r="E1870" t="s">
        <v>9</v>
      </c>
      <c r="F1870">
        <v>5</v>
      </c>
      <c r="G1870">
        <v>2</v>
      </c>
      <c r="H1870" t="s">
        <v>10</v>
      </c>
      <c r="I1870">
        <f t="shared" si="116"/>
        <v>1</v>
      </c>
      <c r="J1870">
        <f>IF(Table2[[#This Row],[Drained_after_socializing]]="Yes",1,IF(Table2[[#This Row],[Drained_after_socializing]]="No",0,""))</f>
        <v>1</v>
      </c>
      <c r="K1870">
        <f t="shared" si="117"/>
        <v>0</v>
      </c>
      <c r="L1870" t="str">
        <f t="shared" si="118"/>
        <v>High</v>
      </c>
      <c r="M1870">
        <f t="shared" si="119"/>
        <v>4.5061608304100043</v>
      </c>
    </row>
    <row r="1871" spans="1:13" x14ac:dyDescent="0.35">
      <c r="A1871">
        <v>3</v>
      </c>
      <c r="B1871" t="s">
        <v>7</v>
      </c>
      <c r="C1871">
        <v>6</v>
      </c>
      <c r="D1871">
        <v>4</v>
      </c>
      <c r="E1871" t="s">
        <v>7</v>
      </c>
      <c r="F1871">
        <v>8</v>
      </c>
      <c r="G1871">
        <v>6</v>
      </c>
      <c r="H1871" t="s">
        <v>8</v>
      </c>
      <c r="I1871">
        <f t="shared" si="116"/>
        <v>0</v>
      </c>
      <c r="J1871">
        <f>IF(Table2[[#This Row],[Drained_after_socializing]]="Yes",1,IF(Table2[[#This Row],[Drained_after_socializing]]="No",0,""))</f>
        <v>0</v>
      </c>
      <c r="K1871">
        <f t="shared" si="117"/>
        <v>1</v>
      </c>
      <c r="L1871" t="str">
        <f t="shared" si="118"/>
        <v>Low</v>
      </c>
      <c r="M1871">
        <f t="shared" si="119"/>
        <v>0</v>
      </c>
    </row>
    <row r="1872" spans="1:13" x14ac:dyDescent="0.35">
      <c r="A1872">
        <v>7</v>
      </c>
      <c r="B1872" t="s">
        <v>9</v>
      </c>
      <c r="C1872">
        <v>1</v>
      </c>
      <c r="D1872">
        <v>2</v>
      </c>
      <c r="E1872" t="s">
        <v>9</v>
      </c>
      <c r="F1872">
        <v>4</v>
      </c>
      <c r="G1872">
        <v>2</v>
      </c>
      <c r="H1872" t="s">
        <v>10</v>
      </c>
      <c r="I1872">
        <f t="shared" si="116"/>
        <v>1</v>
      </c>
      <c r="J1872">
        <f>IF(Table2[[#This Row],[Drained_after_socializing]]="Yes",1,IF(Table2[[#This Row],[Drained_after_socializing]]="No",0,""))</f>
        <v>1</v>
      </c>
      <c r="K1872">
        <f t="shared" si="117"/>
        <v>0</v>
      </c>
      <c r="L1872" t="str">
        <f t="shared" si="118"/>
        <v>Medium</v>
      </c>
      <c r="M1872">
        <f t="shared" si="119"/>
        <v>4.5061608304100043</v>
      </c>
    </row>
    <row r="1873" spans="1:13" x14ac:dyDescent="0.35">
      <c r="A1873">
        <v>0</v>
      </c>
      <c r="B1873" t="s">
        <v>7</v>
      </c>
      <c r="C1873">
        <v>8</v>
      </c>
      <c r="D1873">
        <v>3</v>
      </c>
      <c r="E1873" t="s">
        <v>7</v>
      </c>
      <c r="F1873">
        <v>11</v>
      </c>
      <c r="G1873">
        <v>4</v>
      </c>
      <c r="H1873" t="s">
        <v>8</v>
      </c>
      <c r="I1873">
        <f t="shared" si="116"/>
        <v>0</v>
      </c>
      <c r="J1873">
        <f>IF(Table2[[#This Row],[Drained_after_socializing]]="Yes",1,IF(Table2[[#This Row],[Drained_after_socializing]]="No",0,""))</f>
        <v>0</v>
      </c>
      <c r="K1873">
        <f t="shared" si="117"/>
        <v>1</v>
      </c>
      <c r="L1873" t="str">
        <f t="shared" si="118"/>
        <v>Low</v>
      </c>
      <c r="M1873">
        <f t="shared" si="119"/>
        <v>0</v>
      </c>
    </row>
    <row r="1874" spans="1:13" x14ac:dyDescent="0.35">
      <c r="A1874">
        <v>5</v>
      </c>
      <c r="B1874" t="s">
        <v>9</v>
      </c>
      <c r="C1874">
        <v>1</v>
      </c>
      <c r="D1874">
        <v>1</v>
      </c>
      <c r="E1874" t="s">
        <v>9</v>
      </c>
      <c r="F1874">
        <v>5</v>
      </c>
      <c r="G1874">
        <v>0</v>
      </c>
      <c r="H1874" t="s">
        <v>10</v>
      </c>
      <c r="I1874">
        <f t="shared" si="116"/>
        <v>1</v>
      </c>
      <c r="J1874">
        <f>IF(Table2[[#This Row],[Drained_after_socializing]]="Yes",1,IF(Table2[[#This Row],[Drained_after_socializing]]="No",0,""))</f>
        <v>1</v>
      </c>
      <c r="K1874">
        <f t="shared" si="117"/>
        <v>0</v>
      </c>
      <c r="L1874" t="str">
        <f t="shared" si="118"/>
        <v>Medium</v>
      </c>
      <c r="M1874">
        <f t="shared" si="119"/>
        <v>4.5061608304100043</v>
      </c>
    </row>
    <row r="1875" spans="1:13" x14ac:dyDescent="0.35">
      <c r="A1875">
        <v>3</v>
      </c>
      <c r="B1875" t="s">
        <v>7</v>
      </c>
      <c r="C1875">
        <v>6</v>
      </c>
      <c r="D1875">
        <v>5</v>
      </c>
      <c r="E1875" t="s">
        <v>7</v>
      </c>
      <c r="F1875">
        <v>13</v>
      </c>
      <c r="G1875">
        <v>8</v>
      </c>
      <c r="H1875" t="s">
        <v>8</v>
      </c>
      <c r="I1875">
        <f t="shared" si="116"/>
        <v>0</v>
      </c>
      <c r="J1875">
        <f>IF(Table2[[#This Row],[Drained_after_socializing]]="Yes",1,IF(Table2[[#This Row],[Drained_after_socializing]]="No",0,""))</f>
        <v>0</v>
      </c>
      <c r="K1875">
        <f t="shared" si="117"/>
        <v>1</v>
      </c>
      <c r="L1875" t="str">
        <f t="shared" si="118"/>
        <v>Low</v>
      </c>
      <c r="M1875">
        <f t="shared" si="119"/>
        <v>0</v>
      </c>
    </row>
    <row r="1876" spans="1:13" x14ac:dyDescent="0.35">
      <c r="A1876">
        <v>3</v>
      </c>
      <c r="B1876" t="s">
        <v>7</v>
      </c>
      <c r="C1876">
        <v>6</v>
      </c>
      <c r="D1876">
        <v>5</v>
      </c>
      <c r="E1876" t="s">
        <v>7</v>
      </c>
      <c r="F1876">
        <v>10</v>
      </c>
      <c r="G1876">
        <v>6</v>
      </c>
      <c r="H1876" t="s">
        <v>8</v>
      </c>
      <c r="I1876">
        <f t="shared" si="116"/>
        <v>0</v>
      </c>
      <c r="J1876">
        <f>IF(Table2[[#This Row],[Drained_after_socializing]]="Yes",1,IF(Table2[[#This Row],[Drained_after_socializing]]="No",0,""))</f>
        <v>0</v>
      </c>
      <c r="K1876">
        <f t="shared" si="117"/>
        <v>1</v>
      </c>
      <c r="L1876" t="str">
        <f t="shared" si="118"/>
        <v>Low</v>
      </c>
      <c r="M1876">
        <f t="shared" si="119"/>
        <v>0</v>
      </c>
    </row>
    <row r="1877" spans="1:13" x14ac:dyDescent="0.35">
      <c r="A1877">
        <v>2</v>
      </c>
      <c r="B1877" t="s">
        <v>7</v>
      </c>
      <c r="C1877">
        <v>9</v>
      </c>
      <c r="D1877">
        <v>3</v>
      </c>
      <c r="E1877" t="s">
        <v>7</v>
      </c>
      <c r="F1877">
        <v>10</v>
      </c>
      <c r="G1877">
        <v>3.5647266310000001</v>
      </c>
      <c r="H1877" t="s">
        <v>8</v>
      </c>
      <c r="I1877">
        <f t="shared" si="116"/>
        <v>0</v>
      </c>
      <c r="J1877">
        <f>IF(Table2[[#This Row],[Drained_after_socializing]]="Yes",1,IF(Table2[[#This Row],[Drained_after_socializing]]="No",0,""))</f>
        <v>0</v>
      </c>
      <c r="K1877">
        <f t="shared" si="117"/>
        <v>1</v>
      </c>
      <c r="L1877" t="str">
        <f t="shared" si="118"/>
        <v>Low</v>
      </c>
      <c r="M1877">
        <f t="shared" si="119"/>
        <v>0</v>
      </c>
    </row>
    <row r="1878" spans="1:13" x14ac:dyDescent="0.35">
      <c r="A1878">
        <v>11</v>
      </c>
      <c r="B1878" t="s">
        <v>9</v>
      </c>
      <c r="C1878">
        <v>0</v>
      </c>
      <c r="D1878">
        <v>2</v>
      </c>
      <c r="E1878" t="s">
        <v>9</v>
      </c>
      <c r="F1878">
        <v>2</v>
      </c>
      <c r="G1878">
        <v>1</v>
      </c>
      <c r="H1878" t="s">
        <v>10</v>
      </c>
      <c r="I1878">
        <f t="shared" si="116"/>
        <v>1</v>
      </c>
      <c r="J1878">
        <f>IF(Table2[[#This Row],[Drained_after_socializing]]="Yes",1,IF(Table2[[#This Row],[Drained_after_socializing]]="No",0,""))</f>
        <v>1</v>
      </c>
      <c r="K1878">
        <f t="shared" si="117"/>
        <v>0</v>
      </c>
      <c r="L1878" t="str">
        <f t="shared" si="118"/>
        <v>High</v>
      </c>
      <c r="M1878">
        <f t="shared" si="119"/>
        <v>4.5061608304100043</v>
      </c>
    </row>
    <row r="1879" spans="1:13" x14ac:dyDescent="0.35">
      <c r="A1879">
        <v>3</v>
      </c>
      <c r="B1879" t="s">
        <v>7</v>
      </c>
      <c r="C1879">
        <v>6</v>
      </c>
      <c r="D1879">
        <v>4</v>
      </c>
      <c r="E1879" t="s">
        <v>7</v>
      </c>
      <c r="F1879">
        <v>13</v>
      </c>
      <c r="G1879">
        <v>3</v>
      </c>
      <c r="H1879" t="s">
        <v>8</v>
      </c>
      <c r="I1879">
        <f t="shared" si="116"/>
        <v>0</v>
      </c>
      <c r="J1879">
        <f>IF(Table2[[#This Row],[Drained_after_socializing]]="Yes",1,IF(Table2[[#This Row],[Drained_after_socializing]]="No",0,""))</f>
        <v>0</v>
      </c>
      <c r="K1879">
        <f t="shared" si="117"/>
        <v>1</v>
      </c>
      <c r="L1879" t="str">
        <f t="shared" si="118"/>
        <v>Low</v>
      </c>
      <c r="M1879">
        <f t="shared" si="119"/>
        <v>0</v>
      </c>
    </row>
    <row r="1880" spans="1:13" x14ac:dyDescent="0.35">
      <c r="A1880">
        <v>2</v>
      </c>
      <c r="B1880" t="s">
        <v>7</v>
      </c>
      <c r="C1880">
        <v>5</v>
      </c>
      <c r="D1880">
        <v>4</v>
      </c>
      <c r="E1880" t="s">
        <v>7</v>
      </c>
      <c r="F1880">
        <v>13</v>
      </c>
      <c r="G1880">
        <v>3</v>
      </c>
      <c r="H1880" t="s">
        <v>8</v>
      </c>
      <c r="I1880">
        <f t="shared" si="116"/>
        <v>0</v>
      </c>
      <c r="J1880">
        <f>IF(Table2[[#This Row],[Drained_after_socializing]]="Yes",1,IF(Table2[[#This Row],[Drained_after_socializing]]="No",0,""))</f>
        <v>0</v>
      </c>
      <c r="K1880">
        <f t="shared" si="117"/>
        <v>1</v>
      </c>
      <c r="L1880" t="str">
        <f t="shared" si="118"/>
        <v>Low</v>
      </c>
      <c r="M1880">
        <f t="shared" si="119"/>
        <v>0</v>
      </c>
    </row>
    <row r="1881" spans="1:13" x14ac:dyDescent="0.35">
      <c r="A1881">
        <v>3</v>
      </c>
      <c r="B1881" t="s">
        <v>7</v>
      </c>
      <c r="C1881">
        <v>7</v>
      </c>
      <c r="D1881">
        <v>5</v>
      </c>
      <c r="E1881" t="s">
        <v>7</v>
      </c>
      <c r="F1881">
        <v>13</v>
      </c>
      <c r="G1881">
        <v>5</v>
      </c>
      <c r="H1881" t="s">
        <v>8</v>
      </c>
      <c r="I1881">
        <f t="shared" si="116"/>
        <v>0</v>
      </c>
      <c r="J1881">
        <f>IF(Table2[[#This Row],[Drained_after_socializing]]="Yes",1,IF(Table2[[#This Row],[Drained_after_socializing]]="No",0,""))</f>
        <v>0</v>
      </c>
      <c r="K1881">
        <f t="shared" si="117"/>
        <v>1</v>
      </c>
      <c r="L1881" t="str">
        <f t="shared" si="118"/>
        <v>Low</v>
      </c>
      <c r="M1881">
        <f t="shared" si="119"/>
        <v>0</v>
      </c>
    </row>
    <row r="1882" spans="1:13" x14ac:dyDescent="0.35">
      <c r="A1882">
        <v>0</v>
      </c>
      <c r="B1882" t="s">
        <v>7</v>
      </c>
      <c r="C1882">
        <v>8</v>
      </c>
      <c r="D1882">
        <v>4</v>
      </c>
      <c r="E1882" t="s">
        <v>7</v>
      </c>
      <c r="F1882">
        <v>5</v>
      </c>
      <c r="G1882">
        <v>3</v>
      </c>
      <c r="H1882" t="s">
        <v>8</v>
      </c>
      <c r="I1882">
        <f t="shared" si="116"/>
        <v>0</v>
      </c>
      <c r="J1882">
        <f>IF(Table2[[#This Row],[Drained_after_socializing]]="Yes",1,IF(Table2[[#This Row],[Drained_after_socializing]]="No",0,""))</f>
        <v>0</v>
      </c>
      <c r="K1882">
        <f t="shared" si="117"/>
        <v>1</v>
      </c>
      <c r="L1882" t="str">
        <f t="shared" si="118"/>
        <v>Low</v>
      </c>
      <c r="M1882">
        <f t="shared" si="119"/>
        <v>0</v>
      </c>
    </row>
    <row r="1883" spans="1:13" x14ac:dyDescent="0.35">
      <c r="A1883">
        <v>2</v>
      </c>
      <c r="B1883" t="s">
        <v>7</v>
      </c>
      <c r="C1883">
        <v>4</v>
      </c>
      <c r="D1883">
        <v>5</v>
      </c>
      <c r="E1883" t="s">
        <v>7</v>
      </c>
      <c r="F1883">
        <v>8</v>
      </c>
      <c r="G1883">
        <v>3</v>
      </c>
      <c r="H1883" t="s">
        <v>8</v>
      </c>
      <c r="I1883">
        <f t="shared" si="116"/>
        <v>0</v>
      </c>
      <c r="J1883">
        <f>IF(Table2[[#This Row],[Drained_after_socializing]]="Yes",1,IF(Table2[[#This Row],[Drained_after_socializing]]="No",0,""))</f>
        <v>0</v>
      </c>
      <c r="K1883">
        <f t="shared" si="117"/>
        <v>1</v>
      </c>
      <c r="L1883" t="str">
        <f t="shared" si="118"/>
        <v>Low</v>
      </c>
      <c r="M1883">
        <f t="shared" si="119"/>
        <v>0</v>
      </c>
    </row>
    <row r="1884" spans="1:13" x14ac:dyDescent="0.35">
      <c r="A1884">
        <v>4</v>
      </c>
      <c r="B1884" t="s">
        <v>9</v>
      </c>
      <c r="C1884">
        <v>2</v>
      </c>
      <c r="D1884">
        <v>1</v>
      </c>
      <c r="E1884" t="s">
        <v>9</v>
      </c>
      <c r="F1884">
        <v>3</v>
      </c>
      <c r="G1884">
        <v>1</v>
      </c>
      <c r="H1884" t="s">
        <v>10</v>
      </c>
      <c r="I1884">
        <f t="shared" si="116"/>
        <v>1</v>
      </c>
      <c r="J1884">
        <f>IF(Table2[[#This Row],[Drained_after_socializing]]="Yes",1,IF(Table2[[#This Row],[Drained_after_socializing]]="No",0,""))</f>
        <v>1</v>
      </c>
      <c r="K1884">
        <f t="shared" si="117"/>
        <v>0</v>
      </c>
      <c r="L1884" t="str">
        <f t="shared" si="118"/>
        <v>Medium</v>
      </c>
      <c r="M1884">
        <f t="shared" si="119"/>
        <v>4.5061608304100043</v>
      </c>
    </row>
    <row r="1885" spans="1:13" x14ac:dyDescent="0.35">
      <c r="A1885">
        <v>7</v>
      </c>
      <c r="B1885" t="s">
        <v>9</v>
      </c>
      <c r="C1885">
        <v>1</v>
      </c>
      <c r="D1885">
        <v>1</v>
      </c>
      <c r="E1885" t="s">
        <v>9</v>
      </c>
      <c r="F1885">
        <v>3</v>
      </c>
      <c r="G1885">
        <v>0</v>
      </c>
      <c r="H1885" t="s">
        <v>8</v>
      </c>
      <c r="I1885">
        <f t="shared" si="116"/>
        <v>1</v>
      </c>
      <c r="J1885">
        <f>IF(Table2[[#This Row],[Drained_after_socializing]]="Yes",1,IF(Table2[[#This Row],[Drained_after_socializing]]="No",0,""))</f>
        <v>1</v>
      </c>
      <c r="K1885">
        <f t="shared" si="117"/>
        <v>1</v>
      </c>
      <c r="L1885" t="str">
        <f t="shared" si="118"/>
        <v>Medium</v>
      </c>
      <c r="M1885">
        <f t="shared" si="119"/>
        <v>0</v>
      </c>
    </row>
    <row r="1886" spans="1:13" x14ac:dyDescent="0.35">
      <c r="A1886">
        <v>9</v>
      </c>
      <c r="B1886" t="s">
        <v>9</v>
      </c>
      <c r="C1886">
        <v>0</v>
      </c>
      <c r="D1886">
        <v>1</v>
      </c>
      <c r="E1886" t="s">
        <v>9</v>
      </c>
      <c r="F1886">
        <v>4</v>
      </c>
      <c r="G1886">
        <v>0</v>
      </c>
      <c r="H1886" t="s">
        <v>8</v>
      </c>
      <c r="I1886">
        <f t="shared" si="116"/>
        <v>1</v>
      </c>
      <c r="J1886">
        <f>IF(Table2[[#This Row],[Drained_after_socializing]]="Yes",1,IF(Table2[[#This Row],[Drained_after_socializing]]="No",0,""))</f>
        <v>1</v>
      </c>
      <c r="K1886">
        <f t="shared" si="117"/>
        <v>1</v>
      </c>
      <c r="L1886" t="str">
        <f t="shared" si="118"/>
        <v>High</v>
      </c>
      <c r="M1886">
        <f t="shared" si="119"/>
        <v>0</v>
      </c>
    </row>
    <row r="1887" spans="1:13" x14ac:dyDescent="0.35">
      <c r="A1887">
        <v>7</v>
      </c>
      <c r="B1887" t="s">
        <v>9</v>
      </c>
      <c r="C1887">
        <v>2</v>
      </c>
      <c r="D1887">
        <v>2</v>
      </c>
      <c r="E1887" t="s">
        <v>9</v>
      </c>
      <c r="F1887">
        <v>3</v>
      </c>
      <c r="G1887">
        <v>1</v>
      </c>
      <c r="H1887" t="s">
        <v>8</v>
      </c>
      <c r="I1887">
        <f t="shared" si="116"/>
        <v>1</v>
      </c>
      <c r="J1887">
        <f>IF(Table2[[#This Row],[Drained_after_socializing]]="Yes",1,IF(Table2[[#This Row],[Drained_after_socializing]]="No",0,""))</f>
        <v>1</v>
      </c>
      <c r="K1887">
        <f t="shared" si="117"/>
        <v>1</v>
      </c>
      <c r="L1887" t="str">
        <f t="shared" si="118"/>
        <v>Medium</v>
      </c>
      <c r="M1887">
        <f t="shared" si="119"/>
        <v>0</v>
      </c>
    </row>
    <row r="1888" spans="1:13" x14ac:dyDescent="0.35">
      <c r="A1888">
        <v>6</v>
      </c>
      <c r="B1888" t="s">
        <v>9</v>
      </c>
      <c r="C1888">
        <v>0</v>
      </c>
      <c r="D1888">
        <v>2</v>
      </c>
      <c r="E1888" t="s">
        <v>9</v>
      </c>
      <c r="F1888">
        <v>1</v>
      </c>
      <c r="G1888">
        <v>2</v>
      </c>
      <c r="H1888" t="s">
        <v>10</v>
      </c>
      <c r="I1888">
        <f t="shared" si="116"/>
        <v>1</v>
      </c>
      <c r="J1888">
        <f>IF(Table2[[#This Row],[Drained_after_socializing]]="Yes",1,IF(Table2[[#This Row],[Drained_after_socializing]]="No",0,""))</f>
        <v>1</v>
      </c>
      <c r="K1888">
        <f t="shared" si="117"/>
        <v>0</v>
      </c>
      <c r="L1888" t="str">
        <f t="shared" si="118"/>
        <v>Medium</v>
      </c>
      <c r="M1888">
        <f t="shared" si="119"/>
        <v>4.5061608304100043</v>
      </c>
    </row>
    <row r="1889" spans="1:13" x14ac:dyDescent="0.35">
      <c r="A1889">
        <v>8</v>
      </c>
      <c r="B1889" t="s">
        <v>9</v>
      </c>
      <c r="C1889">
        <v>2</v>
      </c>
      <c r="D1889">
        <v>0</v>
      </c>
      <c r="E1889" t="s">
        <v>9</v>
      </c>
      <c r="F1889">
        <v>1</v>
      </c>
      <c r="G1889">
        <v>2</v>
      </c>
      <c r="H1889" t="s">
        <v>10</v>
      </c>
      <c r="I1889">
        <f t="shared" si="116"/>
        <v>1</v>
      </c>
      <c r="J1889">
        <f>IF(Table2[[#This Row],[Drained_after_socializing]]="Yes",1,IF(Table2[[#This Row],[Drained_after_socializing]]="No",0,""))</f>
        <v>1</v>
      </c>
      <c r="K1889">
        <f t="shared" si="117"/>
        <v>0</v>
      </c>
      <c r="L1889" t="str">
        <f t="shared" si="118"/>
        <v>High</v>
      </c>
      <c r="M1889">
        <f t="shared" si="119"/>
        <v>4.5061608304100043</v>
      </c>
    </row>
    <row r="1890" spans="1:13" x14ac:dyDescent="0.35">
      <c r="A1890">
        <v>1</v>
      </c>
      <c r="B1890" t="s">
        <v>7</v>
      </c>
      <c r="C1890">
        <v>7</v>
      </c>
      <c r="D1890">
        <v>6</v>
      </c>
      <c r="E1890" t="s">
        <v>7</v>
      </c>
      <c r="F1890">
        <v>6.2688629120000003</v>
      </c>
      <c r="G1890">
        <v>4</v>
      </c>
      <c r="H1890" t="s">
        <v>8</v>
      </c>
      <c r="I1890">
        <f t="shared" si="116"/>
        <v>0</v>
      </c>
      <c r="J1890">
        <f>IF(Table2[[#This Row],[Drained_after_socializing]]="Yes",1,IF(Table2[[#This Row],[Drained_after_socializing]]="No",0,""))</f>
        <v>0</v>
      </c>
      <c r="K1890">
        <f t="shared" si="117"/>
        <v>1</v>
      </c>
      <c r="L1890" t="str">
        <f t="shared" si="118"/>
        <v>Low</v>
      </c>
      <c r="M1890">
        <f t="shared" si="119"/>
        <v>0</v>
      </c>
    </row>
    <row r="1891" spans="1:13" x14ac:dyDescent="0.35">
      <c r="A1891">
        <v>11</v>
      </c>
      <c r="B1891" t="s">
        <v>9</v>
      </c>
      <c r="C1891">
        <v>0</v>
      </c>
      <c r="D1891">
        <v>2</v>
      </c>
      <c r="E1891" t="s">
        <v>9</v>
      </c>
      <c r="F1891">
        <v>3</v>
      </c>
      <c r="G1891">
        <v>1</v>
      </c>
      <c r="H1891" t="s">
        <v>8</v>
      </c>
      <c r="I1891">
        <f t="shared" si="116"/>
        <v>1</v>
      </c>
      <c r="J1891">
        <f>IF(Table2[[#This Row],[Drained_after_socializing]]="Yes",1,IF(Table2[[#This Row],[Drained_after_socializing]]="No",0,""))</f>
        <v>1</v>
      </c>
      <c r="K1891">
        <f t="shared" si="117"/>
        <v>1</v>
      </c>
      <c r="L1891" t="str">
        <f t="shared" si="118"/>
        <v>High</v>
      </c>
      <c r="M1891">
        <f t="shared" si="119"/>
        <v>0</v>
      </c>
    </row>
    <row r="1892" spans="1:13" x14ac:dyDescent="0.35">
      <c r="A1892">
        <v>11</v>
      </c>
      <c r="B1892" t="s">
        <v>9</v>
      </c>
      <c r="C1892">
        <v>1</v>
      </c>
      <c r="D1892">
        <v>1</v>
      </c>
      <c r="E1892" t="s">
        <v>9</v>
      </c>
      <c r="F1892">
        <v>1</v>
      </c>
      <c r="G1892">
        <v>1</v>
      </c>
      <c r="H1892" t="s">
        <v>10</v>
      </c>
      <c r="I1892">
        <f t="shared" si="116"/>
        <v>1</v>
      </c>
      <c r="J1892">
        <f>IF(Table2[[#This Row],[Drained_after_socializing]]="Yes",1,IF(Table2[[#This Row],[Drained_after_socializing]]="No",0,""))</f>
        <v>1</v>
      </c>
      <c r="K1892">
        <f t="shared" si="117"/>
        <v>0</v>
      </c>
      <c r="L1892" t="str">
        <f t="shared" si="118"/>
        <v>High</v>
      </c>
      <c r="M1892">
        <f t="shared" si="119"/>
        <v>4.5061608304100043</v>
      </c>
    </row>
    <row r="1893" spans="1:13" x14ac:dyDescent="0.35">
      <c r="A1893">
        <v>1</v>
      </c>
      <c r="B1893" t="s">
        <v>7</v>
      </c>
      <c r="C1893">
        <v>8</v>
      </c>
      <c r="D1893">
        <v>5</v>
      </c>
      <c r="E1893" t="s">
        <v>7</v>
      </c>
      <c r="F1893">
        <v>8</v>
      </c>
      <c r="G1893">
        <v>5</v>
      </c>
      <c r="H1893" t="s">
        <v>8</v>
      </c>
      <c r="I1893">
        <f t="shared" si="116"/>
        <v>0</v>
      </c>
      <c r="J1893">
        <f>IF(Table2[[#This Row],[Drained_after_socializing]]="Yes",1,IF(Table2[[#This Row],[Drained_after_socializing]]="No",0,""))</f>
        <v>0</v>
      </c>
      <c r="K1893">
        <f t="shared" si="117"/>
        <v>1</v>
      </c>
      <c r="L1893" t="str">
        <f t="shared" si="118"/>
        <v>Low</v>
      </c>
      <c r="M1893">
        <f t="shared" si="119"/>
        <v>0</v>
      </c>
    </row>
    <row r="1894" spans="1:13" x14ac:dyDescent="0.35">
      <c r="A1894">
        <v>2</v>
      </c>
      <c r="B1894" t="s">
        <v>7</v>
      </c>
      <c r="C1894">
        <v>6</v>
      </c>
      <c r="D1894">
        <v>7</v>
      </c>
      <c r="E1894" t="s">
        <v>7</v>
      </c>
      <c r="F1894">
        <v>9</v>
      </c>
      <c r="G1894">
        <v>5</v>
      </c>
      <c r="H1894" t="s">
        <v>10</v>
      </c>
      <c r="I1894">
        <f t="shared" si="116"/>
        <v>0</v>
      </c>
      <c r="J1894">
        <f>IF(Table2[[#This Row],[Drained_after_socializing]]="Yes",1,IF(Table2[[#This Row],[Drained_after_socializing]]="No",0,""))</f>
        <v>0</v>
      </c>
      <c r="K1894">
        <f t="shared" si="117"/>
        <v>0</v>
      </c>
      <c r="L1894" t="str">
        <f t="shared" si="118"/>
        <v>Low</v>
      </c>
      <c r="M1894">
        <f t="shared" si="119"/>
        <v>4.5061608304100043</v>
      </c>
    </row>
    <row r="1895" spans="1:13" x14ac:dyDescent="0.35">
      <c r="A1895">
        <v>4</v>
      </c>
      <c r="B1895" t="s">
        <v>9</v>
      </c>
      <c r="C1895">
        <v>3</v>
      </c>
      <c r="D1895">
        <v>2</v>
      </c>
      <c r="E1895" t="s">
        <v>9</v>
      </c>
      <c r="F1895">
        <v>5</v>
      </c>
      <c r="G1895">
        <v>0</v>
      </c>
      <c r="H1895" t="s">
        <v>10</v>
      </c>
      <c r="I1895">
        <f t="shared" si="116"/>
        <v>1</v>
      </c>
      <c r="J1895">
        <f>IF(Table2[[#This Row],[Drained_after_socializing]]="Yes",1,IF(Table2[[#This Row],[Drained_after_socializing]]="No",0,""))</f>
        <v>1</v>
      </c>
      <c r="K1895">
        <f t="shared" si="117"/>
        <v>0</v>
      </c>
      <c r="L1895" t="str">
        <f t="shared" si="118"/>
        <v>Medium</v>
      </c>
      <c r="M1895">
        <f t="shared" si="119"/>
        <v>4.5061608304100043</v>
      </c>
    </row>
    <row r="1896" spans="1:13" x14ac:dyDescent="0.35">
      <c r="A1896">
        <v>8</v>
      </c>
      <c r="B1896" t="s">
        <v>9</v>
      </c>
      <c r="C1896">
        <v>2</v>
      </c>
      <c r="D1896">
        <v>1</v>
      </c>
      <c r="E1896" t="s">
        <v>9</v>
      </c>
      <c r="F1896">
        <v>5</v>
      </c>
      <c r="G1896">
        <v>1</v>
      </c>
      <c r="H1896" t="s">
        <v>10</v>
      </c>
      <c r="I1896">
        <f t="shared" si="116"/>
        <v>1</v>
      </c>
      <c r="J1896">
        <f>IF(Table2[[#This Row],[Drained_after_socializing]]="Yes",1,IF(Table2[[#This Row],[Drained_after_socializing]]="No",0,""))</f>
        <v>1</v>
      </c>
      <c r="K1896">
        <f t="shared" si="117"/>
        <v>0</v>
      </c>
      <c r="L1896" t="str">
        <f t="shared" si="118"/>
        <v>High</v>
      </c>
      <c r="M1896">
        <f t="shared" si="119"/>
        <v>4.5061608304100043</v>
      </c>
    </row>
    <row r="1897" spans="1:13" x14ac:dyDescent="0.35">
      <c r="A1897">
        <v>6</v>
      </c>
      <c r="B1897" t="s">
        <v>9</v>
      </c>
      <c r="C1897">
        <v>2</v>
      </c>
      <c r="D1897">
        <v>2</v>
      </c>
      <c r="E1897" t="s">
        <v>7</v>
      </c>
      <c r="F1897">
        <v>3</v>
      </c>
      <c r="G1897">
        <v>1</v>
      </c>
      <c r="H1897" t="s">
        <v>10</v>
      </c>
      <c r="I1897">
        <f t="shared" si="116"/>
        <v>1</v>
      </c>
      <c r="J1897">
        <f>IF(Table2[[#This Row],[Drained_after_socializing]]="Yes",1,IF(Table2[[#This Row],[Drained_after_socializing]]="No",0,""))</f>
        <v>0</v>
      </c>
      <c r="K1897">
        <f t="shared" si="117"/>
        <v>0</v>
      </c>
      <c r="L1897" t="str">
        <f t="shared" si="118"/>
        <v>Medium</v>
      </c>
      <c r="M1897">
        <f t="shared" si="119"/>
        <v>4.5061608304100043</v>
      </c>
    </row>
    <row r="1898" spans="1:13" x14ac:dyDescent="0.35">
      <c r="A1898">
        <v>0</v>
      </c>
      <c r="B1898" t="s">
        <v>7</v>
      </c>
      <c r="C1898">
        <v>7</v>
      </c>
      <c r="D1898">
        <v>5</v>
      </c>
      <c r="E1898" t="s">
        <v>7</v>
      </c>
      <c r="F1898">
        <v>8</v>
      </c>
      <c r="G1898">
        <v>6</v>
      </c>
      <c r="H1898" t="s">
        <v>8</v>
      </c>
      <c r="I1898">
        <f t="shared" si="116"/>
        <v>0</v>
      </c>
      <c r="J1898">
        <f>IF(Table2[[#This Row],[Drained_after_socializing]]="Yes",1,IF(Table2[[#This Row],[Drained_after_socializing]]="No",0,""))</f>
        <v>0</v>
      </c>
      <c r="K1898">
        <f t="shared" si="117"/>
        <v>1</v>
      </c>
      <c r="L1898" t="str">
        <f t="shared" si="118"/>
        <v>Low</v>
      </c>
      <c r="M1898">
        <f t="shared" si="119"/>
        <v>0</v>
      </c>
    </row>
    <row r="1899" spans="1:13" x14ac:dyDescent="0.35">
      <c r="A1899">
        <v>0</v>
      </c>
      <c r="B1899" t="s">
        <v>7</v>
      </c>
      <c r="C1899">
        <v>9</v>
      </c>
      <c r="D1899">
        <v>6</v>
      </c>
      <c r="E1899" t="s">
        <v>7</v>
      </c>
      <c r="F1899">
        <v>9</v>
      </c>
      <c r="G1899">
        <v>9</v>
      </c>
      <c r="H1899" t="s">
        <v>10</v>
      </c>
      <c r="I1899">
        <f t="shared" si="116"/>
        <v>0</v>
      </c>
      <c r="J1899">
        <f>IF(Table2[[#This Row],[Drained_after_socializing]]="Yes",1,IF(Table2[[#This Row],[Drained_after_socializing]]="No",0,""))</f>
        <v>0</v>
      </c>
      <c r="K1899">
        <f t="shared" si="117"/>
        <v>0</v>
      </c>
      <c r="L1899" t="str">
        <f t="shared" si="118"/>
        <v>Low</v>
      </c>
      <c r="M1899">
        <f t="shared" si="119"/>
        <v>4.5061608304100043</v>
      </c>
    </row>
    <row r="1900" spans="1:13" x14ac:dyDescent="0.35">
      <c r="A1900">
        <v>0</v>
      </c>
      <c r="B1900" t="s">
        <v>7</v>
      </c>
      <c r="C1900">
        <v>9</v>
      </c>
      <c r="D1900">
        <v>6</v>
      </c>
      <c r="E1900" t="s">
        <v>7</v>
      </c>
      <c r="F1900">
        <v>11</v>
      </c>
      <c r="G1900">
        <v>5</v>
      </c>
      <c r="H1900" t="s">
        <v>8</v>
      </c>
      <c r="I1900">
        <f t="shared" si="116"/>
        <v>0</v>
      </c>
      <c r="J1900">
        <f>IF(Table2[[#This Row],[Drained_after_socializing]]="Yes",1,IF(Table2[[#This Row],[Drained_after_socializing]]="No",0,""))</f>
        <v>0</v>
      </c>
      <c r="K1900">
        <f t="shared" si="117"/>
        <v>1</v>
      </c>
      <c r="L1900" t="str">
        <f t="shared" si="118"/>
        <v>Low</v>
      </c>
      <c r="M1900">
        <f t="shared" si="119"/>
        <v>0</v>
      </c>
    </row>
    <row r="1901" spans="1:13" x14ac:dyDescent="0.35">
      <c r="A1901">
        <v>1</v>
      </c>
      <c r="B1901" t="s">
        <v>7</v>
      </c>
      <c r="C1901">
        <v>6</v>
      </c>
      <c r="D1901">
        <v>5</v>
      </c>
      <c r="E1901" t="s">
        <v>7</v>
      </c>
      <c r="F1901">
        <v>6</v>
      </c>
      <c r="G1901">
        <v>6</v>
      </c>
      <c r="H1901" t="s">
        <v>8</v>
      </c>
      <c r="I1901">
        <f t="shared" si="116"/>
        <v>0</v>
      </c>
      <c r="J1901">
        <f>IF(Table2[[#This Row],[Drained_after_socializing]]="Yes",1,IF(Table2[[#This Row],[Drained_after_socializing]]="No",0,""))</f>
        <v>0</v>
      </c>
      <c r="K1901">
        <f t="shared" si="117"/>
        <v>1</v>
      </c>
      <c r="L1901" t="str">
        <f t="shared" si="118"/>
        <v>Low</v>
      </c>
      <c r="M1901">
        <f t="shared" si="119"/>
        <v>0</v>
      </c>
    </row>
    <row r="1902" spans="1:13" x14ac:dyDescent="0.35">
      <c r="A1902">
        <v>3</v>
      </c>
      <c r="B1902" t="s">
        <v>7</v>
      </c>
      <c r="C1902">
        <v>7</v>
      </c>
      <c r="D1902">
        <v>3</v>
      </c>
      <c r="E1902" t="s">
        <v>7</v>
      </c>
      <c r="F1902">
        <v>5</v>
      </c>
      <c r="G1902">
        <v>6</v>
      </c>
      <c r="H1902" t="s">
        <v>8</v>
      </c>
      <c r="I1902">
        <f t="shared" si="116"/>
        <v>0</v>
      </c>
      <c r="J1902">
        <f>IF(Table2[[#This Row],[Drained_after_socializing]]="Yes",1,IF(Table2[[#This Row],[Drained_after_socializing]]="No",0,""))</f>
        <v>0</v>
      </c>
      <c r="K1902">
        <f t="shared" si="117"/>
        <v>1</v>
      </c>
      <c r="L1902" t="str">
        <f t="shared" si="118"/>
        <v>Low</v>
      </c>
      <c r="M1902">
        <f t="shared" si="119"/>
        <v>0</v>
      </c>
    </row>
    <row r="1903" spans="1:13" x14ac:dyDescent="0.35">
      <c r="A1903">
        <v>1</v>
      </c>
      <c r="B1903" t="s">
        <v>7</v>
      </c>
      <c r="C1903">
        <v>3.963354475</v>
      </c>
      <c r="D1903">
        <v>5</v>
      </c>
      <c r="E1903" t="s">
        <v>7</v>
      </c>
      <c r="F1903">
        <v>9</v>
      </c>
      <c r="G1903">
        <v>5</v>
      </c>
      <c r="H1903" t="s">
        <v>8</v>
      </c>
      <c r="I1903">
        <f t="shared" si="116"/>
        <v>0</v>
      </c>
      <c r="J1903">
        <f>IF(Table2[[#This Row],[Drained_after_socializing]]="Yes",1,IF(Table2[[#This Row],[Drained_after_socializing]]="No",0,""))</f>
        <v>0</v>
      </c>
      <c r="K1903">
        <f t="shared" si="117"/>
        <v>1</v>
      </c>
      <c r="L1903" t="str">
        <f t="shared" si="118"/>
        <v>Low</v>
      </c>
      <c r="M1903">
        <f t="shared" si="119"/>
        <v>0</v>
      </c>
    </row>
    <row r="1904" spans="1:13" x14ac:dyDescent="0.35">
      <c r="A1904">
        <v>4.5058160029999996</v>
      </c>
      <c r="B1904" t="s">
        <v>9</v>
      </c>
      <c r="C1904">
        <v>0</v>
      </c>
      <c r="D1904">
        <v>1</v>
      </c>
      <c r="E1904" t="s">
        <v>9</v>
      </c>
      <c r="F1904">
        <v>1</v>
      </c>
      <c r="G1904">
        <v>0</v>
      </c>
      <c r="H1904" t="s">
        <v>10</v>
      </c>
      <c r="I1904">
        <f t="shared" si="116"/>
        <v>1</v>
      </c>
      <c r="J1904">
        <f>IF(Table2[[#This Row],[Drained_after_socializing]]="Yes",1,IF(Table2[[#This Row],[Drained_after_socializing]]="No",0,""))</f>
        <v>1</v>
      </c>
      <c r="K1904">
        <f t="shared" si="117"/>
        <v>0</v>
      </c>
      <c r="L1904" t="str">
        <f t="shared" si="118"/>
        <v>Medium</v>
      </c>
      <c r="M1904">
        <f t="shared" si="119"/>
        <v>4.5061608304100043</v>
      </c>
    </row>
    <row r="1905" spans="1:13" x14ac:dyDescent="0.35">
      <c r="A1905">
        <v>0</v>
      </c>
      <c r="B1905" t="s">
        <v>7</v>
      </c>
      <c r="C1905">
        <v>7</v>
      </c>
      <c r="D1905">
        <v>4</v>
      </c>
      <c r="E1905" t="s">
        <v>7</v>
      </c>
      <c r="F1905">
        <v>9</v>
      </c>
      <c r="G1905">
        <v>8</v>
      </c>
      <c r="H1905" t="s">
        <v>8</v>
      </c>
      <c r="I1905">
        <f t="shared" si="116"/>
        <v>0</v>
      </c>
      <c r="J1905">
        <f>IF(Table2[[#This Row],[Drained_after_socializing]]="Yes",1,IF(Table2[[#This Row],[Drained_after_socializing]]="No",0,""))</f>
        <v>0</v>
      </c>
      <c r="K1905">
        <f t="shared" si="117"/>
        <v>1</v>
      </c>
      <c r="L1905" t="str">
        <f t="shared" si="118"/>
        <v>Low</v>
      </c>
      <c r="M1905">
        <f t="shared" si="119"/>
        <v>0</v>
      </c>
    </row>
    <row r="1906" spans="1:13" x14ac:dyDescent="0.35">
      <c r="A1906">
        <v>3</v>
      </c>
      <c r="B1906" t="s">
        <v>7</v>
      </c>
      <c r="C1906">
        <v>6</v>
      </c>
      <c r="D1906">
        <v>3</v>
      </c>
      <c r="E1906" t="s">
        <v>7</v>
      </c>
      <c r="F1906">
        <v>6</v>
      </c>
      <c r="G1906">
        <v>3</v>
      </c>
      <c r="H1906" t="s">
        <v>8</v>
      </c>
      <c r="I1906">
        <f t="shared" si="116"/>
        <v>0</v>
      </c>
      <c r="J1906">
        <f>IF(Table2[[#This Row],[Drained_after_socializing]]="Yes",1,IF(Table2[[#This Row],[Drained_after_socializing]]="No",0,""))</f>
        <v>0</v>
      </c>
      <c r="K1906">
        <f t="shared" si="117"/>
        <v>1</v>
      </c>
      <c r="L1906" t="str">
        <f t="shared" si="118"/>
        <v>Low</v>
      </c>
      <c r="M1906">
        <f t="shared" si="119"/>
        <v>0</v>
      </c>
    </row>
    <row r="1907" spans="1:13" x14ac:dyDescent="0.35">
      <c r="A1907">
        <v>6</v>
      </c>
      <c r="B1907" t="s">
        <v>9</v>
      </c>
      <c r="C1907">
        <v>1</v>
      </c>
      <c r="D1907">
        <v>0</v>
      </c>
      <c r="E1907" t="s">
        <v>9</v>
      </c>
      <c r="F1907">
        <v>6.2688629120000003</v>
      </c>
      <c r="G1907">
        <v>1</v>
      </c>
      <c r="H1907" t="s">
        <v>10</v>
      </c>
      <c r="I1907">
        <f t="shared" si="116"/>
        <v>1</v>
      </c>
      <c r="J1907">
        <f>IF(Table2[[#This Row],[Drained_after_socializing]]="Yes",1,IF(Table2[[#This Row],[Drained_after_socializing]]="No",0,""))</f>
        <v>1</v>
      </c>
      <c r="K1907">
        <f t="shared" si="117"/>
        <v>0</v>
      </c>
      <c r="L1907" t="str">
        <f t="shared" si="118"/>
        <v>Medium</v>
      </c>
      <c r="M1907">
        <f t="shared" si="119"/>
        <v>4.5061608304100043</v>
      </c>
    </row>
    <row r="1908" spans="1:13" x14ac:dyDescent="0.35">
      <c r="A1908">
        <v>1</v>
      </c>
      <c r="B1908" t="s">
        <v>7</v>
      </c>
      <c r="C1908">
        <v>7</v>
      </c>
      <c r="D1908">
        <v>3</v>
      </c>
      <c r="E1908" t="s">
        <v>7</v>
      </c>
      <c r="F1908">
        <v>8</v>
      </c>
      <c r="G1908">
        <v>8</v>
      </c>
      <c r="H1908" t="s">
        <v>8</v>
      </c>
      <c r="I1908">
        <f t="shared" si="116"/>
        <v>0</v>
      </c>
      <c r="J1908">
        <f>IF(Table2[[#This Row],[Drained_after_socializing]]="Yes",1,IF(Table2[[#This Row],[Drained_after_socializing]]="No",0,""))</f>
        <v>0</v>
      </c>
      <c r="K1908">
        <f t="shared" si="117"/>
        <v>1</v>
      </c>
      <c r="L1908" t="str">
        <f t="shared" si="118"/>
        <v>Low</v>
      </c>
      <c r="M1908">
        <f t="shared" si="119"/>
        <v>0</v>
      </c>
    </row>
    <row r="1909" spans="1:13" x14ac:dyDescent="0.35">
      <c r="A1909">
        <v>2</v>
      </c>
      <c r="B1909" t="s">
        <v>7</v>
      </c>
      <c r="C1909">
        <v>9</v>
      </c>
      <c r="D1909">
        <v>5</v>
      </c>
      <c r="E1909" t="s">
        <v>7</v>
      </c>
      <c r="F1909">
        <v>7</v>
      </c>
      <c r="G1909">
        <v>8</v>
      </c>
      <c r="H1909" t="s">
        <v>8</v>
      </c>
      <c r="I1909">
        <f t="shared" si="116"/>
        <v>0</v>
      </c>
      <c r="J1909">
        <f>IF(Table2[[#This Row],[Drained_after_socializing]]="Yes",1,IF(Table2[[#This Row],[Drained_after_socializing]]="No",0,""))</f>
        <v>0</v>
      </c>
      <c r="K1909">
        <f t="shared" si="117"/>
        <v>1</v>
      </c>
      <c r="L1909" t="str">
        <f t="shared" si="118"/>
        <v>Low</v>
      </c>
      <c r="M1909">
        <f t="shared" si="119"/>
        <v>0</v>
      </c>
    </row>
    <row r="1910" spans="1:13" x14ac:dyDescent="0.35">
      <c r="A1910">
        <v>0</v>
      </c>
      <c r="B1910" t="s">
        <v>7</v>
      </c>
      <c r="C1910">
        <v>7</v>
      </c>
      <c r="D1910">
        <v>3</v>
      </c>
      <c r="E1910" t="s">
        <v>7</v>
      </c>
      <c r="F1910">
        <v>12</v>
      </c>
      <c r="G1910">
        <v>4</v>
      </c>
      <c r="H1910" t="s">
        <v>8</v>
      </c>
      <c r="I1910">
        <f t="shared" si="116"/>
        <v>0</v>
      </c>
      <c r="J1910">
        <f>IF(Table2[[#This Row],[Drained_after_socializing]]="Yes",1,IF(Table2[[#This Row],[Drained_after_socializing]]="No",0,""))</f>
        <v>0</v>
      </c>
      <c r="K1910">
        <f t="shared" si="117"/>
        <v>1</v>
      </c>
      <c r="L1910" t="str">
        <f t="shared" si="118"/>
        <v>Low</v>
      </c>
      <c r="M1910">
        <f t="shared" si="119"/>
        <v>0</v>
      </c>
    </row>
    <row r="1911" spans="1:13" x14ac:dyDescent="0.35">
      <c r="A1911">
        <v>2</v>
      </c>
      <c r="B1911" t="s">
        <v>7</v>
      </c>
      <c r="C1911">
        <v>5</v>
      </c>
      <c r="D1911">
        <v>3</v>
      </c>
      <c r="E1911" t="s">
        <v>7</v>
      </c>
      <c r="F1911">
        <v>13</v>
      </c>
      <c r="G1911">
        <v>4</v>
      </c>
      <c r="H1911" t="s">
        <v>8</v>
      </c>
      <c r="I1911">
        <f t="shared" si="116"/>
        <v>0</v>
      </c>
      <c r="J1911">
        <f>IF(Table2[[#This Row],[Drained_after_socializing]]="Yes",1,IF(Table2[[#This Row],[Drained_after_socializing]]="No",0,""))</f>
        <v>0</v>
      </c>
      <c r="K1911">
        <f t="shared" si="117"/>
        <v>1</v>
      </c>
      <c r="L1911" t="str">
        <f t="shared" si="118"/>
        <v>Low</v>
      </c>
      <c r="M1911">
        <f t="shared" si="119"/>
        <v>0</v>
      </c>
    </row>
    <row r="1912" spans="1:13" x14ac:dyDescent="0.35">
      <c r="A1912">
        <v>1</v>
      </c>
      <c r="B1912" t="s">
        <v>7</v>
      </c>
      <c r="C1912">
        <v>8</v>
      </c>
      <c r="D1912">
        <v>4</v>
      </c>
      <c r="E1912" t="s">
        <v>7</v>
      </c>
      <c r="F1912">
        <v>5</v>
      </c>
      <c r="G1912">
        <v>4</v>
      </c>
      <c r="H1912" t="s">
        <v>8</v>
      </c>
      <c r="I1912">
        <f t="shared" si="116"/>
        <v>0</v>
      </c>
      <c r="J1912">
        <f>IF(Table2[[#This Row],[Drained_after_socializing]]="Yes",1,IF(Table2[[#This Row],[Drained_after_socializing]]="No",0,""))</f>
        <v>0</v>
      </c>
      <c r="K1912">
        <f t="shared" si="117"/>
        <v>1</v>
      </c>
      <c r="L1912" t="str">
        <f t="shared" si="118"/>
        <v>Low</v>
      </c>
      <c r="M1912">
        <f t="shared" si="119"/>
        <v>0</v>
      </c>
    </row>
    <row r="1913" spans="1:13" x14ac:dyDescent="0.35">
      <c r="A1913">
        <v>9</v>
      </c>
      <c r="B1913" t="s">
        <v>9</v>
      </c>
      <c r="C1913">
        <v>1</v>
      </c>
      <c r="D1913">
        <v>0</v>
      </c>
      <c r="E1913" t="s">
        <v>9</v>
      </c>
      <c r="F1913">
        <v>4</v>
      </c>
      <c r="G1913">
        <v>1</v>
      </c>
      <c r="H1913" t="s">
        <v>10</v>
      </c>
      <c r="I1913">
        <f t="shared" si="116"/>
        <v>1</v>
      </c>
      <c r="J1913">
        <f>IF(Table2[[#This Row],[Drained_after_socializing]]="Yes",1,IF(Table2[[#This Row],[Drained_after_socializing]]="No",0,""))</f>
        <v>1</v>
      </c>
      <c r="K1913">
        <f t="shared" si="117"/>
        <v>0</v>
      </c>
      <c r="L1913" t="str">
        <f t="shared" si="118"/>
        <v>High</v>
      </c>
      <c r="M1913">
        <f t="shared" si="119"/>
        <v>4.5061608304100043</v>
      </c>
    </row>
    <row r="1914" spans="1:13" x14ac:dyDescent="0.35">
      <c r="A1914">
        <v>0</v>
      </c>
      <c r="B1914" t="s">
        <v>7</v>
      </c>
      <c r="C1914">
        <v>8</v>
      </c>
      <c r="D1914">
        <v>4</v>
      </c>
      <c r="E1914" t="s">
        <v>7</v>
      </c>
      <c r="F1914">
        <v>14</v>
      </c>
      <c r="G1914">
        <v>6</v>
      </c>
      <c r="H1914" t="s">
        <v>8</v>
      </c>
      <c r="I1914">
        <f t="shared" si="116"/>
        <v>0</v>
      </c>
      <c r="J1914">
        <f>IF(Table2[[#This Row],[Drained_after_socializing]]="Yes",1,IF(Table2[[#This Row],[Drained_after_socializing]]="No",0,""))</f>
        <v>0</v>
      </c>
      <c r="K1914">
        <f t="shared" si="117"/>
        <v>1</v>
      </c>
      <c r="L1914" t="str">
        <f t="shared" si="118"/>
        <v>Low</v>
      </c>
      <c r="M1914">
        <f t="shared" si="119"/>
        <v>0</v>
      </c>
    </row>
    <row r="1915" spans="1:13" x14ac:dyDescent="0.35">
      <c r="A1915">
        <v>0</v>
      </c>
      <c r="B1915" t="s">
        <v>7</v>
      </c>
      <c r="C1915">
        <v>4</v>
      </c>
      <c r="D1915">
        <v>5</v>
      </c>
      <c r="E1915" t="s">
        <v>7</v>
      </c>
      <c r="F1915">
        <v>5</v>
      </c>
      <c r="G1915">
        <v>6</v>
      </c>
      <c r="H1915" t="s">
        <v>8</v>
      </c>
      <c r="I1915">
        <f t="shared" si="116"/>
        <v>0</v>
      </c>
      <c r="J1915">
        <f>IF(Table2[[#This Row],[Drained_after_socializing]]="Yes",1,IF(Table2[[#This Row],[Drained_after_socializing]]="No",0,""))</f>
        <v>0</v>
      </c>
      <c r="K1915">
        <f t="shared" si="117"/>
        <v>1</v>
      </c>
      <c r="L1915" t="str">
        <f t="shared" si="118"/>
        <v>Low</v>
      </c>
      <c r="M1915">
        <f t="shared" si="119"/>
        <v>0</v>
      </c>
    </row>
    <row r="1916" spans="1:13" x14ac:dyDescent="0.35">
      <c r="A1916">
        <v>10</v>
      </c>
      <c r="B1916" t="s">
        <v>9</v>
      </c>
      <c r="C1916">
        <v>2</v>
      </c>
      <c r="D1916">
        <v>2</v>
      </c>
      <c r="E1916" t="s">
        <v>9</v>
      </c>
      <c r="F1916">
        <v>2</v>
      </c>
      <c r="G1916">
        <v>1</v>
      </c>
      <c r="H1916" t="s">
        <v>10</v>
      </c>
      <c r="I1916">
        <f t="shared" si="116"/>
        <v>1</v>
      </c>
      <c r="J1916">
        <f>IF(Table2[[#This Row],[Drained_after_socializing]]="Yes",1,IF(Table2[[#This Row],[Drained_after_socializing]]="No",0,""))</f>
        <v>1</v>
      </c>
      <c r="K1916">
        <f t="shared" si="117"/>
        <v>0</v>
      </c>
      <c r="L1916" t="str">
        <f t="shared" si="118"/>
        <v>High</v>
      </c>
      <c r="M1916">
        <f t="shared" si="119"/>
        <v>4.5061608304100043</v>
      </c>
    </row>
    <row r="1917" spans="1:13" x14ac:dyDescent="0.35">
      <c r="A1917">
        <v>4</v>
      </c>
      <c r="B1917" t="s">
        <v>7</v>
      </c>
      <c r="C1917">
        <v>2</v>
      </c>
      <c r="D1917">
        <v>1</v>
      </c>
      <c r="E1917" t="s">
        <v>9</v>
      </c>
      <c r="F1917">
        <v>4</v>
      </c>
      <c r="G1917">
        <v>1</v>
      </c>
      <c r="H1917" t="s">
        <v>10</v>
      </c>
      <c r="I1917">
        <f t="shared" si="116"/>
        <v>0</v>
      </c>
      <c r="J1917">
        <f>IF(Table2[[#This Row],[Drained_after_socializing]]="Yes",1,IF(Table2[[#This Row],[Drained_after_socializing]]="No",0,""))</f>
        <v>1</v>
      </c>
      <c r="K1917">
        <f t="shared" si="117"/>
        <v>0</v>
      </c>
      <c r="L1917" t="str">
        <f t="shared" si="118"/>
        <v>Medium</v>
      </c>
      <c r="M1917">
        <f t="shared" si="119"/>
        <v>4.5061608304100043</v>
      </c>
    </row>
    <row r="1918" spans="1:13" x14ac:dyDescent="0.35">
      <c r="A1918">
        <v>2</v>
      </c>
      <c r="B1918" t="s">
        <v>7</v>
      </c>
      <c r="C1918">
        <v>7</v>
      </c>
      <c r="D1918">
        <v>5</v>
      </c>
      <c r="E1918" t="s">
        <v>7</v>
      </c>
      <c r="F1918">
        <v>14</v>
      </c>
      <c r="G1918">
        <v>7</v>
      </c>
      <c r="H1918" t="s">
        <v>10</v>
      </c>
      <c r="I1918">
        <f t="shared" si="116"/>
        <v>0</v>
      </c>
      <c r="J1918">
        <f>IF(Table2[[#This Row],[Drained_after_socializing]]="Yes",1,IF(Table2[[#This Row],[Drained_after_socializing]]="No",0,""))</f>
        <v>0</v>
      </c>
      <c r="K1918">
        <f t="shared" si="117"/>
        <v>0</v>
      </c>
      <c r="L1918" t="str">
        <f t="shared" si="118"/>
        <v>Low</v>
      </c>
      <c r="M1918">
        <f t="shared" si="119"/>
        <v>4.5061608304100043</v>
      </c>
    </row>
    <row r="1919" spans="1:13" x14ac:dyDescent="0.35">
      <c r="A1919">
        <v>8</v>
      </c>
      <c r="B1919" t="s">
        <v>9</v>
      </c>
      <c r="C1919">
        <v>2</v>
      </c>
      <c r="D1919">
        <v>0</v>
      </c>
      <c r="E1919" t="s">
        <v>9</v>
      </c>
      <c r="F1919">
        <v>1</v>
      </c>
      <c r="G1919">
        <v>1</v>
      </c>
      <c r="H1919" t="s">
        <v>8</v>
      </c>
      <c r="I1919">
        <f t="shared" si="116"/>
        <v>1</v>
      </c>
      <c r="J1919">
        <f>IF(Table2[[#This Row],[Drained_after_socializing]]="Yes",1,IF(Table2[[#This Row],[Drained_after_socializing]]="No",0,""))</f>
        <v>1</v>
      </c>
      <c r="K1919">
        <f t="shared" si="117"/>
        <v>1</v>
      </c>
      <c r="L1919" t="str">
        <f t="shared" si="118"/>
        <v>High</v>
      </c>
      <c r="M1919">
        <f t="shared" si="119"/>
        <v>0</v>
      </c>
    </row>
    <row r="1920" spans="1:13" x14ac:dyDescent="0.35">
      <c r="A1920">
        <v>2</v>
      </c>
      <c r="B1920" t="s">
        <v>7</v>
      </c>
      <c r="C1920">
        <v>4</v>
      </c>
      <c r="D1920">
        <v>4</v>
      </c>
      <c r="E1920" t="s">
        <v>7</v>
      </c>
      <c r="F1920">
        <v>8</v>
      </c>
      <c r="G1920">
        <v>6</v>
      </c>
      <c r="H1920" t="s">
        <v>8</v>
      </c>
      <c r="I1920">
        <f t="shared" si="116"/>
        <v>0</v>
      </c>
      <c r="J1920">
        <f>IF(Table2[[#This Row],[Drained_after_socializing]]="Yes",1,IF(Table2[[#This Row],[Drained_after_socializing]]="No",0,""))</f>
        <v>0</v>
      </c>
      <c r="K1920">
        <f t="shared" si="117"/>
        <v>1</v>
      </c>
      <c r="L1920" t="str">
        <f t="shared" si="118"/>
        <v>Low</v>
      </c>
      <c r="M1920">
        <f t="shared" si="119"/>
        <v>0</v>
      </c>
    </row>
    <row r="1921" spans="1:13" x14ac:dyDescent="0.35">
      <c r="A1921">
        <v>6</v>
      </c>
      <c r="B1921" t="s">
        <v>9</v>
      </c>
      <c r="C1921">
        <v>3</v>
      </c>
      <c r="D1921">
        <v>2</v>
      </c>
      <c r="E1921" t="s">
        <v>9</v>
      </c>
      <c r="F1921">
        <v>2</v>
      </c>
      <c r="G1921">
        <v>1</v>
      </c>
      <c r="H1921" t="s">
        <v>10</v>
      </c>
      <c r="I1921">
        <f t="shared" si="116"/>
        <v>1</v>
      </c>
      <c r="J1921">
        <f>IF(Table2[[#This Row],[Drained_after_socializing]]="Yes",1,IF(Table2[[#This Row],[Drained_after_socializing]]="No",0,""))</f>
        <v>1</v>
      </c>
      <c r="K1921">
        <f t="shared" si="117"/>
        <v>0</v>
      </c>
      <c r="L1921" t="str">
        <f t="shared" si="118"/>
        <v>Medium</v>
      </c>
      <c r="M1921">
        <f t="shared" si="119"/>
        <v>4.5061608304100043</v>
      </c>
    </row>
    <row r="1922" spans="1:13" x14ac:dyDescent="0.35">
      <c r="A1922">
        <v>0</v>
      </c>
      <c r="B1922" t="s">
        <v>7</v>
      </c>
      <c r="C1922">
        <v>3.963354475</v>
      </c>
      <c r="D1922">
        <v>4</v>
      </c>
      <c r="E1922" t="s">
        <v>7</v>
      </c>
      <c r="F1922">
        <v>7</v>
      </c>
      <c r="G1922">
        <v>8</v>
      </c>
      <c r="H1922" t="s">
        <v>8</v>
      </c>
      <c r="I1922">
        <f t="shared" ref="I1922:I1985" si="120">IF(B1922="Yes",1,IF(B1922="No",0,""))</f>
        <v>0</v>
      </c>
      <c r="J1922">
        <f>IF(Table2[[#This Row],[Drained_after_socializing]]="Yes",1,IF(Table2[[#This Row],[Drained_after_socializing]]="No",0,""))</f>
        <v>0</v>
      </c>
      <c r="K1922">
        <f t="shared" ref="K1922:K1985" si="121">IF(H1922="Extrovert",1,IF(H1922="Introvert",0,""))</f>
        <v>1</v>
      </c>
      <c r="L1922" t="str">
        <f t="shared" ref="L1922:L1985" si="122">IF(A1922&lt;=3,"Low",IF(A1922&lt;=7,"Medium","High"))</f>
        <v>Low</v>
      </c>
      <c r="M1922">
        <f t="shared" ref="M1922:M1985" si="123">AVERAGE(IF(H:H="Introvert",A:A))</f>
        <v>0</v>
      </c>
    </row>
    <row r="1923" spans="1:13" x14ac:dyDescent="0.35">
      <c r="A1923">
        <v>10</v>
      </c>
      <c r="B1923" t="s">
        <v>9</v>
      </c>
      <c r="C1923">
        <v>2</v>
      </c>
      <c r="D1923">
        <v>1</v>
      </c>
      <c r="E1923" t="s">
        <v>9</v>
      </c>
      <c r="F1923">
        <v>1</v>
      </c>
      <c r="G1923">
        <v>0</v>
      </c>
      <c r="H1923" t="s">
        <v>10</v>
      </c>
      <c r="I1923">
        <f t="shared" si="120"/>
        <v>1</v>
      </c>
      <c r="J1923">
        <f>IF(Table2[[#This Row],[Drained_after_socializing]]="Yes",1,IF(Table2[[#This Row],[Drained_after_socializing]]="No",0,""))</f>
        <v>1</v>
      </c>
      <c r="K1923">
        <f t="shared" si="121"/>
        <v>0</v>
      </c>
      <c r="L1923" t="str">
        <f t="shared" si="122"/>
        <v>High</v>
      </c>
      <c r="M1923">
        <f t="shared" si="123"/>
        <v>4.5061608304100043</v>
      </c>
    </row>
    <row r="1924" spans="1:13" x14ac:dyDescent="0.35">
      <c r="A1924">
        <v>3</v>
      </c>
      <c r="B1924" t="s">
        <v>7</v>
      </c>
      <c r="C1924">
        <v>9</v>
      </c>
      <c r="D1924">
        <v>3</v>
      </c>
      <c r="E1924" t="s">
        <v>7</v>
      </c>
      <c r="F1924">
        <v>15</v>
      </c>
      <c r="G1924">
        <v>6</v>
      </c>
      <c r="H1924" t="s">
        <v>8</v>
      </c>
      <c r="I1924">
        <f t="shared" si="120"/>
        <v>0</v>
      </c>
      <c r="J1924">
        <f>IF(Table2[[#This Row],[Drained_after_socializing]]="Yes",1,IF(Table2[[#This Row],[Drained_after_socializing]]="No",0,""))</f>
        <v>0</v>
      </c>
      <c r="K1924">
        <f t="shared" si="121"/>
        <v>1</v>
      </c>
      <c r="L1924" t="str">
        <f t="shared" si="122"/>
        <v>Low</v>
      </c>
      <c r="M1924">
        <f t="shared" si="123"/>
        <v>0</v>
      </c>
    </row>
    <row r="1925" spans="1:13" x14ac:dyDescent="0.35">
      <c r="A1925">
        <v>10</v>
      </c>
      <c r="B1925" t="s">
        <v>9</v>
      </c>
      <c r="C1925">
        <v>0</v>
      </c>
      <c r="D1925">
        <v>2</v>
      </c>
      <c r="E1925" t="s">
        <v>9</v>
      </c>
      <c r="F1925">
        <v>4</v>
      </c>
      <c r="G1925">
        <v>1</v>
      </c>
      <c r="H1925" t="s">
        <v>8</v>
      </c>
      <c r="I1925">
        <f t="shared" si="120"/>
        <v>1</v>
      </c>
      <c r="J1925">
        <f>IF(Table2[[#This Row],[Drained_after_socializing]]="Yes",1,IF(Table2[[#This Row],[Drained_after_socializing]]="No",0,""))</f>
        <v>1</v>
      </c>
      <c r="K1925">
        <f t="shared" si="121"/>
        <v>1</v>
      </c>
      <c r="L1925" t="str">
        <f t="shared" si="122"/>
        <v>High</v>
      </c>
      <c r="M1925">
        <f t="shared" si="123"/>
        <v>0</v>
      </c>
    </row>
    <row r="1926" spans="1:13" x14ac:dyDescent="0.35">
      <c r="A1926">
        <v>2</v>
      </c>
      <c r="B1926" t="s">
        <v>7</v>
      </c>
      <c r="C1926">
        <v>5</v>
      </c>
      <c r="D1926">
        <v>3</v>
      </c>
      <c r="E1926" t="s">
        <v>7</v>
      </c>
      <c r="F1926">
        <v>14</v>
      </c>
      <c r="G1926">
        <v>7</v>
      </c>
      <c r="H1926" t="s">
        <v>8</v>
      </c>
      <c r="I1926">
        <f t="shared" si="120"/>
        <v>0</v>
      </c>
      <c r="J1926">
        <f>IF(Table2[[#This Row],[Drained_after_socializing]]="Yes",1,IF(Table2[[#This Row],[Drained_after_socializing]]="No",0,""))</f>
        <v>0</v>
      </c>
      <c r="K1926">
        <f t="shared" si="121"/>
        <v>1</v>
      </c>
      <c r="L1926" t="str">
        <f t="shared" si="122"/>
        <v>Low</v>
      </c>
      <c r="M1926">
        <f t="shared" si="123"/>
        <v>0</v>
      </c>
    </row>
    <row r="1927" spans="1:13" x14ac:dyDescent="0.35">
      <c r="A1927">
        <v>10</v>
      </c>
      <c r="B1927" t="s">
        <v>9</v>
      </c>
      <c r="C1927">
        <v>2</v>
      </c>
      <c r="D1927">
        <v>1</v>
      </c>
      <c r="E1927" t="s">
        <v>9</v>
      </c>
      <c r="F1927">
        <v>3</v>
      </c>
      <c r="G1927">
        <v>0</v>
      </c>
      <c r="H1927" t="s">
        <v>10</v>
      </c>
      <c r="I1927">
        <f t="shared" si="120"/>
        <v>1</v>
      </c>
      <c r="J1927">
        <f>IF(Table2[[#This Row],[Drained_after_socializing]]="Yes",1,IF(Table2[[#This Row],[Drained_after_socializing]]="No",0,""))</f>
        <v>1</v>
      </c>
      <c r="K1927">
        <f t="shared" si="121"/>
        <v>0</v>
      </c>
      <c r="L1927" t="str">
        <f t="shared" si="122"/>
        <v>High</v>
      </c>
      <c r="M1927">
        <f t="shared" si="123"/>
        <v>4.5061608304100043</v>
      </c>
    </row>
    <row r="1928" spans="1:13" x14ac:dyDescent="0.35">
      <c r="A1928">
        <v>6</v>
      </c>
      <c r="B1928" t="s">
        <v>9</v>
      </c>
      <c r="C1928">
        <v>3</v>
      </c>
      <c r="D1928">
        <v>1</v>
      </c>
      <c r="E1928" t="s">
        <v>9</v>
      </c>
      <c r="F1928">
        <v>4</v>
      </c>
      <c r="G1928">
        <v>1</v>
      </c>
      <c r="H1928" t="s">
        <v>10</v>
      </c>
      <c r="I1928">
        <f t="shared" si="120"/>
        <v>1</v>
      </c>
      <c r="J1928">
        <f>IF(Table2[[#This Row],[Drained_after_socializing]]="Yes",1,IF(Table2[[#This Row],[Drained_after_socializing]]="No",0,""))</f>
        <v>1</v>
      </c>
      <c r="K1928">
        <f t="shared" si="121"/>
        <v>0</v>
      </c>
      <c r="L1928" t="str">
        <f t="shared" si="122"/>
        <v>Medium</v>
      </c>
      <c r="M1928">
        <f t="shared" si="123"/>
        <v>4.5061608304100043</v>
      </c>
    </row>
    <row r="1929" spans="1:13" x14ac:dyDescent="0.35">
      <c r="A1929">
        <v>4.5058160029999996</v>
      </c>
      <c r="B1929" t="s">
        <v>9</v>
      </c>
      <c r="C1929">
        <v>0</v>
      </c>
      <c r="D1929">
        <v>0</v>
      </c>
      <c r="E1929" t="s">
        <v>9</v>
      </c>
      <c r="F1929">
        <v>4</v>
      </c>
      <c r="G1929">
        <v>0</v>
      </c>
      <c r="H1929" t="s">
        <v>10</v>
      </c>
      <c r="I1929">
        <f t="shared" si="120"/>
        <v>1</v>
      </c>
      <c r="J1929">
        <f>IF(Table2[[#This Row],[Drained_after_socializing]]="Yes",1,IF(Table2[[#This Row],[Drained_after_socializing]]="No",0,""))</f>
        <v>1</v>
      </c>
      <c r="K1929">
        <f t="shared" si="121"/>
        <v>0</v>
      </c>
      <c r="L1929" t="str">
        <f t="shared" si="122"/>
        <v>Medium</v>
      </c>
      <c r="M1929">
        <f t="shared" si="123"/>
        <v>4.5061608304100043</v>
      </c>
    </row>
    <row r="1930" spans="1:13" x14ac:dyDescent="0.35">
      <c r="A1930">
        <v>4</v>
      </c>
      <c r="B1930" t="s">
        <v>9</v>
      </c>
      <c r="C1930">
        <v>0</v>
      </c>
      <c r="D1930">
        <v>2</v>
      </c>
      <c r="E1930" t="s">
        <v>9</v>
      </c>
      <c r="F1930">
        <v>1</v>
      </c>
      <c r="G1930">
        <v>0</v>
      </c>
      <c r="H1930" t="s">
        <v>10</v>
      </c>
      <c r="I1930">
        <f t="shared" si="120"/>
        <v>1</v>
      </c>
      <c r="J1930">
        <f>IF(Table2[[#This Row],[Drained_after_socializing]]="Yes",1,IF(Table2[[#This Row],[Drained_after_socializing]]="No",0,""))</f>
        <v>1</v>
      </c>
      <c r="K1930">
        <f t="shared" si="121"/>
        <v>0</v>
      </c>
      <c r="L1930" t="str">
        <f t="shared" si="122"/>
        <v>Medium</v>
      </c>
      <c r="M1930">
        <f t="shared" si="123"/>
        <v>4.5061608304100043</v>
      </c>
    </row>
    <row r="1931" spans="1:13" x14ac:dyDescent="0.35">
      <c r="A1931">
        <v>3</v>
      </c>
      <c r="B1931" t="s">
        <v>7</v>
      </c>
      <c r="C1931">
        <v>6</v>
      </c>
      <c r="D1931">
        <v>3</v>
      </c>
      <c r="E1931" t="s">
        <v>7</v>
      </c>
      <c r="F1931">
        <v>14</v>
      </c>
      <c r="G1931">
        <v>6</v>
      </c>
      <c r="H1931" t="s">
        <v>8</v>
      </c>
      <c r="I1931">
        <f t="shared" si="120"/>
        <v>0</v>
      </c>
      <c r="J1931">
        <f>IF(Table2[[#This Row],[Drained_after_socializing]]="Yes",1,IF(Table2[[#This Row],[Drained_after_socializing]]="No",0,""))</f>
        <v>0</v>
      </c>
      <c r="K1931">
        <f t="shared" si="121"/>
        <v>1</v>
      </c>
      <c r="L1931" t="str">
        <f t="shared" si="122"/>
        <v>Low</v>
      </c>
      <c r="M1931">
        <f t="shared" si="123"/>
        <v>0</v>
      </c>
    </row>
    <row r="1932" spans="1:13" x14ac:dyDescent="0.35">
      <c r="A1932">
        <v>0</v>
      </c>
      <c r="B1932" t="s">
        <v>7</v>
      </c>
      <c r="C1932">
        <v>8</v>
      </c>
      <c r="D1932">
        <v>4</v>
      </c>
      <c r="E1932" t="s">
        <v>7</v>
      </c>
      <c r="F1932">
        <v>14</v>
      </c>
      <c r="G1932">
        <v>8</v>
      </c>
      <c r="H1932" t="s">
        <v>8</v>
      </c>
      <c r="I1932">
        <f t="shared" si="120"/>
        <v>0</v>
      </c>
      <c r="J1932">
        <f>IF(Table2[[#This Row],[Drained_after_socializing]]="Yes",1,IF(Table2[[#This Row],[Drained_after_socializing]]="No",0,""))</f>
        <v>0</v>
      </c>
      <c r="K1932">
        <f t="shared" si="121"/>
        <v>1</v>
      </c>
      <c r="L1932" t="str">
        <f t="shared" si="122"/>
        <v>Low</v>
      </c>
      <c r="M1932">
        <f t="shared" si="123"/>
        <v>0</v>
      </c>
    </row>
    <row r="1933" spans="1:13" x14ac:dyDescent="0.35">
      <c r="A1933">
        <v>3</v>
      </c>
      <c r="B1933" t="s">
        <v>7</v>
      </c>
      <c r="C1933">
        <v>9</v>
      </c>
      <c r="D1933">
        <v>3</v>
      </c>
      <c r="E1933" t="s">
        <v>7</v>
      </c>
      <c r="F1933">
        <v>14</v>
      </c>
      <c r="G1933">
        <v>4</v>
      </c>
      <c r="H1933" t="s">
        <v>8</v>
      </c>
      <c r="I1933">
        <f t="shared" si="120"/>
        <v>0</v>
      </c>
      <c r="J1933">
        <f>IF(Table2[[#This Row],[Drained_after_socializing]]="Yes",1,IF(Table2[[#This Row],[Drained_after_socializing]]="No",0,""))</f>
        <v>0</v>
      </c>
      <c r="K1933">
        <f t="shared" si="121"/>
        <v>1</v>
      </c>
      <c r="L1933" t="str">
        <f t="shared" si="122"/>
        <v>Low</v>
      </c>
      <c r="M1933">
        <f t="shared" si="123"/>
        <v>0</v>
      </c>
    </row>
    <row r="1934" spans="1:13" x14ac:dyDescent="0.35">
      <c r="A1934">
        <v>2</v>
      </c>
      <c r="B1934" t="s">
        <v>7</v>
      </c>
      <c r="C1934">
        <v>9</v>
      </c>
      <c r="D1934">
        <v>4</v>
      </c>
      <c r="E1934" t="s">
        <v>7</v>
      </c>
      <c r="F1934">
        <v>7</v>
      </c>
      <c r="G1934">
        <v>6</v>
      </c>
      <c r="H1934" t="s">
        <v>8</v>
      </c>
      <c r="I1934">
        <f t="shared" si="120"/>
        <v>0</v>
      </c>
      <c r="J1934">
        <f>IF(Table2[[#This Row],[Drained_after_socializing]]="Yes",1,IF(Table2[[#This Row],[Drained_after_socializing]]="No",0,""))</f>
        <v>0</v>
      </c>
      <c r="K1934">
        <f t="shared" si="121"/>
        <v>1</v>
      </c>
      <c r="L1934" t="str">
        <f t="shared" si="122"/>
        <v>Low</v>
      </c>
      <c r="M1934">
        <f t="shared" si="123"/>
        <v>0</v>
      </c>
    </row>
    <row r="1935" spans="1:13" x14ac:dyDescent="0.35">
      <c r="A1935">
        <v>2</v>
      </c>
      <c r="B1935" t="s">
        <v>7</v>
      </c>
      <c r="C1935">
        <v>8</v>
      </c>
      <c r="D1935">
        <v>5</v>
      </c>
      <c r="E1935" t="s">
        <v>7</v>
      </c>
      <c r="F1935">
        <v>13</v>
      </c>
      <c r="G1935">
        <v>6</v>
      </c>
      <c r="H1935" t="s">
        <v>8</v>
      </c>
      <c r="I1935">
        <f t="shared" si="120"/>
        <v>0</v>
      </c>
      <c r="J1935">
        <f>IF(Table2[[#This Row],[Drained_after_socializing]]="Yes",1,IF(Table2[[#This Row],[Drained_after_socializing]]="No",0,""))</f>
        <v>0</v>
      </c>
      <c r="K1935">
        <f t="shared" si="121"/>
        <v>1</v>
      </c>
      <c r="L1935" t="str">
        <f t="shared" si="122"/>
        <v>Low</v>
      </c>
      <c r="M1935">
        <f t="shared" si="123"/>
        <v>0</v>
      </c>
    </row>
    <row r="1936" spans="1:13" x14ac:dyDescent="0.35">
      <c r="A1936">
        <v>2</v>
      </c>
      <c r="B1936" t="s">
        <v>7</v>
      </c>
      <c r="C1936">
        <v>7</v>
      </c>
      <c r="D1936">
        <v>3</v>
      </c>
      <c r="E1936" t="s">
        <v>7</v>
      </c>
      <c r="F1936">
        <v>15</v>
      </c>
      <c r="G1936">
        <v>3</v>
      </c>
      <c r="H1936" t="s">
        <v>8</v>
      </c>
      <c r="I1936">
        <f t="shared" si="120"/>
        <v>0</v>
      </c>
      <c r="J1936">
        <f>IF(Table2[[#This Row],[Drained_after_socializing]]="Yes",1,IF(Table2[[#This Row],[Drained_after_socializing]]="No",0,""))</f>
        <v>0</v>
      </c>
      <c r="K1936">
        <f t="shared" si="121"/>
        <v>1</v>
      </c>
      <c r="L1936" t="str">
        <f t="shared" si="122"/>
        <v>Low</v>
      </c>
      <c r="M1936">
        <f t="shared" si="123"/>
        <v>0</v>
      </c>
    </row>
    <row r="1937" spans="1:13" x14ac:dyDescent="0.35">
      <c r="A1937">
        <v>2</v>
      </c>
      <c r="B1937" t="s">
        <v>7</v>
      </c>
      <c r="C1937">
        <v>5</v>
      </c>
      <c r="D1937">
        <v>5</v>
      </c>
      <c r="E1937" t="s">
        <v>7</v>
      </c>
      <c r="F1937">
        <v>12</v>
      </c>
      <c r="G1937">
        <v>6</v>
      </c>
      <c r="H1937" t="s">
        <v>8</v>
      </c>
      <c r="I1937">
        <f t="shared" si="120"/>
        <v>0</v>
      </c>
      <c r="J1937">
        <f>IF(Table2[[#This Row],[Drained_after_socializing]]="Yes",1,IF(Table2[[#This Row],[Drained_after_socializing]]="No",0,""))</f>
        <v>0</v>
      </c>
      <c r="K1937">
        <f t="shared" si="121"/>
        <v>1</v>
      </c>
      <c r="L1937" t="str">
        <f t="shared" si="122"/>
        <v>Low</v>
      </c>
      <c r="M1937">
        <f t="shared" si="123"/>
        <v>0</v>
      </c>
    </row>
    <row r="1938" spans="1:13" x14ac:dyDescent="0.35">
      <c r="A1938">
        <v>0</v>
      </c>
      <c r="B1938" t="s">
        <v>7</v>
      </c>
      <c r="C1938">
        <v>6</v>
      </c>
      <c r="D1938">
        <v>3</v>
      </c>
      <c r="E1938" t="s">
        <v>7</v>
      </c>
      <c r="F1938">
        <v>13</v>
      </c>
      <c r="G1938">
        <v>4</v>
      </c>
      <c r="H1938" t="s">
        <v>8</v>
      </c>
      <c r="I1938">
        <f t="shared" si="120"/>
        <v>0</v>
      </c>
      <c r="J1938">
        <f>IF(Table2[[#This Row],[Drained_after_socializing]]="Yes",1,IF(Table2[[#This Row],[Drained_after_socializing]]="No",0,""))</f>
        <v>0</v>
      </c>
      <c r="K1938">
        <f t="shared" si="121"/>
        <v>1</v>
      </c>
      <c r="L1938" t="str">
        <f t="shared" si="122"/>
        <v>Low</v>
      </c>
      <c r="M1938">
        <f t="shared" si="123"/>
        <v>0</v>
      </c>
    </row>
    <row r="1939" spans="1:13" x14ac:dyDescent="0.35">
      <c r="A1939">
        <v>5</v>
      </c>
      <c r="B1939" t="s">
        <v>9</v>
      </c>
      <c r="C1939">
        <v>3</v>
      </c>
      <c r="D1939">
        <v>0</v>
      </c>
      <c r="E1939" t="s">
        <v>9</v>
      </c>
      <c r="F1939">
        <v>1</v>
      </c>
      <c r="G1939">
        <v>0</v>
      </c>
      <c r="H1939" t="s">
        <v>10</v>
      </c>
      <c r="I1939">
        <f t="shared" si="120"/>
        <v>1</v>
      </c>
      <c r="J1939">
        <f>IF(Table2[[#This Row],[Drained_after_socializing]]="Yes",1,IF(Table2[[#This Row],[Drained_after_socializing]]="No",0,""))</f>
        <v>1</v>
      </c>
      <c r="K1939">
        <f t="shared" si="121"/>
        <v>0</v>
      </c>
      <c r="L1939" t="str">
        <f t="shared" si="122"/>
        <v>Medium</v>
      </c>
      <c r="M1939">
        <f t="shared" si="123"/>
        <v>4.5061608304100043</v>
      </c>
    </row>
    <row r="1940" spans="1:13" x14ac:dyDescent="0.35">
      <c r="A1940">
        <v>10</v>
      </c>
      <c r="B1940" t="s">
        <v>9</v>
      </c>
      <c r="C1940">
        <v>2</v>
      </c>
      <c r="D1940">
        <v>2</v>
      </c>
      <c r="E1940" t="s">
        <v>9</v>
      </c>
      <c r="F1940">
        <v>1</v>
      </c>
      <c r="G1940">
        <v>0</v>
      </c>
      <c r="H1940" t="s">
        <v>10</v>
      </c>
      <c r="I1940">
        <f t="shared" si="120"/>
        <v>1</v>
      </c>
      <c r="J1940">
        <f>IF(Table2[[#This Row],[Drained_after_socializing]]="Yes",1,IF(Table2[[#This Row],[Drained_after_socializing]]="No",0,""))</f>
        <v>1</v>
      </c>
      <c r="K1940">
        <f t="shared" si="121"/>
        <v>0</v>
      </c>
      <c r="L1940" t="str">
        <f t="shared" si="122"/>
        <v>High</v>
      </c>
      <c r="M1940">
        <f t="shared" si="123"/>
        <v>4.5061608304100043</v>
      </c>
    </row>
    <row r="1941" spans="1:13" x14ac:dyDescent="0.35">
      <c r="A1941">
        <v>9</v>
      </c>
      <c r="B1941" t="s">
        <v>9</v>
      </c>
      <c r="C1941">
        <v>0</v>
      </c>
      <c r="D1941">
        <v>2</v>
      </c>
      <c r="E1941" t="s">
        <v>9</v>
      </c>
      <c r="F1941">
        <v>2</v>
      </c>
      <c r="G1941">
        <v>2</v>
      </c>
      <c r="H1941" t="s">
        <v>10</v>
      </c>
      <c r="I1941">
        <f t="shared" si="120"/>
        <v>1</v>
      </c>
      <c r="J1941">
        <f>IF(Table2[[#This Row],[Drained_after_socializing]]="Yes",1,IF(Table2[[#This Row],[Drained_after_socializing]]="No",0,""))</f>
        <v>1</v>
      </c>
      <c r="K1941">
        <f t="shared" si="121"/>
        <v>0</v>
      </c>
      <c r="L1941" t="str">
        <f t="shared" si="122"/>
        <v>High</v>
      </c>
      <c r="M1941">
        <f t="shared" si="123"/>
        <v>4.5061608304100043</v>
      </c>
    </row>
    <row r="1942" spans="1:13" x14ac:dyDescent="0.35">
      <c r="A1942">
        <v>8</v>
      </c>
      <c r="B1942" t="s">
        <v>9</v>
      </c>
      <c r="C1942">
        <v>0</v>
      </c>
      <c r="D1942">
        <v>0</v>
      </c>
      <c r="E1942" t="s">
        <v>9</v>
      </c>
      <c r="F1942">
        <v>4</v>
      </c>
      <c r="G1942">
        <v>0</v>
      </c>
      <c r="H1942" t="s">
        <v>8</v>
      </c>
      <c r="I1942">
        <f t="shared" si="120"/>
        <v>1</v>
      </c>
      <c r="J1942">
        <f>IF(Table2[[#This Row],[Drained_after_socializing]]="Yes",1,IF(Table2[[#This Row],[Drained_after_socializing]]="No",0,""))</f>
        <v>1</v>
      </c>
      <c r="K1942">
        <f t="shared" si="121"/>
        <v>1</v>
      </c>
      <c r="L1942" t="str">
        <f t="shared" si="122"/>
        <v>High</v>
      </c>
      <c r="M1942">
        <f t="shared" si="123"/>
        <v>0</v>
      </c>
    </row>
    <row r="1943" spans="1:13" x14ac:dyDescent="0.35">
      <c r="A1943">
        <v>2</v>
      </c>
      <c r="B1943" t="s">
        <v>7</v>
      </c>
      <c r="C1943">
        <v>5</v>
      </c>
      <c r="D1943">
        <v>4</v>
      </c>
      <c r="E1943" t="s">
        <v>7</v>
      </c>
      <c r="F1943">
        <v>11</v>
      </c>
      <c r="G1943">
        <v>4</v>
      </c>
      <c r="H1943" t="s">
        <v>8</v>
      </c>
      <c r="I1943">
        <f t="shared" si="120"/>
        <v>0</v>
      </c>
      <c r="J1943">
        <f>IF(Table2[[#This Row],[Drained_after_socializing]]="Yes",1,IF(Table2[[#This Row],[Drained_after_socializing]]="No",0,""))</f>
        <v>0</v>
      </c>
      <c r="K1943">
        <f t="shared" si="121"/>
        <v>1</v>
      </c>
      <c r="L1943" t="str">
        <f t="shared" si="122"/>
        <v>Low</v>
      </c>
      <c r="M1943">
        <f t="shared" si="123"/>
        <v>0</v>
      </c>
    </row>
    <row r="1944" spans="1:13" x14ac:dyDescent="0.35">
      <c r="A1944">
        <v>5</v>
      </c>
      <c r="B1944" t="s">
        <v>9</v>
      </c>
      <c r="C1944">
        <v>1</v>
      </c>
      <c r="D1944">
        <v>2</v>
      </c>
      <c r="E1944" t="s">
        <v>9</v>
      </c>
      <c r="F1944">
        <v>3</v>
      </c>
      <c r="G1944">
        <v>2</v>
      </c>
      <c r="H1944" t="s">
        <v>10</v>
      </c>
      <c r="I1944">
        <f t="shared" si="120"/>
        <v>1</v>
      </c>
      <c r="J1944">
        <f>IF(Table2[[#This Row],[Drained_after_socializing]]="Yes",1,IF(Table2[[#This Row],[Drained_after_socializing]]="No",0,""))</f>
        <v>1</v>
      </c>
      <c r="K1944">
        <f t="shared" si="121"/>
        <v>0</v>
      </c>
      <c r="L1944" t="str">
        <f t="shared" si="122"/>
        <v>Medium</v>
      </c>
      <c r="M1944">
        <f t="shared" si="123"/>
        <v>4.5061608304100043</v>
      </c>
    </row>
    <row r="1945" spans="1:13" x14ac:dyDescent="0.35">
      <c r="A1945">
        <v>2</v>
      </c>
      <c r="B1945" t="s">
        <v>7</v>
      </c>
      <c r="C1945">
        <v>8</v>
      </c>
      <c r="D1945">
        <v>6</v>
      </c>
      <c r="E1945" t="s">
        <v>7</v>
      </c>
      <c r="F1945">
        <v>7</v>
      </c>
      <c r="G1945">
        <v>4</v>
      </c>
      <c r="H1945" t="s">
        <v>8</v>
      </c>
      <c r="I1945">
        <f t="shared" si="120"/>
        <v>0</v>
      </c>
      <c r="J1945">
        <f>IF(Table2[[#This Row],[Drained_after_socializing]]="Yes",1,IF(Table2[[#This Row],[Drained_after_socializing]]="No",0,""))</f>
        <v>0</v>
      </c>
      <c r="K1945">
        <f t="shared" si="121"/>
        <v>1</v>
      </c>
      <c r="L1945" t="str">
        <f t="shared" si="122"/>
        <v>Low</v>
      </c>
      <c r="M1945">
        <f t="shared" si="123"/>
        <v>0</v>
      </c>
    </row>
    <row r="1946" spans="1:13" x14ac:dyDescent="0.35">
      <c r="A1946">
        <v>1</v>
      </c>
      <c r="B1946" t="s">
        <v>7</v>
      </c>
      <c r="C1946">
        <v>4</v>
      </c>
      <c r="D1946">
        <v>5</v>
      </c>
      <c r="E1946" t="s">
        <v>7</v>
      </c>
      <c r="F1946">
        <v>12</v>
      </c>
      <c r="G1946">
        <v>5</v>
      </c>
      <c r="H1946" t="s">
        <v>8</v>
      </c>
      <c r="I1946">
        <f t="shared" si="120"/>
        <v>0</v>
      </c>
      <c r="J1946">
        <f>IF(Table2[[#This Row],[Drained_after_socializing]]="Yes",1,IF(Table2[[#This Row],[Drained_after_socializing]]="No",0,""))</f>
        <v>0</v>
      </c>
      <c r="K1946">
        <f t="shared" si="121"/>
        <v>1</v>
      </c>
      <c r="L1946" t="str">
        <f t="shared" si="122"/>
        <v>Low</v>
      </c>
      <c r="M1946">
        <f t="shared" si="123"/>
        <v>0</v>
      </c>
    </row>
    <row r="1947" spans="1:13" x14ac:dyDescent="0.35">
      <c r="A1947">
        <v>9</v>
      </c>
      <c r="B1947" t="s">
        <v>9</v>
      </c>
      <c r="C1947">
        <v>3</v>
      </c>
      <c r="D1947">
        <v>3</v>
      </c>
      <c r="E1947" t="s">
        <v>9</v>
      </c>
      <c r="F1947">
        <v>2</v>
      </c>
      <c r="G1947">
        <v>0</v>
      </c>
      <c r="H1947" t="s">
        <v>10</v>
      </c>
      <c r="I1947">
        <f t="shared" si="120"/>
        <v>1</v>
      </c>
      <c r="J1947">
        <f>IF(Table2[[#This Row],[Drained_after_socializing]]="Yes",1,IF(Table2[[#This Row],[Drained_after_socializing]]="No",0,""))</f>
        <v>1</v>
      </c>
      <c r="K1947">
        <f t="shared" si="121"/>
        <v>0</v>
      </c>
      <c r="L1947" t="str">
        <f t="shared" si="122"/>
        <v>High</v>
      </c>
      <c r="M1947">
        <f t="shared" si="123"/>
        <v>4.5061608304100043</v>
      </c>
    </row>
    <row r="1948" spans="1:13" x14ac:dyDescent="0.35">
      <c r="A1948">
        <v>4</v>
      </c>
      <c r="B1948" t="s">
        <v>9</v>
      </c>
      <c r="C1948">
        <v>0</v>
      </c>
      <c r="D1948">
        <v>1</v>
      </c>
      <c r="E1948" t="s">
        <v>9</v>
      </c>
      <c r="F1948">
        <v>3</v>
      </c>
      <c r="G1948">
        <v>0</v>
      </c>
      <c r="H1948" t="s">
        <v>10</v>
      </c>
      <c r="I1948">
        <f t="shared" si="120"/>
        <v>1</v>
      </c>
      <c r="J1948">
        <f>IF(Table2[[#This Row],[Drained_after_socializing]]="Yes",1,IF(Table2[[#This Row],[Drained_after_socializing]]="No",0,""))</f>
        <v>1</v>
      </c>
      <c r="K1948">
        <f t="shared" si="121"/>
        <v>0</v>
      </c>
      <c r="L1948" t="str">
        <f t="shared" si="122"/>
        <v>Medium</v>
      </c>
      <c r="M1948">
        <f t="shared" si="123"/>
        <v>4.5061608304100043</v>
      </c>
    </row>
    <row r="1949" spans="1:13" x14ac:dyDescent="0.35">
      <c r="A1949">
        <v>2</v>
      </c>
      <c r="B1949" t="s">
        <v>7</v>
      </c>
      <c r="C1949">
        <v>4</v>
      </c>
      <c r="D1949">
        <v>6</v>
      </c>
      <c r="E1949" t="s">
        <v>7</v>
      </c>
      <c r="F1949">
        <v>5</v>
      </c>
      <c r="G1949">
        <v>8</v>
      </c>
      <c r="H1949" t="s">
        <v>8</v>
      </c>
      <c r="I1949">
        <f t="shared" si="120"/>
        <v>0</v>
      </c>
      <c r="J1949">
        <f>IF(Table2[[#This Row],[Drained_after_socializing]]="Yes",1,IF(Table2[[#This Row],[Drained_after_socializing]]="No",0,""))</f>
        <v>0</v>
      </c>
      <c r="K1949">
        <f t="shared" si="121"/>
        <v>1</v>
      </c>
      <c r="L1949" t="str">
        <f t="shared" si="122"/>
        <v>Low</v>
      </c>
      <c r="M1949">
        <f t="shared" si="123"/>
        <v>0</v>
      </c>
    </row>
    <row r="1950" spans="1:13" x14ac:dyDescent="0.35">
      <c r="A1950">
        <v>0</v>
      </c>
      <c r="B1950" t="s">
        <v>7</v>
      </c>
      <c r="C1950">
        <v>4</v>
      </c>
      <c r="D1950">
        <v>4</v>
      </c>
      <c r="E1950" t="s">
        <v>7</v>
      </c>
      <c r="F1950">
        <v>12</v>
      </c>
      <c r="G1950">
        <v>5</v>
      </c>
      <c r="H1950" t="s">
        <v>8</v>
      </c>
      <c r="I1950">
        <f t="shared" si="120"/>
        <v>0</v>
      </c>
      <c r="J1950">
        <f>IF(Table2[[#This Row],[Drained_after_socializing]]="Yes",1,IF(Table2[[#This Row],[Drained_after_socializing]]="No",0,""))</f>
        <v>0</v>
      </c>
      <c r="K1950">
        <f t="shared" si="121"/>
        <v>1</v>
      </c>
      <c r="L1950" t="str">
        <f t="shared" si="122"/>
        <v>Low</v>
      </c>
      <c r="M1950">
        <f t="shared" si="123"/>
        <v>0</v>
      </c>
    </row>
    <row r="1951" spans="1:13" x14ac:dyDescent="0.35">
      <c r="A1951">
        <v>0</v>
      </c>
      <c r="B1951" t="s">
        <v>7</v>
      </c>
      <c r="C1951">
        <v>5</v>
      </c>
      <c r="D1951">
        <v>3</v>
      </c>
      <c r="E1951" t="s">
        <v>7</v>
      </c>
      <c r="F1951">
        <v>14</v>
      </c>
      <c r="G1951">
        <v>5</v>
      </c>
      <c r="H1951" t="s">
        <v>8</v>
      </c>
      <c r="I1951">
        <f t="shared" si="120"/>
        <v>0</v>
      </c>
      <c r="J1951">
        <f>IF(Table2[[#This Row],[Drained_after_socializing]]="Yes",1,IF(Table2[[#This Row],[Drained_after_socializing]]="No",0,""))</f>
        <v>0</v>
      </c>
      <c r="K1951">
        <f t="shared" si="121"/>
        <v>1</v>
      </c>
      <c r="L1951" t="str">
        <f t="shared" si="122"/>
        <v>Low</v>
      </c>
      <c r="M1951">
        <f t="shared" si="123"/>
        <v>0</v>
      </c>
    </row>
    <row r="1952" spans="1:13" x14ac:dyDescent="0.35">
      <c r="A1952">
        <v>2</v>
      </c>
      <c r="B1952" t="s">
        <v>7</v>
      </c>
      <c r="C1952">
        <v>7</v>
      </c>
      <c r="D1952">
        <v>4</v>
      </c>
      <c r="E1952" t="s">
        <v>7</v>
      </c>
      <c r="F1952">
        <v>14</v>
      </c>
      <c r="G1952">
        <v>6</v>
      </c>
      <c r="H1952" t="s">
        <v>8</v>
      </c>
      <c r="I1952">
        <f t="shared" si="120"/>
        <v>0</v>
      </c>
      <c r="J1952">
        <f>IF(Table2[[#This Row],[Drained_after_socializing]]="Yes",1,IF(Table2[[#This Row],[Drained_after_socializing]]="No",0,""))</f>
        <v>0</v>
      </c>
      <c r="K1952">
        <f t="shared" si="121"/>
        <v>1</v>
      </c>
      <c r="L1952" t="str">
        <f t="shared" si="122"/>
        <v>Low</v>
      </c>
      <c r="M1952">
        <f t="shared" si="123"/>
        <v>0</v>
      </c>
    </row>
    <row r="1953" spans="1:13" x14ac:dyDescent="0.35">
      <c r="A1953">
        <v>7</v>
      </c>
      <c r="B1953" t="s">
        <v>9</v>
      </c>
      <c r="C1953">
        <v>2</v>
      </c>
      <c r="D1953">
        <v>0</v>
      </c>
      <c r="E1953" t="s">
        <v>9</v>
      </c>
      <c r="F1953">
        <v>3</v>
      </c>
      <c r="G1953">
        <v>2</v>
      </c>
      <c r="H1953" t="s">
        <v>8</v>
      </c>
      <c r="I1953">
        <f t="shared" si="120"/>
        <v>1</v>
      </c>
      <c r="J1953">
        <f>IF(Table2[[#This Row],[Drained_after_socializing]]="Yes",1,IF(Table2[[#This Row],[Drained_after_socializing]]="No",0,""))</f>
        <v>1</v>
      </c>
      <c r="K1953">
        <f t="shared" si="121"/>
        <v>1</v>
      </c>
      <c r="L1953" t="str">
        <f t="shared" si="122"/>
        <v>Medium</v>
      </c>
      <c r="M1953">
        <f t="shared" si="123"/>
        <v>0</v>
      </c>
    </row>
    <row r="1954" spans="1:13" x14ac:dyDescent="0.35">
      <c r="A1954">
        <v>3</v>
      </c>
      <c r="B1954" t="s">
        <v>7</v>
      </c>
      <c r="C1954">
        <v>5</v>
      </c>
      <c r="D1954">
        <v>4</v>
      </c>
      <c r="E1954" t="s">
        <v>7</v>
      </c>
      <c r="F1954">
        <v>10</v>
      </c>
      <c r="G1954">
        <v>5</v>
      </c>
      <c r="H1954" t="s">
        <v>8</v>
      </c>
      <c r="I1954">
        <f t="shared" si="120"/>
        <v>0</v>
      </c>
      <c r="J1954">
        <f>IF(Table2[[#This Row],[Drained_after_socializing]]="Yes",1,IF(Table2[[#This Row],[Drained_after_socializing]]="No",0,""))</f>
        <v>0</v>
      </c>
      <c r="K1954">
        <f t="shared" si="121"/>
        <v>1</v>
      </c>
      <c r="L1954" t="str">
        <f t="shared" si="122"/>
        <v>Low</v>
      </c>
      <c r="M1954">
        <f t="shared" si="123"/>
        <v>0</v>
      </c>
    </row>
    <row r="1955" spans="1:13" x14ac:dyDescent="0.35">
      <c r="A1955">
        <v>1</v>
      </c>
      <c r="B1955" t="s">
        <v>7</v>
      </c>
      <c r="C1955">
        <v>4</v>
      </c>
      <c r="D1955">
        <v>3</v>
      </c>
      <c r="E1955" t="s">
        <v>7</v>
      </c>
      <c r="F1955">
        <v>8</v>
      </c>
      <c r="G1955">
        <v>8</v>
      </c>
      <c r="H1955" t="s">
        <v>8</v>
      </c>
      <c r="I1955">
        <f t="shared" si="120"/>
        <v>0</v>
      </c>
      <c r="J1955">
        <f>IF(Table2[[#This Row],[Drained_after_socializing]]="Yes",1,IF(Table2[[#This Row],[Drained_after_socializing]]="No",0,""))</f>
        <v>0</v>
      </c>
      <c r="K1955">
        <f t="shared" si="121"/>
        <v>1</v>
      </c>
      <c r="L1955" t="str">
        <f t="shared" si="122"/>
        <v>Low</v>
      </c>
      <c r="M1955">
        <f t="shared" si="123"/>
        <v>0</v>
      </c>
    </row>
    <row r="1956" spans="1:13" x14ac:dyDescent="0.35">
      <c r="A1956">
        <v>3</v>
      </c>
      <c r="B1956" t="s">
        <v>7</v>
      </c>
      <c r="C1956">
        <v>8</v>
      </c>
      <c r="D1956">
        <v>5</v>
      </c>
      <c r="E1956" t="s">
        <v>7</v>
      </c>
      <c r="F1956">
        <v>10</v>
      </c>
      <c r="G1956">
        <v>3.5647266310000001</v>
      </c>
      <c r="H1956" t="s">
        <v>8</v>
      </c>
      <c r="I1956">
        <f t="shared" si="120"/>
        <v>0</v>
      </c>
      <c r="J1956">
        <f>IF(Table2[[#This Row],[Drained_after_socializing]]="Yes",1,IF(Table2[[#This Row],[Drained_after_socializing]]="No",0,""))</f>
        <v>0</v>
      </c>
      <c r="K1956">
        <f t="shared" si="121"/>
        <v>1</v>
      </c>
      <c r="L1956" t="str">
        <f t="shared" si="122"/>
        <v>Low</v>
      </c>
      <c r="M1956">
        <f t="shared" si="123"/>
        <v>0</v>
      </c>
    </row>
    <row r="1957" spans="1:13" x14ac:dyDescent="0.35">
      <c r="A1957">
        <v>7</v>
      </c>
      <c r="B1957" t="s">
        <v>9</v>
      </c>
      <c r="C1957">
        <v>2</v>
      </c>
      <c r="D1957">
        <v>0</v>
      </c>
      <c r="E1957" t="s">
        <v>9</v>
      </c>
      <c r="F1957">
        <v>3</v>
      </c>
      <c r="G1957">
        <v>1</v>
      </c>
      <c r="H1957" t="s">
        <v>10</v>
      </c>
      <c r="I1957">
        <f t="shared" si="120"/>
        <v>1</v>
      </c>
      <c r="J1957">
        <f>IF(Table2[[#This Row],[Drained_after_socializing]]="Yes",1,IF(Table2[[#This Row],[Drained_after_socializing]]="No",0,""))</f>
        <v>1</v>
      </c>
      <c r="K1957">
        <f t="shared" si="121"/>
        <v>0</v>
      </c>
      <c r="L1957" t="str">
        <f t="shared" si="122"/>
        <v>Medium</v>
      </c>
      <c r="M1957">
        <f t="shared" si="123"/>
        <v>4.5061608304100043</v>
      </c>
    </row>
    <row r="1958" spans="1:13" x14ac:dyDescent="0.35">
      <c r="A1958">
        <v>9</v>
      </c>
      <c r="B1958" t="s">
        <v>9</v>
      </c>
      <c r="C1958">
        <v>1</v>
      </c>
      <c r="D1958">
        <v>0</v>
      </c>
      <c r="E1958" t="s">
        <v>9</v>
      </c>
      <c r="F1958">
        <v>1</v>
      </c>
      <c r="G1958">
        <v>1</v>
      </c>
      <c r="H1958" t="s">
        <v>10</v>
      </c>
      <c r="I1958">
        <f t="shared" si="120"/>
        <v>1</v>
      </c>
      <c r="J1958">
        <f>IF(Table2[[#This Row],[Drained_after_socializing]]="Yes",1,IF(Table2[[#This Row],[Drained_after_socializing]]="No",0,""))</f>
        <v>1</v>
      </c>
      <c r="K1958">
        <f t="shared" si="121"/>
        <v>0</v>
      </c>
      <c r="L1958" t="str">
        <f t="shared" si="122"/>
        <v>High</v>
      </c>
      <c r="M1958">
        <f t="shared" si="123"/>
        <v>4.5061608304100043</v>
      </c>
    </row>
    <row r="1959" spans="1:13" x14ac:dyDescent="0.35">
      <c r="A1959">
        <v>9</v>
      </c>
      <c r="B1959" t="s">
        <v>9</v>
      </c>
      <c r="C1959">
        <v>0</v>
      </c>
      <c r="D1959">
        <v>0</v>
      </c>
      <c r="E1959" t="s">
        <v>9</v>
      </c>
      <c r="F1959">
        <v>5</v>
      </c>
      <c r="G1959">
        <v>0</v>
      </c>
      <c r="H1959" t="s">
        <v>10</v>
      </c>
      <c r="I1959">
        <f t="shared" si="120"/>
        <v>1</v>
      </c>
      <c r="J1959">
        <f>IF(Table2[[#This Row],[Drained_after_socializing]]="Yes",1,IF(Table2[[#This Row],[Drained_after_socializing]]="No",0,""))</f>
        <v>1</v>
      </c>
      <c r="K1959">
        <f t="shared" si="121"/>
        <v>0</v>
      </c>
      <c r="L1959" t="str">
        <f t="shared" si="122"/>
        <v>High</v>
      </c>
      <c r="M1959">
        <f t="shared" si="123"/>
        <v>4.5061608304100043</v>
      </c>
    </row>
    <row r="1960" spans="1:13" x14ac:dyDescent="0.35">
      <c r="A1960">
        <v>1</v>
      </c>
      <c r="B1960" t="s">
        <v>7</v>
      </c>
      <c r="C1960">
        <v>7</v>
      </c>
      <c r="D1960">
        <v>3</v>
      </c>
      <c r="E1960" t="s">
        <v>7</v>
      </c>
      <c r="F1960">
        <v>6</v>
      </c>
      <c r="G1960">
        <v>9</v>
      </c>
      <c r="H1960" t="s">
        <v>8</v>
      </c>
      <c r="I1960">
        <f t="shared" si="120"/>
        <v>0</v>
      </c>
      <c r="J1960">
        <f>IF(Table2[[#This Row],[Drained_after_socializing]]="Yes",1,IF(Table2[[#This Row],[Drained_after_socializing]]="No",0,""))</f>
        <v>0</v>
      </c>
      <c r="K1960">
        <f t="shared" si="121"/>
        <v>1</v>
      </c>
      <c r="L1960" t="str">
        <f t="shared" si="122"/>
        <v>Low</v>
      </c>
      <c r="M1960">
        <f t="shared" si="123"/>
        <v>0</v>
      </c>
    </row>
    <row r="1961" spans="1:13" x14ac:dyDescent="0.35">
      <c r="A1961">
        <v>2</v>
      </c>
      <c r="B1961" t="s">
        <v>7</v>
      </c>
      <c r="C1961">
        <v>8</v>
      </c>
      <c r="D1961">
        <v>5</v>
      </c>
      <c r="E1961" t="s">
        <v>7</v>
      </c>
      <c r="F1961">
        <v>8</v>
      </c>
      <c r="G1961">
        <v>5</v>
      </c>
      <c r="H1961" t="s">
        <v>8</v>
      </c>
      <c r="I1961">
        <f t="shared" si="120"/>
        <v>0</v>
      </c>
      <c r="J1961">
        <f>IF(Table2[[#This Row],[Drained_after_socializing]]="Yes",1,IF(Table2[[#This Row],[Drained_after_socializing]]="No",0,""))</f>
        <v>0</v>
      </c>
      <c r="K1961">
        <f t="shared" si="121"/>
        <v>1</v>
      </c>
      <c r="L1961" t="str">
        <f t="shared" si="122"/>
        <v>Low</v>
      </c>
      <c r="M1961">
        <f t="shared" si="123"/>
        <v>0</v>
      </c>
    </row>
    <row r="1962" spans="1:13" x14ac:dyDescent="0.35">
      <c r="A1962">
        <v>2</v>
      </c>
      <c r="B1962" t="s">
        <v>7</v>
      </c>
      <c r="C1962">
        <v>7</v>
      </c>
      <c r="D1962">
        <v>3</v>
      </c>
      <c r="E1962" t="s">
        <v>7</v>
      </c>
      <c r="F1962">
        <v>6.2688629120000003</v>
      </c>
      <c r="G1962">
        <v>6</v>
      </c>
      <c r="H1962" t="s">
        <v>8</v>
      </c>
      <c r="I1962">
        <f t="shared" si="120"/>
        <v>0</v>
      </c>
      <c r="J1962">
        <f>IF(Table2[[#This Row],[Drained_after_socializing]]="Yes",1,IF(Table2[[#This Row],[Drained_after_socializing]]="No",0,""))</f>
        <v>0</v>
      </c>
      <c r="K1962">
        <f t="shared" si="121"/>
        <v>1</v>
      </c>
      <c r="L1962" t="str">
        <f t="shared" si="122"/>
        <v>Low</v>
      </c>
      <c r="M1962">
        <f t="shared" si="123"/>
        <v>0</v>
      </c>
    </row>
    <row r="1963" spans="1:13" x14ac:dyDescent="0.35">
      <c r="A1963">
        <v>7</v>
      </c>
      <c r="B1963" t="s">
        <v>9</v>
      </c>
      <c r="C1963">
        <v>3</v>
      </c>
      <c r="D1963">
        <v>2</v>
      </c>
      <c r="E1963" t="s">
        <v>9</v>
      </c>
      <c r="F1963">
        <v>2</v>
      </c>
      <c r="G1963">
        <v>2</v>
      </c>
      <c r="H1963" t="s">
        <v>10</v>
      </c>
      <c r="I1963">
        <f t="shared" si="120"/>
        <v>1</v>
      </c>
      <c r="J1963">
        <f>IF(Table2[[#This Row],[Drained_after_socializing]]="Yes",1,IF(Table2[[#This Row],[Drained_after_socializing]]="No",0,""))</f>
        <v>1</v>
      </c>
      <c r="K1963">
        <f t="shared" si="121"/>
        <v>0</v>
      </c>
      <c r="L1963" t="str">
        <f t="shared" si="122"/>
        <v>Medium</v>
      </c>
      <c r="M1963">
        <f t="shared" si="123"/>
        <v>4.5061608304100043</v>
      </c>
    </row>
    <row r="1964" spans="1:13" x14ac:dyDescent="0.35">
      <c r="A1964">
        <v>4</v>
      </c>
      <c r="B1964" t="s">
        <v>9</v>
      </c>
      <c r="C1964">
        <v>0</v>
      </c>
      <c r="D1964">
        <v>0</v>
      </c>
      <c r="E1964" t="s">
        <v>9</v>
      </c>
      <c r="F1964">
        <v>2</v>
      </c>
      <c r="G1964">
        <v>0</v>
      </c>
      <c r="H1964" t="s">
        <v>10</v>
      </c>
      <c r="I1964">
        <f t="shared" si="120"/>
        <v>1</v>
      </c>
      <c r="J1964">
        <f>IF(Table2[[#This Row],[Drained_after_socializing]]="Yes",1,IF(Table2[[#This Row],[Drained_after_socializing]]="No",0,""))</f>
        <v>1</v>
      </c>
      <c r="K1964">
        <f t="shared" si="121"/>
        <v>0</v>
      </c>
      <c r="L1964" t="str">
        <f t="shared" si="122"/>
        <v>Medium</v>
      </c>
      <c r="M1964">
        <f t="shared" si="123"/>
        <v>4.5061608304100043</v>
      </c>
    </row>
    <row r="1965" spans="1:13" x14ac:dyDescent="0.35">
      <c r="A1965">
        <v>8</v>
      </c>
      <c r="B1965" t="s">
        <v>9</v>
      </c>
      <c r="C1965">
        <v>2</v>
      </c>
      <c r="D1965">
        <v>1</v>
      </c>
      <c r="E1965" t="s">
        <v>9</v>
      </c>
      <c r="F1965">
        <v>5</v>
      </c>
      <c r="G1965">
        <v>1</v>
      </c>
      <c r="H1965" t="s">
        <v>10</v>
      </c>
      <c r="I1965">
        <f t="shared" si="120"/>
        <v>1</v>
      </c>
      <c r="J1965">
        <f>IF(Table2[[#This Row],[Drained_after_socializing]]="Yes",1,IF(Table2[[#This Row],[Drained_after_socializing]]="No",0,""))</f>
        <v>1</v>
      </c>
      <c r="K1965">
        <f t="shared" si="121"/>
        <v>0</v>
      </c>
      <c r="L1965" t="str">
        <f t="shared" si="122"/>
        <v>High</v>
      </c>
      <c r="M1965">
        <f t="shared" si="123"/>
        <v>4.5061608304100043</v>
      </c>
    </row>
    <row r="1966" spans="1:13" x14ac:dyDescent="0.35">
      <c r="A1966">
        <v>5</v>
      </c>
      <c r="B1966" t="s">
        <v>9</v>
      </c>
      <c r="C1966">
        <v>0</v>
      </c>
      <c r="D1966">
        <v>1</v>
      </c>
      <c r="E1966" t="s">
        <v>9</v>
      </c>
      <c r="F1966">
        <v>2</v>
      </c>
      <c r="G1966">
        <v>2</v>
      </c>
      <c r="H1966" t="s">
        <v>10</v>
      </c>
      <c r="I1966">
        <f t="shared" si="120"/>
        <v>1</v>
      </c>
      <c r="J1966">
        <f>IF(Table2[[#This Row],[Drained_after_socializing]]="Yes",1,IF(Table2[[#This Row],[Drained_after_socializing]]="No",0,""))</f>
        <v>1</v>
      </c>
      <c r="K1966">
        <f t="shared" si="121"/>
        <v>0</v>
      </c>
      <c r="L1966" t="str">
        <f t="shared" si="122"/>
        <v>Medium</v>
      </c>
      <c r="M1966">
        <f t="shared" si="123"/>
        <v>4.5061608304100043</v>
      </c>
    </row>
    <row r="1967" spans="1:13" x14ac:dyDescent="0.35">
      <c r="A1967">
        <v>3</v>
      </c>
      <c r="B1967" t="s">
        <v>7</v>
      </c>
      <c r="C1967">
        <v>4</v>
      </c>
      <c r="D1967">
        <v>3</v>
      </c>
      <c r="E1967" t="s">
        <v>7</v>
      </c>
      <c r="F1967">
        <v>9</v>
      </c>
      <c r="G1967">
        <v>7</v>
      </c>
      <c r="H1967" t="s">
        <v>8</v>
      </c>
      <c r="I1967">
        <f t="shared" si="120"/>
        <v>0</v>
      </c>
      <c r="J1967">
        <f>IF(Table2[[#This Row],[Drained_after_socializing]]="Yes",1,IF(Table2[[#This Row],[Drained_after_socializing]]="No",0,""))</f>
        <v>0</v>
      </c>
      <c r="K1967">
        <f t="shared" si="121"/>
        <v>1</v>
      </c>
      <c r="L1967" t="str">
        <f t="shared" si="122"/>
        <v>Low</v>
      </c>
      <c r="M1967">
        <f t="shared" si="123"/>
        <v>0</v>
      </c>
    </row>
    <row r="1968" spans="1:13" x14ac:dyDescent="0.35">
      <c r="A1968">
        <v>0</v>
      </c>
      <c r="B1968" t="s">
        <v>7</v>
      </c>
      <c r="C1968">
        <v>7</v>
      </c>
      <c r="D1968">
        <v>7</v>
      </c>
      <c r="E1968" t="s">
        <v>7</v>
      </c>
      <c r="F1968">
        <v>12</v>
      </c>
      <c r="G1968">
        <v>5</v>
      </c>
      <c r="H1968" t="s">
        <v>10</v>
      </c>
      <c r="I1968">
        <f t="shared" si="120"/>
        <v>0</v>
      </c>
      <c r="J1968">
        <f>IF(Table2[[#This Row],[Drained_after_socializing]]="Yes",1,IF(Table2[[#This Row],[Drained_after_socializing]]="No",0,""))</f>
        <v>0</v>
      </c>
      <c r="K1968">
        <f t="shared" si="121"/>
        <v>0</v>
      </c>
      <c r="L1968" t="str">
        <f t="shared" si="122"/>
        <v>Low</v>
      </c>
      <c r="M1968">
        <f t="shared" si="123"/>
        <v>4.5061608304100043</v>
      </c>
    </row>
    <row r="1969" spans="1:13" x14ac:dyDescent="0.35">
      <c r="A1969">
        <v>10</v>
      </c>
      <c r="B1969" t="s">
        <v>9</v>
      </c>
      <c r="C1969">
        <v>1</v>
      </c>
      <c r="D1969">
        <v>0</v>
      </c>
      <c r="E1969" t="s">
        <v>9</v>
      </c>
      <c r="F1969">
        <v>5</v>
      </c>
      <c r="G1969">
        <v>1</v>
      </c>
      <c r="H1969" t="s">
        <v>10</v>
      </c>
      <c r="I1969">
        <f t="shared" si="120"/>
        <v>1</v>
      </c>
      <c r="J1969">
        <f>IF(Table2[[#This Row],[Drained_after_socializing]]="Yes",1,IF(Table2[[#This Row],[Drained_after_socializing]]="No",0,""))</f>
        <v>1</v>
      </c>
      <c r="K1969">
        <f t="shared" si="121"/>
        <v>0</v>
      </c>
      <c r="L1969" t="str">
        <f t="shared" si="122"/>
        <v>High</v>
      </c>
      <c r="M1969">
        <f t="shared" si="123"/>
        <v>4.5061608304100043</v>
      </c>
    </row>
    <row r="1970" spans="1:13" x14ac:dyDescent="0.35">
      <c r="A1970">
        <v>2</v>
      </c>
      <c r="B1970" t="s">
        <v>7</v>
      </c>
      <c r="C1970">
        <v>4</v>
      </c>
      <c r="D1970">
        <v>6</v>
      </c>
      <c r="E1970" t="s">
        <v>7</v>
      </c>
      <c r="F1970">
        <v>11</v>
      </c>
      <c r="G1970">
        <v>5</v>
      </c>
      <c r="H1970" t="s">
        <v>8</v>
      </c>
      <c r="I1970">
        <f t="shared" si="120"/>
        <v>0</v>
      </c>
      <c r="J1970">
        <f>IF(Table2[[#This Row],[Drained_after_socializing]]="Yes",1,IF(Table2[[#This Row],[Drained_after_socializing]]="No",0,""))</f>
        <v>0</v>
      </c>
      <c r="K1970">
        <f t="shared" si="121"/>
        <v>1</v>
      </c>
      <c r="L1970" t="str">
        <f t="shared" si="122"/>
        <v>Low</v>
      </c>
      <c r="M1970">
        <f t="shared" si="123"/>
        <v>0</v>
      </c>
    </row>
    <row r="1971" spans="1:13" x14ac:dyDescent="0.35">
      <c r="A1971">
        <v>9</v>
      </c>
      <c r="B1971" t="s">
        <v>9</v>
      </c>
      <c r="C1971">
        <v>0</v>
      </c>
      <c r="D1971">
        <v>2</v>
      </c>
      <c r="E1971" t="s">
        <v>9</v>
      </c>
      <c r="F1971">
        <v>1</v>
      </c>
      <c r="G1971">
        <v>0</v>
      </c>
      <c r="H1971" t="s">
        <v>10</v>
      </c>
      <c r="I1971">
        <f t="shared" si="120"/>
        <v>1</v>
      </c>
      <c r="J1971">
        <f>IF(Table2[[#This Row],[Drained_after_socializing]]="Yes",1,IF(Table2[[#This Row],[Drained_after_socializing]]="No",0,""))</f>
        <v>1</v>
      </c>
      <c r="K1971">
        <f t="shared" si="121"/>
        <v>0</v>
      </c>
      <c r="L1971" t="str">
        <f t="shared" si="122"/>
        <v>High</v>
      </c>
      <c r="M1971">
        <f t="shared" si="123"/>
        <v>4.5061608304100043</v>
      </c>
    </row>
    <row r="1972" spans="1:13" x14ac:dyDescent="0.35">
      <c r="A1972">
        <v>2</v>
      </c>
      <c r="B1972" t="s">
        <v>7</v>
      </c>
      <c r="C1972">
        <v>8</v>
      </c>
      <c r="D1972">
        <v>5</v>
      </c>
      <c r="E1972" t="s">
        <v>7</v>
      </c>
      <c r="F1972">
        <v>8</v>
      </c>
      <c r="G1972">
        <v>9</v>
      </c>
      <c r="H1972" t="s">
        <v>8</v>
      </c>
      <c r="I1972">
        <f t="shared" si="120"/>
        <v>0</v>
      </c>
      <c r="J1972">
        <f>IF(Table2[[#This Row],[Drained_after_socializing]]="Yes",1,IF(Table2[[#This Row],[Drained_after_socializing]]="No",0,""))</f>
        <v>0</v>
      </c>
      <c r="K1972">
        <f t="shared" si="121"/>
        <v>1</v>
      </c>
      <c r="L1972" t="str">
        <f t="shared" si="122"/>
        <v>Low</v>
      </c>
      <c r="M1972">
        <f t="shared" si="123"/>
        <v>0</v>
      </c>
    </row>
    <row r="1973" spans="1:13" x14ac:dyDescent="0.35">
      <c r="A1973">
        <v>3</v>
      </c>
      <c r="B1973" t="s">
        <v>7</v>
      </c>
      <c r="C1973">
        <v>8</v>
      </c>
      <c r="D1973">
        <v>3</v>
      </c>
      <c r="E1973" t="s">
        <v>7</v>
      </c>
      <c r="F1973">
        <v>11</v>
      </c>
      <c r="G1973">
        <v>7</v>
      </c>
      <c r="H1973" t="s">
        <v>8</v>
      </c>
      <c r="I1973">
        <f t="shared" si="120"/>
        <v>0</v>
      </c>
      <c r="J1973">
        <f>IF(Table2[[#This Row],[Drained_after_socializing]]="Yes",1,IF(Table2[[#This Row],[Drained_after_socializing]]="No",0,""))</f>
        <v>0</v>
      </c>
      <c r="K1973">
        <f t="shared" si="121"/>
        <v>1</v>
      </c>
      <c r="L1973" t="str">
        <f t="shared" si="122"/>
        <v>Low</v>
      </c>
      <c r="M1973">
        <f t="shared" si="123"/>
        <v>0</v>
      </c>
    </row>
    <row r="1974" spans="1:13" x14ac:dyDescent="0.35">
      <c r="A1974">
        <v>5</v>
      </c>
      <c r="B1974" t="s">
        <v>9</v>
      </c>
      <c r="C1974">
        <v>0</v>
      </c>
      <c r="D1974">
        <v>1</v>
      </c>
      <c r="E1974" t="s">
        <v>9</v>
      </c>
      <c r="F1974">
        <v>4</v>
      </c>
      <c r="G1974">
        <v>1</v>
      </c>
      <c r="H1974" t="s">
        <v>10</v>
      </c>
      <c r="I1974">
        <f t="shared" si="120"/>
        <v>1</v>
      </c>
      <c r="J1974">
        <f>IF(Table2[[#This Row],[Drained_after_socializing]]="Yes",1,IF(Table2[[#This Row],[Drained_after_socializing]]="No",0,""))</f>
        <v>1</v>
      </c>
      <c r="K1974">
        <f t="shared" si="121"/>
        <v>0</v>
      </c>
      <c r="L1974" t="str">
        <f t="shared" si="122"/>
        <v>Medium</v>
      </c>
      <c r="M1974">
        <f t="shared" si="123"/>
        <v>4.5061608304100043</v>
      </c>
    </row>
    <row r="1975" spans="1:13" x14ac:dyDescent="0.35">
      <c r="A1975">
        <v>1</v>
      </c>
      <c r="B1975" t="s">
        <v>7</v>
      </c>
      <c r="C1975">
        <v>9</v>
      </c>
      <c r="D1975">
        <v>4</v>
      </c>
      <c r="E1975" t="s">
        <v>7</v>
      </c>
      <c r="F1975">
        <v>5</v>
      </c>
      <c r="G1975">
        <v>8</v>
      </c>
      <c r="H1975" t="s">
        <v>8</v>
      </c>
      <c r="I1975">
        <f t="shared" si="120"/>
        <v>0</v>
      </c>
      <c r="J1975">
        <f>IF(Table2[[#This Row],[Drained_after_socializing]]="Yes",1,IF(Table2[[#This Row],[Drained_after_socializing]]="No",0,""))</f>
        <v>0</v>
      </c>
      <c r="K1975">
        <f t="shared" si="121"/>
        <v>1</v>
      </c>
      <c r="L1975" t="str">
        <f t="shared" si="122"/>
        <v>Low</v>
      </c>
      <c r="M1975">
        <f t="shared" si="123"/>
        <v>0</v>
      </c>
    </row>
    <row r="1976" spans="1:13" x14ac:dyDescent="0.35">
      <c r="A1976">
        <v>0</v>
      </c>
      <c r="B1976" t="s">
        <v>7</v>
      </c>
      <c r="C1976">
        <v>9</v>
      </c>
      <c r="D1976">
        <v>5</v>
      </c>
      <c r="E1976" t="s">
        <v>7</v>
      </c>
      <c r="F1976">
        <v>14</v>
      </c>
      <c r="G1976">
        <v>5</v>
      </c>
      <c r="H1976" t="s">
        <v>8</v>
      </c>
      <c r="I1976">
        <f t="shared" si="120"/>
        <v>0</v>
      </c>
      <c r="J1976">
        <f>IF(Table2[[#This Row],[Drained_after_socializing]]="Yes",1,IF(Table2[[#This Row],[Drained_after_socializing]]="No",0,""))</f>
        <v>0</v>
      </c>
      <c r="K1976">
        <f t="shared" si="121"/>
        <v>1</v>
      </c>
      <c r="L1976" t="str">
        <f t="shared" si="122"/>
        <v>Low</v>
      </c>
      <c r="M1976">
        <f t="shared" si="123"/>
        <v>0</v>
      </c>
    </row>
    <row r="1977" spans="1:13" x14ac:dyDescent="0.35">
      <c r="A1977">
        <v>7</v>
      </c>
      <c r="B1977" t="s">
        <v>9</v>
      </c>
      <c r="C1977">
        <v>2</v>
      </c>
      <c r="D1977">
        <v>2</v>
      </c>
      <c r="E1977" t="s">
        <v>9</v>
      </c>
      <c r="F1977">
        <v>4</v>
      </c>
      <c r="G1977">
        <v>1</v>
      </c>
      <c r="H1977" t="s">
        <v>8</v>
      </c>
      <c r="I1977">
        <f t="shared" si="120"/>
        <v>1</v>
      </c>
      <c r="J1977">
        <f>IF(Table2[[#This Row],[Drained_after_socializing]]="Yes",1,IF(Table2[[#This Row],[Drained_after_socializing]]="No",0,""))</f>
        <v>1</v>
      </c>
      <c r="K1977">
        <f t="shared" si="121"/>
        <v>1</v>
      </c>
      <c r="L1977" t="str">
        <f t="shared" si="122"/>
        <v>Medium</v>
      </c>
      <c r="M1977">
        <f t="shared" si="123"/>
        <v>0</v>
      </c>
    </row>
    <row r="1978" spans="1:13" x14ac:dyDescent="0.35">
      <c r="A1978">
        <v>5</v>
      </c>
      <c r="B1978" t="s">
        <v>9</v>
      </c>
      <c r="C1978">
        <v>0</v>
      </c>
      <c r="D1978">
        <v>1</v>
      </c>
      <c r="E1978" t="s">
        <v>9</v>
      </c>
      <c r="F1978">
        <v>4</v>
      </c>
      <c r="G1978">
        <v>2</v>
      </c>
      <c r="H1978" t="s">
        <v>10</v>
      </c>
      <c r="I1978">
        <f t="shared" si="120"/>
        <v>1</v>
      </c>
      <c r="J1978">
        <f>IF(Table2[[#This Row],[Drained_after_socializing]]="Yes",1,IF(Table2[[#This Row],[Drained_after_socializing]]="No",0,""))</f>
        <v>1</v>
      </c>
      <c r="K1978">
        <f t="shared" si="121"/>
        <v>0</v>
      </c>
      <c r="L1978" t="str">
        <f t="shared" si="122"/>
        <v>Medium</v>
      </c>
      <c r="M1978">
        <f t="shared" si="123"/>
        <v>4.5061608304100043</v>
      </c>
    </row>
    <row r="1979" spans="1:13" x14ac:dyDescent="0.35">
      <c r="A1979">
        <v>1</v>
      </c>
      <c r="B1979" t="s">
        <v>7</v>
      </c>
      <c r="C1979">
        <v>9</v>
      </c>
      <c r="D1979">
        <v>5</v>
      </c>
      <c r="E1979" t="s">
        <v>7</v>
      </c>
      <c r="F1979">
        <v>7</v>
      </c>
      <c r="G1979">
        <v>8</v>
      </c>
      <c r="H1979" t="s">
        <v>8</v>
      </c>
      <c r="I1979">
        <f t="shared" si="120"/>
        <v>0</v>
      </c>
      <c r="J1979">
        <f>IF(Table2[[#This Row],[Drained_after_socializing]]="Yes",1,IF(Table2[[#This Row],[Drained_after_socializing]]="No",0,""))</f>
        <v>0</v>
      </c>
      <c r="K1979">
        <f t="shared" si="121"/>
        <v>1</v>
      </c>
      <c r="L1979" t="str">
        <f t="shared" si="122"/>
        <v>Low</v>
      </c>
      <c r="M1979">
        <f t="shared" si="123"/>
        <v>0</v>
      </c>
    </row>
    <row r="1980" spans="1:13" x14ac:dyDescent="0.35">
      <c r="A1980">
        <v>2</v>
      </c>
      <c r="B1980" t="s">
        <v>7</v>
      </c>
      <c r="C1980">
        <v>9</v>
      </c>
      <c r="D1980">
        <v>6</v>
      </c>
      <c r="E1980" t="s">
        <v>7</v>
      </c>
      <c r="F1980">
        <v>12</v>
      </c>
      <c r="G1980">
        <v>5</v>
      </c>
      <c r="H1980" t="s">
        <v>8</v>
      </c>
      <c r="I1980">
        <f t="shared" si="120"/>
        <v>0</v>
      </c>
      <c r="J1980">
        <f>IF(Table2[[#This Row],[Drained_after_socializing]]="Yes",1,IF(Table2[[#This Row],[Drained_after_socializing]]="No",0,""))</f>
        <v>0</v>
      </c>
      <c r="K1980">
        <f t="shared" si="121"/>
        <v>1</v>
      </c>
      <c r="L1980" t="str">
        <f t="shared" si="122"/>
        <v>Low</v>
      </c>
      <c r="M1980">
        <f t="shared" si="123"/>
        <v>0</v>
      </c>
    </row>
    <row r="1981" spans="1:13" x14ac:dyDescent="0.35">
      <c r="A1981">
        <v>8</v>
      </c>
      <c r="B1981" t="s">
        <v>9</v>
      </c>
      <c r="C1981">
        <v>0</v>
      </c>
      <c r="D1981">
        <v>2</v>
      </c>
      <c r="E1981" t="s">
        <v>9</v>
      </c>
      <c r="F1981">
        <v>1</v>
      </c>
      <c r="G1981">
        <v>1</v>
      </c>
      <c r="H1981" t="s">
        <v>10</v>
      </c>
      <c r="I1981">
        <f t="shared" si="120"/>
        <v>1</v>
      </c>
      <c r="J1981">
        <f>IF(Table2[[#This Row],[Drained_after_socializing]]="Yes",1,IF(Table2[[#This Row],[Drained_after_socializing]]="No",0,""))</f>
        <v>1</v>
      </c>
      <c r="K1981">
        <f t="shared" si="121"/>
        <v>0</v>
      </c>
      <c r="L1981" t="str">
        <f t="shared" si="122"/>
        <v>High</v>
      </c>
      <c r="M1981">
        <f t="shared" si="123"/>
        <v>4.5061608304100043</v>
      </c>
    </row>
    <row r="1982" spans="1:13" x14ac:dyDescent="0.35">
      <c r="A1982">
        <v>4</v>
      </c>
      <c r="B1982" t="s">
        <v>9</v>
      </c>
      <c r="C1982">
        <v>2</v>
      </c>
      <c r="D1982">
        <v>2</v>
      </c>
      <c r="E1982" t="s">
        <v>9</v>
      </c>
      <c r="F1982">
        <v>2</v>
      </c>
      <c r="G1982">
        <v>2</v>
      </c>
      <c r="H1982" t="s">
        <v>10</v>
      </c>
      <c r="I1982">
        <f t="shared" si="120"/>
        <v>1</v>
      </c>
      <c r="J1982">
        <f>IF(Table2[[#This Row],[Drained_after_socializing]]="Yes",1,IF(Table2[[#This Row],[Drained_after_socializing]]="No",0,""))</f>
        <v>1</v>
      </c>
      <c r="K1982">
        <f t="shared" si="121"/>
        <v>0</v>
      </c>
      <c r="L1982" t="str">
        <f t="shared" si="122"/>
        <v>Medium</v>
      </c>
      <c r="M1982">
        <f t="shared" si="123"/>
        <v>4.5061608304100043</v>
      </c>
    </row>
    <row r="1983" spans="1:13" x14ac:dyDescent="0.35">
      <c r="A1983">
        <v>1</v>
      </c>
      <c r="B1983" t="s">
        <v>7</v>
      </c>
      <c r="C1983">
        <v>4</v>
      </c>
      <c r="D1983">
        <v>3</v>
      </c>
      <c r="E1983" t="s">
        <v>7</v>
      </c>
      <c r="F1983">
        <v>6</v>
      </c>
      <c r="G1983">
        <v>4</v>
      </c>
      <c r="H1983" t="s">
        <v>8</v>
      </c>
      <c r="I1983">
        <f t="shared" si="120"/>
        <v>0</v>
      </c>
      <c r="J1983">
        <f>IF(Table2[[#This Row],[Drained_after_socializing]]="Yes",1,IF(Table2[[#This Row],[Drained_after_socializing]]="No",0,""))</f>
        <v>0</v>
      </c>
      <c r="K1983">
        <f t="shared" si="121"/>
        <v>1</v>
      </c>
      <c r="L1983" t="str">
        <f t="shared" si="122"/>
        <v>Low</v>
      </c>
      <c r="M1983">
        <f t="shared" si="123"/>
        <v>0</v>
      </c>
    </row>
    <row r="1984" spans="1:13" x14ac:dyDescent="0.35">
      <c r="A1984">
        <v>2</v>
      </c>
      <c r="B1984" t="s">
        <v>7</v>
      </c>
      <c r="C1984">
        <v>8</v>
      </c>
      <c r="D1984">
        <v>4</v>
      </c>
      <c r="E1984" t="s">
        <v>7</v>
      </c>
      <c r="F1984">
        <v>5</v>
      </c>
      <c r="G1984">
        <v>4</v>
      </c>
      <c r="H1984" t="s">
        <v>8</v>
      </c>
      <c r="I1984">
        <f t="shared" si="120"/>
        <v>0</v>
      </c>
      <c r="J1984">
        <f>IF(Table2[[#This Row],[Drained_after_socializing]]="Yes",1,IF(Table2[[#This Row],[Drained_after_socializing]]="No",0,""))</f>
        <v>0</v>
      </c>
      <c r="K1984">
        <f t="shared" si="121"/>
        <v>1</v>
      </c>
      <c r="L1984" t="str">
        <f t="shared" si="122"/>
        <v>Low</v>
      </c>
      <c r="M1984">
        <f t="shared" si="123"/>
        <v>0</v>
      </c>
    </row>
    <row r="1985" spans="1:13" x14ac:dyDescent="0.35">
      <c r="A1985">
        <v>8</v>
      </c>
      <c r="B1985" t="s">
        <v>9</v>
      </c>
      <c r="C1985">
        <v>3</v>
      </c>
      <c r="D1985">
        <v>2</v>
      </c>
      <c r="E1985" t="s">
        <v>9</v>
      </c>
      <c r="F1985">
        <v>5</v>
      </c>
      <c r="G1985">
        <v>0</v>
      </c>
      <c r="H1985" t="s">
        <v>10</v>
      </c>
      <c r="I1985">
        <f t="shared" si="120"/>
        <v>1</v>
      </c>
      <c r="J1985">
        <f>IF(Table2[[#This Row],[Drained_after_socializing]]="Yes",1,IF(Table2[[#This Row],[Drained_after_socializing]]="No",0,""))</f>
        <v>1</v>
      </c>
      <c r="K1985">
        <f t="shared" si="121"/>
        <v>0</v>
      </c>
      <c r="L1985" t="str">
        <f t="shared" si="122"/>
        <v>High</v>
      </c>
      <c r="M1985">
        <f t="shared" si="123"/>
        <v>4.5061608304100043</v>
      </c>
    </row>
    <row r="1986" spans="1:13" x14ac:dyDescent="0.35">
      <c r="A1986">
        <v>0</v>
      </c>
      <c r="B1986" t="s">
        <v>7</v>
      </c>
      <c r="C1986">
        <v>8</v>
      </c>
      <c r="D1986">
        <v>3</v>
      </c>
      <c r="E1986" t="s">
        <v>7</v>
      </c>
      <c r="F1986">
        <v>11</v>
      </c>
      <c r="G1986">
        <v>4</v>
      </c>
      <c r="H1986" t="s">
        <v>8</v>
      </c>
      <c r="I1986">
        <f t="shared" ref="I1986:I2049" si="124">IF(B1986="Yes",1,IF(B1986="No",0,""))</f>
        <v>0</v>
      </c>
      <c r="J1986">
        <f>IF(Table2[[#This Row],[Drained_after_socializing]]="Yes",1,IF(Table2[[#This Row],[Drained_after_socializing]]="No",0,""))</f>
        <v>0</v>
      </c>
      <c r="K1986">
        <f t="shared" ref="K1986:K2049" si="125">IF(H1986="Extrovert",1,IF(H1986="Introvert",0,""))</f>
        <v>1</v>
      </c>
      <c r="L1986" t="str">
        <f t="shared" ref="L1986:L2049" si="126">IF(A1986&lt;=3,"Low",IF(A1986&lt;=7,"Medium","High"))</f>
        <v>Low</v>
      </c>
      <c r="M1986">
        <f t="shared" ref="M1986:M2049" si="127">AVERAGE(IF(H:H="Introvert",A:A))</f>
        <v>0</v>
      </c>
    </row>
    <row r="1987" spans="1:13" x14ac:dyDescent="0.35">
      <c r="A1987">
        <v>4</v>
      </c>
      <c r="B1987" t="s">
        <v>9</v>
      </c>
      <c r="C1987">
        <v>2</v>
      </c>
      <c r="D1987">
        <v>0</v>
      </c>
      <c r="E1987" t="s">
        <v>9</v>
      </c>
      <c r="F1987">
        <v>5</v>
      </c>
      <c r="G1987">
        <v>1</v>
      </c>
      <c r="H1987" t="s">
        <v>10</v>
      </c>
      <c r="I1987">
        <f t="shared" si="124"/>
        <v>1</v>
      </c>
      <c r="J1987">
        <f>IF(Table2[[#This Row],[Drained_after_socializing]]="Yes",1,IF(Table2[[#This Row],[Drained_after_socializing]]="No",0,""))</f>
        <v>1</v>
      </c>
      <c r="K1987">
        <f t="shared" si="125"/>
        <v>0</v>
      </c>
      <c r="L1987" t="str">
        <f t="shared" si="126"/>
        <v>Medium</v>
      </c>
      <c r="M1987">
        <f t="shared" si="127"/>
        <v>4.5061608304100043</v>
      </c>
    </row>
    <row r="1988" spans="1:13" x14ac:dyDescent="0.35">
      <c r="A1988">
        <v>4</v>
      </c>
      <c r="B1988" t="s">
        <v>9</v>
      </c>
      <c r="C1988">
        <v>2</v>
      </c>
      <c r="D1988">
        <v>2</v>
      </c>
      <c r="E1988" t="s">
        <v>9</v>
      </c>
      <c r="F1988">
        <v>2</v>
      </c>
      <c r="G1988">
        <v>0</v>
      </c>
      <c r="H1988" t="s">
        <v>10</v>
      </c>
      <c r="I1988">
        <f t="shared" si="124"/>
        <v>1</v>
      </c>
      <c r="J1988">
        <f>IF(Table2[[#This Row],[Drained_after_socializing]]="Yes",1,IF(Table2[[#This Row],[Drained_after_socializing]]="No",0,""))</f>
        <v>1</v>
      </c>
      <c r="K1988">
        <f t="shared" si="125"/>
        <v>0</v>
      </c>
      <c r="L1988" t="str">
        <f t="shared" si="126"/>
        <v>Medium</v>
      </c>
      <c r="M1988">
        <f t="shared" si="127"/>
        <v>4.5061608304100043</v>
      </c>
    </row>
    <row r="1989" spans="1:13" x14ac:dyDescent="0.35">
      <c r="A1989">
        <v>10</v>
      </c>
      <c r="B1989" t="s">
        <v>9</v>
      </c>
      <c r="C1989">
        <v>0</v>
      </c>
      <c r="D1989">
        <v>0</v>
      </c>
      <c r="E1989" t="s">
        <v>9</v>
      </c>
      <c r="F1989">
        <v>1</v>
      </c>
      <c r="G1989">
        <v>1</v>
      </c>
      <c r="H1989" t="s">
        <v>10</v>
      </c>
      <c r="I1989">
        <f t="shared" si="124"/>
        <v>1</v>
      </c>
      <c r="J1989">
        <f>IF(Table2[[#This Row],[Drained_after_socializing]]="Yes",1,IF(Table2[[#This Row],[Drained_after_socializing]]="No",0,""))</f>
        <v>1</v>
      </c>
      <c r="K1989">
        <f t="shared" si="125"/>
        <v>0</v>
      </c>
      <c r="L1989" t="str">
        <f t="shared" si="126"/>
        <v>High</v>
      </c>
      <c r="M1989">
        <f t="shared" si="127"/>
        <v>4.5061608304100043</v>
      </c>
    </row>
    <row r="1990" spans="1:13" x14ac:dyDescent="0.35">
      <c r="A1990">
        <v>4</v>
      </c>
      <c r="B1990" t="s">
        <v>9</v>
      </c>
      <c r="C1990">
        <v>2</v>
      </c>
      <c r="D1990">
        <v>0</v>
      </c>
      <c r="E1990" t="s">
        <v>9</v>
      </c>
      <c r="F1990">
        <v>3</v>
      </c>
      <c r="G1990">
        <v>0</v>
      </c>
      <c r="H1990" t="s">
        <v>10</v>
      </c>
      <c r="I1990">
        <f t="shared" si="124"/>
        <v>1</v>
      </c>
      <c r="J1990">
        <f>IF(Table2[[#This Row],[Drained_after_socializing]]="Yes",1,IF(Table2[[#This Row],[Drained_after_socializing]]="No",0,""))</f>
        <v>1</v>
      </c>
      <c r="K1990">
        <f t="shared" si="125"/>
        <v>0</v>
      </c>
      <c r="L1990" t="str">
        <f t="shared" si="126"/>
        <v>Medium</v>
      </c>
      <c r="M1990">
        <f t="shared" si="127"/>
        <v>4.5061608304100043</v>
      </c>
    </row>
    <row r="1991" spans="1:13" x14ac:dyDescent="0.35">
      <c r="A1991">
        <v>6</v>
      </c>
      <c r="B1991" t="s">
        <v>9</v>
      </c>
      <c r="C1991">
        <v>2</v>
      </c>
      <c r="D1991">
        <v>0</v>
      </c>
      <c r="E1991" t="s">
        <v>9</v>
      </c>
      <c r="F1991">
        <v>5</v>
      </c>
      <c r="G1991">
        <v>2</v>
      </c>
      <c r="H1991" t="s">
        <v>10</v>
      </c>
      <c r="I1991">
        <f t="shared" si="124"/>
        <v>1</v>
      </c>
      <c r="J1991">
        <f>IF(Table2[[#This Row],[Drained_after_socializing]]="Yes",1,IF(Table2[[#This Row],[Drained_after_socializing]]="No",0,""))</f>
        <v>1</v>
      </c>
      <c r="K1991">
        <f t="shared" si="125"/>
        <v>0</v>
      </c>
      <c r="L1991" t="str">
        <f t="shared" si="126"/>
        <v>Medium</v>
      </c>
      <c r="M1991">
        <f t="shared" si="127"/>
        <v>4.5061608304100043</v>
      </c>
    </row>
    <row r="1992" spans="1:13" x14ac:dyDescent="0.35">
      <c r="A1992">
        <v>11</v>
      </c>
      <c r="B1992" t="s">
        <v>9</v>
      </c>
      <c r="C1992">
        <v>1</v>
      </c>
      <c r="D1992">
        <v>0</v>
      </c>
      <c r="E1992" t="s">
        <v>9</v>
      </c>
      <c r="F1992">
        <v>4</v>
      </c>
      <c r="G1992">
        <v>0</v>
      </c>
      <c r="H1992" t="s">
        <v>10</v>
      </c>
      <c r="I1992">
        <f t="shared" si="124"/>
        <v>1</v>
      </c>
      <c r="J1992">
        <f>IF(Table2[[#This Row],[Drained_after_socializing]]="Yes",1,IF(Table2[[#This Row],[Drained_after_socializing]]="No",0,""))</f>
        <v>1</v>
      </c>
      <c r="K1992">
        <f t="shared" si="125"/>
        <v>0</v>
      </c>
      <c r="L1992" t="str">
        <f t="shared" si="126"/>
        <v>High</v>
      </c>
      <c r="M1992">
        <f t="shared" si="127"/>
        <v>4.5061608304100043</v>
      </c>
    </row>
    <row r="1993" spans="1:13" x14ac:dyDescent="0.35">
      <c r="A1993">
        <v>3</v>
      </c>
      <c r="B1993" t="s">
        <v>7</v>
      </c>
      <c r="C1993">
        <v>4</v>
      </c>
      <c r="D1993">
        <v>3</v>
      </c>
      <c r="E1993" t="s">
        <v>7</v>
      </c>
      <c r="F1993">
        <v>13</v>
      </c>
      <c r="G1993">
        <v>3.5647266310000001</v>
      </c>
      <c r="H1993" t="s">
        <v>8</v>
      </c>
      <c r="I1993">
        <f t="shared" si="124"/>
        <v>0</v>
      </c>
      <c r="J1993">
        <f>IF(Table2[[#This Row],[Drained_after_socializing]]="Yes",1,IF(Table2[[#This Row],[Drained_after_socializing]]="No",0,""))</f>
        <v>0</v>
      </c>
      <c r="K1993">
        <f t="shared" si="125"/>
        <v>1</v>
      </c>
      <c r="L1993" t="str">
        <f t="shared" si="126"/>
        <v>Low</v>
      </c>
      <c r="M1993">
        <f t="shared" si="127"/>
        <v>0</v>
      </c>
    </row>
    <row r="1994" spans="1:13" x14ac:dyDescent="0.35">
      <c r="A1994">
        <v>11</v>
      </c>
      <c r="B1994" t="s">
        <v>9</v>
      </c>
      <c r="C1994">
        <v>0</v>
      </c>
      <c r="D1994">
        <v>2</v>
      </c>
      <c r="E1994" t="s">
        <v>9</v>
      </c>
      <c r="F1994">
        <v>4</v>
      </c>
      <c r="G1994">
        <v>2</v>
      </c>
      <c r="H1994" t="s">
        <v>10</v>
      </c>
      <c r="I1994">
        <f t="shared" si="124"/>
        <v>1</v>
      </c>
      <c r="J1994">
        <f>IF(Table2[[#This Row],[Drained_after_socializing]]="Yes",1,IF(Table2[[#This Row],[Drained_after_socializing]]="No",0,""))</f>
        <v>1</v>
      </c>
      <c r="K1994">
        <f t="shared" si="125"/>
        <v>0</v>
      </c>
      <c r="L1994" t="str">
        <f t="shared" si="126"/>
        <v>High</v>
      </c>
      <c r="M1994">
        <f t="shared" si="127"/>
        <v>4.5061608304100043</v>
      </c>
    </row>
    <row r="1995" spans="1:13" x14ac:dyDescent="0.35">
      <c r="A1995">
        <v>9</v>
      </c>
      <c r="B1995" t="s">
        <v>9</v>
      </c>
      <c r="C1995">
        <v>0</v>
      </c>
      <c r="D1995">
        <v>2</v>
      </c>
      <c r="E1995" t="s">
        <v>9</v>
      </c>
      <c r="F1995">
        <v>5</v>
      </c>
      <c r="G1995">
        <v>2</v>
      </c>
      <c r="H1995" t="s">
        <v>10</v>
      </c>
      <c r="I1995">
        <f t="shared" si="124"/>
        <v>1</v>
      </c>
      <c r="J1995">
        <f>IF(Table2[[#This Row],[Drained_after_socializing]]="Yes",1,IF(Table2[[#This Row],[Drained_after_socializing]]="No",0,""))</f>
        <v>1</v>
      </c>
      <c r="K1995">
        <f t="shared" si="125"/>
        <v>0</v>
      </c>
      <c r="L1995" t="str">
        <f t="shared" si="126"/>
        <v>High</v>
      </c>
      <c r="M1995">
        <f t="shared" si="127"/>
        <v>4.5061608304100043</v>
      </c>
    </row>
    <row r="1996" spans="1:13" x14ac:dyDescent="0.35">
      <c r="A1996">
        <v>2</v>
      </c>
      <c r="B1996" t="s">
        <v>7</v>
      </c>
      <c r="C1996">
        <v>5</v>
      </c>
      <c r="D1996">
        <v>3</v>
      </c>
      <c r="E1996" t="s">
        <v>7</v>
      </c>
      <c r="F1996">
        <v>7</v>
      </c>
      <c r="G1996">
        <v>5</v>
      </c>
      <c r="H1996" t="s">
        <v>8</v>
      </c>
      <c r="I1996">
        <f t="shared" si="124"/>
        <v>0</v>
      </c>
      <c r="J1996">
        <f>IF(Table2[[#This Row],[Drained_after_socializing]]="Yes",1,IF(Table2[[#This Row],[Drained_after_socializing]]="No",0,""))</f>
        <v>0</v>
      </c>
      <c r="K1996">
        <f t="shared" si="125"/>
        <v>1</v>
      </c>
      <c r="L1996" t="str">
        <f t="shared" si="126"/>
        <v>Low</v>
      </c>
      <c r="M1996">
        <f t="shared" si="127"/>
        <v>0</v>
      </c>
    </row>
    <row r="1997" spans="1:13" x14ac:dyDescent="0.35">
      <c r="A1997">
        <v>0</v>
      </c>
      <c r="B1997" t="s">
        <v>7</v>
      </c>
      <c r="C1997">
        <v>9</v>
      </c>
      <c r="D1997">
        <v>4</v>
      </c>
      <c r="E1997" t="s">
        <v>7</v>
      </c>
      <c r="F1997">
        <v>13</v>
      </c>
      <c r="G1997">
        <v>4</v>
      </c>
      <c r="H1997" t="s">
        <v>8</v>
      </c>
      <c r="I1997">
        <f t="shared" si="124"/>
        <v>0</v>
      </c>
      <c r="J1997">
        <f>IF(Table2[[#This Row],[Drained_after_socializing]]="Yes",1,IF(Table2[[#This Row],[Drained_after_socializing]]="No",0,""))</f>
        <v>0</v>
      </c>
      <c r="K1997">
        <f t="shared" si="125"/>
        <v>1</v>
      </c>
      <c r="L1997" t="str">
        <f t="shared" si="126"/>
        <v>Low</v>
      </c>
      <c r="M1997">
        <f t="shared" si="127"/>
        <v>0</v>
      </c>
    </row>
    <row r="1998" spans="1:13" x14ac:dyDescent="0.35">
      <c r="A1998">
        <v>2</v>
      </c>
      <c r="B1998" t="s">
        <v>7</v>
      </c>
      <c r="C1998">
        <v>5</v>
      </c>
      <c r="D1998">
        <v>6</v>
      </c>
      <c r="E1998" t="s">
        <v>7</v>
      </c>
      <c r="F1998">
        <v>12</v>
      </c>
      <c r="G1998">
        <v>8</v>
      </c>
      <c r="H1998" t="s">
        <v>8</v>
      </c>
      <c r="I1998">
        <f t="shared" si="124"/>
        <v>0</v>
      </c>
      <c r="J1998">
        <f>IF(Table2[[#This Row],[Drained_after_socializing]]="Yes",1,IF(Table2[[#This Row],[Drained_after_socializing]]="No",0,""))</f>
        <v>0</v>
      </c>
      <c r="K1998">
        <f t="shared" si="125"/>
        <v>1</v>
      </c>
      <c r="L1998" t="str">
        <f t="shared" si="126"/>
        <v>Low</v>
      </c>
      <c r="M1998">
        <f t="shared" si="127"/>
        <v>0</v>
      </c>
    </row>
    <row r="1999" spans="1:13" x14ac:dyDescent="0.35">
      <c r="A1999">
        <v>9</v>
      </c>
      <c r="B1999" t="s">
        <v>9</v>
      </c>
      <c r="C1999">
        <v>3</v>
      </c>
      <c r="D1999">
        <v>2</v>
      </c>
      <c r="E1999" t="s">
        <v>9</v>
      </c>
      <c r="F1999">
        <v>6.2688629120000003</v>
      </c>
      <c r="G1999">
        <v>2</v>
      </c>
      <c r="H1999" t="s">
        <v>10</v>
      </c>
      <c r="I1999">
        <f t="shared" si="124"/>
        <v>1</v>
      </c>
      <c r="J1999">
        <f>IF(Table2[[#This Row],[Drained_after_socializing]]="Yes",1,IF(Table2[[#This Row],[Drained_after_socializing]]="No",0,""))</f>
        <v>1</v>
      </c>
      <c r="K1999">
        <f t="shared" si="125"/>
        <v>0</v>
      </c>
      <c r="L1999" t="str">
        <f t="shared" si="126"/>
        <v>High</v>
      </c>
      <c r="M1999">
        <f t="shared" si="127"/>
        <v>4.5061608304100043</v>
      </c>
    </row>
    <row r="2000" spans="1:13" x14ac:dyDescent="0.35">
      <c r="A2000">
        <v>7</v>
      </c>
      <c r="B2000" t="s">
        <v>9</v>
      </c>
      <c r="C2000">
        <v>3.963354475</v>
      </c>
      <c r="D2000">
        <v>0</v>
      </c>
      <c r="E2000" t="s">
        <v>9</v>
      </c>
      <c r="F2000">
        <v>1</v>
      </c>
      <c r="G2000">
        <v>0</v>
      </c>
      <c r="H2000" t="s">
        <v>10</v>
      </c>
      <c r="I2000">
        <f t="shared" si="124"/>
        <v>1</v>
      </c>
      <c r="J2000">
        <f>IF(Table2[[#This Row],[Drained_after_socializing]]="Yes",1,IF(Table2[[#This Row],[Drained_after_socializing]]="No",0,""))</f>
        <v>1</v>
      </c>
      <c r="K2000">
        <f t="shared" si="125"/>
        <v>0</v>
      </c>
      <c r="L2000" t="str">
        <f t="shared" si="126"/>
        <v>Medium</v>
      </c>
      <c r="M2000">
        <f t="shared" si="127"/>
        <v>4.5061608304100043</v>
      </c>
    </row>
    <row r="2001" spans="1:13" x14ac:dyDescent="0.35">
      <c r="A2001">
        <v>5</v>
      </c>
      <c r="B2001" t="s">
        <v>9</v>
      </c>
      <c r="C2001">
        <v>1</v>
      </c>
      <c r="D2001">
        <v>0</v>
      </c>
      <c r="E2001" t="s">
        <v>9</v>
      </c>
      <c r="F2001">
        <v>5</v>
      </c>
      <c r="G2001">
        <v>1</v>
      </c>
      <c r="H2001" t="s">
        <v>10</v>
      </c>
      <c r="I2001">
        <f t="shared" si="124"/>
        <v>1</v>
      </c>
      <c r="J2001">
        <f>IF(Table2[[#This Row],[Drained_after_socializing]]="Yes",1,IF(Table2[[#This Row],[Drained_after_socializing]]="No",0,""))</f>
        <v>1</v>
      </c>
      <c r="K2001">
        <f t="shared" si="125"/>
        <v>0</v>
      </c>
      <c r="L2001" t="str">
        <f t="shared" si="126"/>
        <v>Medium</v>
      </c>
      <c r="M2001">
        <f t="shared" si="127"/>
        <v>4.5061608304100043</v>
      </c>
    </row>
    <row r="2002" spans="1:13" x14ac:dyDescent="0.35">
      <c r="A2002">
        <v>10</v>
      </c>
      <c r="B2002" t="s">
        <v>9</v>
      </c>
      <c r="C2002">
        <v>3</v>
      </c>
      <c r="D2002">
        <v>0</v>
      </c>
      <c r="E2002" t="s">
        <v>9</v>
      </c>
      <c r="F2002">
        <v>3</v>
      </c>
      <c r="G2002">
        <v>1</v>
      </c>
      <c r="H2002" t="s">
        <v>10</v>
      </c>
      <c r="I2002">
        <f t="shared" si="124"/>
        <v>1</v>
      </c>
      <c r="J2002">
        <f>IF(Table2[[#This Row],[Drained_after_socializing]]="Yes",1,IF(Table2[[#This Row],[Drained_after_socializing]]="No",0,""))</f>
        <v>1</v>
      </c>
      <c r="K2002">
        <f t="shared" si="125"/>
        <v>0</v>
      </c>
      <c r="L2002" t="str">
        <f t="shared" si="126"/>
        <v>High</v>
      </c>
      <c r="M2002">
        <f t="shared" si="127"/>
        <v>4.5061608304100043</v>
      </c>
    </row>
    <row r="2003" spans="1:13" x14ac:dyDescent="0.35">
      <c r="A2003">
        <v>8</v>
      </c>
      <c r="B2003" t="s">
        <v>9</v>
      </c>
      <c r="C2003">
        <v>2</v>
      </c>
      <c r="D2003">
        <v>2</v>
      </c>
      <c r="E2003" t="s">
        <v>9</v>
      </c>
      <c r="F2003">
        <v>3</v>
      </c>
      <c r="G2003">
        <v>1</v>
      </c>
      <c r="H2003" t="s">
        <v>10</v>
      </c>
      <c r="I2003">
        <f t="shared" si="124"/>
        <v>1</v>
      </c>
      <c r="J2003">
        <f>IF(Table2[[#This Row],[Drained_after_socializing]]="Yes",1,IF(Table2[[#This Row],[Drained_after_socializing]]="No",0,""))</f>
        <v>1</v>
      </c>
      <c r="K2003">
        <f t="shared" si="125"/>
        <v>0</v>
      </c>
      <c r="L2003" t="str">
        <f t="shared" si="126"/>
        <v>High</v>
      </c>
      <c r="M2003">
        <f t="shared" si="127"/>
        <v>4.5061608304100043</v>
      </c>
    </row>
    <row r="2004" spans="1:13" x14ac:dyDescent="0.35">
      <c r="A2004">
        <v>9</v>
      </c>
      <c r="B2004" t="s">
        <v>9</v>
      </c>
      <c r="C2004">
        <v>3</v>
      </c>
      <c r="D2004">
        <v>2</v>
      </c>
      <c r="E2004" t="s">
        <v>9</v>
      </c>
      <c r="F2004">
        <v>4</v>
      </c>
      <c r="G2004">
        <v>2</v>
      </c>
      <c r="H2004" t="s">
        <v>10</v>
      </c>
      <c r="I2004">
        <f t="shared" si="124"/>
        <v>1</v>
      </c>
      <c r="J2004">
        <f>IF(Table2[[#This Row],[Drained_after_socializing]]="Yes",1,IF(Table2[[#This Row],[Drained_after_socializing]]="No",0,""))</f>
        <v>1</v>
      </c>
      <c r="K2004">
        <f t="shared" si="125"/>
        <v>0</v>
      </c>
      <c r="L2004" t="str">
        <f t="shared" si="126"/>
        <v>High</v>
      </c>
      <c r="M2004">
        <f t="shared" si="127"/>
        <v>4.5061608304100043</v>
      </c>
    </row>
    <row r="2005" spans="1:13" x14ac:dyDescent="0.35">
      <c r="A2005">
        <v>7</v>
      </c>
      <c r="B2005" t="s">
        <v>9</v>
      </c>
      <c r="C2005">
        <v>3</v>
      </c>
      <c r="D2005">
        <v>2</v>
      </c>
      <c r="E2005" t="s">
        <v>9</v>
      </c>
      <c r="F2005">
        <v>6.2688629120000003</v>
      </c>
      <c r="G2005">
        <v>2</v>
      </c>
      <c r="H2005" t="s">
        <v>10</v>
      </c>
      <c r="I2005">
        <f t="shared" si="124"/>
        <v>1</v>
      </c>
      <c r="J2005">
        <f>IF(Table2[[#This Row],[Drained_after_socializing]]="Yes",1,IF(Table2[[#This Row],[Drained_after_socializing]]="No",0,""))</f>
        <v>1</v>
      </c>
      <c r="K2005">
        <f t="shared" si="125"/>
        <v>0</v>
      </c>
      <c r="L2005" t="str">
        <f t="shared" si="126"/>
        <v>Medium</v>
      </c>
      <c r="M2005">
        <f t="shared" si="127"/>
        <v>4.5061608304100043</v>
      </c>
    </row>
    <row r="2006" spans="1:13" x14ac:dyDescent="0.35">
      <c r="A2006">
        <v>6</v>
      </c>
      <c r="B2006" t="s">
        <v>7</v>
      </c>
      <c r="C2006">
        <v>3</v>
      </c>
      <c r="D2006">
        <v>3</v>
      </c>
      <c r="E2006" t="s">
        <v>9</v>
      </c>
      <c r="F2006">
        <v>3</v>
      </c>
      <c r="G2006">
        <v>1</v>
      </c>
      <c r="H2006" t="s">
        <v>10</v>
      </c>
      <c r="I2006">
        <f t="shared" si="124"/>
        <v>0</v>
      </c>
      <c r="J2006">
        <f>IF(Table2[[#This Row],[Drained_after_socializing]]="Yes",1,IF(Table2[[#This Row],[Drained_after_socializing]]="No",0,""))</f>
        <v>1</v>
      </c>
      <c r="K2006">
        <f t="shared" si="125"/>
        <v>0</v>
      </c>
      <c r="L2006" t="str">
        <f t="shared" si="126"/>
        <v>Medium</v>
      </c>
      <c r="M2006">
        <f t="shared" si="127"/>
        <v>4.5061608304100043</v>
      </c>
    </row>
    <row r="2007" spans="1:13" x14ac:dyDescent="0.35">
      <c r="A2007">
        <v>9</v>
      </c>
      <c r="B2007" t="s">
        <v>9</v>
      </c>
      <c r="C2007">
        <v>3</v>
      </c>
      <c r="D2007">
        <v>0</v>
      </c>
      <c r="E2007" t="s">
        <v>9</v>
      </c>
      <c r="F2007">
        <v>1</v>
      </c>
      <c r="G2007">
        <v>2</v>
      </c>
      <c r="H2007" t="s">
        <v>10</v>
      </c>
      <c r="I2007">
        <f t="shared" si="124"/>
        <v>1</v>
      </c>
      <c r="J2007">
        <f>IF(Table2[[#This Row],[Drained_after_socializing]]="Yes",1,IF(Table2[[#This Row],[Drained_after_socializing]]="No",0,""))</f>
        <v>1</v>
      </c>
      <c r="K2007">
        <f t="shared" si="125"/>
        <v>0</v>
      </c>
      <c r="L2007" t="str">
        <f t="shared" si="126"/>
        <v>High</v>
      </c>
      <c r="M2007">
        <f t="shared" si="127"/>
        <v>4.5061608304100043</v>
      </c>
    </row>
    <row r="2008" spans="1:13" x14ac:dyDescent="0.35">
      <c r="A2008">
        <v>7</v>
      </c>
      <c r="B2008" t="s">
        <v>9</v>
      </c>
      <c r="C2008">
        <v>1</v>
      </c>
      <c r="D2008">
        <v>0</v>
      </c>
      <c r="E2008" t="s">
        <v>9</v>
      </c>
      <c r="F2008">
        <v>1</v>
      </c>
      <c r="G2008">
        <v>0</v>
      </c>
      <c r="H2008" t="s">
        <v>10</v>
      </c>
      <c r="I2008">
        <f t="shared" si="124"/>
        <v>1</v>
      </c>
      <c r="J2008">
        <f>IF(Table2[[#This Row],[Drained_after_socializing]]="Yes",1,IF(Table2[[#This Row],[Drained_after_socializing]]="No",0,""))</f>
        <v>1</v>
      </c>
      <c r="K2008">
        <f t="shared" si="125"/>
        <v>0</v>
      </c>
      <c r="L2008" t="str">
        <f t="shared" si="126"/>
        <v>Medium</v>
      </c>
      <c r="M2008">
        <f t="shared" si="127"/>
        <v>4.5061608304100043</v>
      </c>
    </row>
    <row r="2009" spans="1:13" x14ac:dyDescent="0.35">
      <c r="A2009">
        <v>5</v>
      </c>
      <c r="B2009" t="s">
        <v>9</v>
      </c>
      <c r="C2009">
        <v>1</v>
      </c>
      <c r="D2009">
        <v>0</v>
      </c>
      <c r="E2009" t="s">
        <v>9</v>
      </c>
      <c r="F2009">
        <v>5</v>
      </c>
      <c r="G2009">
        <v>1</v>
      </c>
      <c r="H2009" t="s">
        <v>10</v>
      </c>
      <c r="I2009">
        <f t="shared" si="124"/>
        <v>1</v>
      </c>
      <c r="J2009">
        <f>IF(Table2[[#This Row],[Drained_after_socializing]]="Yes",1,IF(Table2[[#This Row],[Drained_after_socializing]]="No",0,""))</f>
        <v>1</v>
      </c>
      <c r="K2009">
        <f t="shared" si="125"/>
        <v>0</v>
      </c>
      <c r="L2009" t="str">
        <f t="shared" si="126"/>
        <v>Medium</v>
      </c>
      <c r="M2009">
        <f t="shared" si="127"/>
        <v>4.5061608304100043</v>
      </c>
    </row>
    <row r="2010" spans="1:13" x14ac:dyDescent="0.35">
      <c r="A2010">
        <v>7</v>
      </c>
      <c r="B2010" t="s">
        <v>9</v>
      </c>
      <c r="C2010">
        <v>0</v>
      </c>
      <c r="D2010">
        <v>0</v>
      </c>
      <c r="E2010" t="s">
        <v>9</v>
      </c>
      <c r="F2010">
        <v>1</v>
      </c>
      <c r="G2010">
        <v>2</v>
      </c>
      <c r="H2010" t="s">
        <v>8</v>
      </c>
      <c r="I2010">
        <f t="shared" si="124"/>
        <v>1</v>
      </c>
      <c r="J2010">
        <f>IF(Table2[[#This Row],[Drained_after_socializing]]="Yes",1,IF(Table2[[#This Row],[Drained_after_socializing]]="No",0,""))</f>
        <v>1</v>
      </c>
      <c r="K2010">
        <f t="shared" si="125"/>
        <v>1</v>
      </c>
      <c r="L2010" t="str">
        <f t="shared" si="126"/>
        <v>Medium</v>
      </c>
      <c r="M2010">
        <f t="shared" si="127"/>
        <v>0</v>
      </c>
    </row>
    <row r="2011" spans="1:13" x14ac:dyDescent="0.35">
      <c r="A2011">
        <v>0</v>
      </c>
      <c r="B2011" t="s">
        <v>7</v>
      </c>
      <c r="C2011">
        <v>6</v>
      </c>
      <c r="D2011">
        <v>6</v>
      </c>
      <c r="E2011" t="s">
        <v>7</v>
      </c>
      <c r="F2011">
        <v>15</v>
      </c>
      <c r="G2011">
        <v>9</v>
      </c>
      <c r="H2011" t="s">
        <v>8</v>
      </c>
      <c r="I2011">
        <f t="shared" si="124"/>
        <v>0</v>
      </c>
      <c r="J2011">
        <f>IF(Table2[[#This Row],[Drained_after_socializing]]="Yes",1,IF(Table2[[#This Row],[Drained_after_socializing]]="No",0,""))</f>
        <v>0</v>
      </c>
      <c r="K2011">
        <f t="shared" si="125"/>
        <v>1</v>
      </c>
      <c r="L2011" t="str">
        <f t="shared" si="126"/>
        <v>Low</v>
      </c>
      <c r="M2011">
        <f t="shared" si="127"/>
        <v>0</v>
      </c>
    </row>
    <row r="2012" spans="1:13" x14ac:dyDescent="0.35">
      <c r="A2012">
        <v>0</v>
      </c>
      <c r="B2012" t="s">
        <v>7</v>
      </c>
      <c r="C2012">
        <v>7</v>
      </c>
      <c r="D2012">
        <v>7</v>
      </c>
      <c r="E2012" t="s">
        <v>7</v>
      </c>
      <c r="F2012">
        <v>11</v>
      </c>
      <c r="G2012">
        <v>6</v>
      </c>
      <c r="H2012" t="s">
        <v>10</v>
      </c>
      <c r="I2012">
        <f t="shared" si="124"/>
        <v>0</v>
      </c>
      <c r="J2012">
        <f>IF(Table2[[#This Row],[Drained_after_socializing]]="Yes",1,IF(Table2[[#This Row],[Drained_after_socializing]]="No",0,""))</f>
        <v>0</v>
      </c>
      <c r="K2012">
        <f t="shared" si="125"/>
        <v>0</v>
      </c>
      <c r="L2012" t="str">
        <f t="shared" si="126"/>
        <v>Low</v>
      </c>
      <c r="M2012">
        <f t="shared" si="127"/>
        <v>4.5061608304100043</v>
      </c>
    </row>
    <row r="2013" spans="1:13" x14ac:dyDescent="0.35">
      <c r="A2013">
        <v>0</v>
      </c>
      <c r="B2013" t="s">
        <v>7</v>
      </c>
      <c r="C2013">
        <v>5</v>
      </c>
      <c r="D2013">
        <v>3</v>
      </c>
      <c r="E2013" t="s">
        <v>7</v>
      </c>
      <c r="F2013">
        <v>11</v>
      </c>
      <c r="G2013">
        <v>9</v>
      </c>
      <c r="H2013" t="s">
        <v>8</v>
      </c>
      <c r="I2013">
        <f t="shared" si="124"/>
        <v>0</v>
      </c>
      <c r="J2013">
        <f>IF(Table2[[#This Row],[Drained_after_socializing]]="Yes",1,IF(Table2[[#This Row],[Drained_after_socializing]]="No",0,""))</f>
        <v>0</v>
      </c>
      <c r="K2013">
        <f t="shared" si="125"/>
        <v>1</v>
      </c>
      <c r="L2013" t="str">
        <f t="shared" si="126"/>
        <v>Low</v>
      </c>
      <c r="M2013">
        <f t="shared" si="127"/>
        <v>0</v>
      </c>
    </row>
    <row r="2014" spans="1:13" x14ac:dyDescent="0.35">
      <c r="A2014">
        <v>2</v>
      </c>
      <c r="B2014" t="s">
        <v>7</v>
      </c>
      <c r="C2014">
        <v>8</v>
      </c>
      <c r="D2014">
        <v>6</v>
      </c>
      <c r="E2014" t="s">
        <v>7</v>
      </c>
      <c r="F2014">
        <v>14</v>
      </c>
      <c r="G2014">
        <v>6</v>
      </c>
      <c r="H2014" t="s">
        <v>8</v>
      </c>
      <c r="I2014">
        <f t="shared" si="124"/>
        <v>0</v>
      </c>
      <c r="J2014">
        <f>IF(Table2[[#This Row],[Drained_after_socializing]]="Yes",1,IF(Table2[[#This Row],[Drained_after_socializing]]="No",0,""))</f>
        <v>0</v>
      </c>
      <c r="K2014">
        <f t="shared" si="125"/>
        <v>1</v>
      </c>
      <c r="L2014" t="str">
        <f t="shared" si="126"/>
        <v>Low</v>
      </c>
      <c r="M2014">
        <f t="shared" si="127"/>
        <v>0</v>
      </c>
    </row>
    <row r="2015" spans="1:13" x14ac:dyDescent="0.35">
      <c r="A2015">
        <v>5</v>
      </c>
      <c r="B2015" t="s">
        <v>9</v>
      </c>
      <c r="C2015">
        <v>0</v>
      </c>
      <c r="D2015">
        <v>0</v>
      </c>
      <c r="E2015" t="s">
        <v>9</v>
      </c>
      <c r="F2015">
        <v>2</v>
      </c>
      <c r="G2015">
        <v>1</v>
      </c>
      <c r="H2015" t="s">
        <v>10</v>
      </c>
      <c r="I2015">
        <f t="shared" si="124"/>
        <v>1</v>
      </c>
      <c r="J2015">
        <f>IF(Table2[[#This Row],[Drained_after_socializing]]="Yes",1,IF(Table2[[#This Row],[Drained_after_socializing]]="No",0,""))</f>
        <v>1</v>
      </c>
      <c r="K2015">
        <f t="shared" si="125"/>
        <v>0</v>
      </c>
      <c r="L2015" t="str">
        <f t="shared" si="126"/>
        <v>Medium</v>
      </c>
      <c r="M2015">
        <f t="shared" si="127"/>
        <v>4.5061608304100043</v>
      </c>
    </row>
    <row r="2016" spans="1:13" x14ac:dyDescent="0.35">
      <c r="A2016">
        <v>0</v>
      </c>
      <c r="B2016" t="s">
        <v>7</v>
      </c>
      <c r="C2016">
        <v>8</v>
      </c>
      <c r="D2016">
        <v>5</v>
      </c>
      <c r="E2016" t="s">
        <v>7</v>
      </c>
      <c r="F2016">
        <v>10</v>
      </c>
      <c r="G2016">
        <v>5</v>
      </c>
      <c r="H2016" t="s">
        <v>8</v>
      </c>
      <c r="I2016">
        <f t="shared" si="124"/>
        <v>0</v>
      </c>
      <c r="J2016">
        <f>IF(Table2[[#This Row],[Drained_after_socializing]]="Yes",1,IF(Table2[[#This Row],[Drained_after_socializing]]="No",0,""))</f>
        <v>0</v>
      </c>
      <c r="K2016">
        <f t="shared" si="125"/>
        <v>1</v>
      </c>
      <c r="L2016" t="str">
        <f t="shared" si="126"/>
        <v>Low</v>
      </c>
      <c r="M2016">
        <f t="shared" si="127"/>
        <v>0</v>
      </c>
    </row>
    <row r="2017" spans="1:13" x14ac:dyDescent="0.35">
      <c r="A2017">
        <v>10</v>
      </c>
      <c r="B2017" t="s">
        <v>9</v>
      </c>
      <c r="C2017">
        <v>0</v>
      </c>
      <c r="D2017">
        <v>0</v>
      </c>
      <c r="E2017" t="s">
        <v>9</v>
      </c>
      <c r="F2017">
        <v>3</v>
      </c>
      <c r="G2017">
        <v>0</v>
      </c>
      <c r="H2017" t="s">
        <v>8</v>
      </c>
      <c r="I2017">
        <f t="shared" si="124"/>
        <v>1</v>
      </c>
      <c r="J2017">
        <f>IF(Table2[[#This Row],[Drained_after_socializing]]="Yes",1,IF(Table2[[#This Row],[Drained_after_socializing]]="No",0,""))</f>
        <v>1</v>
      </c>
      <c r="K2017">
        <f t="shared" si="125"/>
        <v>1</v>
      </c>
      <c r="L2017" t="str">
        <f t="shared" si="126"/>
        <v>High</v>
      </c>
      <c r="M2017">
        <f t="shared" si="127"/>
        <v>0</v>
      </c>
    </row>
    <row r="2018" spans="1:13" x14ac:dyDescent="0.35">
      <c r="A2018">
        <v>9</v>
      </c>
      <c r="B2018" t="s">
        <v>9</v>
      </c>
      <c r="C2018">
        <v>3</v>
      </c>
      <c r="D2018">
        <v>3</v>
      </c>
      <c r="E2018" t="s">
        <v>9</v>
      </c>
      <c r="F2018">
        <v>4</v>
      </c>
      <c r="G2018">
        <v>2</v>
      </c>
      <c r="H2018" t="s">
        <v>10</v>
      </c>
      <c r="I2018">
        <f t="shared" si="124"/>
        <v>1</v>
      </c>
      <c r="J2018">
        <f>IF(Table2[[#This Row],[Drained_after_socializing]]="Yes",1,IF(Table2[[#This Row],[Drained_after_socializing]]="No",0,""))</f>
        <v>1</v>
      </c>
      <c r="K2018">
        <f t="shared" si="125"/>
        <v>0</v>
      </c>
      <c r="L2018" t="str">
        <f t="shared" si="126"/>
        <v>High</v>
      </c>
      <c r="M2018">
        <f t="shared" si="127"/>
        <v>4.5061608304100043</v>
      </c>
    </row>
    <row r="2019" spans="1:13" x14ac:dyDescent="0.35">
      <c r="A2019">
        <v>4.5058160029999996</v>
      </c>
      <c r="B2019" t="s">
        <v>9</v>
      </c>
      <c r="C2019">
        <v>3</v>
      </c>
      <c r="D2019">
        <v>0</v>
      </c>
      <c r="E2019" t="s">
        <v>9</v>
      </c>
      <c r="F2019">
        <v>2</v>
      </c>
      <c r="G2019">
        <v>1</v>
      </c>
      <c r="H2019" t="s">
        <v>10</v>
      </c>
      <c r="I2019">
        <f t="shared" si="124"/>
        <v>1</v>
      </c>
      <c r="J2019">
        <f>IF(Table2[[#This Row],[Drained_after_socializing]]="Yes",1,IF(Table2[[#This Row],[Drained_after_socializing]]="No",0,""))</f>
        <v>1</v>
      </c>
      <c r="K2019">
        <f t="shared" si="125"/>
        <v>0</v>
      </c>
      <c r="L2019" t="str">
        <f t="shared" si="126"/>
        <v>Medium</v>
      </c>
      <c r="M2019">
        <f t="shared" si="127"/>
        <v>4.5061608304100043</v>
      </c>
    </row>
    <row r="2020" spans="1:13" x14ac:dyDescent="0.35">
      <c r="A2020">
        <v>1</v>
      </c>
      <c r="B2020" t="s">
        <v>7</v>
      </c>
      <c r="C2020">
        <v>7</v>
      </c>
      <c r="D2020">
        <v>5</v>
      </c>
      <c r="E2020" t="s">
        <v>7</v>
      </c>
      <c r="F2020">
        <v>14</v>
      </c>
      <c r="G2020">
        <v>9</v>
      </c>
      <c r="H2020" t="s">
        <v>8</v>
      </c>
      <c r="I2020">
        <f t="shared" si="124"/>
        <v>0</v>
      </c>
      <c r="J2020">
        <f>IF(Table2[[#This Row],[Drained_after_socializing]]="Yes",1,IF(Table2[[#This Row],[Drained_after_socializing]]="No",0,""))</f>
        <v>0</v>
      </c>
      <c r="K2020">
        <f t="shared" si="125"/>
        <v>1</v>
      </c>
      <c r="L2020" t="str">
        <f t="shared" si="126"/>
        <v>Low</v>
      </c>
      <c r="M2020">
        <f t="shared" si="127"/>
        <v>0</v>
      </c>
    </row>
    <row r="2021" spans="1:13" x14ac:dyDescent="0.35">
      <c r="A2021">
        <v>8</v>
      </c>
      <c r="B2021" t="s">
        <v>9</v>
      </c>
      <c r="C2021">
        <v>2</v>
      </c>
      <c r="D2021">
        <v>1</v>
      </c>
      <c r="E2021" t="s">
        <v>9</v>
      </c>
      <c r="F2021">
        <v>1</v>
      </c>
      <c r="G2021">
        <v>1</v>
      </c>
      <c r="H2021" t="s">
        <v>8</v>
      </c>
      <c r="I2021">
        <f t="shared" si="124"/>
        <v>1</v>
      </c>
      <c r="J2021">
        <f>IF(Table2[[#This Row],[Drained_after_socializing]]="Yes",1,IF(Table2[[#This Row],[Drained_after_socializing]]="No",0,""))</f>
        <v>1</v>
      </c>
      <c r="K2021">
        <f t="shared" si="125"/>
        <v>1</v>
      </c>
      <c r="L2021" t="str">
        <f t="shared" si="126"/>
        <v>High</v>
      </c>
      <c r="M2021">
        <f t="shared" si="127"/>
        <v>0</v>
      </c>
    </row>
    <row r="2022" spans="1:13" x14ac:dyDescent="0.35">
      <c r="A2022">
        <v>9</v>
      </c>
      <c r="B2022" t="s">
        <v>9</v>
      </c>
      <c r="C2022">
        <v>0</v>
      </c>
      <c r="D2022">
        <v>2</v>
      </c>
      <c r="E2022" t="s">
        <v>9</v>
      </c>
      <c r="F2022">
        <v>3</v>
      </c>
      <c r="G2022">
        <v>1</v>
      </c>
      <c r="H2022" t="s">
        <v>10</v>
      </c>
      <c r="I2022">
        <f t="shared" si="124"/>
        <v>1</v>
      </c>
      <c r="J2022">
        <f>IF(Table2[[#This Row],[Drained_after_socializing]]="Yes",1,IF(Table2[[#This Row],[Drained_after_socializing]]="No",0,""))</f>
        <v>1</v>
      </c>
      <c r="K2022">
        <f t="shared" si="125"/>
        <v>0</v>
      </c>
      <c r="L2022" t="str">
        <f t="shared" si="126"/>
        <v>High</v>
      </c>
      <c r="M2022">
        <f t="shared" si="127"/>
        <v>4.5061608304100043</v>
      </c>
    </row>
    <row r="2023" spans="1:13" x14ac:dyDescent="0.35">
      <c r="A2023">
        <v>6</v>
      </c>
      <c r="B2023" t="s">
        <v>9</v>
      </c>
      <c r="C2023">
        <v>1</v>
      </c>
      <c r="D2023">
        <v>0</v>
      </c>
      <c r="E2023" t="s">
        <v>9</v>
      </c>
      <c r="F2023">
        <v>1</v>
      </c>
      <c r="G2023">
        <v>1</v>
      </c>
      <c r="H2023" t="s">
        <v>10</v>
      </c>
      <c r="I2023">
        <f t="shared" si="124"/>
        <v>1</v>
      </c>
      <c r="J2023">
        <f>IF(Table2[[#This Row],[Drained_after_socializing]]="Yes",1,IF(Table2[[#This Row],[Drained_after_socializing]]="No",0,""))</f>
        <v>1</v>
      </c>
      <c r="K2023">
        <f t="shared" si="125"/>
        <v>0</v>
      </c>
      <c r="L2023" t="str">
        <f t="shared" si="126"/>
        <v>Medium</v>
      </c>
      <c r="M2023">
        <f t="shared" si="127"/>
        <v>4.5061608304100043</v>
      </c>
    </row>
    <row r="2024" spans="1:13" x14ac:dyDescent="0.35">
      <c r="A2024">
        <v>8</v>
      </c>
      <c r="B2024" t="s">
        <v>9</v>
      </c>
      <c r="C2024">
        <v>3</v>
      </c>
      <c r="D2024">
        <v>0</v>
      </c>
      <c r="E2024" t="s">
        <v>9</v>
      </c>
      <c r="F2024">
        <v>6.2688629120000003</v>
      </c>
      <c r="G2024">
        <v>1</v>
      </c>
      <c r="H2024" t="s">
        <v>10</v>
      </c>
      <c r="I2024">
        <f t="shared" si="124"/>
        <v>1</v>
      </c>
      <c r="J2024">
        <f>IF(Table2[[#This Row],[Drained_after_socializing]]="Yes",1,IF(Table2[[#This Row],[Drained_after_socializing]]="No",0,""))</f>
        <v>1</v>
      </c>
      <c r="K2024">
        <f t="shared" si="125"/>
        <v>0</v>
      </c>
      <c r="L2024" t="str">
        <f t="shared" si="126"/>
        <v>High</v>
      </c>
      <c r="M2024">
        <f t="shared" si="127"/>
        <v>4.5061608304100043</v>
      </c>
    </row>
    <row r="2025" spans="1:13" x14ac:dyDescent="0.35">
      <c r="A2025">
        <v>0</v>
      </c>
      <c r="B2025" t="s">
        <v>7</v>
      </c>
      <c r="C2025">
        <v>6</v>
      </c>
      <c r="D2025">
        <v>6</v>
      </c>
      <c r="E2025" t="s">
        <v>7</v>
      </c>
      <c r="F2025">
        <v>11</v>
      </c>
      <c r="G2025">
        <v>8</v>
      </c>
      <c r="H2025" t="s">
        <v>8</v>
      </c>
      <c r="I2025">
        <f t="shared" si="124"/>
        <v>0</v>
      </c>
      <c r="J2025">
        <f>IF(Table2[[#This Row],[Drained_after_socializing]]="Yes",1,IF(Table2[[#This Row],[Drained_after_socializing]]="No",0,""))</f>
        <v>0</v>
      </c>
      <c r="K2025">
        <f t="shared" si="125"/>
        <v>1</v>
      </c>
      <c r="L2025" t="str">
        <f t="shared" si="126"/>
        <v>Low</v>
      </c>
      <c r="M2025">
        <f t="shared" si="127"/>
        <v>0</v>
      </c>
    </row>
    <row r="2026" spans="1:13" x14ac:dyDescent="0.35">
      <c r="A2026">
        <v>1</v>
      </c>
      <c r="B2026" t="s">
        <v>7</v>
      </c>
      <c r="C2026">
        <v>8</v>
      </c>
      <c r="D2026">
        <v>5</v>
      </c>
      <c r="E2026" t="s">
        <v>7</v>
      </c>
      <c r="F2026">
        <v>8</v>
      </c>
      <c r="G2026">
        <v>9</v>
      </c>
      <c r="H2026" t="s">
        <v>8</v>
      </c>
      <c r="I2026">
        <f t="shared" si="124"/>
        <v>0</v>
      </c>
      <c r="J2026">
        <f>IF(Table2[[#This Row],[Drained_after_socializing]]="Yes",1,IF(Table2[[#This Row],[Drained_after_socializing]]="No",0,""))</f>
        <v>0</v>
      </c>
      <c r="K2026">
        <f t="shared" si="125"/>
        <v>1</v>
      </c>
      <c r="L2026" t="str">
        <f t="shared" si="126"/>
        <v>Low</v>
      </c>
      <c r="M2026">
        <f t="shared" si="127"/>
        <v>0</v>
      </c>
    </row>
    <row r="2027" spans="1:13" x14ac:dyDescent="0.35">
      <c r="A2027">
        <v>10</v>
      </c>
      <c r="B2027" t="s">
        <v>9</v>
      </c>
      <c r="C2027">
        <v>1</v>
      </c>
      <c r="D2027">
        <v>1</v>
      </c>
      <c r="E2027" t="s">
        <v>9</v>
      </c>
      <c r="F2027">
        <v>5</v>
      </c>
      <c r="G2027">
        <v>0</v>
      </c>
      <c r="H2027" t="s">
        <v>10</v>
      </c>
      <c r="I2027">
        <f t="shared" si="124"/>
        <v>1</v>
      </c>
      <c r="J2027">
        <f>IF(Table2[[#This Row],[Drained_after_socializing]]="Yes",1,IF(Table2[[#This Row],[Drained_after_socializing]]="No",0,""))</f>
        <v>1</v>
      </c>
      <c r="K2027">
        <f t="shared" si="125"/>
        <v>0</v>
      </c>
      <c r="L2027" t="str">
        <f t="shared" si="126"/>
        <v>High</v>
      </c>
      <c r="M2027">
        <f t="shared" si="127"/>
        <v>4.5061608304100043</v>
      </c>
    </row>
    <row r="2028" spans="1:13" x14ac:dyDescent="0.35">
      <c r="A2028">
        <v>7</v>
      </c>
      <c r="B2028" t="s">
        <v>9</v>
      </c>
      <c r="C2028">
        <v>3</v>
      </c>
      <c r="D2028">
        <v>0</v>
      </c>
      <c r="E2028" t="s">
        <v>9</v>
      </c>
      <c r="F2028">
        <v>5</v>
      </c>
      <c r="G2028">
        <v>2</v>
      </c>
      <c r="H2028" t="s">
        <v>10</v>
      </c>
      <c r="I2028">
        <f t="shared" si="124"/>
        <v>1</v>
      </c>
      <c r="J2028">
        <f>IF(Table2[[#This Row],[Drained_after_socializing]]="Yes",1,IF(Table2[[#This Row],[Drained_after_socializing]]="No",0,""))</f>
        <v>1</v>
      </c>
      <c r="K2028">
        <f t="shared" si="125"/>
        <v>0</v>
      </c>
      <c r="L2028" t="str">
        <f t="shared" si="126"/>
        <v>Medium</v>
      </c>
      <c r="M2028">
        <f t="shared" si="127"/>
        <v>4.5061608304100043</v>
      </c>
    </row>
    <row r="2029" spans="1:13" x14ac:dyDescent="0.35">
      <c r="A2029">
        <v>1</v>
      </c>
      <c r="B2029" t="s">
        <v>7</v>
      </c>
      <c r="C2029">
        <v>9</v>
      </c>
      <c r="D2029">
        <v>3</v>
      </c>
      <c r="E2029" t="s">
        <v>7</v>
      </c>
      <c r="F2029">
        <v>9</v>
      </c>
      <c r="G2029">
        <v>5</v>
      </c>
      <c r="H2029" t="s">
        <v>8</v>
      </c>
      <c r="I2029">
        <f t="shared" si="124"/>
        <v>0</v>
      </c>
      <c r="J2029">
        <f>IF(Table2[[#This Row],[Drained_after_socializing]]="Yes",1,IF(Table2[[#This Row],[Drained_after_socializing]]="No",0,""))</f>
        <v>0</v>
      </c>
      <c r="K2029">
        <f t="shared" si="125"/>
        <v>1</v>
      </c>
      <c r="L2029" t="str">
        <f t="shared" si="126"/>
        <v>Low</v>
      </c>
      <c r="M2029">
        <f t="shared" si="127"/>
        <v>0</v>
      </c>
    </row>
    <row r="2030" spans="1:13" x14ac:dyDescent="0.35">
      <c r="A2030">
        <v>10</v>
      </c>
      <c r="B2030" t="s">
        <v>9</v>
      </c>
      <c r="C2030">
        <v>0</v>
      </c>
      <c r="D2030">
        <v>1</v>
      </c>
      <c r="E2030" t="s">
        <v>9</v>
      </c>
      <c r="F2030">
        <v>2</v>
      </c>
      <c r="G2030">
        <v>1</v>
      </c>
      <c r="H2030" t="s">
        <v>10</v>
      </c>
      <c r="I2030">
        <f t="shared" si="124"/>
        <v>1</v>
      </c>
      <c r="J2030">
        <f>IF(Table2[[#This Row],[Drained_after_socializing]]="Yes",1,IF(Table2[[#This Row],[Drained_after_socializing]]="No",0,""))</f>
        <v>1</v>
      </c>
      <c r="K2030">
        <f t="shared" si="125"/>
        <v>0</v>
      </c>
      <c r="L2030" t="str">
        <f t="shared" si="126"/>
        <v>High</v>
      </c>
      <c r="M2030">
        <f t="shared" si="127"/>
        <v>4.5061608304100043</v>
      </c>
    </row>
    <row r="2031" spans="1:13" x14ac:dyDescent="0.35">
      <c r="A2031">
        <v>4</v>
      </c>
      <c r="B2031" t="s">
        <v>9</v>
      </c>
      <c r="C2031">
        <v>3</v>
      </c>
      <c r="D2031">
        <v>3</v>
      </c>
      <c r="E2031" t="s">
        <v>9</v>
      </c>
      <c r="F2031">
        <v>3</v>
      </c>
      <c r="G2031">
        <v>2</v>
      </c>
      <c r="H2031" t="s">
        <v>10</v>
      </c>
      <c r="I2031">
        <f t="shared" si="124"/>
        <v>1</v>
      </c>
      <c r="J2031">
        <f>IF(Table2[[#This Row],[Drained_after_socializing]]="Yes",1,IF(Table2[[#This Row],[Drained_after_socializing]]="No",0,""))</f>
        <v>1</v>
      </c>
      <c r="K2031">
        <f t="shared" si="125"/>
        <v>0</v>
      </c>
      <c r="L2031" t="str">
        <f t="shared" si="126"/>
        <v>Medium</v>
      </c>
      <c r="M2031">
        <f t="shared" si="127"/>
        <v>4.5061608304100043</v>
      </c>
    </row>
    <row r="2032" spans="1:13" x14ac:dyDescent="0.35">
      <c r="A2032">
        <v>0</v>
      </c>
      <c r="B2032" t="s">
        <v>7</v>
      </c>
      <c r="C2032">
        <v>8</v>
      </c>
      <c r="D2032">
        <v>4</v>
      </c>
      <c r="E2032" t="s">
        <v>7</v>
      </c>
      <c r="F2032">
        <v>6</v>
      </c>
      <c r="G2032">
        <v>4</v>
      </c>
      <c r="H2032" t="s">
        <v>8</v>
      </c>
      <c r="I2032">
        <f t="shared" si="124"/>
        <v>0</v>
      </c>
      <c r="J2032">
        <f>IF(Table2[[#This Row],[Drained_after_socializing]]="Yes",1,IF(Table2[[#This Row],[Drained_after_socializing]]="No",0,""))</f>
        <v>0</v>
      </c>
      <c r="K2032">
        <f t="shared" si="125"/>
        <v>1</v>
      </c>
      <c r="L2032" t="str">
        <f t="shared" si="126"/>
        <v>Low</v>
      </c>
      <c r="M2032">
        <f t="shared" si="127"/>
        <v>0</v>
      </c>
    </row>
    <row r="2033" spans="1:13" x14ac:dyDescent="0.35">
      <c r="A2033">
        <v>3</v>
      </c>
      <c r="B2033" t="s">
        <v>7</v>
      </c>
      <c r="C2033">
        <v>6</v>
      </c>
      <c r="D2033">
        <v>3</v>
      </c>
      <c r="E2033" t="s">
        <v>7</v>
      </c>
      <c r="F2033">
        <v>10</v>
      </c>
      <c r="G2033">
        <v>7</v>
      </c>
      <c r="H2033" t="s">
        <v>8</v>
      </c>
      <c r="I2033">
        <f t="shared" si="124"/>
        <v>0</v>
      </c>
      <c r="J2033">
        <f>IF(Table2[[#This Row],[Drained_after_socializing]]="Yes",1,IF(Table2[[#This Row],[Drained_after_socializing]]="No",0,""))</f>
        <v>0</v>
      </c>
      <c r="K2033">
        <f t="shared" si="125"/>
        <v>1</v>
      </c>
      <c r="L2033" t="str">
        <f t="shared" si="126"/>
        <v>Low</v>
      </c>
      <c r="M2033">
        <f t="shared" si="127"/>
        <v>0</v>
      </c>
    </row>
    <row r="2034" spans="1:13" x14ac:dyDescent="0.35">
      <c r="A2034">
        <v>3</v>
      </c>
      <c r="B2034" t="s">
        <v>7</v>
      </c>
      <c r="C2034">
        <v>9</v>
      </c>
      <c r="D2034">
        <v>6</v>
      </c>
      <c r="E2034" t="s">
        <v>7</v>
      </c>
      <c r="F2034">
        <v>15</v>
      </c>
      <c r="G2034">
        <v>6</v>
      </c>
      <c r="H2034" t="s">
        <v>8</v>
      </c>
      <c r="I2034">
        <f t="shared" si="124"/>
        <v>0</v>
      </c>
      <c r="J2034">
        <f>IF(Table2[[#This Row],[Drained_after_socializing]]="Yes",1,IF(Table2[[#This Row],[Drained_after_socializing]]="No",0,""))</f>
        <v>0</v>
      </c>
      <c r="K2034">
        <f t="shared" si="125"/>
        <v>1</v>
      </c>
      <c r="L2034" t="str">
        <f t="shared" si="126"/>
        <v>Low</v>
      </c>
      <c r="M2034">
        <f t="shared" si="127"/>
        <v>0</v>
      </c>
    </row>
    <row r="2035" spans="1:13" x14ac:dyDescent="0.35">
      <c r="A2035">
        <v>3</v>
      </c>
      <c r="B2035" t="s">
        <v>7</v>
      </c>
      <c r="C2035">
        <v>6</v>
      </c>
      <c r="D2035">
        <v>3</v>
      </c>
      <c r="E2035" t="s">
        <v>7</v>
      </c>
      <c r="F2035">
        <v>15</v>
      </c>
      <c r="G2035">
        <v>3.5647266310000001</v>
      </c>
      <c r="H2035" t="s">
        <v>8</v>
      </c>
      <c r="I2035">
        <f t="shared" si="124"/>
        <v>0</v>
      </c>
      <c r="J2035">
        <f>IF(Table2[[#This Row],[Drained_after_socializing]]="Yes",1,IF(Table2[[#This Row],[Drained_after_socializing]]="No",0,""))</f>
        <v>0</v>
      </c>
      <c r="K2035">
        <f t="shared" si="125"/>
        <v>1</v>
      </c>
      <c r="L2035" t="str">
        <f t="shared" si="126"/>
        <v>Low</v>
      </c>
      <c r="M2035">
        <f t="shared" si="127"/>
        <v>0</v>
      </c>
    </row>
    <row r="2036" spans="1:13" x14ac:dyDescent="0.35">
      <c r="A2036">
        <v>0</v>
      </c>
      <c r="B2036" t="s">
        <v>7</v>
      </c>
      <c r="C2036">
        <v>8</v>
      </c>
      <c r="D2036">
        <v>6</v>
      </c>
      <c r="E2036" t="s">
        <v>7</v>
      </c>
      <c r="F2036">
        <v>11</v>
      </c>
      <c r="G2036">
        <v>5</v>
      </c>
      <c r="H2036" t="s">
        <v>10</v>
      </c>
      <c r="I2036">
        <f t="shared" si="124"/>
        <v>0</v>
      </c>
      <c r="J2036">
        <f>IF(Table2[[#This Row],[Drained_after_socializing]]="Yes",1,IF(Table2[[#This Row],[Drained_after_socializing]]="No",0,""))</f>
        <v>0</v>
      </c>
      <c r="K2036">
        <f t="shared" si="125"/>
        <v>0</v>
      </c>
      <c r="L2036" t="str">
        <f t="shared" si="126"/>
        <v>Low</v>
      </c>
      <c r="M2036">
        <f t="shared" si="127"/>
        <v>4.5061608304100043</v>
      </c>
    </row>
    <row r="2037" spans="1:13" x14ac:dyDescent="0.35">
      <c r="A2037">
        <v>10</v>
      </c>
      <c r="B2037" t="s">
        <v>9</v>
      </c>
      <c r="C2037">
        <v>2</v>
      </c>
      <c r="D2037">
        <v>0</v>
      </c>
      <c r="E2037" t="s">
        <v>9</v>
      </c>
      <c r="F2037">
        <v>5</v>
      </c>
      <c r="G2037">
        <v>0</v>
      </c>
      <c r="H2037" t="s">
        <v>10</v>
      </c>
      <c r="I2037">
        <f t="shared" si="124"/>
        <v>1</v>
      </c>
      <c r="J2037">
        <f>IF(Table2[[#This Row],[Drained_after_socializing]]="Yes",1,IF(Table2[[#This Row],[Drained_after_socializing]]="No",0,""))</f>
        <v>1</v>
      </c>
      <c r="K2037">
        <f t="shared" si="125"/>
        <v>0</v>
      </c>
      <c r="L2037" t="str">
        <f t="shared" si="126"/>
        <v>High</v>
      </c>
      <c r="M2037">
        <f t="shared" si="127"/>
        <v>4.5061608304100043</v>
      </c>
    </row>
    <row r="2038" spans="1:13" x14ac:dyDescent="0.35">
      <c r="A2038">
        <v>2</v>
      </c>
      <c r="B2038" t="s">
        <v>7</v>
      </c>
      <c r="C2038">
        <v>7</v>
      </c>
      <c r="D2038">
        <v>5</v>
      </c>
      <c r="E2038" t="s">
        <v>7</v>
      </c>
      <c r="F2038">
        <v>15</v>
      </c>
      <c r="G2038">
        <v>7</v>
      </c>
      <c r="H2038" t="s">
        <v>8</v>
      </c>
      <c r="I2038">
        <f t="shared" si="124"/>
        <v>0</v>
      </c>
      <c r="J2038">
        <f>IF(Table2[[#This Row],[Drained_after_socializing]]="Yes",1,IF(Table2[[#This Row],[Drained_after_socializing]]="No",0,""))</f>
        <v>0</v>
      </c>
      <c r="K2038">
        <f t="shared" si="125"/>
        <v>1</v>
      </c>
      <c r="L2038" t="str">
        <f t="shared" si="126"/>
        <v>Low</v>
      </c>
      <c r="M2038">
        <f t="shared" si="127"/>
        <v>0</v>
      </c>
    </row>
    <row r="2039" spans="1:13" x14ac:dyDescent="0.35">
      <c r="A2039">
        <v>6</v>
      </c>
      <c r="B2039" t="s">
        <v>9</v>
      </c>
      <c r="C2039">
        <v>1</v>
      </c>
      <c r="D2039">
        <v>2</v>
      </c>
      <c r="E2039" t="s">
        <v>9</v>
      </c>
      <c r="F2039">
        <v>4</v>
      </c>
      <c r="G2039">
        <v>0</v>
      </c>
      <c r="H2039" t="s">
        <v>10</v>
      </c>
      <c r="I2039">
        <f t="shared" si="124"/>
        <v>1</v>
      </c>
      <c r="J2039">
        <f>IF(Table2[[#This Row],[Drained_after_socializing]]="Yes",1,IF(Table2[[#This Row],[Drained_after_socializing]]="No",0,""))</f>
        <v>1</v>
      </c>
      <c r="K2039">
        <f t="shared" si="125"/>
        <v>0</v>
      </c>
      <c r="L2039" t="str">
        <f t="shared" si="126"/>
        <v>Medium</v>
      </c>
      <c r="M2039">
        <f t="shared" si="127"/>
        <v>4.5061608304100043</v>
      </c>
    </row>
    <row r="2040" spans="1:13" x14ac:dyDescent="0.35">
      <c r="A2040">
        <v>6</v>
      </c>
      <c r="B2040" t="s">
        <v>9</v>
      </c>
      <c r="C2040">
        <v>1</v>
      </c>
      <c r="D2040">
        <v>1</v>
      </c>
      <c r="E2040" t="s">
        <v>9</v>
      </c>
      <c r="F2040">
        <v>2</v>
      </c>
      <c r="G2040">
        <v>0</v>
      </c>
      <c r="H2040" t="s">
        <v>10</v>
      </c>
      <c r="I2040">
        <f t="shared" si="124"/>
        <v>1</v>
      </c>
      <c r="J2040">
        <f>IF(Table2[[#This Row],[Drained_after_socializing]]="Yes",1,IF(Table2[[#This Row],[Drained_after_socializing]]="No",0,""))</f>
        <v>1</v>
      </c>
      <c r="K2040">
        <f t="shared" si="125"/>
        <v>0</v>
      </c>
      <c r="L2040" t="str">
        <f t="shared" si="126"/>
        <v>Medium</v>
      </c>
      <c r="M2040">
        <f t="shared" si="127"/>
        <v>4.5061608304100043</v>
      </c>
    </row>
    <row r="2041" spans="1:13" x14ac:dyDescent="0.35">
      <c r="A2041">
        <v>11</v>
      </c>
      <c r="B2041" t="s">
        <v>9</v>
      </c>
      <c r="C2041">
        <v>3</v>
      </c>
      <c r="D2041">
        <v>2</v>
      </c>
      <c r="E2041" t="s">
        <v>9</v>
      </c>
      <c r="F2041">
        <v>3</v>
      </c>
      <c r="G2041">
        <v>1</v>
      </c>
      <c r="H2041" t="s">
        <v>10</v>
      </c>
      <c r="I2041">
        <f t="shared" si="124"/>
        <v>1</v>
      </c>
      <c r="J2041">
        <f>IF(Table2[[#This Row],[Drained_after_socializing]]="Yes",1,IF(Table2[[#This Row],[Drained_after_socializing]]="No",0,""))</f>
        <v>1</v>
      </c>
      <c r="K2041">
        <f t="shared" si="125"/>
        <v>0</v>
      </c>
      <c r="L2041" t="str">
        <f t="shared" si="126"/>
        <v>High</v>
      </c>
      <c r="M2041">
        <f t="shared" si="127"/>
        <v>4.5061608304100043</v>
      </c>
    </row>
    <row r="2042" spans="1:13" x14ac:dyDescent="0.35">
      <c r="A2042">
        <v>6</v>
      </c>
      <c r="B2042" t="s">
        <v>9</v>
      </c>
      <c r="C2042">
        <v>2</v>
      </c>
      <c r="D2042">
        <v>0</v>
      </c>
      <c r="E2042" t="s">
        <v>9</v>
      </c>
      <c r="F2042">
        <v>5</v>
      </c>
      <c r="G2042">
        <v>0</v>
      </c>
      <c r="H2042" t="s">
        <v>10</v>
      </c>
      <c r="I2042">
        <f t="shared" si="124"/>
        <v>1</v>
      </c>
      <c r="J2042">
        <f>IF(Table2[[#This Row],[Drained_after_socializing]]="Yes",1,IF(Table2[[#This Row],[Drained_after_socializing]]="No",0,""))</f>
        <v>1</v>
      </c>
      <c r="K2042">
        <f t="shared" si="125"/>
        <v>0</v>
      </c>
      <c r="L2042" t="str">
        <f t="shared" si="126"/>
        <v>Medium</v>
      </c>
      <c r="M2042">
        <f t="shared" si="127"/>
        <v>4.5061608304100043</v>
      </c>
    </row>
    <row r="2043" spans="1:13" x14ac:dyDescent="0.35">
      <c r="A2043">
        <v>5</v>
      </c>
      <c r="B2043" t="s">
        <v>9</v>
      </c>
      <c r="C2043">
        <v>2</v>
      </c>
      <c r="D2043">
        <v>0</v>
      </c>
      <c r="E2043" t="s">
        <v>9</v>
      </c>
      <c r="F2043">
        <v>4</v>
      </c>
      <c r="G2043">
        <v>0</v>
      </c>
      <c r="H2043" t="s">
        <v>10</v>
      </c>
      <c r="I2043">
        <f t="shared" si="124"/>
        <v>1</v>
      </c>
      <c r="J2043">
        <f>IF(Table2[[#This Row],[Drained_after_socializing]]="Yes",1,IF(Table2[[#This Row],[Drained_after_socializing]]="No",0,""))</f>
        <v>1</v>
      </c>
      <c r="K2043">
        <f t="shared" si="125"/>
        <v>0</v>
      </c>
      <c r="L2043" t="str">
        <f t="shared" si="126"/>
        <v>Medium</v>
      </c>
      <c r="M2043">
        <f t="shared" si="127"/>
        <v>4.5061608304100043</v>
      </c>
    </row>
    <row r="2044" spans="1:13" x14ac:dyDescent="0.35">
      <c r="A2044">
        <v>8</v>
      </c>
      <c r="B2044" t="s">
        <v>9</v>
      </c>
      <c r="C2044">
        <v>2</v>
      </c>
      <c r="D2044">
        <v>2</v>
      </c>
      <c r="E2044" t="s">
        <v>9</v>
      </c>
      <c r="F2044">
        <v>3</v>
      </c>
      <c r="G2044">
        <v>1</v>
      </c>
      <c r="H2044" t="s">
        <v>10</v>
      </c>
      <c r="I2044">
        <f t="shared" si="124"/>
        <v>1</v>
      </c>
      <c r="J2044">
        <f>IF(Table2[[#This Row],[Drained_after_socializing]]="Yes",1,IF(Table2[[#This Row],[Drained_after_socializing]]="No",0,""))</f>
        <v>1</v>
      </c>
      <c r="K2044">
        <f t="shared" si="125"/>
        <v>0</v>
      </c>
      <c r="L2044" t="str">
        <f t="shared" si="126"/>
        <v>High</v>
      </c>
      <c r="M2044">
        <f t="shared" si="127"/>
        <v>4.5061608304100043</v>
      </c>
    </row>
    <row r="2045" spans="1:13" x14ac:dyDescent="0.35">
      <c r="A2045">
        <v>5</v>
      </c>
      <c r="B2045" t="s">
        <v>9</v>
      </c>
      <c r="C2045">
        <v>0</v>
      </c>
      <c r="D2045">
        <v>2</v>
      </c>
      <c r="E2045" t="s">
        <v>9</v>
      </c>
      <c r="F2045">
        <v>1</v>
      </c>
      <c r="G2045">
        <v>2</v>
      </c>
      <c r="H2045" t="s">
        <v>10</v>
      </c>
      <c r="I2045">
        <f t="shared" si="124"/>
        <v>1</v>
      </c>
      <c r="J2045">
        <f>IF(Table2[[#This Row],[Drained_after_socializing]]="Yes",1,IF(Table2[[#This Row],[Drained_after_socializing]]="No",0,""))</f>
        <v>1</v>
      </c>
      <c r="K2045">
        <f t="shared" si="125"/>
        <v>0</v>
      </c>
      <c r="L2045" t="str">
        <f t="shared" si="126"/>
        <v>Medium</v>
      </c>
      <c r="M2045">
        <f t="shared" si="127"/>
        <v>4.5061608304100043</v>
      </c>
    </row>
    <row r="2046" spans="1:13" x14ac:dyDescent="0.35">
      <c r="A2046">
        <v>2</v>
      </c>
      <c r="B2046" t="s">
        <v>7</v>
      </c>
      <c r="C2046">
        <v>8</v>
      </c>
      <c r="D2046">
        <v>5</v>
      </c>
      <c r="E2046" t="s">
        <v>7</v>
      </c>
      <c r="F2046">
        <v>13</v>
      </c>
      <c r="G2046">
        <v>7</v>
      </c>
      <c r="H2046" t="s">
        <v>10</v>
      </c>
      <c r="I2046">
        <f t="shared" si="124"/>
        <v>0</v>
      </c>
      <c r="J2046">
        <f>IF(Table2[[#This Row],[Drained_after_socializing]]="Yes",1,IF(Table2[[#This Row],[Drained_after_socializing]]="No",0,""))</f>
        <v>0</v>
      </c>
      <c r="K2046">
        <f t="shared" si="125"/>
        <v>0</v>
      </c>
      <c r="L2046" t="str">
        <f t="shared" si="126"/>
        <v>Low</v>
      </c>
      <c r="M2046">
        <f t="shared" si="127"/>
        <v>4.5061608304100043</v>
      </c>
    </row>
    <row r="2047" spans="1:13" x14ac:dyDescent="0.35">
      <c r="A2047">
        <v>3</v>
      </c>
      <c r="B2047" t="s">
        <v>7</v>
      </c>
      <c r="C2047">
        <v>8</v>
      </c>
      <c r="D2047">
        <v>5</v>
      </c>
      <c r="E2047" t="s">
        <v>7</v>
      </c>
      <c r="F2047">
        <v>15</v>
      </c>
      <c r="G2047">
        <v>7</v>
      </c>
      <c r="H2047" t="s">
        <v>8</v>
      </c>
      <c r="I2047">
        <f t="shared" si="124"/>
        <v>0</v>
      </c>
      <c r="J2047">
        <f>IF(Table2[[#This Row],[Drained_after_socializing]]="Yes",1,IF(Table2[[#This Row],[Drained_after_socializing]]="No",0,""))</f>
        <v>0</v>
      </c>
      <c r="K2047">
        <f t="shared" si="125"/>
        <v>1</v>
      </c>
      <c r="L2047" t="str">
        <f t="shared" si="126"/>
        <v>Low</v>
      </c>
      <c r="M2047">
        <f t="shared" si="127"/>
        <v>0</v>
      </c>
    </row>
    <row r="2048" spans="1:13" x14ac:dyDescent="0.35">
      <c r="A2048">
        <v>11</v>
      </c>
      <c r="B2048" t="s">
        <v>9</v>
      </c>
      <c r="C2048">
        <v>2</v>
      </c>
      <c r="D2048">
        <v>2</v>
      </c>
      <c r="E2048" t="s">
        <v>9</v>
      </c>
      <c r="F2048">
        <v>1</v>
      </c>
      <c r="G2048">
        <v>2</v>
      </c>
      <c r="H2048" t="s">
        <v>8</v>
      </c>
      <c r="I2048">
        <f t="shared" si="124"/>
        <v>1</v>
      </c>
      <c r="J2048">
        <f>IF(Table2[[#This Row],[Drained_after_socializing]]="Yes",1,IF(Table2[[#This Row],[Drained_after_socializing]]="No",0,""))</f>
        <v>1</v>
      </c>
      <c r="K2048">
        <f t="shared" si="125"/>
        <v>1</v>
      </c>
      <c r="L2048" t="str">
        <f t="shared" si="126"/>
        <v>High</v>
      </c>
      <c r="M2048">
        <f t="shared" si="127"/>
        <v>0</v>
      </c>
    </row>
    <row r="2049" spans="1:13" x14ac:dyDescent="0.35">
      <c r="A2049">
        <v>1</v>
      </c>
      <c r="B2049" t="s">
        <v>7</v>
      </c>
      <c r="C2049">
        <v>4</v>
      </c>
      <c r="D2049">
        <v>4</v>
      </c>
      <c r="E2049" t="s">
        <v>7</v>
      </c>
      <c r="F2049">
        <v>8</v>
      </c>
      <c r="G2049">
        <v>8</v>
      </c>
      <c r="H2049" t="s">
        <v>8</v>
      </c>
      <c r="I2049">
        <f t="shared" si="124"/>
        <v>0</v>
      </c>
      <c r="J2049">
        <f>IF(Table2[[#This Row],[Drained_after_socializing]]="Yes",1,IF(Table2[[#This Row],[Drained_after_socializing]]="No",0,""))</f>
        <v>0</v>
      </c>
      <c r="K2049">
        <f t="shared" si="125"/>
        <v>1</v>
      </c>
      <c r="L2049" t="str">
        <f t="shared" si="126"/>
        <v>Low</v>
      </c>
      <c r="M2049">
        <f t="shared" si="127"/>
        <v>0</v>
      </c>
    </row>
    <row r="2050" spans="1:13" x14ac:dyDescent="0.35">
      <c r="A2050">
        <v>0</v>
      </c>
      <c r="B2050" t="s">
        <v>7</v>
      </c>
      <c r="C2050">
        <v>9</v>
      </c>
      <c r="D2050">
        <v>5</v>
      </c>
      <c r="E2050" t="s">
        <v>7</v>
      </c>
      <c r="F2050">
        <v>15</v>
      </c>
      <c r="G2050">
        <v>7</v>
      </c>
      <c r="H2050" t="s">
        <v>8</v>
      </c>
      <c r="I2050">
        <f t="shared" ref="I2050:I2113" si="128">IF(B2050="Yes",1,IF(B2050="No",0,""))</f>
        <v>0</v>
      </c>
      <c r="J2050">
        <f>IF(Table2[[#This Row],[Drained_after_socializing]]="Yes",1,IF(Table2[[#This Row],[Drained_after_socializing]]="No",0,""))</f>
        <v>0</v>
      </c>
      <c r="K2050">
        <f t="shared" ref="K2050:K2113" si="129">IF(H2050="Extrovert",1,IF(H2050="Introvert",0,""))</f>
        <v>1</v>
      </c>
      <c r="L2050" t="str">
        <f t="shared" ref="L2050:L2113" si="130">IF(A2050&lt;=3,"Low",IF(A2050&lt;=7,"Medium","High"))</f>
        <v>Low</v>
      </c>
      <c r="M2050">
        <f t="shared" ref="M2050:M2113" si="131">AVERAGE(IF(H:H="Introvert",A:A))</f>
        <v>0</v>
      </c>
    </row>
    <row r="2051" spans="1:13" x14ac:dyDescent="0.35">
      <c r="A2051">
        <v>1</v>
      </c>
      <c r="B2051" t="s">
        <v>7</v>
      </c>
      <c r="C2051">
        <v>6</v>
      </c>
      <c r="D2051">
        <v>5</v>
      </c>
      <c r="E2051" t="s">
        <v>7</v>
      </c>
      <c r="F2051">
        <v>10</v>
      </c>
      <c r="G2051">
        <v>4</v>
      </c>
      <c r="H2051" t="s">
        <v>8</v>
      </c>
      <c r="I2051">
        <f t="shared" si="128"/>
        <v>0</v>
      </c>
      <c r="J2051">
        <f>IF(Table2[[#This Row],[Drained_after_socializing]]="Yes",1,IF(Table2[[#This Row],[Drained_after_socializing]]="No",0,""))</f>
        <v>0</v>
      </c>
      <c r="K2051">
        <f t="shared" si="129"/>
        <v>1</v>
      </c>
      <c r="L2051" t="str">
        <f t="shared" si="130"/>
        <v>Low</v>
      </c>
      <c r="M2051">
        <f t="shared" si="131"/>
        <v>0</v>
      </c>
    </row>
    <row r="2052" spans="1:13" x14ac:dyDescent="0.35">
      <c r="A2052">
        <v>11</v>
      </c>
      <c r="B2052" t="s">
        <v>9</v>
      </c>
      <c r="C2052">
        <v>2</v>
      </c>
      <c r="D2052">
        <v>2</v>
      </c>
      <c r="E2052" t="s">
        <v>9</v>
      </c>
      <c r="F2052">
        <v>5</v>
      </c>
      <c r="G2052">
        <v>0</v>
      </c>
      <c r="H2052" t="s">
        <v>10</v>
      </c>
      <c r="I2052">
        <f t="shared" si="128"/>
        <v>1</v>
      </c>
      <c r="J2052">
        <f>IF(Table2[[#This Row],[Drained_after_socializing]]="Yes",1,IF(Table2[[#This Row],[Drained_after_socializing]]="No",0,""))</f>
        <v>1</v>
      </c>
      <c r="K2052">
        <f t="shared" si="129"/>
        <v>0</v>
      </c>
      <c r="L2052" t="str">
        <f t="shared" si="130"/>
        <v>High</v>
      </c>
      <c r="M2052">
        <f t="shared" si="131"/>
        <v>4.5061608304100043</v>
      </c>
    </row>
    <row r="2053" spans="1:13" x14ac:dyDescent="0.35">
      <c r="A2053">
        <v>2</v>
      </c>
      <c r="B2053" t="s">
        <v>7</v>
      </c>
      <c r="C2053">
        <v>4</v>
      </c>
      <c r="D2053">
        <v>5</v>
      </c>
      <c r="E2053" t="s">
        <v>7</v>
      </c>
      <c r="F2053">
        <v>13</v>
      </c>
      <c r="G2053">
        <v>3</v>
      </c>
      <c r="H2053" t="s">
        <v>8</v>
      </c>
      <c r="I2053">
        <f t="shared" si="128"/>
        <v>0</v>
      </c>
      <c r="J2053">
        <f>IF(Table2[[#This Row],[Drained_after_socializing]]="Yes",1,IF(Table2[[#This Row],[Drained_after_socializing]]="No",0,""))</f>
        <v>0</v>
      </c>
      <c r="K2053">
        <f t="shared" si="129"/>
        <v>1</v>
      </c>
      <c r="L2053" t="str">
        <f t="shared" si="130"/>
        <v>Low</v>
      </c>
      <c r="M2053">
        <f t="shared" si="131"/>
        <v>0</v>
      </c>
    </row>
    <row r="2054" spans="1:13" x14ac:dyDescent="0.35">
      <c r="A2054">
        <v>1</v>
      </c>
      <c r="B2054" t="s">
        <v>7</v>
      </c>
      <c r="C2054">
        <v>5</v>
      </c>
      <c r="D2054">
        <v>4</v>
      </c>
      <c r="E2054" t="s">
        <v>7</v>
      </c>
      <c r="F2054">
        <v>7</v>
      </c>
      <c r="G2054">
        <v>3</v>
      </c>
      <c r="H2054" t="s">
        <v>8</v>
      </c>
      <c r="I2054">
        <f t="shared" si="128"/>
        <v>0</v>
      </c>
      <c r="J2054">
        <f>IF(Table2[[#This Row],[Drained_after_socializing]]="Yes",1,IF(Table2[[#This Row],[Drained_after_socializing]]="No",0,""))</f>
        <v>0</v>
      </c>
      <c r="K2054">
        <f t="shared" si="129"/>
        <v>1</v>
      </c>
      <c r="L2054" t="str">
        <f t="shared" si="130"/>
        <v>Low</v>
      </c>
      <c r="M2054">
        <f t="shared" si="131"/>
        <v>0</v>
      </c>
    </row>
    <row r="2055" spans="1:13" x14ac:dyDescent="0.35">
      <c r="A2055">
        <v>3</v>
      </c>
      <c r="B2055" t="s">
        <v>7</v>
      </c>
      <c r="C2055">
        <v>7</v>
      </c>
      <c r="D2055">
        <v>3</v>
      </c>
      <c r="E2055" t="s">
        <v>7</v>
      </c>
      <c r="F2055">
        <v>12</v>
      </c>
      <c r="G2055">
        <v>6</v>
      </c>
      <c r="H2055" t="s">
        <v>8</v>
      </c>
      <c r="I2055">
        <f t="shared" si="128"/>
        <v>0</v>
      </c>
      <c r="J2055">
        <f>IF(Table2[[#This Row],[Drained_after_socializing]]="Yes",1,IF(Table2[[#This Row],[Drained_after_socializing]]="No",0,""))</f>
        <v>0</v>
      </c>
      <c r="K2055">
        <f t="shared" si="129"/>
        <v>1</v>
      </c>
      <c r="L2055" t="str">
        <f t="shared" si="130"/>
        <v>Low</v>
      </c>
      <c r="M2055">
        <f t="shared" si="131"/>
        <v>0</v>
      </c>
    </row>
    <row r="2056" spans="1:13" x14ac:dyDescent="0.35">
      <c r="A2056">
        <v>9</v>
      </c>
      <c r="B2056" t="s">
        <v>9</v>
      </c>
      <c r="C2056">
        <v>1</v>
      </c>
      <c r="D2056">
        <v>1</v>
      </c>
      <c r="E2056" t="s">
        <v>9</v>
      </c>
      <c r="F2056">
        <v>1</v>
      </c>
      <c r="G2056">
        <v>0</v>
      </c>
      <c r="H2056" t="s">
        <v>10</v>
      </c>
      <c r="I2056">
        <f t="shared" si="128"/>
        <v>1</v>
      </c>
      <c r="J2056">
        <f>IF(Table2[[#This Row],[Drained_after_socializing]]="Yes",1,IF(Table2[[#This Row],[Drained_after_socializing]]="No",0,""))</f>
        <v>1</v>
      </c>
      <c r="K2056">
        <f t="shared" si="129"/>
        <v>0</v>
      </c>
      <c r="L2056" t="str">
        <f t="shared" si="130"/>
        <v>High</v>
      </c>
      <c r="M2056">
        <f t="shared" si="131"/>
        <v>4.5061608304100043</v>
      </c>
    </row>
    <row r="2057" spans="1:13" x14ac:dyDescent="0.35">
      <c r="A2057">
        <v>9</v>
      </c>
      <c r="B2057" t="s">
        <v>9</v>
      </c>
      <c r="C2057">
        <v>1</v>
      </c>
      <c r="D2057">
        <v>1</v>
      </c>
      <c r="E2057" t="s">
        <v>9</v>
      </c>
      <c r="F2057">
        <v>4</v>
      </c>
      <c r="G2057">
        <v>1</v>
      </c>
      <c r="H2057" t="s">
        <v>10</v>
      </c>
      <c r="I2057">
        <f t="shared" si="128"/>
        <v>1</v>
      </c>
      <c r="J2057">
        <f>IF(Table2[[#This Row],[Drained_after_socializing]]="Yes",1,IF(Table2[[#This Row],[Drained_after_socializing]]="No",0,""))</f>
        <v>1</v>
      </c>
      <c r="K2057">
        <f t="shared" si="129"/>
        <v>0</v>
      </c>
      <c r="L2057" t="str">
        <f t="shared" si="130"/>
        <v>High</v>
      </c>
      <c r="M2057">
        <f t="shared" si="131"/>
        <v>4.5061608304100043</v>
      </c>
    </row>
    <row r="2058" spans="1:13" x14ac:dyDescent="0.35">
      <c r="A2058">
        <v>11</v>
      </c>
      <c r="B2058" t="s">
        <v>7</v>
      </c>
      <c r="C2058">
        <v>0</v>
      </c>
      <c r="D2058">
        <v>2</v>
      </c>
      <c r="E2058" t="s">
        <v>9</v>
      </c>
      <c r="F2058">
        <v>3</v>
      </c>
      <c r="G2058">
        <v>2</v>
      </c>
      <c r="H2058" t="s">
        <v>10</v>
      </c>
      <c r="I2058">
        <f t="shared" si="128"/>
        <v>0</v>
      </c>
      <c r="J2058">
        <f>IF(Table2[[#This Row],[Drained_after_socializing]]="Yes",1,IF(Table2[[#This Row],[Drained_after_socializing]]="No",0,""))</f>
        <v>1</v>
      </c>
      <c r="K2058">
        <f t="shared" si="129"/>
        <v>0</v>
      </c>
      <c r="L2058" t="str">
        <f t="shared" si="130"/>
        <v>High</v>
      </c>
      <c r="M2058">
        <f t="shared" si="131"/>
        <v>4.5061608304100043</v>
      </c>
    </row>
    <row r="2059" spans="1:13" x14ac:dyDescent="0.35">
      <c r="A2059">
        <v>10</v>
      </c>
      <c r="B2059" t="s">
        <v>9</v>
      </c>
      <c r="C2059">
        <v>3</v>
      </c>
      <c r="D2059">
        <v>1</v>
      </c>
      <c r="E2059" t="s">
        <v>9</v>
      </c>
      <c r="F2059">
        <v>4</v>
      </c>
      <c r="G2059">
        <v>1</v>
      </c>
      <c r="H2059" t="s">
        <v>10</v>
      </c>
      <c r="I2059">
        <f t="shared" si="128"/>
        <v>1</v>
      </c>
      <c r="J2059">
        <f>IF(Table2[[#This Row],[Drained_after_socializing]]="Yes",1,IF(Table2[[#This Row],[Drained_after_socializing]]="No",0,""))</f>
        <v>1</v>
      </c>
      <c r="K2059">
        <f t="shared" si="129"/>
        <v>0</v>
      </c>
      <c r="L2059" t="str">
        <f t="shared" si="130"/>
        <v>High</v>
      </c>
      <c r="M2059">
        <f t="shared" si="131"/>
        <v>4.5061608304100043</v>
      </c>
    </row>
    <row r="2060" spans="1:13" x14ac:dyDescent="0.35">
      <c r="A2060">
        <v>1</v>
      </c>
      <c r="B2060" t="s">
        <v>7</v>
      </c>
      <c r="C2060">
        <v>6</v>
      </c>
      <c r="D2060">
        <v>6</v>
      </c>
      <c r="E2060" t="s">
        <v>7</v>
      </c>
      <c r="F2060">
        <v>12</v>
      </c>
      <c r="G2060">
        <v>4</v>
      </c>
      <c r="H2060" t="s">
        <v>8</v>
      </c>
      <c r="I2060">
        <f t="shared" si="128"/>
        <v>0</v>
      </c>
      <c r="J2060">
        <f>IF(Table2[[#This Row],[Drained_after_socializing]]="Yes",1,IF(Table2[[#This Row],[Drained_after_socializing]]="No",0,""))</f>
        <v>0</v>
      </c>
      <c r="K2060">
        <f t="shared" si="129"/>
        <v>1</v>
      </c>
      <c r="L2060" t="str">
        <f t="shared" si="130"/>
        <v>Low</v>
      </c>
      <c r="M2060">
        <f t="shared" si="131"/>
        <v>0</v>
      </c>
    </row>
    <row r="2061" spans="1:13" x14ac:dyDescent="0.35">
      <c r="A2061">
        <v>1</v>
      </c>
      <c r="B2061" t="s">
        <v>7</v>
      </c>
      <c r="C2061">
        <v>8</v>
      </c>
      <c r="D2061">
        <v>3</v>
      </c>
      <c r="E2061" t="s">
        <v>7</v>
      </c>
      <c r="F2061">
        <v>6</v>
      </c>
      <c r="G2061">
        <v>7</v>
      </c>
      <c r="H2061" t="s">
        <v>8</v>
      </c>
      <c r="I2061">
        <f t="shared" si="128"/>
        <v>0</v>
      </c>
      <c r="J2061">
        <f>IF(Table2[[#This Row],[Drained_after_socializing]]="Yes",1,IF(Table2[[#This Row],[Drained_after_socializing]]="No",0,""))</f>
        <v>0</v>
      </c>
      <c r="K2061">
        <f t="shared" si="129"/>
        <v>1</v>
      </c>
      <c r="L2061" t="str">
        <f t="shared" si="130"/>
        <v>Low</v>
      </c>
      <c r="M2061">
        <f t="shared" si="131"/>
        <v>0</v>
      </c>
    </row>
    <row r="2062" spans="1:13" x14ac:dyDescent="0.35">
      <c r="A2062">
        <v>4</v>
      </c>
      <c r="B2062" t="s">
        <v>9</v>
      </c>
      <c r="C2062">
        <v>1</v>
      </c>
      <c r="D2062">
        <v>1</v>
      </c>
      <c r="E2062" t="s">
        <v>9</v>
      </c>
      <c r="F2062">
        <v>4</v>
      </c>
      <c r="G2062">
        <v>1</v>
      </c>
      <c r="H2062" t="s">
        <v>10</v>
      </c>
      <c r="I2062">
        <f t="shared" si="128"/>
        <v>1</v>
      </c>
      <c r="J2062">
        <f>IF(Table2[[#This Row],[Drained_after_socializing]]="Yes",1,IF(Table2[[#This Row],[Drained_after_socializing]]="No",0,""))</f>
        <v>1</v>
      </c>
      <c r="K2062">
        <f t="shared" si="129"/>
        <v>0</v>
      </c>
      <c r="L2062" t="str">
        <f t="shared" si="130"/>
        <v>Medium</v>
      </c>
      <c r="M2062">
        <f t="shared" si="131"/>
        <v>4.5061608304100043</v>
      </c>
    </row>
    <row r="2063" spans="1:13" x14ac:dyDescent="0.35">
      <c r="A2063">
        <v>1</v>
      </c>
      <c r="B2063" t="s">
        <v>7</v>
      </c>
      <c r="C2063">
        <v>6</v>
      </c>
      <c r="D2063">
        <v>6</v>
      </c>
      <c r="E2063" t="s">
        <v>7</v>
      </c>
      <c r="F2063">
        <v>12</v>
      </c>
      <c r="G2063">
        <v>5</v>
      </c>
      <c r="H2063" t="s">
        <v>8</v>
      </c>
      <c r="I2063">
        <f t="shared" si="128"/>
        <v>0</v>
      </c>
      <c r="J2063">
        <f>IF(Table2[[#This Row],[Drained_after_socializing]]="Yes",1,IF(Table2[[#This Row],[Drained_after_socializing]]="No",0,""))</f>
        <v>0</v>
      </c>
      <c r="K2063">
        <f t="shared" si="129"/>
        <v>1</v>
      </c>
      <c r="L2063" t="str">
        <f t="shared" si="130"/>
        <v>Low</v>
      </c>
      <c r="M2063">
        <f t="shared" si="131"/>
        <v>0</v>
      </c>
    </row>
    <row r="2064" spans="1:13" x14ac:dyDescent="0.35">
      <c r="A2064">
        <v>1</v>
      </c>
      <c r="B2064" t="s">
        <v>7</v>
      </c>
      <c r="C2064">
        <v>7</v>
      </c>
      <c r="D2064">
        <v>6</v>
      </c>
      <c r="E2064" t="s">
        <v>7</v>
      </c>
      <c r="F2064">
        <v>12</v>
      </c>
      <c r="G2064">
        <v>4</v>
      </c>
      <c r="H2064" t="s">
        <v>8</v>
      </c>
      <c r="I2064">
        <f t="shared" si="128"/>
        <v>0</v>
      </c>
      <c r="J2064">
        <f>IF(Table2[[#This Row],[Drained_after_socializing]]="Yes",1,IF(Table2[[#This Row],[Drained_after_socializing]]="No",0,""))</f>
        <v>0</v>
      </c>
      <c r="K2064">
        <f t="shared" si="129"/>
        <v>1</v>
      </c>
      <c r="L2064" t="str">
        <f t="shared" si="130"/>
        <v>Low</v>
      </c>
      <c r="M2064">
        <f t="shared" si="131"/>
        <v>0</v>
      </c>
    </row>
    <row r="2065" spans="1:13" x14ac:dyDescent="0.35">
      <c r="A2065">
        <v>9</v>
      </c>
      <c r="B2065" t="s">
        <v>9</v>
      </c>
      <c r="C2065">
        <v>0</v>
      </c>
      <c r="D2065">
        <v>3</v>
      </c>
      <c r="E2065" t="s">
        <v>9</v>
      </c>
      <c r="F2065">
        <v>3</v>
      </c>
      <c r="G2065">
        <v>2</v>
      </c>
      <c r="H2065" t="s">
        <v>10</v>
      </c>
      <c r="I2065">
        <f t="shared" si="128"/>
        <v>1</v>
      </c>
      <c r="J2065">
        <f>IF(Table2[[#This Row],[Drained_after_socializing]]="Yes",1,IF(Table2[[#This Row],[Drained_after_socializing]]="No",0,""))</f>
        <v>1</v>
      </c>
      <c r="K2065">
        <f t="shared" si="129"/>
        <v>0</v>
      </c>
      <c r="L2065" t="str">
        <f t="shared" si="130"/>
        <v>High</v>
      </c>
      <c r="M2065">
        <f t="shared" si="131"/>
        <v>4.5061608304100043</v>
      </c>
    </row>
    <row r="2066" spans="1:13" x14ac:dyDescent="0.35">
      <c r="A2066">
        <v>11</v>
      </c>
      <c r="B2066" t="s">
        <v>9</v>
      </c>
      <c r="C2066">
        <v>0</v>
      </c>
      <c r="D2066">
        <v>2</v>
      </c>
      <c r="E2066" t="s">
        <v>9</v>
      </c>
      <c r="F2066">
        <v>3</v>
      </c>
      <c r="G2066">
        <v>0</v>
      </c>
      <c r="H2066" t="s">
        <v>10</v>
      </c>
      <c r="I2066">
        <f t="shared" si="128"/>
        <v>1</v>
      </c>
      <c r="J2066">
        <f>IF(Table2[[#This Row],[Drained_after_socializing]]="Yes",1,IF(Table2[[#This Row],[Drained_after_socializing]]="No",0,""))</f>
        <v>1</v>
      </c>
      <c r="K2066">
        <f t="shared" si="129"/>
        <v>0</v>
      </c>
      <c r="L2066" t="str">
        <f t="shared" si="130"/>
        <v>High</v>
      </c>
      <c r="M2066">
        <f t="shared" si="131"/>
        <v>4.5061608304100043</v>
      </c>
    </row>
    <row r="2067" spans="1:13" x14ac:dyDescent="0.35">
      <c r="A2067">
        <v>10</v>
      </c>
      <c r="B2067" t="s">
        <v>9</v>
      </c>
      <c r="C2067">
        <v>3</v>
      </c>
      <c r="D2067">
        <v>2</v>
      </c>
      <c r="E2067" t="s">
        <v>9</v>
      </c>
      <c r="F2067">
        <v>1</v>
      </c>
      <c r="G2067">
        <v>2</v>
      </c>
      <c r="H2067" t="s">
        <v>10</v>
      </c>
      <c r="I2067">
        <f t="shared" si="128"/>
        <v>1</v>
      </c>
      <c r="J2067">
        <f>IF(Table2[[#This Row],[Drained_after_socializing]]="Yes",1,IF(Table2[[#This Row],[Drained_after_socializing]]="No",0,""))</f>
        <v>1</v>
      </c>
      <c r="K2067">
        <f t="shared" si="129"/>
        <v>0</v>
      </c>
      <c r="L2067" t="str">
        <f t="shared" si="130"/>
        <v>High</v>
      </c>
      <c r="M2067">
        <f t="shared" si="131"/>
        <v>4.5061608304100043</v>
      </c>
    </row>
    <row r="2068" spans="1:13" x14ac:dyDescent="0.35">
      <c r="A2068">
        <v>6</v>
      </c>
      <c r="B2068" t="s">
        <v>9</v>
      </c>
      <c r="C2068">
        <v>3</v>
      </c>
      <c r="D2068">
        <v>0</v>
      </c>
      <c r="E2068" t="s">
        <v>9</v>
      </c>
      <c r="F2068">
        <v>2</v>
      </c>
      <c r="G2068">
        <v>0</v>
      </c>
      <c r="H2068" t="s">
        <v>10</v>
      </c>
      <c r="I2068">
        <f t="shared" si="128"/>
        <v>1</v>
      </c>
      <c r="J2068">
        <f>IF(Table2[[#This Row],[Drained_after_socializing]]="Yes",1,IF(Table2[[#This Row],[Drained_after_socializing]]="No",0,""))</f>
        <v>1</v>
      </c>
      <c r="K2068">
        <f t="shared" si="129"/>
        <v>0</v>
      </c>
      <c r="L2068" t="str">
        <f t="shared" si="130"/>
        <v>Medium</v>
      </c>
      <c r="M2068">
        <f t="shared" si="131"/>
        <v>4.5061608304100043</v>
      </c>
    </row>
    <row r="2069" spans="1:13" x14ac:dyDescent="0.35">
      <c r="A2069">
        <v>10</v>
      </c>
      <c r="B2069" t="s">
        <v>9</v>
      </c>
      <c r="C2069">
        <v>3.963354475</v>
      </c>
      <c r="D2069">
        <v>2</v>
      </c>
      <c r="E2069" t="s">
        <v>7</v>
      </c>
      <c r="F2069">
        <v>1</v>
      </c>
      <c r="G2069">
        <v>2</v>
      </c>
      <c r="H2069" t="s">
        <v>10</v>
      </c>
      <c r="I2069">
        <f t="shared" si="128"/>
        <v>1</v>
      </c>
      <c r="J2069">
        <f>IF(Table2[[#This Row],[Drained_after_socializing]]="Yes",1,IF(Table2[[#This Row],[Drained_after_socializing]]="No",0,""))</f>
        <v>0</v>
      </c>
      <c r="K2069">
        <f t="shared" si="129"/>
        <v>0</v>
      </c>
      <c r="L2069" t="str">
        <f t="shared" si="130"/>
        <v>High</v>
      </c>
      <c r="M2069">
        <f t="shared" si="131"/>
        <v>4.5061608304100043</v>
      </c>
    </row>
    <row r="2070" spans="1:13" x14ac:dyDescent="0.35">
      <c r="A2070">
        <v>10</v>
      </c>
      <c r="B2070" t="s">
        <v>9</v>
      </c>
      <c r="C2070">
        <v>0</v>
      </c>
      <c r="D2070">
        <v>1</v>
      </c>
      <c r="E2070" t="s">
        <v>9</v>
      </c>
      <c r="F2070">
        <v>4</v>
      </c>
      <c r="G2070">
        <v>2</v>
      </c>
      <c r="H2070" t="s">
        <v>10</v>
      </c>
      <c r="I2070">
        <f t="shared" si="128"/>
        <v>1</v>
      </c>
      <c r="J2070">
        <f>IF(Table2[[#This Row],[Drained_after_socializing]]="Yes",1,IF(Table2[[#This Row],[Drained_after_socializing]]="No",0,""))</f>
        <v>1</v>
      </c>
      <c r="K2070">
        <f t="shared" si="129"/>
        <v>0</v>
      </c>
      <c r="L2070" t="str">
        <f t="shared" si="130"/>
        <v>High</v>
      </c>
      <c r="M2070">
        <f t="shared" si="131"/>
        <v>4.5061608304100043</v>
      </c>
    </row>
    <row r="2071" spans="1:13" x14ac:dyDescent="0.35">
      <c r="A2071">
        <v>8</v>
      </c>
      <c r="B2071" t="s">
        <v>9</v>
      </c>
      <c r="C2071">
        <v>2</v>
      </c>
      <c r="D2071">
        <v>0</v>
      </c>
      <c r="E2071" t="s">
        <v>9</v>
      </c>
      <c r="F2071">
        <v>1</v>
      </c>
      <c r="G2071">
        <v>1</v>
      </c>
      <c r="H2071" t="s">
        <v>10</v>
      </c>
      <c r="I2071">
        <f t="shared" si="128"/>
        <v>1</v>
      </c>
      <c r="J2071">
        <f>IF(Table2[[#This Row],[Drained_after_socializing]]="Yes",1,IF(Table2[[#This Row],[Drained_after_socializing]]="No",0,""))</f>
        <v>1</v>
      </c>
      <c r="K2071">
        <f t="shared" si="129"/>
        <v>0</v>
      </c>
      <c r="L2071" t="str">
        <f t="shared" si="130"/>
        <v>High</v>
      </c>
      <c r="M2071">
        <f t="shared" si="131"/>
        <v>4.5061608304100043</v>
      </c>
    </row>
    <row r="2072" spans="1:13" x14ac:dyDescent="0.35">
      <c r="A2072">
        <v>9</v>
      </c>
      <c r="B2072" t="s">
        <v>9</v>
      </c>
      <c r="C2072">
        <v>0</v>
      </c>
      <c r="D2072">
        <v>2</v>
      </c>
      <c r="E2072" t="s">
        <v>9</v>
      </c>
      <c r="F2072">
        <v>3</v>
      </c>
      <c r="G2072">
        <v>1</v>
      </c>
      <c r="H2072" t="s">
        <v>10</v>
      </c>
      <c r="I2072">
        <f t="shared" si="128"/>
        <v>1</v>
      </c>
      <c r="J2072">
        <f>IF(Table2[[#This Row],[Drained_after_socializing]]="Yes",1,IF(Table2[[#This Row],[Drained_after_socializing]]="No",0,""))</f>
        <v>1</v>
      </c>
      <c r="K2072">
        <f t="shared" si="129"/>
        <v>0</v>
      </c>
      <c r="L2072" t="str">
        <f t="shared" si="130"/>
        <v>High</v>
      </c>
      <c r="M2072">
        <f t="shared" si="131"/>
        <v>4.5061608304100043</v>
      </c>
    </row>
    <row r="2073" spans="1:13" x14ac:dyDescent="0.35">
      <c r="A2073">
        <v>1</v>
      </c>
      <c r="B2073" t="s">
        <v>7</v>
      </c>
      <c r="C2073">
        <v>7</v>
      </c>
      <c r="D2073">
        <v>4</v>
      </c>
      <c r="E2073" t="s">
        <v>7</v>
      </c>
      <c r="F2073">
        <v>6</v>
      </c>
      <c r="G2073">
        <v>5</v>
      </c>
      <c r="H2073" t="s">
        <v>8</v>
      </c>
      <c r="I2073">
        <f t="shared" si="128"/>
        <v>0</v>
      </c>
      <c r="J2073">
        <f>IF(Table2[[#This Row],[Drained_after_socializing]]="Yes",1,IF(Table2[[#This Row],[Drained_after_socializing]]="No",0,""))</f>
        <v>0</v>
      </c>
      <c r="K2073">
        <f t="shared" si="129"/>
        <v>1</v>
      </c>
      <c r="L2073" t="str">
        <f t="shared" si="130"/>
        <v>Low</v>
      </c>
      <c r="M2073">
        <f t="shared" si="131"/>
        <v>0</v>
      </c>
    </row>
    <row r="2074" spans="1:13" x14ac:dyDescent="0.35">
      <c r="A2074">
        <v>7</v>
      </c>
      <c r="B2074" t="s">
        <v>9</v>
      </c>
      <c r="C2074">
        <v>1</v>
      </c>
      <c r="D2074">
        <v>1</v>
      </c>
      <c r="E2074" t="s">
        <v>9</v>
      </c>
      <c r="F2074">
        <v>2</v>
      </c>
      <c r="G2074">
        <v>2</v>
      </c>
      <c r="H2074" t="s">
        <v>10</v>
      </c>
      <c r="I2074">
        <f t="shared" si="128"/>
        <v>1</v>
      </c>
      <c r="J2074">
        <f>IF(Table2[[#This Row],[Drained_after_socializing]]="Yes",1,IF(Table2[[#This Row],[Drained_after_socializing]]="No",0,""))</f>
        <v>1</v>
      </c>
      <c r="K2074">
        <f t="shared" si="129"/>
        <v>0</v>
      </c>
      <c r="L2074" t="str">
        <f t="shared" si="130"/>
        <v>Medium</v>
      </c>
      <c r="M2074">
        <f t="shared" si="131"/>
        <v>4.5061608304100043</v>
      </c>
    </row>
    <row r="2075" spans="1:13" x14ac:dyDescent="0.35">
      <c r="A2075">
        <v>9</v>
      </c>
      <c r="B2075" t="s">
        <v>9</v>
      </c>
      <c r="C2075">
        <v>1</v>
      </c>
      <c r="D2075">
        <v>1</v>
      </c>
      <c r="E2075" t="s">
        <v>9</v>
      </c>
      <c r="F2075">
        <v>1</v>
      </c>
      <c r="G2075">
        <v>2</v>
      </c>
      <c r="H2075" t="s">
        <v>8</v>
      </c>
      <c r="I2075">
        <f t="shared" si="128"/>
        <v>1</v>
      </c>
      <c r="J2075">
        <f>IF(Table2[[#This Row],[Drained_after_socializing]]="Yes",1,IF(Table2[[#This Row],[Drained_after_socializing]]="No",0,""))</f>
        <v>1</v>
      </c>
      <c r="K2075">
        <f t="shared" si="129"/>
        <v>1</v>
      </c>
      <c r="L2075" t="str">
        <f t="shared" si="130"/>
        <v>High</v>
      </c>
      <c r="M2075">
        <f t="shared" si="131"/>
        <v>0</v>
      </c>
    </row>
    <row r="2076" spans="1:13" x14ac:dyDescent="0.35">
      <c r="A2076">
        <v>4</v>
      </c>
      <c r="B2076" t="s">
        <v>9</v>
      </c>
      <c r="C2076">
        <v>3</v>
      </c>
      <c r="D2076">
        <v>3</v>
      </c>
      <c r="E2076" t="s">
        <v>9</v>
      </c>
      <c r="F2076">
        <v>3</v>
      </c>
      <c r="G2076">
        <v>1</v>
      </c>
      <c r="H2076" t="s">
        <v>10</v>
      </c>
      <c r="I2076">
        <f t="shared" si="128"/>
        <v>1</v>
      </c>
      <c r="J2076">
        <f>IF(Table2[[#This Row],[Drained_after_socializing]]="Yes",1,IF(Table2[[#This Row],[Drained_after_socializing]]="No",0,""))</f>
        <v>1</v>
      </c>
      <c r="K2076">
        <f t="shared" si="129"/>
        <v>0</v>
      </c>
      <c r="L2076" t="str">
        <f t="shared" si="130"/>
        <v>Medium</v>
      </c>
      <c r="M2076">
        <f t="shared" si="131"/>
        <v>4.5061608304100043</v>
      </c>
    </row>
    <row r="2077" spans="1:13" x14ac:dyDescent="0.35">
      <c r="A2077">
        <v>3</v>
      </c>
      <c r="B2077" t="s">
        <v>7</v>
      </c>
      <c r="C2077">
        <v>8</v>
      </c>
      <c r="D2077">
        <v>4</v>
      </c>
      <c r="E2077" t="s">
        <v>7</v>
      </c>
      <c r="F2077">
        <v>12</v>
      </c>
      <c r="G2077">
        <v>6</v>
      </c>
      <c r="H2077" t="s">
        <v>8</v>
      </c>
      <c r="I2077">
        <f t="shared" si="128"/>
        <v>0</v>
      </c>
      <c r="J2077">
        <f>IF(Table2[[#This Row],[Drained_after_socializing]]="Yes",1,IF(Table2[[#This Row],[Drained_after_socializing]]="No",0,""))</f>
        <v>0</v>
      </c>
      <c r="K2077">
        <f t="shared" si="129"/>
        <v>1</v>
      </c>
      <c r="L2077" t="str">
        <f t="shared" si="130"/>
        <v>Low</v>
      </c>
      <c r="M2077">
        <f t="shared" si="131"/>
        <v>0</v>
      </c>
    </row>
    <row r="2078" spans="1:13" x14ac:dyDescent="0.35">
      <c r="A2078">
        <v>5</v>
      </c>
      <c r="B2078" t="s">
        <v>9</v>
      </c>
      <c r="C2078">
        <v>2</v>
      </c>
      <c r="D2078">
        <v>0</v>
      </c>
      <c r="E2078" t="s">
        <v>9</v>
      </c>
      <c r="F2078">
        <v>4</v>
      </c>
      <c r="G2078">
        <v>3.5647266310000001</v>
      </c>
      <c r="H2078" t="s">
        <v>10</v>
      </c>
      <c r="I2078">
        <f t="shared" si="128"/>
        <v>1</v>
      </c>
      <c r="J2078">
        <f>IF(Table2[[#This Row],[Drained_after_socializing]]="Yes",1,IF(Table2[[#This Row],[Drained_after_socializing]]="No",0,""))</f>
        <v>1</v>
      </c>
      <c r="K2078">
        <f t="shared" si="129"/>
        <v>0</v>
      </c>
      <c r="L2078" t="str">
        <f t="shared" si="130"/>
        <v>Medium</v>
      </c>
      <c r="M2078">
        <f t="shared" si="131"/>
        <v>4.5061608304100043</v>
      </c>
    </row>
    <row r="2079" spans="1:13" x14ac:dyDescent="0.35">
      <c r="A2079">
        <v>8</v>
      </c>
      <c r="B2079" t="s">
        <v>9</v>
      </c>
      <c r="C2079">
        <v>3</v>
      </c>
      <c r="D2079">
        <v>0</v>
      </c>
      <c r="E2079" t="s">
        <v>9</v>
      </c>
      <c r="F2079">
        <v>2</v>
      </c>
      <c r="G2079">
        <v>1</v>
      </c>
      <c r="H2079" t="s">
        <v>10</v>
      </c>
      <c r="I2079">
        <f t="shared" si="128"/>
        <v>1</v>
      </c>
      <c r="J2079">
        <f>IF(Table2[[#This Row],[Drained_after_socializing]]="Yes",1,IF(Table2[[#This Row],[Drained_after_socializing]]="No",0,""))</f>
        <v>1</v>
      </c>
      <c r="K2079">
        <f t="shared" si="129"/>
        <v>0</v>
      </c>
      <c r="L2079" t="str">
        <f t="shared" si="130"/>
        <v>High</v>
      </c>
      <c r="M2079">
        <f t="shared" si="131"/>
        <v>4.5061608304100043</v>
      </c>
    </row>
    <row r="2080" spans="1:13" x14ac:dyDescent="0.35">
      <c r="A2080">
        <v>3</v>
      </c>
      <c r="B2080" t="s">
        <v>7</v>
      </c>
      <c r="C2080">
        <v>5</v>
      </c>
      <c r="D2080">
        <v>6</v>
      </c>
      <c r="E2080" t="s">
        <v>7</v>
      </c>
      <c r="F2080">
        <v>10</v>
      </c>
      <c r="G2080">
        <v>9</v>
      </c>
      <c r="H2080" t="s">
        <v>8</v>
      </c>
      <c r="I2080">
        <f t="shared" si="128"/>
        <v>0</v>
      </c>
      <c r="J2080">
        <f>IF(Table2[[#This Row],[Drained_after_socializing]]="Yes",1,IF(Table2[[#This Row],[Drained_after_socializing]]="No",0,""))</f>
        <v>0</v>
      </c>
      <c r="K2080">
        <f t="shared" si="129"/>
        <v>1</v>
      </c>
      <c r="L2080" t="str">
        <f t="shared" si="130"/>
        <v>Low</v>
      </c>
      <c r="M2080">
        <f t="shared" si="131"/>
        <v>0</v>
      </c>
    </row>
    <row r="2081" spans="1:13" x14ac:dyDescent="0.35">
      <c r="A2081">
        <v>3</v>
      </c>
      <c r="B2081" t="s">
        <v>7</v>
      </c>
      <c r="C2081">
        <v>9</v>
      </c>
      <c r="D2081">
        <v>4</v>
      </c>
      <c r="E2081" t="s">
        <v>7</v>
      </c>
      <c r="F2081">
        <v>11</v>
      </c>
      <c r="G2081">
        <v>5</v>
      </c>
      <c r="H2081" t="s">
        <v>8</v>
      </c>
      <c r="I2081">
        <f t="shared" si="128"/>
        <v>0</v>
      </c>
      <c r="J2081">
        <f>IF(Table2[[#This Row],[Drained_after_socializing]]="Yes",1,IF(Table2[[#This Row],[Drained_after_socializing]]="No",0,""))</f>
        <v>0</v>
      </c>
      <c r="K2081">
        <f t="shared" si="129"/>
        <v>1</v>
      </c>
      <c r="L2081" t="str">
        <f t="shared" si="130"/>
        <v>Low</v>
      </c>
      <c r="M2081">
        <f t="shared" si="131"/>
        <v>0</v>
      </c>
    </row>
    <row r="2082" spans="1:13" x14ac:dyDescent="0.35">
      <c r="A2082">
        <v>3</v>
      </c>
      <c r="B2082" t="s">
        <v>7</v>
      </c>
      <c r="C2082">
        <v>9</v>
      </c>
      <c r="D2082">
        <v>6</v>
      </c>
      <c r="E2082" t="s">
        <v>7</v>
      </c>
      <c r="F2082">
        <v>9</v>
      </c>
      <c r="G2082">
        <v>8</v>
      </c>
      <c r="H2082" t="s">
        <v>8</v>
      </c>
      <c r="I2082">
        <f t="shared" si="128"/>
        <v>0</v>
      </c>
      <c r="J2082">
        <f>IF(Table2[[#This Row],[Drained_after_socializing]]="Yes",1,IF(Table2[[#This Row],[Drained_after_socializing]]="No",0,""))</f>
        <v>0</v>
      </c>
      <c r="K2082">
        <f t="shared" si="129"/>
        <v>1</v>
      </c>
      <c r="L2082" t="str">
        <f t="shared" si="130"/>
        <v>Low</v>
      </c>
      <c r="M2082">
        <f t="shared" si="131"/>
        <v>0</v>
      </c>
    </row>
    <row r="2083" spans="1:13" x14ac:dyDescent="0.35">
      <c r="A2083">
        <v>5</v>
      </c>
      <c r="B2083" t="s">
        <v>9</v>
      </c>
      <c r="C2083">
        <v>3</v>
      </c>
      <c r="D2083">
        <v>1</v>
      </c>
      <c r="E2083" t="s">
        <v>9</v>
      </c>
      <c r="F2083">
        <v>3</v>
      </c>
      <c r="G2083">
        <v>1</v>
      </c>
      <c r="H2083" t="s">
        <v>10</v>
      </c>
      <c r="I2083">
        <f t="shared" si="128"/>
        <v>1</v>
      </c>
      <c r="J2083">
        <f>IF(Table2[[#This Row],[Drained_after_socializing]]="Yes",1,IF(Table2[[#This Row],[Drained_after_socializing]]="No",0,""))</f>
        <v>1</v>
      </c>
      <c r="K2083">
        <f t="shared" si="129"/>
        <v>0</v>
      </c>
      <c r="L2083" t="str">
        <f t="shared" si="130"/>
        <v>Medium</v>
      </c>
      <c r="M2083">
        <f t="shared" si="131"/>
        <v>4.5061608304100043</v>
      </c>
    </row>
    <row r="2084" spans="1:13" x14ac:dyDescent="0.35">
      <c r="A2084">
        <v>10</v>
      </c>
      <c r="B2084" t="s">
        <v>9</v>
      </c>
      <c r="C2084">
        <v>0</v>
      </c>
      <c r="D2084">
        <v>0</v>
      </c>
      <c r="E2084" t="s">
        <v>9</v>
      </c>
      <c r="F2084">
        <v>2</v>
      </c>
      <c r="G2084">
        <v>0</v>
      </c>
      <c r="H2084" t="s">
        <v>10</v>
      </c>
      <c r="I2084">
        <f t="shared" si="128"/>
        <v>1</v>
      </c>
      <c r="J2084">
        <f>IF(Table2[[#This Row],[Drained_after_socializing]]="Yes",1,IF(Table2[[#This Row],[Drained_after_socializing]]="No",0,""))</f>
        <v>1</v>
      </c>
      <c r="K2084">
        <f t="shared" si="129"/>
        <v>0</v>
      </c>
      <c r="L2084" t="str">
        <f t="shared" si="130"/>
        <v>High</v>
      </c>
      <c r="M2084">
        <f t="shared" si="131"/>
        <v>4.5061608304100043</v>
      </c>
    </row>
    <row r="2085" spans="1:13" x14ac:dyDescent="0.35">
      <c r="A2085">
        <v>2</v>
      </c>
      <c r="B2085" t="s">
        <v>7</v>
      </c>
      <c r="C2085">
        <v>5</v>
      </c>
      <c r="D2085">
        <v>3</v>
      </c>
      <c r="E2085" t="s">
        <v>7</v>
      </c>
      <c r="F2085">
        <v>12</v>
      </c>
      <c r="G2085">
        <v>4</v>
      </c>
      <c r="H2085" t="s">
        <v>8</v>
      </c>
      <c r="I2085">
        <f t="shared" si="128"/>
        <v>0</v>
      </c>
      <c r="J2085">
        <f>IF(Table2[[#This Row],[Drained_after_socializing]]="Yes",1,IF(Table2[[#This Row],[Drained_after_socializing]]="No",0,""))</f>
        <v>0</v>
      </c>
      <c r="K2085">
        <f t="shared" si="129"/>
        <v>1</v>
      </c>
      <c r="L2085" t="str">
        <f t="shared" si="130"/>
        <v>Low</v>
      </c>
      <c r="M2085">
        <f t="shared" si="131"/>
        <v>0</v>
      </c>
    </row>
    <row r="2086" spans="1:13" x14ac:dyDescent="0.35">
      <c r="A2086">
        <v>0</v>
      </c>
      <c r="B2086" t="s">
        <v>7</v>
      </c>
      <c r="C2086">
        <v>9</v>
      </c>
      <c r="D2086">
        <v>3</v>
      </c>
      <c r="E2086" t="s">
        <v>7</v>
      </c>
      <c r="F2086">
        <v>13</v>
      </c>
      <c r="G2086">
        <v>4</v>
      </c>
      <c r="H2086" t="s">
        <v>8</v>
      </c>
      <c r="I2086">
        <f t="shared" si="128"/>
        <v>0</v>
      </c>
      <c r="J2086">
        <f>IF(Table2[[#This Row],[Drained_after_socializing]]="Yes",1,IF(Table2[[#This Row],[Drained_after_socializing]]="No",0,""))</f>
        <v>0</v>
      </c>
      <c r="K2086">
        <f t="shared" si="129"/>
        <v>1</v>
      </c>
      <c r="L2086" t="str">
        <f t="shared" si="130"/>
        <v>Low</v>
      </c>
      <c r="M2086">
        <f t="shared" si="131"/>
        <v>0</v>
      </c>
    </row>
    <row r="2087" spans="1:13" x14ac:dyDescent="0.35">
      <c r="A2087">
        <v>11</v>
      </c>
      <c r="B2087" t="s">
        <v>9</v>
      </c>
      <c r="C2087">
        <v>2</v>
      </c>
      <c r="D2087">
        <v>2</v>
      </c>
      <c r="E2087" t="s">
        <v>9</v>
      </c>
      <c r="F2087">
        <v>4</v>
      </c>
      <c r="G2087">
        <v>0</v>
      </c>
      <c r="H2087" t="s">
        <v>8</v>
      </c>
      <c r="I2087">
        <f t="shared" si="128"/>
        <v>1</v>
      </c>
      <c r="J2087">
        <f>IF(Table2[[#This Row],[Drained_after_socializing]]="Yes",1,IF(Table2[[#This Row],[Drained_after_socializing]]="No",0,""))</f>
        <v>1</v>
      </c>
      <c r="K2087">
        <f t="shared" si="129"/>
        <v>1</v>
      </c>
      <c r="L2087" t="str">
        <f t="shared" si="130"/>
        <v>High</v>
      </c>
      <c r="M2087">
        <f t="shared" si="131"/>
        <v>0</v>
      </c>
    </row>
    <row r="2088" spans="1:13" x14ac:dyDescent="0.35">
      <c r="A2088">
        <v>1</v>
      </c>
      <c r="B2088" t="s">
        <v>7</v>
      </c>
      <c r="C2088">
        <v>8</v>
      </c>
      <c r="D2088">
        <v>3</v>
      </c>
      <c r="E2088" t="s">
        <v>7</v>
      </c>
      <c r="F2088">
        <v>13</v>
      </c>
      <c r="G2088">
        <v>6</v>
      </c>
      <c r="H2088" t="s">
        <v>8</v>
      </c>
      <c r="I2088">
        <f t="shared" si="128"/>
        <v>0</v>
      </c>
      <c r="J2088">
        <f>IF(Table2[[#This Row],[Drained_after_socializing]]="Yes",1,IF(Table2[[#This Row],[Drained_after_socializing]]="No",0,""))</f>
        <v>0</v>
      </c>
      <c r="K2088">
        <f t="shared" si="129"/>
        <v>1</v>
      </c>
      <c r="L2088" t="str">
        <f t="shared" si="130"/>
        <v>Low</v>
      </c>
      <c r="M2088">
        <f t="shared" si="131"/>
        <v>0</v>
      </c>
    </row>
    <row r="2089" spans="1:13" x14ac:dyDescent="0.35">
      <c r="A2089">
        <v>5</v>
      </c>
      <c r="B2089" t="s">
        <v>9</v>
      </c>
      <c r="C2089">
        <v>2</v>
      </c>
      <c r="D2089">
        <v>3</v>
      </c>
      <c r="E2089" t="s">
        <v>9</v>
      </c>
      <c r="F2089">
        <v>2</v>
      </c>
      <c r="G2089">
        <v>0</v>
      </c>
      <c r="H2089" t="s">
        <v>10</v>
      </c>
      <c r="I2089">
        <f t="shared" si="128"/>
        <v>1</v>
      </c>
      <c r="J2089">
        <f>IF(Table2[[#This Row],[Drained_after_socializing]]="Yes",1,IF(Table2[[#This Row],[Drained_after_socializing]]="No",0,""))</f>
        <v>1</v>
      </c>
      <c r="K2089">
        <f t="shared" si="129"/>
        <v>0</v>
      </c>
      <c r="L2089" t="str">
        <f t="shared" si="130"/>
        <v>Medium</v>
      </c>
      <c r="M2089">
        <f t="shared" si="131"/>
        <v>4.5061608304100043</v>
      </c>
    </row>
    <row r="2090" spans="1:13" x14ac:dyDescent="0.35">
      <c r="A2090">
        <v>3</v>
      </c>
      <c r="B2090" t="s">
        <v>7</v>
      </c>
      <c r="C2090">
        <v>4</v>
      </c>
      <c r="D2090">
        <v>5</v>
      </c>
      <c r="E2090" t="s">
        <v>7</v>
      </c>
      <c r="F2090">
        <v>10</v>
      </c>
      <c r="G2090">
        <v>5</v>
      </c>
      <c r="H2090" t="s">
        <v>8</v>
      </c>
      <c r="I2090">
        <f t="shared" si="128"/>
        <v>0</v>
      </c>
      <c r="J2090">
        <f>IF(Table2[[#This Row],[Drained_after_socializing]]="Yes",1,IF(Table2[[#This Row],[Drained_after_socializing]]="No",0,""))</f>
        <v>0</v>
      </c>
      <c r="K2090">
        <f t="shared" si="129"/>
        <v>1</v>
      </c>
      <c r="L2090" t="str">
        <f t="shared" si="130"/>
        <v>Low</v>
      </c>
      <c r="M2090">
        <f t="shared" si="131"/>
        <v>0</v>
      </c>
    </row>
    <row r="2091" spans="1:13" x14ac:dyDescent="0.35">
      <c r="A2091">
        <v>7</v>
      </c>
      <c r="B2091" t="s">
        <v>9</v>
      </c>
      <c r="C2091">
        <v>2</v>
      </c>
      <c r="D2091">
        <v>0</v>
      </c>
      <c r="E2091" t="s">
        <v>9</v>
      </c>
      <c r="F2091">
        <v>3</v>
      </c>
      <c r="G2091">
        <v>1</v>
      </c>
      <c r="H2091" t="s">
        <v>10</v>
      </c>
      <c r="I2091">
        <f t="shared" si="128"/>
        <v>1</v>
      </c>
      <c r="J2091">
        <f>IF(Table2[[#This Row],[Drained_after_socializing]]="Yes",1,IF(Table2[[#This Row],[Drained_after_socializing]]="No",0,""))</f>
        <v>1</v>
      </c>
      <c r="K2091">
        <f t="shared" si="129"/>
        <v>0</v>
      </c>
      <c r="L2091" t="str">
        <f t="shared" si="130"/>
        <v>Medium</v>
      </c>
      <c r="M2091">
        <f t="shared" si="131"/>
        <v>4.5061608304100043</v>
      </c>
    </row>
    <row r="2092" spans="1:13" x14ac:dyDescent="0.35">
      <c r="A2092">
        <v>0</v>
      </c>
      <c r="B2092" t="s">
        <v>7</v>
      </c>
      <c r="C2092">
        <v>7</v>
      </c>
      <c r="D2092">
        <v>6</v>
      </c>
      <c r="E2092" t="s">
        <v>7</v>
      </c>
      <c r="F2092">
        <v>8</v>
      </c>
      <c r="G2092">
        <v>5</v>
      </c>
      <c r="H2092" t="s">
        <v>10</v>
      </c>
      <c r="I2092">
        <f t="shared" si="128"/>
        <v>0</v>
      </c>
      <c r="J2092">
        <f>IF(Table2[[#This Row],[Drained_after_socializing]]="Yes",1,IF(Table2[[#This Row],[Drained_after_socializing]]="No",0,""))</f>
        <v>0</v>
      </c>
      <c r="K2092">
        <f t="shared" si="129"/>
        <v>0</v>
      </c>
      <c r="L2092" t="str">
        <f t="shared" si="130"/>
        <v>Low</v>
      </c>
      <c r="M2092">
        <f t="shared" si="131"/>
        <v>4.5061608304100043</v>
      </c>
    </row>
    <row r="2093" spans="1:13" x14ac:dyDescent="0.35">
      <c r="A2093">
        <v>4</v>
      </c>
      <c r="B2093" t="s">
        <v>9</v>
      </c>
      <c r="C2093">
        <v>3</v>
      </c>
      <c r="D2093">
        <v>1</v>
      </c>
      <c r="E2093" t="s">
        <v>9</v>
      </c>
      <c r="F2093">
        <v>5</v>
      </c>
      <c r="G2093">
        <v>0</v>
      </c>
      <c r="H2093" t="s">
        <v>10</v>
      </c>
      <c r="I2093">
        <f t="shared" si="128"/>
        <v>1</v>
      </c>
      <c r="J2093">
        <f>IF(Table2[[#This Row],[Drained_after_socializing]]="Yes",1,IF(Table2[[#This Row],[Drained_after_socializing]]="No",0,""))</f>
        <v>1</v>
      </c>
      <c r="K2093">
        <f t="shared" si="129"/>
        <v>0</v>
      </c>
      <c r="L2093" t="str">
        <f t="shared" si="130"/>
        <v>Medium</v>
      </c>
      <c r="M2093">
        <f t="shared" si="131"/>
        <v>4.5061608304100043</v>
      </c>
    </row>
    <row r="2094" spans="1:13" x14ac:dyDescent="0.35">
      <c r="A2094">
        <v>0</v>
      </c>
      <c r="B2094" t="s">
        <v>7</v>
      </c>
      <c r="C2094">
        <v>4</v>
      </c>
      <c r="D2094">
        <v>3</v>
      </c>
      <c r="E2094" t="s">
        <v>7</v>
      </c>
      <c r="F2094">
        <v>10</v>
      </c>
      <c r="G2094">
        <v>5</v>
      </c>
      <c r="H2094" t="s">
        <v>8</v>
      </c>
      <c r="I2094">
        <f t="shared" si="128"/>
        <v>0</v>
      </c>
      <c r="J2094">
        <f>IF(Table2[[#This Row],[Drained_after_socializing]]="Yes",1,IF(Table2[[#This Row],[Drained_after_socializing]]="No",0,""))</f>
        <v>0</v>
      </c>
      <c r="K2094">
        <f t="shared" si="129"/>
        <v>1</v>
      </c>
      <c r="L2094" t="str">
        <f t="shared" si="130"/>
        <v>Low</v>
      </c>
      <c r="M2094">
        <f t="shared" si="131"/>
        <v>0</v>
      </c>
    </row>
    <row r="2095" spans="1:13" x14ac:dyDescent="0.35">
      <c r="A2095">
        <v>8</v>
      </c>
      <c r="B2095" t="s">
        <v>9</v>
      </c>
      <c r="C2095">
        <v>0</v>
      </c>
      <c r="D2095">
        <v>1</v>
      </c>
      <c r="E2095" t="s">
        <v>9</v>
      </c>
      <c r="F2095">
        <v>4</v>
      </c>
      <c r="G2095">
        <v>2</v>
      </c>
      <c r="H2095" t="s">
        <v>10</v>
      </c>
      <c r="I2095">
        <f t="shared" si="128"/>
        <v>1</v>
      </c>
      <c r="J2095">
        <f>IF(Table2[[#This Row],[Drained_after_socializing]]="Yes",1,IF(Table2[[#This Row],[Drained_after_socializing]]="No",0,""))</f>
        <v>1</v>
      </c>
      <c r="K2095">
        <f t="shared" si="129"/>
        <v>0</v>
      </c>
      <c r="L2095" t="str">
        <f t="shared" si="130"/>
        <v>High</v>
      </c>
      <c r="M2095">
        <f t="shared" si="131"/>
        <v>4.5061608304100043</v>
      </c>
    </row>
    <row r="2096" spans="1:13" x14ac:dyDescent="0.35">
      <c r="A2096">
        <v>0</v>
      </c>
      <c r="B2096" t="s">
        <v>7</v>
      </c>
      <c r="C2096">
        <v>6</v>
      </c>
      <c r="D2096">
        <v>5</v>
      </c>
      <c r="E2096" t="s">
        <v>7</v>
      </c>
      <c r="F2096">
        <v>11</v>
      </c>
      <c r="G2096">
        <v>5</v>
      </c>
      <c r="H2096" t="s">
        <v>10</v>
      </c>
      <c r="I2096">
        <f t="shared" si="128"/>
        <v>0</v>
      </c>
      <c r="J2096">
        <f>IF(Table2[[#This Row],[Drained_after_socializing]]="Yes",1,IF(Table2[[#This Row],[Drained_after_socializing]]="No",0,""))</f>
        <v>0</v>
      </c>
      <c r="K2096">
        <f t="shared" si="129"/>
        <v>0</v>
      </c>
      <c r="L2096" t="str">
        <f t="shared" si="130"/>
        <v>Low</v>
      </c>
      <c r="M2096">
        <f t="shared" si="131"/>
        <v>4.5061608304100043</v>
      </c>
    </row>
    <row r="2097" spans="1:13" x14ac:dyDescent="0.35">
      <c r="A2097">
        <v>2</v>
      </c>
      <c r="B2097" t="s">
        <v>7</v>
      </c>
      <c r="C2097">
        <v>9</v>
      </c>
      <c r="D2097">
        <v>6</v>
      </c>
      <c r="E2097" t="s">
        <v>7</v>
      </c>
      <c r="F2097">
        <v>9</v>
      </c>
      <c r="G2097">
        <v>8</v>
      </c>
      <c r="H2097" t="s">
        <v>8</v>
      </c>
      <c r="I2097">
        <f t="shared" si="128"/>
        <v>0</v>
      </c>
      <c r="J2097">
        <f>IF(Table2[[#This Row],[Drained_after_socializing]]="Yes",1,IF(Table2[[#This Row],[Drained_after_socializing]]="No",0,""))</f>
        <v>0</v>
      </c>
      <c r="K2097">
        <f t="shared" si="129"/>
        <v>1</v>
      </c>
      <c r="L2097" t="str">
        <f t="shared" si="130"/>
        <v>Low</v>
      </c>
      <c r="M2097">
        <f t="shared" si="131"/>
        <v>0</v>
      </c>
    </row>
    <row r="2098" spans="1:13" x14ac:dyDescent="0.35">
      <c r="A2098">
        <v>6</v>
      </c>
      <c r="B2098" t="s">
        <v>9</v>
      </c>
      <c r="C2098">
        <v>3</v>
      </c>
      <c r="D2098">
        <v>2</v>
      </c>
      <c r="E2098" t="s">
        <v>9</v>
      </c>
      <c r="F2098">
        <v>5</v>
      </c>
      <c r="G2098">
        <v>1</v>
      </c>
      <c r="H2098" t="s">
        <v>10</v>
      </c>
      <c r="I2098">
        <f t="shared" si="128"/>
        <v>1</v>
      </c>
      <c r="J2098">
        <f>IF(Table2[[#This Row],[Drained_after_socializing]]="Yes",1,IF(Table2[[#This Row],[Drained_after_socializing]]="No",0,""))</f>
        <v>1</v>
      </c>
      <c r="K2098">
        <f t="shared" si="129"/>
        <v>0</v>
      </c>
      <c r="L2098" t="str">
        <f t="shared" si="130"/>
        <v>Medium</v>
      </c>
      <c r="M2098">
        <f t="shared" si="131"/>
        <v>4.5061608304100043</v>
      </c>
    </row>
    <row r="2099" spans="1:13" x14ac:dyDescent="0.35">
      <c r="A2099">
        <v>1</v>
      </c>
      <c r="B2099" t="s">
        <v>7</v>
      </c>
      <c r="C2099">
        <v>9</v>
      </c>
      <c r="D2099">
        <v>6</v>
      </c>
      <c r="E2099" t="s">
        <v>7</v>
      </c>
      <c r="F2099">
        <v>10</v>
      </c>
      <c r="G2099">
        <v>9</v>
      </c>
      <c r="H2099" t="s">
        <v>8</v>
      </c>
      <c r="I2099">
        <f t="shared" si="128"/>
        <v>0</v>
      </c>
      <c r="J2099">
        <f>IF(Table2[[#This Row],[Drained_after_socializing]]="Yes",1,IF(Table2[[#This Row],[Drained_after_socializing]]="No",0,""))</f>
        <v>0</v>
      </c>
      <c r="K2099">
        <f t="shared" si="129"/>
        <v>1</v>
      </c>
      <c r="L2099" t="str">
        <f t="shared" si="130"/>
        <v>Low</v>
      </c>
      <c r="M2099">
        <f t="shared" si="131"/>
        <v>0</v>
      </c>
    </row>
    <row r="2100" spans="1:13" x14ac:dyDescent="0.35">
      <c r="A2100">
        <v>11</v>
      </c>
      <c r="B2100" t="s">
        <v>9</v>
      </c>
      <c r="C2100">
        <v>1</v>
      </c>
      <c r="D2100">
        <v>0</v>
      </c>
      <c r="E2100" t="s">
        <v>9</v>
      </c>
      <c r="F2100">
        <v>3</v>
      </c>
      <c r="G2100">
        <v>1</v>
      </c>
      <c r="H2100" t="s">
        <v>10</v>
      </c>
      <c r="I2100">
        <f t="shared" si="128"/>
        <v>1</v>
      </c>
      <c r="J2100">
        <f>IF(Table2[[#This Row],[Drained_after_socializing]]="Yes",1,IF(Table2[[#This Row],[Drained_after_socializing]]="No",0,""))</f>
        <v>1</v>
      </c>
      <c r="K2100">
        <f t="shared" si="129"/>
        <v>0</v>
      </c>
      <c r="L2100" t="str">
        <f t="shared" si="130"/>
        <v>High</v>
      </c>
      <c r="M2100">
        <f t="shared" si="131"/>
        <v>4.5061608304100043</v>
      </c>
    </row>
    <row r="2101" spans="1:13" x14ac:dyDescent="0.35">
      <c r="A2101">
        <v>2</v>
      </c>
      <c r="B2101" t="s">
        <v>7</v>
      </c>
      <c r="C2101">
        <v>6</v>
      </c>
      <c r="D2101">
        <v>6</v>
      </c>
      <c r="E2101" t="s">
        <v>7</v>
      </c>
      <c r="F2101">
        <v>5</v>
      </c>
      <c r="G2101">
        <v>5</v>
      </c>
      <c r="H2101" t="s">
        <v>8</v>
      </c>
      <c r="I2101">
        <f t="shared" si="128"/>
        <v>0</v>
      </c>
      <c r="J2101">
        <f>IF(Table2[[#This Row],[Drained_after_socializing]]="Yes",1,IF(Table2[[#This Row],[Drained_after_socializing]]="No",0,""))</f>
        <v>0</v>
      </c>
      <c r="K2101">
        <f t="shared" si="129"/>
        <v>1</v>
      </c>
      <c r="L2101" t="str">
        <f t="shared" si="130"/>
        <v>Low</v>
      </c>
      <c r="M2101">
        <f t="shared" si="131"/>
        <v>0</v>
      </c>
    </row>
    <row r="2102" spans="1:13" x14ac:dyDescent="0.35">
      <c r="A2102">
        <v>2</v>
      </c>
      <c r="B2102" t="s">
        <v>7</v>
      </c>
      <c r="C2102">
        <v>3.963354475</v>
      </c>
      <c r="D2102">
        <v>5</v>
      </c>
      <c r="E2102" t="s">
        <v>7</v>
      </c>
      <c r="F2102">
        <v>9</v>
      </c>
      <c r="G2102">
        <v>8</v>
      </c>
      <c r="H2102" t="s">
        <v>8</v>
      </c>
      <c r="I2102">
        <f t="shared" si="128"/>
        <v>0</v>
      </c>
      <c r="J2102">
        <f>IF(Table2[[#This Row],[Drained_after_socializing]]="Yes",1,IF(Table2[[#This Row],[Drained_after_socializing]]="No",0,""))</f>
        <v>0</v>
      </c>
      <c r="K2102">
        <f t="shared" si="129"/>
        <v>1</v>
      </c>
      <c r="L2102" t="str">
        <f t="shared" si="130"/>
        <v>Low</v>
      </c>
      <c r="M2102">
        <f t="shared" si="131"/>
        <v>0</v>
      </c>
    </row>
    <row r="2103" spans="1:13" x14ac:dyDescent="0.35">
      <c r="A2103">
        <v>7</v>
      </c>
      <c r="B2103" t="s">
        <v>9</v>
      </c>
      <c r="C2103">
        <v>0</v>
      </c>
      <c r="D2103">
        <v>2</v>
      </c>
      <c r="E2103" t="s">
        <v>9</v>
      </c>
      <c r="F2103">
        <v>1</v>
      </c>
      <c r="G2103">
        <v>2</v>
      </c>
      <c r="H2103" t="s">
        <v>10</v>
      </c>
      <c r="I2103">
        <f t="shared" si="128"/>
        <v>1</v>
      </c>
      <c r="J2103">
        <f>IF(Table2[[#This Row],[Drained_after_socializing]]="Yes",1,IF(Table2[[#This Row],[Drained_after_socializing]]="No",0,""))</f>
        <v>1</v>
      </c>
      <c r="K2103">
        <f t="shared" si="129"/>
        <v>0</v>
      </c>
      <c r="L2103" t="str">
        <f t="shared" si="130"/>
        <v>Medium</v>
      </c>
      <c r="M2103">
        <f t="shared" si="131"/>
        <v>4.5061608304100043</v>
      </c>
    </row>
    <row r="2104" spans="1:13" x14ac:dyDescent="0.35">
      <c r="A2104">
        <v>9</v>
      </c>
      <c r="B2104" t="s">
        <v>9</v>
      </c>
      <c r="C2104">
        <v>0</v>
      </c>
      <c r="D2104">
        <v>1</v>
      </c>
      <c r="E2104" t="s">
        <v>9</v>
      </c>
      <c r="F2104">
        <v>4</v>
      </c>
      <c r="G2104">
        <v>2</v>
      </c>
      <c r="H2104" t="s">
        <v>10</v>
      </c>
      <c r="I2104">
        <f t="shared" si="128"/>
        <v>1</v>
      </c>
      <c r="J2104">
        <f>IF(Table2[[#This Row],[Drained_after_socializing]]="Yes",1,IF(Table2[[#This Row],[Drained_after_socializing]]="No",0,""))</f>
        <v>1</v>
      </c>
      <c r="K2104">
        <f t="shared" si="129"/>
        <v>0</v>
      </c>
      <c r="L2104" t="str">
        <f t="shared" si="130"/>
        <v>High</v>
      </c>
      <c r="M2104">
        <f t="shared" si="131"/>
        <v>4.5061608304100043</v>
      </c>
    </row>
    <row r="2105" spans="1:13" x14ac:dyDescent="0.35">
      <c r="A2105">
        <v>10</v>
      </c>
      <c r="B2105" t="s">
        <v>9</v>
      </c>
      <c r="C2105">
        <v>1</v>
      </c>
      <c r="D2105">
        <v>0</v>
      </c>
      <c r="E2105" t="s">
        <v>9</v>
      </c>
      <c r="F2105">
        <v>5</v>
      </c>
      <c r="G2105">
        <v>2</v>
      </c>
      <c r="H2105" t="s">
        <v>10</v>
      </c>
      <c r="I2105">
        <f t="shared" si="128"/>
        <v>1</v>
      </c>
      <c r="J2105">
        <f>IF(Table2[[#This Row],[Drained_after_socializing]]="Yes",1,IF(Table2[[#This Row],[Drained_after_socializing]]="No",0,""))</f>
        <v>1</v>
      </c>
      <c r="K2105">
        <f t="shared" si="129"/>
        <v>0</v>
      </c>
      <c r="L2105" t="str">
        <f t="shared" si="130"/>
        <v>High</v>
      </c>
      <c r="M2105">
        <f t="shared" si="131"/>
        <v>4.5061608304100043</v>
      </c>
    </row>
    <row r="2106" spans="1:13" x14ac:dyDescent="0.35">
      <c r="A2106">
        <v>5</v>
      </c>
      <c r="B2106" t="s">
        <v>9</v>
      </c>
      <c r="C2106">
        <v>1</v>
      </c>
      <c r="D2106">
        <v>0</v>
      </c>
      <c r="E2106" t="s">
        <v>9</v>
      </c>
      <c r="F2106">
        <v>4</v>
      </c>
      <c r="G2106">
        <v>0</v>
      </c>
      <c r="H2106" t="s">
        <v>10</v>
      </c>
      <c r="I2106">
        <f t="shared" si="128"/>
        <v>1</v>
      </c>
      <c r="J2106">
        <f>IF(Table2[[#This Row],[Drained_after_socializing]]="Yes",1,IF(Table2[[#This Row],[Drained_after_socializing]]="No",0,""))</f>
        <v>1</v>
      </c>
      <c r="K2106">
        <f t="shared" si="129"/>
        <v>0</v>
      </c>
      <c r="L2106" t="str">
        <f t="shared" si="130"/>
        <v>Medium</v>
      </c>
      <c r="M2106">
        <f t="shared" si="131"/>
        <v>4.5061608304100043</v>
      </c>
    </row>
    <row r="2107" spans="1:13" x14ac:dyDescent="0.35">
      <c r="A2107">
        <v>0</v>
      </c>
      <c r="B2107" t="s">
        <v>7</v>
      </c>
      <c r="C2107">
        <v>9</v>
      </c>
      <c r="D2107">
        <v>6</v>
      </c>
      <c r="E2107" t="s">
        <v>7</v>
      </c>
      <c r="F2107">
        <v>5</v>
      </c>
      <c r="G2107">
        <v>3</v>
      </c>
      <c r="H2107" t="s">
        <v>8</v>
      </c>
      <c r="I2107">
        <f t="shared" si="128"/>
        <v>0</v>
      </c>
      <c r="J2107">
        <f>IF(Table2[[#This Row],[Drained_after_socializing]]="Yes",1,IF(Table2[[#This Row],[Drained_after_socializing]]="No",0,""))</f>
        <v>0</v>
      </c>
      <c r="K2107">
        <f t="shared" si="129"/>
        <v>1</v>
      </c>
      <c r="L2107" t="str">
        <f t="shared" si="130"/>
        <v>Low</v>
      </c>
      <c r="M2107">
        <f t="shared" si="131"/>
        <v>0</v>
      </c>
    </row>
    <row r="2108" spans="1:13" x14ac:dyDescent="0.35">
      <c r="A2108">
        <v>0</v>
      </c>
      <c r="B2108" t="s">
        <v>7</v>
      </c>
      <c r="C2108">
        <v>7</v>
      </c>
      <c r="D2108">
        <v>6</v>
      </c>
      <c r="E2108" t="s">
        <v>7</v>
      </c>
      <c r="F2108">
        <v>14</v>
      </c>
      <c r="G2108">
        <v>7</v>
      </c>
      <c r="H2108" t="s">
        <v>10</v>
      </c>
      <c r="I2108">
        <f t="shared" si="128"/>
        <v>0</v>
      </c>
      <c r="J2108">
        <f>IF(Table2[[#This Row],[Drained_after_socializing]]="Yes",1,IF(Table2[[#This Row],[Drained_after_socializing]]="No",0,""))</f>
        <v>0</v>
      </c>
      <c r="K2108">
        <f t="shared" si="129"/>
        <v>0</v>
      </c>
      <c r="L2108" t="str">
        <f t="shared" si="130"/>
        <v>Low</v>
      </c>
      <c r="M2108">
        <f t="shared" si="131"/>
        <v>4.5061608304100043</v>
      </c>
    </row>
    <row r="2109" spans="1:13" x14ac:dyDescent="0.35">
      <c r="A2109">
        <v>2</v>
      </c>
      <c r="B2109" t="s">
        <v>7</v>
      </c>
      <c r="C2109">
        <v>8</v>
      </c>
      <c r="D2109">
        <v>3</v>
      </c>
      <c r="E2109" t="s">
        <v>7</v>
      </c>
      <c r="F2109">
        <v>12</v>
      </c>
      <c r="G2109">
        <v>5</v>
      </c>
      <c r="H2109" t="s">
        <v>8</v>
      </c>
      <c r="I2109">
        <f t="shared" si="128"/>
        <v>0</v>
      </c>
      <c r="J2109">
        <f>IF(Table2[[#This Row],[Drained_after_socializing]]="Yes",1,IF(Table2[[#This Row],[Drained_after_socializing]]="No",0,""))</f>
        <v>0</v>
      </c>
      <c r="K2109">
        <f t="shared" si="129"/>
        <v>1</v>
      </c>
      <c r="L2109" t="str">
        <f t="shared" si="130"/>
        <v>Low</v>
      </c>
      <c r="M2109">
        <f t="shared" si="131"/>
        <v>0</v>
      </c>
    </row>
    <row r="2110" spans="1:13" x14ac:dyDescent="0.35">
      <c r="A2110">
        <v>4.5058160029999996</v>
      </c>
      <c r="B2110" t="s">
        <v>9</v>
      </c>
      <c r="C2110">
        <v>2</v>
      </c>
      <c r="D2110">
        <v>2</v>
      </c>
      <c r="E2110" t="s">
        <v>9</v>
      </c>
      <c r="F2110">
        <v>5</v>
      </c>
      <c r="G2110">
        <v>2</v>
      </c>
      <c r="H2110" t="s">
        <v>10</v>
      </c>
      <c r="I2110">
        <f t="shared" si="128"/>
        <v>1</v>
      </c>
      <c r="J2110">
        <f>IF(Table2[[#This Row],[Drained_after_socializing]]="Yes",1,IF(Table2[[#This Row],[Drained_after_socializing]]="No",0,""))</f>
        <v>1</v>
      </c>
      <c r="K2110">
        <f t="shared" si="129"/>
        <v>0</v>
      </c>
      <c r="L2110" t="str">
        <f t="shared" si="130"/>
        <v>Medium</v>
      </c>
      <c r="M2110">
        <f t="shared" si="131"/>
        <v>4.5061608304100043</v>
      </c>
    </row>
    <row r="2111" spans="1:13" x14ac:dyDescent="0.35">
      <c r="A2111">
        <v>0</v>
      </c>
      <c r="B2111" t="s">
        <v>7</v>
      </c>
      <c r="C2111">
        <v>4</v>
      </c>
      <c r="D2111">
        <v>6</v>
      </c>
      <c r="E2111" t="s">
        <v>7</v>
      </c>
      <c r="F2111">
        <v>13</v>
      </c>
      <c r="G2111">
        <v>7</v>
      </c>
      <c r="H2111" t="s">
        <v>8</v>
      </c>
      <c r="I2111">
        <f t="shared" si="128"/>
        <v>0</v>
      </c>
      <c r="J2111">
        <f>IF(Table2[[#This Row],[Drained_after_socializing]]="Yes",1,IF(Table2[[#This Row],[Drained_after_socializing]]="No",0,""))</f>
        <v>0</v>
      </c>
      <c r="K2111">
        <f t="shared" si="129"/>
        <v>1</v>
      </c>
      <c r="L2111" t="str">
        <f t="shared" si="130"/>
        <v>Low</v>
      </c>
      <c r="M2111">
        <f t="shared" si="131"/>
        <v>0</v>
      </c>
    </row>
    <row r="2112" spans="1:13" x14ac:dyDescent="0.35">
      <c r="A2112">
        <v>8</v>
      </c>
      <c r="B2112" t="s">
        <v>9</v>
      </c>
      <c r="C2112">
        <v>1</v>
      </c>
      <c r="D2112">
        <v>2</v>
      </c>
      <c r="E2112" t="s">
        <v>9</v>
      </c>
      <c r="F2112">
        <v>3</v>
      </c>
      <c r="G2112">
        <v>0</v>
      </c>
      <c r="H2112" t="s">
        <v>8</v>
      </c>
      <c r="I2112">
        <f t="shared" si="128"/>
        <v>1</v>
      </c>
      <c r="J2112">
        <f>IF(Table2[[#This Row],[Drained_after_socializing]]="Yes",1,IF(Table2[[#This Row],[Drained_after_socializing]]="No",0,""))</f>
        <v>1</v>
      </c>
      <c r="K2112">
        <f t="shared" si="129"/>
        <v>1</v>
      </c>
      <c r="L2112" t="str">
        <f t="shared" si="130"/>
        <v>High</v>
      </c>
      <c r="M2112">
        <f t="shared" si="131"/>
        <v>0</v>
      </c>
    </row>
    <row r="2113" spans="1:13" x14ac:dyDescent="0.35">
      <c r="A2113">
        <v>0</v>
      </c>
      <c r="B2113" t="s">
        <v>7</v>
      </c>
      <c r="C2113">
        <v>9</v>
      </c>
      <c r="D2113">
        <v>5</v>
      </c>
      <c r="E2113" t="s">
        <v>7</v>
      </c>
      <c r="F2113">
        <v>6</v>
      </c>
      <c r="G2113">
        <v>7</v>
      </c>
      <c r="H2113" t="s">
        <v>8</v>
      </c>
      <c r="I2113">
        <f t="shared" si="128"/>
        <v>0</v>
      </c>
      <c r="J2113">
        <f>IF(Table2[[#This Row],[Drained_after_socializing]]="Yes",1,IF(Table2[[#This Row],[Drained_after_socializing]]="No",0,""))</f>
        <v>0</v>
      </c>
      <c r="K2113">
        <f t="shared" si="129"/>
        <v>1</v>
      </c>
      <c r="L2113" t="str">
        <f t="shared" si="130"/>
        <v>Low</v>
      </c>
      <c r="M2113">
        <f t="shared" si="131"/>
        <v>0</v>
      </c>
    </row>
    <row r="2114" spans="1:13" x14ac:dyDescent="0.35">
      <c r="A2114">
        <v>1</v>
      </c>
      <c r="B2114" t="s">
        <v>7</v>
      </c>
      <c r="C2114">
        <v>9</v>
      </c>
      <c r="D2114">
        <v>4</v>
      </c>
      <c r="E2114" t="s">
        <v>7</v>
      </c>
      <c r="F2114">
        <v>15</v>
      </c>
      <c r="G2114">
        <v>3.5647266310000001</v>
      </c>
      <c r="H2114" t="s">
        <v>8</v>
      </c>
      <c r="I2114">
        <f t="shared" ref="I2114:I2177" si="132">IF(B2114="Yes",1,IF(B2114="No",0,""))</f>
        <v>0</v>
      </c>
      <c r="J2114">
        <f>IF(Table2[[#This Row],[Drained_after_socializing]]="Yes",1,IF(Table2[[#This Row],[Drained_after_socializing]]="No",0,""))</f>
        <v>0</v>
      </c>
      <c r="K2114">
        <f t="shared" ref="K2114:K2177" si="133">IF(H2114="Extrovert",1,IF(H2114="Introvert",0,""))</f>
        <v>1</v>
      </c>
      <c r="L2114" t="str">
        <f t="shared" ref="L2114:L2177" si="134">IF(A2114&lt;=3,"Low",IF(A2114&lt;=7,"Medium","High"))</f>
        <v>Low</v>
      </c>
      <c r="M2114">
        <f t="shared" ref="M2114:M2177" si="135">AVERAGE(IF(H:H="Introvert",A:A))</f>
        <v>0</v>
      </c>
    </row>
    <row r="2115" spans="1:13" x14ac:dyDescent="0.35">
      <c r="A2115">
        <v>9</v>
      </c>
      <c r="B2115" t="s">
        <v>9</v>
      </c>
      <c r="C2115">
        <v>0</v>
      </c>
      <c r="D2115">
        <v>2</v>
      </c>
      <c r="E2115" t="s">
        <v>9</v>
      </c>
      <c r="F2115">
        <v>1</v>
      </c>
      <c r="G2115">
        <v>2</v>
      </c>
      <c r="H2115" t="s">
        <v>10</v>
      </c>
      <c r="I2115">
        <f t="shared" si="132"/>
        <v>1</v>
      </c>
      <c r="J2115">
        <f>IF(Table2[[#This Row],[Drained_after_socializing]]="Yes",1,IF(Table2[[#This Row],[Drained_after_socializing]]="No",0,""))</f>
        <v>1</v>
      </c>
      <c r="K2115">
        <f t="shared" si="133"/>
        <v>0</v>
      </c>
      <c r="L2115" t="str">
        <f t="shared" si="134"/>
        <v>High</v>
      </c>
      <c r="M2115">
        <f t="shared" si="135"/>
        <v>4.5061608304100043</v>
      </c>
    </row>
    <row r="2116" spans="1:13" x14ac:dyDescent="0.35">
      <c r="A2116">
        <v>7</v>
      </c>
      <c r="B2116" t="s">
        <v>9</v>
      </c>
      <c r="C2116">
        <v>2</v>
      </c>
      <c r="D2116">
        <v>0</v>
      </c>
      <c r="E2116" t="s">
        <v>9</v>
      </c>
      <c r="F2116">
        <v>4</v>
      </c>
      <c r="G2116">
        <v>1</v>
      </c>
      <c r="H2116" t="s">
        <v>10</v>
      </c>
      <c r="I2116">
        <f t="shared" si="132"/>
        <v>1</v>
      </c>
      <c r="J2116">
        <f>IF(Table2[[#This Row],[Drained_after_socializing]]="Yes",1,IF(Table2[[#This Row],[Drained_after_socializing]]="No",0,""))</f>
        <v>1</v>
      </c>
      <c r="K2116">
        <f t="shared" si="133"/>
        <v>0</v>
      </c>
      <c r="L2116" t="str">
        <f t="shared" si="134"/>
        <v>Medium</v>
      </c>
      <c r="M2116">
        <f t="shared" si="135"/>
        <v>4.5061608304100043</v>
      </c>
    </row>
    <row r="2117" spans="1:13" x14ac:dyDescent="0.35">
      <c r="A2117">
        <v>3</v>
      </c>
      <c r="B2117" t="s">
        <v>7</v>
      </c>
      <c r="C2117">
        <v>8</v>
      </c>
      <c r="D2117">
        <v>5</v>
      </c>
      <c r="E2117" t="s">
        <v>7</v>
      </c>
      <c r="F2117">
        <v>6.2688629120000003</v>
      </c>
      <c r="G2117">
        <v>8</v>
      </c>
      <c r="H2117" t="s">
        <v>8</v>
      </c>
      <c r="I2117">
        <f t="shared" si="132"/>
        <v>0</v>
      </c>
      <c r="J2117">
        <f>IF(Table2[[#This Row],[Drained_after_socializing]]="Yes",1,IF(Table2[[#This Row],[Drained_after_socializing]]="No",0,""))</f>
        <v>0</v>
      </c>
      <c r="K2117">
        <f t="shared" si="133"/>
        <v>1</v>
      </c>
      <c r="L2117" t="str">
        <f t="shared" si="134"/>
        <v>Low</v>
      </c>
      <c r="M2117">
        <f t="shared" si="135"/>
        <v>0</v>
      </c>
    </row>
    <row r="2118" spans="1:13" x14ac:dyDescent="0.35">
      <c r="A2118">
        <v>0</v>
      </c>
      <c r="B2118" t="s">
        <v>7</v>
      </c>
      <c r="C2118">
        <v>4</v>
      </c>
      <c r="D2118">
        <v>6</v>
      </c>
      <c r="E2118" t="s">
        <v>7</v>
      </c>
      <c r="F2118">
        <v>13</v>
      </c>
      <c r="G2118">
        <v>8</v>
      </c>
      <c r="H2118" t="s">
        <v>8</v>
      </c>
      <c r="I2118">
        <f t="shared" si="132"/>
        <v>0</v>
      </c>
      <c r="J2118">
        <f>IF(Table2[[#This Row],[Drained_after_socializing]]="Yes",1,IF(Table2[[#This Row],[Drained_after_socializing]]="No",0,""))</f>
        <v>0</v>
      </c>
      <c r="K2118">
        <f t="shared" si="133"/>
        <v>1</v>
      </c>
      <c r="L2118" t="str">
        <f t="shared" si="134"/>
        <v>Low</v>
      </c>
      <c r="M2118">
        <f t="shared" si="135"/>
        <v>0</v>
      </c>
    </row>
    <row r="2119" spans="1:13" x14ac:dyDescent="0.35">
      <c r="A2119">
        <v>2</v>
      </c>
      <c r="B2119" t="s">
        <v>7</v>
      </c>
      <c r="C2119">
        <v>4</v>
      </c>
      <c r="D2119">
        <v>6</v>
      </c>
      <c r="E2119" t="s">
        <v>7</v>
      </c>
      <c r="F2119">
        <v>7</v>
      </c>
      <c r="G2119">
        <v>5</v>
      </c>
      <c r="H2119" t="s">
        <v>8</v>
      </c>
      <c r="I2119">
        <f t="shared" si="132"/>
        <v>0</v>
      </c>
      <c r="J2119">
        <f>IF(Table2[[#This Row],[Drained_after_socializing]]="Yes",1,IF(Table2[[#This Row],[Drained_after_socializing]]="No",0,""))</f>
        <v>0</v>
      </c>
      <c r="K2119">
        <f t="shared" si="133"/>
        <v>1</v>
      </c>
      <c r="L2119" t="str">
        <f t="shared" si="134"/>
        <v>Low</v>
      </c>
      <c r="M2119">
        <f t="shared" si="135"/>
        <v>0</v>
      </c>
    </row>
    <row r="2120" spans="1:13" x14ac:dyDescent="0.35">
      <c r="A2120">
        <v>5</v>
      </c>
      <c r="B2120" t="s">
        <v>9</v>
      </c>
      <c r="C2120">
        <v>3</v>
      </c>
      <c r="D2120">
        <v>0</v>
      </c>
      <c r="E2120" t="s">
        <v>9</v>
      </c>
      <c r="F2120">
        <v>4</v>
      </c>
      <c r="G2120">
        <v>0</v>
      </c>
      <c r="H2120" t="s">
        <v>10</v>
      </c>
      <c r="I2120">
        <f t="shared" si="132"/>
        <v>1</v>
      </c>
      <c r="J2120">
        <f>IF(Table2[[#This Row],[Drained_after_socializing]]="Yes",1,IF(Table2[[#This Row],[Drained_after_socializing]]="No",0,""))</f>
        <v>1</v>
      </c>
      <c r="K2120">
        <f t="shared" si="133"/>
        <v>0</v>
      </c>
      <c r="L2120" t="str">
        <f t="shared" si="134"/>
        <v>Medium</v>
      </c>
      <c r="M2120">
        <f t="shared" si="135"/>
        <v>4.5061608304100043</v>
      </c>
    </row>
    <row r="2121" spans="1:13" x14ac:dyDescent="0.35">
      <c r="A2121">
        <v>0</v>
      </c>
      <c r="B2121" t="s">
        <v>7</v>
      </c>
      <c r="C2121">
        <v>9</v>
      </c>
      <c r="D2121">
        <v>3</v>
      </c>
      <c r="E2121" t="s">
        <v>7</v>
      </c>
      <c r="F2121">
        <v>13</v>
      </c>
      <c r="G2121">
        <v>5</v>
      </c>
      <c r="H2121" t="s">
        <v>8</v>
      </c>
      <c r="I2121">
        <f t="shared" si="132"/>
        <v>0</v>
      </c>
      <c r="J2121">
        <f>IF(Table2[[#This Row],[Drained_after_socializing]]="Yes",1,IF(Table2[[#This Row],[Drained_after_socializing]]="No",0,""))</f>
        <v>0</v>
      </c>
      <c r="K2121">
        <f t="shared" si="133"/>
        <v>1</v>
      </c>
      <c r="L2121" t="str">
        <f t="shared" si="134"/>
        <v>Low</v>
      </c>
      <c r="M2121">
        <f t="shared" si="135"/>
        <v>0</v>
      </c>
    </row>
    <row r="2122" spans="1:13" x14ac:dyDescent="0.35">
      <c r="A2122">
        <v>1</v>
      </c>
      <c r="B2122" t="s">
        <v>7</v>
      </c>
      <c r="C2122">
        <v>7</v>
      </c>
      <c r="D2122">
        <v>3</v>
      </c>
      <c r="E2122" t="s">
        <v>7</v>
      </c>
      <c r="F2122">
        <v>15</v>
      </c>
      <c r="G2122">
        <v>4</v>
      </c>
      <c r="H2122" t="s">
        <v>8</v>
      </c>
      <c r="I2122">
        <f t="shared" si="132"/>
        <v>0</v>
      </c>
      <c r="J2122">
        <f>IF(Table2[[#This Row],[Drained_after_socializing]]="Yes",1,IF(Table2[[#This Row],[Drained_after_socializing]]="No",0,""))</f>
        <v>0</v>
      </c>
      <c r="K2122">
        <f t="shared" si="133"/>
        <v>1</v>
      </c>
      <c r="L2122" t="str">
        <f t="shared" si="134"/>
        <v>Low</v>
      </c>
      <c r="M2122">
        <f t="shared" si="135"/>
        <v>0</v>
      </c>
    </row>
    <row r="2123" spans="1:13" x14ac:dyDescent="0.35">
      <c r="A2123">
        <v>9</v>
      </c>
      <c r="B2123" t="s">
        <v>9</v>
      </c>
      <c r="C2123">
        <v>2</v>
      </c>
      <c r="D2123">
        <v>2</v>
      </c>
      <c r="E2123" t="s">
        <v>9</v>
      </c>
      <c r="F2123">
        <v>3</v>
      </c>
      <c r="G2123">
        <v>2</v>
      </c>
      <c r="H2123" t="s">
        <v>10</v>
      </c>
      <c r="I2123">
        <f t="shared" si="132"/>
        <v>1</v>
      </c>
      <c r="J2123">
        <f>IF(Table2[[#This Row],[Drained_after_socializing]]="Yes",1,IF(Table2[[#This Row],[Drained_after_socializing]]="No",0,""))</f>
        <v>1</v>
      </c>
      <c r="K2123">
        <f t="shared" si="133"/>
        <v>0</v>
      </c>
      <c r="L2123" t="str">
        <f t="shared" si="134"/>
        <v>High</v>
      </c>
      <c r="M2123">
        <f t="shared" si="135"/>
        <v>4.5061608304100043</v>
      </c>
    </row>
    <row r="2124" spans="1:13" x14ac:dyDescent="0.35">
      <c r="A2124">
        <v>4</v>
      </c>
      <c r="B2124" t="s">
        <v>9</v>
      </c>
      <c r="C2124">
        <v>0</v>
      </c>
      <c r="D2124">
        <v>1</v>
      </c>
      <c r="E2124" t="s">
        <v>9</v>
      </c>
      <c r="F2124">
        <v>5</v>
      </c>
      <c r="G2124">
        <v>0</v>
      </c>
      <c r="H2124" t="s">
        <v>10</v>
      </c>
      <c r="I2124">
        <f t="shared" si="132"/>
        <v>1</v>
      </c>
      <c r="J2124">
        <f>IF(Table2[[#This Row],[Drained_after_socializing]]="Yes",1,IF(Table2[[#This Row],[Drained_after_socializing]]="No",0,""))</f>
        <v>1</v>
      </c>
      <c r="K2124">
        <f t="shared" si="133"/>
        <v>0</v>
      </c>
      <c r="L2124" t="str">
        <f t="shared" si="134"/>
        <v>Medium</v>
      </c>
      <c r="M2124">
        <f t="shared" si="135"/>
        <v>4.5061608304100043</v>
      </c>
    </row>
    <row r="2125" spans="1:13" x14ac:dyDescent="0.35">
      <c r="A2125">
        <v>7</v>
      </c>
      <c r="B2125" t="s">
        <v>9</v>
      </c>
      <c r="C2125">
        <v>2</v>
      </c>
      <c r="D2125">
        <v>1</v>
      </c>
      <c r="E2125" t="s">
        <v>9</v>
      </c>
      <c r="F2125">
        <v>3</v>
      </c>
      <c r="G2125">
        <v>0</v>
      </c>
      <c r="H2125" t="s">
        <v>8</v>
      </c>
      <c r="I2125">
        <f t="shared" si="132"/>
        <v>1</v>
      </c>
      <c r="J2125">
        <f>IF(Table2[[#This Row],[Drained_after_socializing]]="Yes",1,IF(Table2[[#This Row],[Drained_after_socializing]]="No",0,""))</f>
        <v>1</v>
      </c>
      <c r="K2125">
        <f t="shared" si="133"/>
        <v>1</v>
      </c>
      <c r="L2125" t="str">
        <f t="shared" si="134"/>
        <v>Medium</v>
      </c>
      <c r="M2125">
        <f t="shared" si="135"/>
        <v>0</v>
      </c>
    </row>
    <row r="2126" spans="1:13" x14ac:dyDescent="0.35">
      <c r="A2126">
        <v>0</v>
      </c>
      <c r="B2126" t="s">
        <v>7</v>
      </c>
      <c r="C2126">
        <v>8</v>
      </c>
      <c r="D2126">
        <v>6</v>
      </c>
      <c r="E2126" t="s">
        <v>7</v>
      </c>
      <c r="F2126">
        <v>7</v>
      </c>
      <c r="G2126">
        <v>8</v>
      </c>
      <c r="H2126" t="s">
        <v>8</v>
      </c>
      <c r="I2126">
        <f t="shared" si="132"/>
        <v>0</v>
      </c>
      <c r="J2126">
        <f>IF(Table2[[#This Row],[Drained_after_socializing]]="Yes",1,IF(Table2[[#This Row],[Drained_after_socializing]]="No",0,""))</f>
        <v>0</v>
      </c>
      <c r="K2126">
        <f t="shared" si="133"/>
        <v>1</v>
      </c>
      <c r="L2126" t="str">
        <f t="shared" si="134"/>
        <v>Low</v>
      </c>
      <c r="M2126">
        <f t="shared" si="135"/>
        <v>0</v>
      </c>
    </row>
    <row r="2127" spans="1:13" x14ac:dyDescent="0.35">
      <c r="A2127">
        <v>9</v>
      </c>
      <c r="B2127" t="s">
        <v>9</v>
      </c>
      <c r="C2127">
        <v>2</v>
      </c>
      <c r="D2127">
        <v>0</v>
      </c>
      <c r="E2127" t="s">
        <v>9</v>
      </c>
      <c r="F2127">
        <v>2</v>
      </c>
      <c r="G2127">
        <v>1</v>
      </c>
      <c r="H2127" t="s">
        <v>8</v>
      </c>
      <c r="I2127">
        <f t="shared" si="132"/>
        <v>1</v>
      </c>
      <c r="J2127">
        <f>IF(Table2[[#This Row],[Drained_after_socializing]]="Yes",1,IF(Table2[[#This Row],[Drained_after_socializing]]="No",0,""))</f>
        <v>1</v>
      </c>
      <c r="K2127">
        <f t="shared" si="133"/>
        <v>1</v>
      </c>
      <c r="L2127" t="str">
        <f t="shared" si="134"/>
        <v>High</v>
      </c>
      <c r="M2127">
        <f t="shared" si="135"/>
        <v>0</v>
      </c>
    </row>
    <row r="2128" spans="1:13" x14ac:dyDescent="0.35">
      <c r="A2128">
        <v>6</v>
      </c>
      <c r="B2128" t="s">
        <v>9</v>
      </c>
      <c r="C2128">
        <v>3</v>
      </c>
      <c r="D2128">
        <v>0</v>
      </c>
      <c r="E2128" t="s">
        <v>9</v>
      </c>
      <c r="F2128">
        <v>5</v>
      </c>
      <c r="G2128">
        <v>2</v>
      </c>
      <c r="H2128" t="s">
        <v>10</v>
      </c>
      <c r="I2128">
        <f t="shared" si="132"/>
        <v>1</v>
      </c>
      <c r="J2128">
        <f>IF(Table2[[#This Row],[Drained_after_socializing]]="Yes",1,IF(Table2[[#This Row],[Drained_after_socializing]]="No",0,""))</f>
        <v>1</v>
      </c>
      <c r="K2128">
        <f t="shared" si="133"/>
        <v>0</v>
      </c>
      <c r="L2128" t="str">
        <f t="shared" si="134"/>
        <v>Medium</v>
      </c>
      <c r="M2128">
        <f t="shared" si="135"/>
        <v>4.5061608304100043</v>
      </c>
    </row>
    <row r="2129" spans="1:13" x14ac:dyDescent="0.35">
      <c r="A2129">
        <v>11</v>
      </c>
      <c r="B2129" t="s">
        <v>9</v>
      </c>
      <c r="C2129">
        <v>0</v>
      </c>
      <c r="D2129">
        <v>1</v>
      </c>
      <c r="E2129" t="s">
        <v>9</v>
      </c>
      <c r="F2129">
        <v>1</v>
      </c>
      <c r="G2129">
        <v>1</v>
      </c>
      <c r="H2129" t="s">
        <v>8</v>
      </c>
      <c r="I2129">
        <f t="shared" si="132"/>
        <v>1</v>
      </c>
      <c r="J2129">
        <f>IF(Table2[[#This Row],[Drained_after_socializing]]="Yes",1,IF(Table2[[#This Row],[Drained_after_socializing]]="No",0,""))</f>
        <v>1</v>
      </c>
      <c r="K2129">
        <f t="shared" si="133"/>
        <v>1</v>
      </c>
      <c r="L2129" t="str">
        <f t="shared" si="134"/>
        <v>High</v>
      </c>
      <c r="M2129">
        <f t="shared" si="135"/>
        <v>0</v>
      </c>
    </row>
    <row r="2130" spans="1:13" x14ac:dyDescent="0.35">
      <c r="A2130">
        <v>9</v>
      </c>
      <c r="B2130" t="s">
        <v>9</v>
      </c>
      <c r="C2130">
        <v>2</v>
      </c>
      <c r="D2130">
        <v>1</v>
      </c>
      <c r="E2130" t="s">
        <v>9</v>
      </c>
      <c r="F2130">
        <v>4</v>
      </c>
      <c r="G2130">
        <v>1</v>
      </c>
      <c r="H2130" t="s">
        <v>10</v>
      </c>
      <c r="I2130">
        <f t="shared" si="132"/>
        <v>1</v>
      </c>
      <c r="J2130">
        <f>IF(Table2[[#This Row],[Drained_after_socializing]]="Yes",1,IF(Table2[[#This Row],[Drained_after_socializing]]="No",0,""))</f>
        <v>1</v>
      </c>
      <c r="K2130">
        <f t="shared" si="133"/>
        <v>0</v>
      </c>
      <c r="L2130" t="str">
        <f t="shared" si="134"/>
        <v>High</v>
      </c>
      <c r="M2130">
        <f t="shared" si="135"/>
        <v>4.5061608304100043</v>
      </c>
    </row>
    <row r="2131" spans="1:13" x14ac:dyDescent="0.35">
      <c r="A2131">
        <v>9</v>
      </c>
      <c r="B2131" t="s">
        <v>9</v>
      </c>
      <c r="C2131">
        <v>2</v>
      </c>
      <c r="D2131">
        <v>0</v>
      </c>
      <c r="E2131" t="s">
        <v>9</v>
      </c>
      <c r="F2131">
        <v>3</v>
      </c>
      <c r="G2131">
        <v>1</v>
      </c>
      <c r="H2131" t="s">
        <v>10</v>
      </c>
      <c r="I2131">
        <f t="shared" si="132"/>
        <v>1</v>
      </c>
      <c r="J2131">
        <f>IF(Table2[[#This Row],[Drained_after_socializing]]="Yes",1,IF(Table2[[#This Row],[Drained_after_socializing]]="No",0,""))</f>
        <v>1</v>
      </c>
      <c r="K2131">
        <f t="shared" si="133"/>
        <v>0</v>
      </c>
      <c r="L2131" t="str">
        <f t="shared" si="134"/>
        <v>High</v>
      </c>
      <c r="M2131">
        <f t="shared" si="135"/>
        <v>4.5061608304100043</v>
      </c>
    </row>
    <row r="2132" spans="1:13" x14ac:dyDescent="0.35">
      <c r="A2132">
        <v>5</v>
      </c>
      <c r="B2132" t="s">
        <v>9</v>
      </c>
      <c r="C2132">
        <v>0</v>
      </c>
      <c r="D2132">
        <v>2</v>
      </c>
      <c r="E2132" t="s">
        <v>9</v>
      </c>
      <c r="F2132">
        <v>6.2688629120000003</v>
      </c>
      <c r="G2132">
        <v>1</v>
      </c>
      <c r="H2132" t="s">
        <v>10</v>
      </c>
      <c r="I2132">
        <f t="shared" si="132"/>
        <v>1</v>
      </c>
      <c r="J2132">
        <f>IF(Table2[[#This Row],[Drained_after_socializing]]="Yes",1,IF(Table2[[#This Row],[Drained_after_socializing]]="No",0,""))</f>
        <v>1</v>
      </c>
      <c r="K2132">
        <f t="shared" si="133"/>
        <v>0</v>
      </c>
      <c r="L2132" t="str">
        <f t="shared" si="134"/>
        <v>Medium</v>
      </c>
      <c r="M2132">
        <f t="shared" si="135"/>
        <v>4.5061608304100043</v>
      </c>
    </row>
    <row r="2133" spans="1:13" x14ac:dyDescent="0.35">
      <c r="A2133">
        <v>0</v>
      </c>
      <c r="B2133" t="s">
        <v>7</v>
      </c>
      <c r="C2133">
        <v>7</v>
      </c>
      <c r="D2133">
        <v>4</v>
      </c>
      <c r="E2133" t="s">
        <v>7</v>
      </c>
      <c r="F2133">
        <v>5</v>
      </c>
      <c r="G2133">
        <v>3</v>
      </c>
      <c r="H2133" t="s">
        <v>8</v>
      </c>
      <c r="I2133">
        <f t="shared" si="132"/>
        <v>0</v>
      </c>
      <c r="J2133">
        <f>IF(Table2[[#This Row],[Drained_after_socializing]]="Yes",1,IF(Table2[[#This Row],[Drained_after_socializing]]="No",0,""))</f>
        <v>0</v>
      </c>
      <c r="K2133">
        <f t="shared" si="133"/>
        <v>1</v>
      </c>
      <c r="L2133" t="str">
        <f t="shared" si="134"/>
        <v>Low</v>
      </c>
      <c r="M2133">
        <f t="shared" si="135"/>
        <v>0</v>
      </c>
    </row>
    <row r="2134" spans="1:13" x14ac:dyDescent="0.35">
      <c r="A2134">
        <v>10</v>
      </c>
      <c r="B2134" t="s">
        <v>9</v>
      </c>
      <c r="C2134">
        <v>1</v>
      </c>
      <c r="D2134">
        <v>0</v>
      </c>
      <c r="E2134" t="s">
        <v>9</v>
      </c>
      <c r="F2134">
        <v>4</v>
      </c>
      <c r="G2134">
        <v>1</v>
      </c>
      <c r="H2134" t="s">
        <v>8</v>
      </c>
      <c r="I2134">
        <f t="shared" si="132"/>
        <v>1</v>
      </c>
      <c r="J2134">
        <f>IF(Table2[[#This Row],[Drained_after_socializing]]="Yes",1,IF(Table2[[#This Row],[Drained_after_socializing]]="No",0,""))</f>
        <v>1</v>
      </c>
      <c r="K2134">
        <f t="shared" si="133"/>
        <v>1</v>
      </c>
      <c r="L2134" t="str">
        <f t="shared" si="134"/>
        <v>High</v>
      </c>
      <c r="M2134">
        <f t="shared" si="135"/>
        <v>0</v>
      </c>
    </row>
    <row r="2135" spans="1:13" x14ac:dyDescent="0.35">
      <c r="A2135">
        <v>3</v>
      </c>
      <c r="B2135" t="s">
        <v>7</v>
      </c>
      <c r="C2135">
        <v>6</v>
      </c>
      <c r="D2135">
        <v>4</v>
      </c>
      <c r="E2135" t="s">
        <v>7</v>
      </c>
      <c r="F2135">
        <v>12</v>
      </c>
      <c r="G2135">
        <v>5</v>
      </c>
      <c r="H2135" t="s">
        <v>8</v>
      </c>
      <c r="I2135">
        <f t="shared" si="132"/>
        <v>0</v>
      </c>
      <c r="J2135">
        <f>IF(Table2[[#This Row],[Drained_after_socializing]]="Yes",1,IF(Table2[[#This Row],[Drained_after_socializing]]="No",0,""))</f>
        <v>0</v>
      </c>
      <c r="K2135">
        <f t="shared" si="133"/>
        <v>1</v>
      </c>
      <c r="L2135" t="str">
        <f t="shared" si="134"/>
        <v>Low</v>
      </c>
      <c r="M2135">
        <f t="shared" si="135"/>
        <v>0</v>
      </c>
    </row>
    <row r="2136" spans="1:13" x14ac:dyDescent="0.35">
      <c r="A2136">
        <v>7</v>
      </c>
      <c r="B2136" t="s">
        <v>9</v>
      </c>
      <c r="C2136">
        <v>0</v>
      </c>
      <c r="D2136">
        <v>1</v>
      </c>
      <c r="E2136" t="s">
        <v>9</v>
      </c>
      <c r="F2136">
        <v>2</v>
      </c>
      <c r="G2136">
        <v>0</v>
      </c>
      <c r="H2136" t="s">
        <v>10</v>
      </c>
      <c r="I2136">
        <f t="shared" si="132"/>
        <v>1</v>
      </c>
      <c r="J2136">
        <f>IF(Table2[[#This Row],[Drained_after_socializing]]="Yes",1,IF(Table2[[#This Row],[Drained_after_socializing]]="No",0,""))</f>
        <v>1</v>
      </c>
      <c r="K2136">
        <f t="shared" si="133"/>
        <v>0</v>
      </c>
      <c r="L2136" t="str">
        <f t="shared" si="134"/>
        <v>Medium</v>
      </c>
      <c r="M2136">
        <f t="shared" si="135"/>
        <v>4.5061608304100043</v>
      </c>
    </row>
    <row r="2137" spans="1:13" x14ac:dyDescent="0.35">
      <c r="A2137">
        <v>2</v>
      </c>
      <c r="B2137" t="s">
        <v>7</v>
      </c>
      <c r="C2137">
        <v>7</v>
      </c>
      <c r="D2137">
        <v>6</v>
      </c>
      <c r="E2137" t="s">
        <v>7</v>
      </c>
      <c r="F2137">
        <v>12</v>
      </c>
      <c r="G2137">
        <v>4</v>
      </c>
      <c r="H2137" t="s">
        <v>8</v>
      </c>
      <c r="I2137">
        <f t="shared" si="132"/>
        <v>0</v>
      </c>
      <c r="J2137">
        <f>IF(Table2[[#This Row],[Drained_after_socializing]]="Yes",1,IF(Table2[[#This Row],[Drained_after_socializing]]="No",0,""))</f>
        <v>0</v>
      </c>
      <c r="K2137">
        <f t="shared" si="133"/>
        <v>1</v>
      </c>
      <c r="L2137" t="str">
        <f t="shared" si="134"/>
        <v>Low</v>
      </c>
      <c r="M2137">
        <f t="shared" si="135"/>
        <v>0</v>
      </c>
    </row>
    <row r="2138" spans="1:13" x14ac:dyDescent="0.35">
      <c r="A2138">
        <v>7</v>
      </c>
      <c r="B2138" t="s">
        <v>9</v>
      </c>
      <c r="C2138">
        <v>1</v>
      </c>
      <c r="D2138">
        <v>2</v>
      </c>
      <c r="E2138" t="s">
        <v>9</v>
      </c>
      <c r="F2138">
        <v>1</v>
      </c>
      <c r="G2138">
        <v>2</v>
      </c>
      <c r="H2138" t="s">
        <v>10</v>
      </c>
      <c r="I2138">
        <f t="shared" si="132"/>
        <v>1</v>
      </c>
      <c r="J2138">
        <f>IF(Table2[[#This Row],[Drained_after_socializing]]="Yes",1,IF(Table2[[#This Row],[Drained_after_socializing]]="No",0,""))</f>
        <v>1</v>
      </c>
      <c r="K2138">
        <f t="shared" si="133"/>
        <v>0</v>
      </c>
      <c r="L2138" t="str">
        <f t="shared" si="134"/>
        <v>Medium</v>
      </c>
      <c r="M2138">
        <f t="shared" si="135"/>
        <v>4.5061608304100043</v>
      </c>
    </row>
    <row r="2139" spans="1:13" x14ac:dyDescent="0.35">
      <c r="A2139">
        <v>3</v>
      </c>
      <c r="B2139" t="s">
        <v>7</v>
      </c>
      <c r="C2139">
        <v>7</v>
      </c>
      <c r="D2139">
        <v>3</v>
      </c>
      <c r="E2139" t="s">
        <v>7</v>
      </c>
      <c r="F2139">
        <v>12</v>
      </c>
      <c r="G2139">
        <v>9</v>
      </c>
      <c r="H2139" t="s">
        <v>8</v>
      </c>
      <c r="I2139">
        <f t="shared" si="132"/>
        <v>0</v>
      </c>
      <c r="J2139">
        <f>IF(Table2[[#This Row],[Drained_after_socializing]]="Yes",1,IF(Table2[[#This Row],[Drained_after_socializing]]="No",0,""))</f>
        <v>0</v>
      </c>
      <c r="K2139">
        <f t="shared" si="133"/>
        <v>1</v>
      </c>
      <c r="L2139" t="str">
        <f t="shared" si="134"/>
        <v>Low</v>
      </c>
      <c r="M2139">
        <f t="shared" si="135"/>
        <v>0</v>
      </c>
    </row>
    <row r="2140" spans="1:13" x14ac:dyDescent="0.35">
      <c r="A2140">
        <v>9</v>
      </c>
      <c r="B2140" t="s">
        <v>9</v>
      </c>
      <c r="C2140">
        <v>0</v>
      </c>
      <c r="D2140">
        <v>0</v>
      </c>
      <c r="E2140" t="s">
        <v>9</v>
      </c>
      <c r="F2140">
        <v>2</v>
      </c>
      <c r="G2140">
        <v>2</v>
      </c>
      <c r="H2140" t="s">
        <v>10</v>
      </c>
      <c r="I2140">
        <f t="shared" si="132"/>
        <v>1</v>
      </c>
      <c r="J2140">
        <f>IF(Table2[[#This Row],[Drained_after_socializing]]="Yes",1,IF(Table2[[#This Row],[Drained_after_socializing]]="No",0,""))</f>
        <v>1</v>
      </c>
      <c r="K2140">
        <f t="shared" si="133"/>
        <v>0</v>
      </c>
      <c r="L2140" t="str">
        <f t="shared" si="134"/>
        <v>High</v>
      </c>
      <c r="M2140">
        <f t="shared" si="135"/>
        <v>4.5061608304100043</v>
      </c>
    </row>
    <row r="2141" spans="1:13" x14ac:dyDescent="0.35">
      <c r="A2141">
        <v>5</v>
      </c>
      <c r="B2141" t="s">
        <v>9</v>
      </c>
      <c r="C2141">
        <v>3</v>
      </c>
      <c r="D2141">
        <v>1</v>
      </c>
      <c r="E2141" t="s">
        <v>9</v>
      </c>
      <c r="F2141">
        <v>2</v>
      </c>
      <c r="G2141">
        <v>0</v>
      </c>
      <c r="H2141" t="s">
        <v>10</v>
      </c>
      <c r="I2141">
        <f t="shared" si="132"/>
        <v>1</v>
      </c>
      <c r="J2141">
        <f>IF(Table2[[#This Row],[Drained_after_socializing]]="Yes",1,IF(Table2[[#This Row],[Drained_after_socializing]]="No",0,""))</f>
        <v>1</v>
      </c>
      <c r="K2141">
        <f t="shared" si="133"/>
        <v>0</v>
      </c>
      <c r="L2141" t="str">
        <f t="shared" si="134"/>
        <v>Medium</v>
      </c>
      <c r="M2141">
        <f t="shared" si="135"/>
        <v>4.5061608304100043</v>
      </c>
    </row>
    <row r="2142" spans="1:13" x14ac:dyDescent="0.35">
      <c r="A2142">
        <v>5</v>
      </c>
      <c r="B2142" t="s">
        <v>9</v>
      </c>
      <c r="C2142">
        <v>3</v>
      </c>
      <c r="D2142">
        <v>1</v>
      </c>
      <c r="E2142" t="s">
        <v>9</v>
      </c>
      <c r="F2142">
        <v>3</v>
      </c>
      <c r="G2142">
        <v>2</v>
      </c>
      <c r="H2142" t="s">
        <v>10</v>
      </c>
      <c r="I2142">
        <f t="shared" si="132"/>
        <v>1</v>
      </c>
      <c r="J2142">
        <f>IF(Table2[[#This Row],[Drained_after_socializing]]="Yes",1,IF(Table2[[#This Row],[Drained_after_socializing]]="No",0,""))</f>
        <v>1</v>
      </c>
      <c r="K2142">
        <f t="shared" si="133"/>
        <v>0</v>
      </c>
      <c r="L2142" t="str">
        <f t="shared" si="134"/>
        <v>Medium</v>
      </c>
      <c r="M2142">
        <f t="shared" si="135"/>
        <v>4.5061608304100043</v>
      </c>
    </row>
    <row r="2143" spans="1:13" x14ac:dyDescent="0.35">
      <c r="A2143">
        <v>11</v>
      </c>
      <c r="B2143" t="s">
        <v>9</v>
      </c>
      <c r="C2143">
        <v>0</v>
      </c>
      <c r="D2143">
        <v>2</v>
      </c>
      <c r="E2143" t="s">
        <v>9</v>
      </c>
      <c r="F2143">
        <v>2</v>
      </c>
      <c r="G2143">
        <v>2</v>
      </c>
      <c r="H2143" t="s">
        <v>10</v>
      </c>
      <c r="I2143">
        <f t="shared" si="132"/>
        <v>1</v>
      </c>
      <c r="J2143">
        <f>IF(Table2[[#This Row],[Drained_after_socializing]]="Yes",1,IF(Table2[[#This Row],[Drained_after_socializing]]="No",0,""))</f>
        <v>1</v>
      </c>
      <c r="K2143">
        <f t="shared" si="133"/>
        <v>0</v>
      </c>
      <c r="L2143" t="str">
        <f t="shared" si="134"/>
        <v>High</v>
      </c>
      <c r="M2143">
        <f t="shared" si="135"/>
        <v>4.5061608304100043</v>
      </c>
    </row>
    <row r="2144" spans="1:13" x14ac:dyDescent="0.35">
      <c r="A2144">
        <v>3</v>
      </c>
      <c r="B2144" t="s">
        <v>7</v>
      </c>
      <c r="C2144">
        <v>4</v>
      </c>
      <c r="D2144">
        <v>5</v>
      </c>
      <c r="E2144" t="s">
        <v>7</v>
      </c>
      <c r="F2144">
        <v>7</v>
      </c>
      <c r="G2144">
        <v>6</v>
      </c>
      <c r="H2144" t="s">
        <v>8</v>
      </c>
      <c r="I2144">
        <f t="shared" si="132"/>
        <v>0</v>
      </c>
      <c r="J2144">
        <f>IF(Table2[[#This Row],[Drained_after_socializing]]="Yes",1,IF(Table2[[#This Row],[Drained_after_socializing]]="No",0,""))</f>
        <v>0</v>
      </c>
      <c r="K2144">
        <f t="shared" si="133"/>
        <v>1</v>
      </c>
      <c r="L2144" t="str">
        <f t="shared" si="134"/>
        <v>Low</v>
      </c>
      <c r="M2144">
        <f t="shared" si="135"/>
        <v>0</v>
      </c>
    </row>
    <row r="2145" spans="1:13" x14ac:dyDescent="0.35">
      <c r="A2145">
        <v>0</v>
      </c>
      <c r="B2145" t="s">
        <v>7</v>
      </c>
      <c r="C2145">
        <v>8</v>
      </c>
      <c r="D2145">
        <v>6</v>
      </c>
      <c r="E2145" t="s">
        <v>7</v>
      </c>
      <c r="F2145">
        <v>14</v>
      </c>
      <c r="G2145">
        <v>9</v>
      </c>
      <c r="H2145" t="s">
        <v>8</v>
      </c>
      <c r="I2145">
        <f t="shared" si="132"/>
        <v>0</v>
      </c>
      <c r="J2145">
        <f>IF(Table2[[#This Row],[Drained_after_socializing]]="Yes",1,IF(Table2[[#This Row],[Drained_after_socializing]]="No",0,""))</f>
        <v>0</v>
      </c>
      <c r="K2145">
        <f t="shared" si="133"/>
        <v>1</v>
      </c>
      <c r="L2145" t="str">
        <f t="shared" si="134"/>
        <v>Low</v>
      </c>
      <c r="M2145">
        <f t="shared" si="135"/>
        <v>0</v>
      </c>
    </row>
    <row r="2146" spans="1:13" x14ac:dyDescent="0.35">
      <c r="A2146">
        <v>5</v>
      </c>
      <c r="B2146" t="s">
        <v>9</v>
      </c>
      <c r="C2146">
        <v>2</v>
      </c>
      <c r="D2146">
        <v>2</v>
      </c>
      <c r="E2146" t="s">
        <v>9</v>
      </c>
      <c r="F2146">
        <v>2</v>
      </c>
      <c r="G2146">
        <v>2</v>
      </c>
      <c r="H2146" t="s">
        <v>10</v>
      </c>
      <c r="I2146">
        <f t="shared" si="132"/>
        <v>1</v>
      </c>
      <c r="J2146">
        <f>IF(Table2[[#This Row],[Drained_after_socializing]]="Yes",1,IF(Table2[[#This Row],[Drained_after_socializing]]="No",0,""))</f>
        <v>1</v>
      </c>
      <c r="K2146">
        <f t="shared" si="133"/>
        <v>0</v>
      </c>
      <c r="L2146" t="str">
        <f t="shared" si="134"/>
        <v>Medium</v>
      </c>
      <c r="M2146">
        <f t="shared" si="135"/>
        <v>4.5061608304100043</v>
      </c>
    </row>
    <row r="2147" spans="1:13" x14ac:dyDescent="0.35">
      <c r="A2147">
        <v>3</v>
      </c>
      <c r="B2147" t="s">
        <v>7</v>
      </c>
      <c r="C2147">
        <v>4</v>
      </c>
      <c r="D2147">
        <v>4</v>
      </c>
      <c r="E2147" t="s">
        <v>7</v>
      </c>
      <c r="F2147">
        <v>13</v>
      </c>
      <c r="G2147">
        <v>4</v>
      </c>
      <c r="H2147" t="s">
        <v>8</v>
      </c>
      <c r="I2147">
        <f t="shared" si="132"/>
        <v>0</v>
      </c>
      <c r="J2147">
        <f>IF(Table2[[#This Row],[Drained_after_socializing]]="Yes",1,IF(Table2[[#This Row],[Drained_after_socializing]]="No",0,""))</f>
        <v>0</v>
      </c>
      <c r="K2147">
        <f t="shared" si="133"/>
        <v>1</v>
      </c>
      <c r="L2147" t="str">
        <f t="shared" si="134"/>
        <v>Low</v>
      </c>
      <c r="M2147">
        <f t="shared" si="135"/>
        <v>0</v>
      </c>
    </row>
    <row r="2148" spans="1:13" x14ac:dyDescent="0.35">
      <c r="A2148">
        <v>9</v>
      </c>
      <c r="B2148" t="s">
        <v>9</v>
      </c>
      <c r="C2148">
        <v>2</v>
      </c>
      <c r="D2148">
        <v>1</v>
      </c>
      <c r="E2148" t="s">
        <v>9</v>
      </c>
      <c r="F2148">
        <v>5</v>
      </c>
      <c r="G2148">
        <v>0</v>
      </c>
      <c r="H2148" t="s">
        <v>10</v>
      </c>
      <c r="I2148">
        <f t="shared" si="132"/>
        <v>1</v>
      </c>
      <c r="J2148">
        <f>IF(Table2[[#This Row],[Drained_after_socializing]]="Yes",1,IF(Table2[[#This Row],[Drained_after_socializing]]="No",0,""))</f>
        <v>1</v>
      </c>
      <c r="K2148">
        <f t="shared" si="133"/>
        <v>0</v>
      </c>
      <c r="L2148" t="str">
        <f t="shared" si="134"/>
        <v>High</v>
      </c>
      <c r="M2148">
        <f t="shared" si="135"/>
        <v>4.5061608304100043</v>
      </c>
    </row>
    <row r="2149" spans="1:13" x14ac:dyDescent="0.35">
      <c r="A2149">
        <v>3</v>
      </c>
      <c r="B2149" t="s">
        <v>7</v>
      </c>
      <c r="C2149">
        <v>4</v>
      </c>
      <c r="D2149">
        <v>6</v>
      </c>
      <c r="E2149" t="s">
        <v>7</v>
      </c>
      <c r="F2149">
        <v>10</v>
      </c>
      <c r="G2149">
        <v>7</v>
      </c>
      <c r="H2149" t="s">
        <v>8</v>
      </c>
      <c r="I2149">
        <f t="shared" si="132"/>
        <v>0</v>
      </c>
      <c r="J2149">
        <f>IF(Table2[[#This Row],[Drained_after_socializing]]="Yes",1,IF(Table2[[#This Row],[Drained_after_socializing]]="No",0,""))</f>
        <v>0</v>
      </c>
      <c r="K2149">
        <f t="shared" si="133"/>
        <v>1</v>
      </c>
      <c r="L2149" t="str">
        <f t="shared" si="134"/>
        <v>Low</v>
      </c>
      <c r="M2149">
        <f t="shared" si="135"/>
        <v>0</v>
      </c>
    </row>
    <row r="2150" spans="1:13" x14ac:dyDescent="0.35">
      <c r="A2150">
        <v>1</v>
      </c>
      <c r="B2150" t="s">
        <v>7</v>
      </c>
      <c r="C2150">
        <v>8</v>
      </c>
      <c r="D2150">
        <v>3</v>
      </c>
      <c r="E2150" t="s">
        <v>7</v>
      </c>
      <c r="F2150">
        <v>8</v>
      </c>
      <c r="G2150">
        <v>8</v>
      </c>
      <c r="H2150" t="s">
        <v>8</v>
      </c>
      <c r="I2150">
        <f t="shared" si="132"/>
        <v>0</v>
      </c>
      <c r="J2150">
        <f>IF(Table2[[#This Row],[Drained_after_socializing]]="Yes",1,IF(Table2[[#This Row],[Drained_after_socializing]]="No",0,""))</f>
        <v>0</v>
      </c>
      <c r="K2150">
        <f t="shared" si="133"/>
        <v>1</v>
      </c>
      <c r="L2150" t="str">
        <f t="shared" si="134"/>
        <v>Low</v>
      </c>
      <c r="M2150">
        <f t="shared" si="135"/>
        <v>0</v>
      </c>
    </row>
    <row r="2151" spans="1:13" x14ac:dyDescent="0.35">
      <c r="A2151">
        <v>8</v>
      </c>
      <c r="B2151" t="s">
        <v>9</v>
      </c>
      <c r="C2151">
        <v>0</v>
      </c>
      <c r="D2151">
        <v>2</v>
      </c>
      <c r="E2151" t="s">
        <v>9</v>
      </c>
      <c r="F2151">
        <v>2</v>
      </c>
      <c r="G2151">
        <v>0</v>
      </c>
      <c r="H2151" t="s">
        <v>8</v>
      </c>
      <c r="I2151">
        <f t="shared" si="132"/>
        <v>1</v>
      </c>
      <c r="J2151">
        <f>IF(Table2[[#This Row],[Drained_after_socializing]]="Yes",1,IF(Table2[[#This Row],[Drained_after_socializing]]="No",0,""))</f>
        <v>1</v>
      </c>
      <c r="K2151">
        <f t="shared" si="133"/>
        <v>1</v>
      </c>
      <c r="L2151" t="str">
        <f t="shared" si="134"/>
        <v>High</v>
      </c>
      <c r="M2151">
        <f t="shared" si="135"/>
        <v>0</v>
      </c>
    </row>
    <row r="2152" spans="1:13" x14ac:dyDescent="0.35">
      <c r="A2152">
        <v>9</v>
      </c>
      <c r="B2152" t="s">
        <v>9</v>
      </c>
      <c r="C2152">
        <v>0</v>
      </c>
      <c r="D2152">
        <v>0</v>
      </c>
      <c r="E2152" t="s">
        <v>9</v>
      </c>
      <c r="F2152">
        <v>1</v>
      </c>
      <c r="G2152">
        <v>1</v>
      </c>
      <c r="H2152" t="s">
        <v>10</v>
      </c>
      <c r="I2152">
        <f t="shared" si="132"/>
        <v>1</v>
      </c>
      <c r="J2152">
        <f>IF(Table2[[#This Row],[Drained_after_socializing]]="Yes",1,IF(Table2[[#This Row],[Drained_after_socializing]]="No",0,""))</f>
        <v>1</v>
      </c>
      <c r="K2152">
        <f t="shared" si="133"/>
        <v>0</v>
      </c>
      <c r="L2152" t="str">
        <f t="shared" si="134"/>
        <v>High</v>
      </c>
      <c r="M2152">
        <f t="shared" si="135"/>
        <v>4.5061608304100043</v>
      </c>
    </row>
    <row r="2153" spans="1:13" x14ac:dyDescent="0.35">
      <c r="A2153">
        <v>0</v>
      </c>
      <c r="B2153" t="s">
        <v>7</v>
      </c>
      <c r="C2153">
        <v>9</v>
      </c>
      <c r="D2153">
        <v>3</v>
      </c>
      <c r="E2153" t="s">
        <v>7</v>
      </c>
      <c r="F2153">
        <v>15</v>
      </c>
      <c r="G2153">
        <v>3.5647266310000001</v>
      </c>
      <c r="H2153" t="s">
        <v>8</v>
      </c>
      <c r="I2153">
        <f t="shared" si="132"/>
        <v>0</v>
      </c>
      <c r="J2153">
        <f>IF(Table2[[#This Row],[Drained_after_socializing]]="Yes",1,IF(Table2[[#This Row],[Drained_after_socializing]]="No",0,""))</f>
        <v>0</v>
      </c>
      <c r="K2153">
        <f t="shared" si="133"/>
        <v>1</v>
      </c>
      <c r="L2153" t="str">
        <f t="shared" si="134"/>
        <v>Low</v>
      </c>
      <c r="M2153">
        <f t="shared" si="135"/>
        <v>0</v>
      </c>
    </row>
    <row r="2154" spans="1:13" x14ac:dyDescent="0.35">
      <c r="A2154">
        <v>4.5058160029999996</v>
      </c>
      <c r="B2154" t="s">
        <v>7</v>
      </c>
      <c r="C2154">
        <v>7</v>
      </c>
      <c r="D2154">
        <v>5</v>
      </c>
      <c r="E2154" t="s">
        <v>7</v>
      </c>
      <c r="F2154">
        <v>6</v>
      </c>
      <c r="G2154">
        <v>7</v>
      </c>
      <c r="H2154" t="s">
        <v>8</v>
      </c>
      <c r="I2154">
        <f t="shared" si="132"/>
        <v>0</v>
      </c>
      <c r="J2154">
        <f>IF(Table2[[#This Row],[Drained_after_socializing]]="Yes",1,IF(Table2[[#This Row],[Drained_after_socializing]]="No",0,""))</f>
        <v>0</v>
      </c>
      <c r="K2154">
        <f t="shared" si="133"/>
        <v>1</v>
      </c>
      <c r="L2154" t="str">
        <f t="shared" si="134"/>
        <v>Medium</v>
      </c>
      <c r="M2154">
        <f t="shared" si="135"/>
        <v>0</v>
      </c>
    </row>
    <row r="2155" spans="1:13" x14ac:dyDescent="0.35">
      <c r="A2155">
        <v>7</v>
      </c>
      <c r="B2155" t="s">
        <v>9</v>
      </c>
      <c r="C2155">
        <v>2</v>
      </c>
      <c r="D2155">
        <v>1</v>
      </c>
      <c r="E2155" t="s">
        <v>9</v>
      </c>
      <c r="F2155">
        <v>6.2688629120000003</v>
      </c>
      <c r="G2155">
        <v>1</v>
      </c>
      <c r="H2155" t="s">
        <v>10</v>
      </c>
      <c r="I2155">
        <f t="shared" si="132"/>
        <v>1</v>
      </c>
      <c r="J2155">
        <f>IF(Table2[[#This Row],[Drained_after_socializing]]="Yes",1,IF(Table2[[#This Row],[Drained_after_socializing]]="No",0,""))</f>
        <v>1</v>
      </c>
      <c r="K2155">
        <f t="shared" si="133"/>
        <v>0</v>
      </c>
      <c r="L2155" t="str">
        <f t="shared" si="134"/>
        <v>Medium</v>
      </c>
      <c r="M2155">
        <f t="shared" si="135"/>
        <v>4.5061608304100043</v>
      </c>
    </row>
    <row r="2156" spans="1:13" x14ac:dyDescent="0.35">
      <c r="A2156">
        <v>5</v>
      </c>
      <c r="B2156" t="s">
        <v>9</v>
      </c>
      <c r="C2156">
        <v>0</v>
      </c>
      <c r="D2156">
        <v>0</v>
      </c>
      <c r="E2156" t="s">
        <v>9</v>
      </c>
      <c r="F2156">
        <v>3</v>
      </c>
      <c r="G2156">
        <v>0</v>
      </c>
      <c r="H2156" t="s">
        <v>10</v>
      </c>
      <c r="I2156">
        <f t="shared" si="132"/>
        <v>1</v>
      </c>
      <c r="J2156">
        <f>IF(Table2[[#This Row],[Drained_after_socializing]]="Yes",1,IF(Table2[[#This Row],[Drained_after_socializing]]="No",0,""))</f>
        <v>1</v>
      </c>
      <c r="K2156">
        <f t="shared" si="133"/>
        <v>0</v>
      </c>
      <c r="L2156" t="str">
        <f t="shared" si="134"/>
        <v>Medium</v>
      </c>
      <c r="M2156">
        <f t="shared" si="135"/>
        <v>4.5061608304100043</v>
      </c>
    </row>
    <row r="2157" spans="1:13" x14ac:dyDescent="0.35">
      <c r="A2157">
        <v>3</v>
      </c>
      <c r="B2157" t="s">
        <v>7</v>
      </c>
      <c r="C2157">
        <v>8</v>
      </c>
      <c r="D2157">
        <v>4</v>
      </c>
      <c r="E2157" t="s">
        <v>7</v>
      </c>
      <c r="F2157">
        <v>6.2688629120000003</v>
      </c>
      <c r="G2157">
        <v>9</v>
      </c>
      <c r="H2157" t="s">
        <v>8</v>
      </c>
      <c r="I2157">
        <f t="shared" si="132"/>
        <v>0</v>
      </c>
      <c r="J2157">
        <f>IF(Table2[[#This Row],[Drained_after_socializing]]="Yes",1,IF(Table2[[#This Row],[Drained_after_socializing]]="No",0,""))</f>
        <v>0</v>
      </c>
      <c r="K2157">
        <f t="shared" si="133"/>
        <v>1</v>
      </c>
      <c r="L2157" t="str">
        <f t="shared" si="134"/>
        <v>Low</v>
      </c>
      <c r="M2157">
        <f t="shared" si="135"/>
        <v>0</v>
      </c>
    </row>
    <row r="2158" spans="1:13" x14ac:dyDescent="0.35">
      <c r="A2158">
        <v>0</v>
      </c>
      <c r="B2158" t="s">
        <v>7</v>
      </c>
      <c r="C2158">
        <v>6</v>
      </c>
      <c r="D2158">
        <v>3</v>
      </c>
      <c r="E2158" t="s">
        <v>7</v>
      </c>
      <c r="F2158">
        <v>6.2688629120000003</v>
      </c>
      <c r="G2158">
        <v>7</v>
      </c>
      <c r="H2158" t="s">
        <v>8</v>
      </c>
      <c r="I2158">
        <f t="shared" si="132"/>
        <v>0</v>
      </c>
      <c r="J2158">
        <f>IF(Table2[[#This Row],[Drained_after_socializing]]="Yes",1,IF(Table2[[#This Row],[Drained_after_socializing]]="No",0,""))</f>
        <v>0</v>
      </c>
      <c r="K2158">
        <f t="shared" si="133"/>
        <v>1</v>
      </c>
      <c r="L2158" t="str">
        <f t="shared" si="134"/>
        <v>Low</v>
      </c>
      <c r="M2158">
        <f t="shared" si="135"/>
        <v>0</v>
      </c>
    </row>
    <row r="2159" spans="1:13" x14ac:dyDescent="0.35">
      <c r="A2159">
        <v>0</v>
      </c>
      <c r="B2159" t="s">
        <v>7</v>
      </c>
      <c r="C2159">
        <v>4</v>
      </c>
      <c r="D2159">
        <v>5</v>
      </c>
      <c r="E2159" t="s">
        <v>7</v>
      </c>
      <c r="F2159">
        <v>6</v>
      </c>
      <c r="G2159">
        <v>3</v>
      </c>
      <c r="H2159" t="s">
        <v>8</v>
      </c>
      <c r="I2159">
        <f t="shared" si="132"/>
        <v>0</v>
      </c>
      <c r="J2159">
        <f>IF(Table2[[#This Row],[Drained_after_socializing]]="Yes",1,IF(Table2[[#This Row],[Drained_after_socializing]]="No",0,""))</f>
        <v>0</v>
      </c>
      <c r="K2159">
        <f t="shared" si="133"/>
        <v>1</v>
      </c>
      <c r="L2159" t="str">
        <f t="shared" si="134"/>
        <v>Low</v>
      </c>
      <c r="M2159">
        <f t="shared" si="135"/>
        <v>0</v>
      </c>
    </row>
    <row r="2160" spans="1:13" x14ac:dyDescent="0.35">
      <c r="A2160">
        <v>3</v>
      </c>
      <c r="B2160" t="s">
        <v>7</v>
      </c>
      <c r="C2160">
        <v>7</v>
      </c>
      <c r="D2160">
        <v>5</v>
      </c>
      <c r="E2160" t="s">
        <v>7</v>
      </c>
      <c r="F2160">
        <v>15</v>
      </c>
      <c r="G2160">
        <v>6</v>
      </c>
      <c r="H2160" t="s">
        <v>8</v>
      </c>
      <c r="I2160">
        <f t="shared" si="132"/>
        <v>0</v>
      </c>
      <c r="J2160">
        <f>IF(Table2[[#This Row],[Drained_after_socializing]]="Yes",1,IF(Table2[[#This Row],[Drained_after_socializing]]="No",0,""))</f>
        <v>0</v>
      </c>
      <c r="K2160">
        <f t="shared" si="133"/>
        <v>1</v>
      </c>
      <c r="L2160" t="str">
        <f t="shared" si="134"/>
        <v>Low</v>
      </c>
      <c r="M2160">
        <f t="shared" si="135"/>
        <v>0</v>
      </c>
    </row>
    <row r="2161" spans="1:13" x14ac:dyDescent="0.35">
      <c r="A2161">
        <v>3</v>
      </c>
      <c r="B2161" t="s">
        <v>7</v>
      </c>
      <c r="C2161">
        <v>7</v>
      </c>
      <c r="D2161">
        <v>5</v>
      </c>
      <c r="E2161" t="s">
        <v>7</v>
      </c>
      <c r="F2161">
        <v>14</v>
      </c>
      <c r="G2161">
        <v>7</v>
      </c>
      <c r="H2161" t="s">
        <v>8</v>
      </c>
      <c r="I2161">
        <f t="shared" si="132"/>
        <v>0</v>
      </c>
      <c r="J2161">
        <f>IF(Table2[[#This Row],[Drained_after_socializing]]="Yes",1,IF(Table2[[#This Row],[Drained_after_socializing]]="No",0,""))</f>
        <v>0</v>
      </c>
      <c r="K2161">
        <f t="shared" si="133"/>
        <v>1</v>
      </c>
      <c r="L2161" t="str">
        <f t="shared" si="134"/>
        <v>Low</v>
      </c>
      <c r="M2161">
        <f t="shared" si="135"/>
        <v>0</v>
      </c>
    </row>
    <row r="2162" spans="1:13" x14ac:dyDescent="0.35">
      <c r="A2162">
        <v>6</v>
      </c>
      <c r="B2162" t="s">
        <v>9</v>
      </c>
      <c r="C2162">
        <v>3</v>
      </c>
      <c r="D2162">
        <v>2</v>
      </c>
      <c r="E2162" t="s">
        <v>9</v>
      </c>
      <c r="F2162">
        <v>5</v>
      </c>
      <c r="G2162">
        <v>0</v>
      </c>
      <c r="H2162" t="s">
        <v>10</v>
      </c>
      <c r="I2162">
        <f t="shared" si="132"/>
        <v>1</v>
      </c>
      <c r="J2162">
        <f>IF(Table2[[#This Row],[Drained_after_socializing]]="Yes",1,IF(Table2[[#This Row],[Drained_after_socializing]]="No",0,""))</f>
        <v>1</v>
      </c>
      <c r="K2162">
        <f t="shared" si="133"/>
        <v>0</v>
      </c>
      <c r="L2162" t="str">
        <f t="shared" si="134"/>
        <v>Medium</v>
      </c>
      <c r="M2162">
        <f t="shared" si="135"/>
        <v>4.5061608304100043</v>
      </c>
    </row>
    <row r="2163" spans="1:13" x14ac:dyDescent="0.35">
      <c r="A2163">
        <v>9</v>
      </c>
      <c r="B2163" t="s">
        <v>9</v>
      </c>
      <c r="C2163">
        <v>3</v>
      </c>
      <c r="D2163">
        <v>1</v>
      </c>
      <c r="E2163" t="s">
        <v>9</v>
      </c>
      <c r="F2163">
        <v>1</v>
      </c>
      <c r="G2163">
        <v>2</v>
      </c>
      <c r="H2163" t="s">
        <v>10</v>
      </c>
      <c r="I2163">
        <f t="shared" si="132"/>
        <v>1</v>
      </c>
      <c r="J2163">
        <f>IF(Table2[[#This Row],[Drained_after_socializing]]="Yes",1,IF(Table2[[#This Row],[Drained_after_socializing]]="No",0,""))</f>
        <v>1</v>
      </c>
      <c r="K2163">
        <f t="shared" si="133"/>
        <v>0</v>
      </c>
      <c r="L2163" t="str">
        <f t="shared" si="134"/>
        <v>High</v>
      </c>
      <c r="M2163">
        <f t="shared" si="135"/>
        <v>4.5061608304100043</v>
      </c>
    </row>
    <row r="2164" spans="1:13" x14ac:dyDescent="0.35">
      <c r="A2164">
        <v>10</v>
      </c>
      <c r="B2164" t="s">
        <v>9</v>
      </c>
      <c r="C2164">
        <v>1</v>
      </c>
      <c r="D2164">
        <v>3</v>
      </c>
      <c r="E2164" t="s">
        <v>9</v>
      </c>
      <c r="F2164">
        <v>2</v>
      </c>
      <c r="G2164">
        <v>2</v>
      </c>
      <c r="H2164" t="s">
        <v>10</v>
      </c>
      <c r="I2164">
        <f t="shared" si="132"/>
        <v>1</v>
      </c>
      <c r="J2164">
        <f>IF(Table2[[#This Row],[Drained_after_socializing]]="Yes",1,IF(Table2[[#This Row],[Drained_after_socializing]]="No",0,""))</f>
        <v>1</v>
      </c>
      <c r="K2164">
        <f t="shared" si="133"/>
        <v>0</v>
      </c>
      <c r="L2164" t="str">
        <f t="shared" si="134"/>
        <v>High</v>
      </c>
      <c r="M2164">
        <f t="shared" si="135"/>
        <v>4.5061608304100043</v>
      </c>
    </row>
    <row r="2165" spans="1:13" x14ac:dyDescent="0.35">
      <c r="A2165">
        <v>2</v>
      </c>
      <c r="B2165" t="s">
        <v>7</v>
      </c>
      <c r="C2165">
        <v>7</v>
      </c>
      <c r="D2165">
        <v>3</v>
      </c>
      <c r="E2165" t="s">
        <v>7</v>
      </c>
      <c r="F2165">
        <v>6.2688629120000003</v>
      </c>
      <c r="G2165">
        <v>9</v>
      </c>
      <c r="H2165" t="s">
        <v>8</v>
      </c>
      <c r="I2165">
        <f t="shared" si="132"/>
        <v>0</v>
      </c>
      <c r="J2165">
        <f>IF(Table2[[#This Row],[Drained_after_socializing]]="Yes",1,IF(Table2[[#This Row],[Drained_after_socializing]]="No",0,""))</f>
        <v>0</v>
      </c>
      <c r="K2165">
        <f t="shared" si="133"/>
        <v>1</v>
      </c>
      <c r="L2165" t="str">
        <f t="shared" si="134"/>
        <v>Low</v>
      </c>
      <c r="M2165">
        <f t="shared" si="135"/>
        <v>0</v>
      </c>
    </row>
    <row r="2166" spans="1:13" x14ac:dyDescent="0.35">
      <c r="A2166">
        <v>9</v>
      </c>
      <c r="B2166" t="s">
        <v>9</v>
      </c>
      <c r="C2166">
        <v>3</v>
      </c>
      <c r="D2166">
        <v>0</v>
      </c>
      <c r="E2166" t="s">
        <v>9</v>
      </c>
      <c r="F2166">
        <v>1</v>
      </c>
      <c r="G2166">
        <v>0</v>
      </c>
      <c r="H2166" t="s">
        <v>10</v>
      </c>
      <c r="I2166">
        <f t="shared" si="132"/>
        <v>1</v>
      </c>
      <c r="J2166">
        <f>IF(Table2[[#This Row],[Drained_after_socializing]]="Yes",1,IF(Table2[[#This Row],[Drained_after_socializing]]="No",0,""))</f>
        <v>1</v>
      </c>
      <c r="K2166">
        <f t="shared" si="133"/>
        <v>0</v>
      </c>
      <c r="L2166" t="str">
        <f t="shared" si="134"/>
        <v>High</v>
      </c>
      <c r="M2166">
        <f t="shared" si="135"/>
        <v>4.5061608304100043</v>
      </c>
    </row>
    <row r="2167" spans="1:13" x14ac:dyDescent="0.35">
      <c r="A2167">
        <v>0</v>
      </c>
      <c r="B2167" t="s">
        <v>7</v>
      </c>
      <c r="C2167">
        <v>5</v>
      </c>
      <c r="D2167">
        <v>4</v>
      </c>
      <c r="E2167" t="s">
        <v>7</v>
      </c>
      <c r="F2167">
        <v>14</v>
      </c>
      <c r="G2167">
        <v>7</v>
      </c>
      <c r="H2167" t="s">
        <v>8</v>
      </c>
      <c r="I2167">
        <f t="shared" si="132"/>
        <v>0</v>
      </c>
      <c r="J2167">
        <f>IF(Table2[[#This Row],[Drained_after_socializing]]="Yes",1,IF(Table2[[#This Row],[Drained_after_socializing]]="No",0,""))</f>
        <v>0</v>
      </c>
      <c r="K2167">
        <f t="shared" si="133"/>
        <v>1</v>
      </c>
      <c r="L2167" t="str">
        <f t="shared" si="134"/>
        <v>Low</v>
      </c>
      <c r="M2167">
        <f t="shared" si="135"/>
        <v>0</v>
      </c>
    </row>
    <row r="2168" spans="1:13" x14ac:dyDescent="0.35">
      <c r="A2168">
        <v>2</v>
      </c>
      <c r="B2168" t="s">
        <v>7</v>
      </c>
      <c r="C2168">
        <v>4</v>
      </c>
      <c r="D2168">
        <v>4</v>
      </c>
      <c r="E2168" t="s">
        <v>7</v>
      </c>
      <c r="F2168">
        <v>10</v>
      </c>
      <c r="G2168">
        <v>5</v>
      </c>
      <c r="H2168" t="s">
        <v>8</v>
      </c>
      <c r="I2168">
        <f t="shared" si="132"/>
        <v>0</v>
      </c>
      <c r="J2168">
        <f>IF(Table2[[#This Row],[Drained_after_socializing]]="Yes",1,IF(Table2[[#This Row],[Drained_after_socializing]]="No",0,""))</f>
        <v>0</v>
      </c>
      <c r="K2168">
        <f t="shared" si="133"/>
        <v>1</v>
      </c>
      <c r="L2168" t="str">
        <f t="shared" si="134"/>
        <v>Low</v>
      </c>
      <c r="M2168">
        <f t="shared" si="135"/>
        <v>0</v>
      </c>
    </row>
    <row r="2169" spans="1:13" x14ac:dyDescent="0.35">
      <c r="A2169">
        <v>0</v>
      </c>
      <c r="B2169" t="s">
        <v>7</v>
      </c>
      <c r="C2169">
        <v>9</v>
      </c>
      <c r="D2169">
        <v>5</v>
      </c>
      <c r="E2169" t="s">
        <v>7</v>
      </c>
      <c r="F2169">
        <v>5</v>
      </c>
      <c r="G2169">
        <v>3</v>
      </c>
      <c r="H2169" t="s">
        <v>8</v>
      </c>
      <c r="I2169">
        <f t="shared" si="132"/>
        <v>0</v>
      </c>
      <c r="J2169">
        <f>IF(Table2[[#This Row],[Drained_after_socializing]]="Yes",1,IF(Table2[[#This Row],[Drained_after_socializing]]="No",0,""))</f>
        <v>0</v>
      </c>
      <c r="K2169">
        <f t="shared" si="133"/>
        <v>1</v>
      </c>
      <c r="L2169" t="str">
        <f t="shared" si="134"/>
        <v>Low</v>
      </c>
      <c r="M2169">
        <f t="shared" si="135"/>
        <v>0</v>
      </c>
    </row>
    <row r="2170" spans="1:13" x14ac:dyDescent="0.35">
      <c r="A2170">
        <v>9</v>
      </c>
      <c r="B2170" t="s">
        <v>9</v>
      </c>
      <c r="C2170">
        <v>1</v>
      </c>
      <c r="D2170">
        <v>0</v>
      </c>
      <c r="E2170" t="s">
        <v>7</v>
      </c>
      <c r="F2170">
        <v>1</v>
      </c>
      <c r="G2170">
        <v>1</v>
      </c>
      <c r="H2170" t="s">
        <v>10</v>
      </c>
      <c r="I2170">
        <f t="shared" si="132"/>
        <v>1</v>
      </c>
      <c r="J2170">
        <f>IF(Table2[[#This Row],[Drained_after_socializing]]="Yes",1,IF(Table2[[#This Row],[Drained_after_socializing]]="No",0,""))</f>
        <v>0</v>
      </c>
      <c r="K2170">
        <f t="shared" si="133"/>
        <v>0</v>
      </c>
      <c r="L2170" t="str">
        <f t="shared" si="134"/>
        <v>High</v>
      </c>
      <c r="M2170">
        <f t="shared" si="135"/>
        <v>4.5061608304100043</v>
      </c>
    </row>
    <row r="2171" spans="1:13" x14ac:dyDescent="0.35">
      <c r="A2171">
        <v>0</v>
      </c>
      <c r="B2171" t="s">
        <v>7</v>
      </c>
      <c r="C2171">
        <v>9</v>
      </c>
      <c r="D2171">
        <v>3</v>
      </c>
      <c r="E2171" t="s">
        <v>7</v>
      </c>
      <c r="F2171">
        <v>10</v>
      </c>
      <c r="G2171">
        <v>3.5647266310000001</v>
      </c>
      <c r="H2171" t="s">
        <v>8</v>
      </c>
      <c r="I2171">
        <f t="shared" si="132"/>
        <v>0</v>
      </c>
      <c r="J2171">
        <f>IF(Table2[[#This Row],[Drained_after_socializing]]="Yes",1,IF(Table2[[#This Row],[Drained_after_socializing]]="No",0,""))</f>
        <v>0</v>
      </c>
      <c r="K2171">
        <f t="shared" si="133"/>
        <v>1</v>
      </c>
      <c r="L2171" t="str">
        <f t="shared" si="134"/>
        <v>Low</v>
      </c>
      <c r="M2171">
        <f t="shared" si="135"/>
        <v>0</v>
      </c>
    </row>
    <row r="2172" spans="1:13" x14ac:dyDescent="0.35">
      <c r="A2172">
        <v>9</v>
      </c>
      <c r="B2172" t="s">
        <v>9</v>
      </c>
      <c r="C2172">
        <v>1</v>
      </c>
      <c r="D2172">
        <v>2</v>
      </c>
      <c r="E2172" t="s">
        <v>9</v>
      </c>
      <c r="F2172">
        <v>5</v>
      </c>
      <c r="G2172">
        <v>2</v>
      </c>
      <c r="H2172" t="s">
        <v>10</v>
      </c>
      <c r="I2172">
        <f t="shared" si="132"/>
        <v>1</v>
      </c>
      <c r="J2172">
        <f>IF(Table2[[#This Row],[Drained_after_socializing]]="Yes",1,IF(Table2[[#This Row],[Drained_after_socializing]]="No",0,""))</f>
        <v>1</v>
      </c>
      <c r="K2172">
        <f t="shared" si="133"/>
        <v>0</v>
      </c>
      <c r="L2172" t="str">
        <f t="shared" si="134"/>
        <v>High</v>
      </c>
      <c r="M2172">
        <f t="shared" si="135"/>
        <v>4.5061608304100043</v>
      </c>
    </row>
    <row r="2173" spans="1:13" x14ac:dyDescent="0.35">
      <c r="A2173">
        <v>1</v>
      </c>
      <c r="B2173" t="s">
        <v>7</v>
      </c>
      <c r="C2173">
        <v>8</v>
      </c>
      <c r="D2173">
        <v>5</v>
      </c>
      <c r="E2173" t="s">
        <v>7</v>
      </c>
      <c r="F2173">
        <v>5</v>
      </c>
      <c r="G2173">
        <v>9</v>
      </c>
      <c r="H2173" t="s">
        <v>8</v>
      </c>
      <c r="I2173">
        <f t="shared" si="132"/>
        <v>0</v>
      </c>
      <c r="J2173">
        <f>IF(Table2[[#This Row],[Drained_after_socializing]]="Yes",1,IF(Table2[[#This Row],[Drained_after_socializing]]="No",0,""))</f>
        <v>0</v>
      </c>
      <c r="K2173">
        <f t="shared" si="133"/>
        <v>1</v>
      </c>
      <c r="L2173" t="str">
        <f t="shared" si="134"/>
        <v>Low</v>
      </c>
      <c r="M2173">
        <f t="shared" si="135"/>
        <v>0</v>
      </c>
    </row>
    <row r="2174" spans="1:13" x14ac:dyDescent="0.35">
      <c r="A2174">
        <v>2</v>
      </c>
      <c r="B2174" t="s">
        <v>7</v>
      </c>
      <c r="C2174">
        <v>8</v>
      </c>
      <c r="D2174">
        <v>5</v>
      </c>
      <c r="E2174" t="s">
        <v>7</v>
      </c>
      <c r="F2174">
        <v>8</v>
      </c>
      <c r="G2174">
        <v>6</v>
      </c>
      <c r="H2174" t="s">
        <v>10</v>
      </c>
      <c r="I2174">
        <f t="shared" si="132"/>
        <v>0</v>
      </c>
      <c r="J2174">
        <f>IF(Table2[[#This Row],[Drained_after_socializing]]="Yes",1,IF(Table2[[#This Row],[Drained_after_socializing]]="No",0,""))</f>
        <v>0</v>
      </c>
      <c r="K2174">
        <f t="shared" si="133"/>
        <v>0</v>
      </c>
      <c r="L2174" t="str">
        <f t="shared" si="134"/>
        <v>Low</v>
      </c>
      <c r="M2174">
        <f t="shared" si="135"/>
        <v>4.5061608304100043</v>
      </c>
    </row>
    <row r="2175" spans="1:13" x14ac:dyDescent="0.35">
      <c r="A2175">
        <v>8</v>
      </c>
      <c r="B2175" t="s">
        <v>9</v>
      </c>
      <c r="C2175">
        <v>1</v>
      </c>
      <c r="D2175">
        <v>1</v>
      </c>
      <c r="E2175" t="s">
        <v>9</v>
      </c>
      <c r="F2175">
        <v>1</v>
      </c>
      <c r="G2175">
        <v>2</v>
      </c>
      <c r="H2175" t="s">
        <v>10</v>
      </c>
      <c r="I2175">
        <f t="shared" si="132"/>
        <v>1</v>
      </c>
      <c r="J2175">
        <f>IF(Table2[[#This Row],[Drained_after_socializing]]="Yes",1,IF(Table2[[#This Row],[Drained_after_socializing]]="No",0,""))</f>
        <v>1</v>
      </c>
      <c r="K2175">
        <f t="shared" si="133"/>
        <v>0</v>
      </c>
      <c r="L2175" t="str">
        <f t="shared" si="134"/>
        <v>High</v>
      </c>
      <c r="M2175">
        <f t="shared" si="135"/>
        <v>4.5061608304100043</v>
      </c>
    </row>
    <row r="2176" spans="1:13" x14ac:dyDescent="0.35">
      <c r="A2176">
        <v>0</v>
      </c>
      <c r="B2176" t="s">
        <v>7</v>
      </c>
      <c r="C2176">
        <v>5</v>
      </c>
      <c r="D2176">
        <v>4</v>
      </c>
      <c r="E2176" t="s">
        <v>7</v>
      </c>
      <c r="F2176">
        <v>9</v>
      </c>
      <c r="G2176">
        <v>4</v>
      </c>
      <c r="H2176" t="s">
        <v>8</v>
      </c>
      <c r="I2176">
        <f t="shared" si="132"/>
        <v>0</v>
      </c>
      <c r="J2176">
        <f>IF(Table2[[#This Row],[Drained_after_socializing]]="Yes",1,IF(Table2[[#This Row],[Drained_after_socializing]]="No",0,""))</f>
        <v>0</v>
      </c>
      <c r="K2176">
        <f t="shared" si="133"/>
        <v>1</v>
      </c>
      <c r="L2176" t="str">
        <f t="shared" si="134"/>
        <v>Low</v>
      </c>
      <c r="M2176">
        <f t="shared" si="135"/>
        <v>0</v>
      </c>
    </row>
    <row r="2177" spans="1:13" x14ac:dyDescent="0.35">
      <c r="A2177">
        <v>7</v>
      </c>
      <c r="B2177" t="s">
        <v>9</v>
      </c>
      <c r="C2177">
        <v>1</v>
      </c>
      <c r="D2177">
        <v>1</v>
      </c>
      <c r="E2177" t="s">
        <v>9</v>
      </c>
      <c r="F2177">
        <v>3</v>
      </c>
      <c r="G2177">
        <v>1</v>
      </c>
      <c r="H2177" t="s">
        <v>10</v>
      </c>
      <c r="I2177">
        <f t="shared" si="132"/>
        <v>1</v>
      </c>
      <c r="J2177">
        <f>IF(Table2[[#This Row],[Drained_after_socializing]]="Yes",1,IF(Table2[[#This Row],[Drained_after_socializing]]="No",0,""))</f>
        <v>1</v>
      </c>
      <c r="K2177">
        <f t="shared" si="133"/>
        <v>0</v>
      </c>
      <c r="L2177" t="str">
        <f t="shared" si="134"/>
        <v>Medium</v>
      </c>
      <c r="M2177">
        <f t="shared" si="135"/>
        <v>4.5061608304100043</v>
      </c>
    </row>
    <row r="2178" spans="1:13" x14ac:dyDescent="0.35">
      <c r="A2178">
        <v>5</v>
      </c>
      <c r="B2178" t="s">
        <v>9</v>
      </c>
      <c r="C2178">
        <v>3</v>
      </c>
      <c r="D2178">
        <v>0</v>
      </c>
      <c r="E2178" t="s">
        <v>9</v>
      </c>
      <c r="F2178">
        <v>1</v>
      </c>
      <c r="G2178">
        <v>1</v>
      </c>
      <c r="H2178" t="s">
        <v>10</v>
      </c>
      <c r="I2178">
        <f t="shared" ref="I2178:I2241" si="136">IF(B2178="Yes",1,IF(B2178="No",0,""))</f>
        <v>1</v>
      </c>
      <c r="J2178">
        <f>IF(Table2[[#This Row],[Drained_after_socializing]]="Yes",1,IF(Table2[[#This Row],[Drained_after_socializing]]="No",0,""))</f>
        <v>1</v>
      </c>
      <c r="K2178">
        <f t="shared" ref="K2178:K2241" si="137">IF(H2178="Extrovert",1,IF(H2178="Introvert",0,""))</f>
        <v>0</v>
      </c>
      <c r="L2178" t="str">
        <f t="shared" ref="L2178:L2241" si="138">IF(A2178&lt;=3,"Low",IF(A2178&lt;=7,"Medium","High"))</f>
        <v>Medium</v>
      </c>
      <c r="M2178">
        <f t="shared" ref="M2178:M2241" si="139">AVERAGE(IF(H:H="Introvert",A:A))</f>
        <v>4.5061608304100043</v>
      </c>
    </row>
    <row r="2179" spans="1:13" x14ac:dyDescent="0.35">
      <c r="A2179">
        <v>1</v>
      </c>
      <c r="B2179" t="s">
        <v>7</v>
      </c>
      <c r="C2179">
        <v>8</v>
      </c>
      <c r="D2179">
        <v>5</v>
      </c>
      <c r="E2179" t="s">
        <v>7</v>
      </c>
      <c r="F2179">
        <v>6.2688629120000003</v>
      </c>
      <c r="G2179">
        <v>9</v>
      </c>
      <c r="H2179" t="s">
        <v>8</v>
      </c>
      <c r="I2179">
        <f t="shared" si="136"/>
        <v>0</v>
      </c>
      <c r="J2179">
        <f>IF(Table2[[#This Row],[Drained_after_socializing]]="Yes",1,IF(Table2[[#This Row],[Drained_after_socializing]]="No",0,""))</f>
        <v>0</v>
      </c>
      <c r="K2179">
        <f t="shared" si="137"/>
        <v>1</v>
      </c>
      <c r="L2179" t="str">
        <f t="shared" si="138"/>
        <v>Low</v>
      </c>
      <c r="M2179">
        <f t="shared" si="139"/>
        <v>0</v>
      </c>
    </row>
    <row r="2180" spans="1:13" x14ac:dyDescent="0.35">
      <c r="A2180">
        <v>2</v>
      </c>
      <c r="B2180" t="s">
        <v>7</v>
      </c>
      <c r="C2180">
        <v>6</v>
      </c>
      <c r="D2180">
        <v>5</v>
      </c>
      <c r="E2180" t="s">
        <v>7</v>
      </c>
      <c r="F2180">
        <v>7</v>
      </c>
      <c r="G2180">
        <v>3</v>
      </c>
      <c r="H2180" t="s">
        <v>8</v>
      </c>
      <c r="I2180">
        <f t="shared" si="136"/>
        <v>0</v>
      </c>
      <c r="J2180">
        <f>IF(Table2[[#This Row],[Drained_after_socializing]]="Yes",1,IF(Table2[[#This Row],[Drained_after_socializing]]="No",0,""))</f>
        <v>0</v>
      </c>
      <c r="K2180">
        <f t="shared" si="137"/>
        <v>1</v>
      </c>
      <c r="L2180" t="str">
        <f t="shared" si="138"/>
        <v>Low</v>
      </c>
      <c r="M2180">
        <f t="shared" si="139"/>
        <v>0</v>
      </c>
    </row>
    <row r="2181" spans="1:13" x14ac:dyDescent="0.35">
      <c r="A2181">
        <v>2</v>
      </c>
      <c r="B2181" t="s">
        <v>7</v>
      </c>
      <c r="C2181">
        <v>6</v>
      </c>
      <c r="D2181">
        <v>6</v>
      </c>
      <c r="E2181" t="s">
        <v>7</v>
      </c>
      <c r="F2181">
        <v>8</v>
      </c>
      <c r="G2181">
        <v>5</v>
      </c>
      <c r="H2181" t="s">
        <v>8</v>
      </c>
      <c r="I2181">
        <f t="shared" si="136"/>
        <v>0</v>
      </c>
      <c r="J2181">
        <f>IF(Table2[[#This Row],[Drained_after_socializing]]="Yes",1,IF(Table2[[#This Row],[Drained_after_socializing]]="No",0,""))</f>
        <v>0</v>
      </c>
      <c r="K2181">
        <f t="shared" si="137"/>
        <v>1</v>
      </c>
      <c r="L2181" t="str">
        <f t="shared" si="138"/>
        <v>Low</v>
      </c>
      <c r="M2181">
        <f t="shared" si="139"/>
        <v>0</v>
      </c>
    </row>
    <row r="2182" spans="1:13" x14ac:dyDescent="0.35">
      <c r="A2182">
        <v>3</v>
      </c>
      <c r="B2182" t="s">
        <v>7</v>
      </c>
      <c r="C2182">
        <v>5</v>
      </c>
      <c r="D2182">
        <v>6</v>
      </c>
      <c r="E2182" t="s">
        <v>7</v>
      </c>
      <c r="F2182">
        <v>12</v>
      </c>
      <c r="G2182">
        <v>7</v>
      </c>
      <c r="H2182" t="s">
        <v>8</v>
      </c>
      <c r="I2182">
        <f t="shared" si="136"/>
        <v>0</v>
      </c>
      <c r="J2182">
        <f>IF(Table2[[#This Row],[Drained_after_socializing]]="Yes",1,IF(Table2[[#This Row],[Drained_after_socializing]]="No",0,""))</f>
        <v>0</v>
      </c>
      <c r="K2182">
        <f t="shared" si="137"/>
        <v>1</v>
      </c>
      <c r="L2182" t="str">
        <f t="shared" si="138"/>
        <v>Low</v>
      </c>
      <c r="M2182">
        <f t="shared" si="139"/>
        <v>0</v>
      </c>
    </row>
    <row r="2183" spans="1:13" x14ac:dyDescent="0.35">
      <c r="A2183">
        <v>0</v>
      </c>
      <c r="B2183" t="s">
        <v>7</v>
      </c>
      <c r="C2183">
        <v>4</v>
      </c>
      <c r="D2183">
        <v>5</v>
      </c>
      <c r="E2183" t="s">
        <v>7</v>
      </c>
      <c r="F2183">
        <v>15</v>
      </c>
      <c r="G2183">
        <v>4</v>
      </c>
      <c r="H2183" t="s">
        <v>8</v>
      </c>
      <c r="I2183">
        <f t="shared" si="136"/>
        <v>0</v>
      </c>
      <c r="J2183">
        <f>IF(Table2[[#This Row],[Drained_after_socializing]]="Yes",1,IF(Table2[[#This Row],[Drained_after_socializing]]="No",0,""))</f>
        <v>0</v>
      </c>
      <c r="K2183">
        <f t="shared" si="137"/>
        <v>1</v>
      </c>
      <c r="L2183" t="str">
        <f t="shared" si="138"/>
        <v>Low</v>
      </c>
      <c r="M2183">
        <f t="shared" si="139"/>
        <v>0</v>
      </c>
    </row>
    <row r="2184" spans="1:13" x14ac:dyDescent="0.35">
      <c r="A2184">
        <v>4</v>
      </c>
      <c r="B2184" t="s">
        <v>9</v>
      </c>
      <c r="C2184">
        <v>2</v>
      </c>
      <c r="D2184">
        <v>0</v>
      </c>
      <c r="E2184" t="s">
        <v>9</v>
      </c>
      <c r="F2184">
        <v>2</v>
      </c>
      <c r="G2184">
        <v>1</v>
      </c>
      <c r="H2184" t="s">
        <v>10</v>
      </c>
      <c r="I2184">
        <f t="shared" si="136"/>
        <v>1</v>
      </c>
      <c r="J2184">
        <f>IF(Table2[[#This Row],[Drained_after_socializing]]="Yes",1,IF(Table2[[#This Row],[Drained_after_socializing]]="No",0,""))</f>
        <v>1</v>
      </c>
      <c r="K2184">
        <f t="shared" si="137"/>
        <v>0</v>
      </c>
      <c r="L2184" t="str">
        <f t="shared" si="138"/>
        <v>Medium</v>
      </c>
      <c r="M2184">
        <f t="shared" si="139"/>
        <v>4.5061608304100043</v>
      </c>
    </row>
    <row r="2185" spans="1:13" x14ac:dyDescent="0.35">
      <c r="A2185">
        <v>8</v>
      </c>
      <c r="B2185" t="s">
        <v>7</v>
      </c>
      <c r="C2185">
        <v>3</v>
      </c>
      <c r="D2185">
        <v>2</v>
      </c>
      <c r="E2185" t="s">
        <v>9</v>
      </c>
      <c r="F2185">
        <v>4</v>
      </c>
      <c r="G2185">
        <v>2</v>
      </c>
      <c r="H2185" t="s">
        <v>10</v>
      </c>
      <c r="I2185">
        <f t="shared" si="136"/>
        <v>0</v>
      </c>
      <c r="J2185">
        <f>IF(Table2[[#This Row],[Drained_after_socializing]]="Yes",1,IF(Table2[[#This Row],[Drained_after_socializing]]="No",0,""))</f>
        <v>1</v>
      </c>
      <c r="K2185">
        <f t="shared" si="137"/>
        <v>0</v>
      </c>
      <c r="L2185" t="str">
        <f t="shared" si="138"/>
        <v>High</v>
      </c>
      <c r="M2185">
        <f t="shared" si="139"/>
        <v>4.5061608304100043</v>
      </c>
    </row>
    <row r="2186" spans="1:13" x14ac:dyDescent="0.35">
      <c r="A2186">
        <v>11</v>
      </c>
      <c r="B2186" t="s">
        <v>9</v>
      </c>
      <c r="C2186">
        <v>3</v>
      </c>
      <c r="D2186">
        <v>1</v>
      </c>
      <c r="E2186" t="s">
        <v>9</v>
      </c>
      <c r="F2186">
        <v>4</v>
      </c>
      <c r="G2186">
        <v>0</v>
      </c>
      <c r="H2186" t="s">
        <v>10</v>
      </c>
      <c r="I2186">
        <f t="shared" si="136"/>
        <v>1</v>
      </c>
      <c r="J2186">
        <f>IF(Table2[[#This Row],[Drained_after_socializing]]="Yes",1,IF(Table2[[#This Row],[Drained_after_socializing]]="No",0,""))</f>
        <v>1</v>
      </c>
      <c r="K2186">
        <f t="shared" si="137"/>
        <v>0</v>
      </c>
      <c r="L2186" t="str">
        <f t="shared" si="138"/>
        <v>High</v>
      </c>
      <c r="M2186">
        <f t="shared" si="139"/>
        <v>4.5061608304100043</v>
      </c>
    </row>
    <row r="2187" spans="1:13" x14ac:dyDescent="0.35">
      <c r="A2187">
        <v>10</v>
      </c>
      <c r="B2187" t="s">
        <v>9</v>
      </c>
      <c r="C2187">
        <v>2</v>
      </c>
      <c r="D2187">
        <v>2</v>
      </c>
      <c r="E2187" t="s">
        <v>9</v>
      </c>
      <c r="F2187">
        <v>1</v>
      </c>
      <c r="G2187">
        <v>2</v>
      </c>
      <c r="H2187" t="s">
        <v>8</v>
      </c>
      <c r="I2187">
        <f t="shared" si="136"/>
        <v>1</v>
      </c>
      <c r="J2187">
        <f>IF(Table2[[#This Row],[Drained_after_socializing]]="Yes",1,IF(Table2[[#This Row],[Drained_after_socializing]]="No",0,""))</f>
        <v>1</v>
      </c>
      <c r="K2187">
        <f t="shared" si="137"/>
        <v>1</v>
      </c>
      <c r="L2187" t="str">
        <f t="shared" si="138"/>
        <v>High</v>
      </c>
      <c r="M2187">
        <f t="shared" si="139"/>
        <v>0</v>
      </c>
    </row>
    <row r="2188" spans="1:13" x14ac:dyDescent="0.35">
      <c r="A2188">
        <v>2</v>
      </c>
      <c r="B2188" t="s">
        <v>7</v>
      </c>
      <c r="C2188">
        <v>9</v>
      </c>
      <c r="D2188">
        <v>6</v>
      </c>
      <c r="E2188" t="s">
        <v>7</v>
      </c>
      <c r="F2188">
        <v>12</v>
      </c>
      <c r="G2188">
        <v>9</v>
      </c>
      <c r="H2188" t="s">
        <v>8</v>
      </c>
      <c r="I2188">
        <f t="shared" si="136"/>
        <v>0</v>
      </c>
      <c r="J2188">
        <f>IF(Table2[[#This Row],[Drained_after_socializing]]="Yes",1,IF(Table2[[#This Row],[Drained_after_socializing]]="No",0,""))</f>
        <v>0</v>
      </c>
      <c r="K2188">
        <f t="shared" si="137"/>
        <v>1</v>
      </c>
      <c r="L2188" t="str">
        <f t="shared" si="138"/>
        <v>Low</v>
      </c>
      <c r="M2188">
        <f t="shared" si="139"/>
        <v>0</v>
      </c>
    </row>
    <row r="2189" spans="1:13" x14ac:dyDescent="0.35">
      <c r="A2189">
        <v>6</v>
      </c>
      <c r="B2189" t="s">
        <v>9</v>
      </c>
      <c r="C2189">
        <v>3.963354475</v>
      </c>
      <c r="D2189">
        <v>0</v>
      </c>
      <c r="E2189" t="s">
        <v>9</v>
      </c>
      <c r="F2189">
        <v>5</v>
      </c>
      <c r="G2189">
        <v>1</v>
      </c>
      <c r="H2189" t="s">
        <v>10</v>
      </c>
      <c r="I2189">
        <f t="shared" si="136"/>
        <v>1</v>
      </c>
      <c r="J2189">
        <f>IF(Table2[[#This Row],[Drained_after_socializing]]="Yes",1,IF(Table2[[#This Row],[Drained_after_socializing]]="No",0,""))</f>
        <v>1</v>
      </c>
      <c r="K2189">
        <f t="shared" si="137"/>
        <v>0</v>
      </c>
      <c r="L2189" t="str">
        <f t="shared" si="138"/>
        <v>Medium</v>
      </c>
      <c r="M2189">
        <f t="shared" si="139"/>
        <v>4.5061608304100043</v>
      </c>
    </row>
    <row r="2190" spans="1:13" x14ac:dyDescent="0.35">
      <c r="A2190">
        <v>11</v>
      </c>
      <c r="B2190" t="s">
        <v>9</v>
      </c>
      <c r="C2190">
        <v>2</v>
      </c>
      <c r="D2190">
        <v>2</v>
      </c>
      <c r="E2190" t="s">
        <v>9</v>
      </c>
      <c r="F2190">
        <v>2</v>
      </c>
      <c r="G2190">
        <v>0</v>
      </c>
      <c r="H2190" t="s">
        <v>10</v>
      </c>
      <c r="I2190">
        <f t="shared" si="136"/>
        <v>1</v>
      </c>
      <c r="J2190">
        <f>IF(Table2[[#This Row],[Drained_after_socializing]]="Yes",1,IF(Table2[[#This Row],[Drained_after_socializing]]="No",0,""))</f>
        <v>1</v>
      </c>
      <c r="K2190">
        <f t="shared" si="137"/>
        <v>0</v>
      </c>
      <c r="L2190" t="str">
        <f t="shared" si="138"/>
        <v>High</v>
      </c>
      <c r="M2190">
        <f t="shared" si="139"/>
        <v>4.5061608304100043</v>
      </c>
    </row>
    <row r="2191" spans="1:13" x14ac:dyDescent="0.35">
      <c r="A2191">
        <v>0</v>
      </c>
      <c r="B2191" t="s">
        <v>7</v>
      </c>
      <c r="C2191">
        <v>6</v>
      </c>
      <c r="D2191">
        <v>4</v>
      </c>
      <c r="E2191" t="s">
        <v>7</v>
      </c>
      <c r="F2191">
        <v>14</v>
      </c>
      <c r="G2191">
        <v>8</v>
      </c>
      <c r="H2191" t="s">
        <v>8</v>
      </c>
      <c r="I2191">
        <f t="shared" si="136"/>
        <v>0</v>
      </c>
      <c r="J2191">
        <f>IF(Table2[[#This Row],[Drained_after_socializing]]="Yes",1,IF(Table2[[#This Row],[Drained_after_socializing]]="No",0,""))</f>
        <v>0</v>
      </c>
      <c r="K2191">
        <f t="shared" si="137"/>
        <v>1</v>
      </c>
      <c r="L2191" t="str">
        <f t="shared" si="138"/>
        <v>Low</v>
      </c>
      <c r="M2191">
        <f t="shared" si="139"/>
        <v>0</v>
      </c>
    </row>
    <row r="2192" spans="1:13" x14ac:dyDescent="0.35">
      <c r="A2192">
        <v>5</v>
      </c>
      <c r="B2192" t="s">
        <v>9</v>
      </c>
      <c r="C2192">
        <v>1</v>
      </c>
      <c r="D2192">
        <v>0</v>
      </c>
      <c r="E2192" t="s">
        <v>9</v>
      </c>
      <c r="F2192">
        <v>5</v>
      </c>
      <c r="G2192">
        <v>0</v>
      </c>
      <c r="H2192" t="s">
        <v>10</v>
      </c>
      <c r="I2192">
        <f t="shared" si="136"/>
        <v>1</v>
      </c>
      <c r="J2192">
        <f>IF(Table2[[#This Row],[Drained_after_socializing]]="Yes",1,IF(Table2[[#This Row],[Drained_after_socializing]]="No",0,""))</f>
        <v>1</v>
      </c>
      <c r="K2192">
        <f t="shared" si="137"/>
        <v>0</v>
      </c>
      <c r="L2192" t="str">
        <f t="shared" si="138"/>
        <v>Medium</v>
      </c>
      <c r="M2192">
        <f t="shared" si="139"/>
        <v>4.5061608304100043</v>
      </c>
    </row>
    <row r="2193" spans="1:13" x14ac:dyDescent="0.35">
      <c r="A2193">
        <v>2</v>
      </c>
      <c r="B2193" t="s">
        <v>7</v>
      </c>
      <c r="C2193">
        <v>7</v>
      </c>
      <c r="D2193">
        <v>4</v>
      </c>
      <c r="E2193" t="s">
        <v>7</v>
      </c>
      <c r="F2193">
        <v>15</v>
      </c>
      <c r="G2193">
        <v>8</v>
      </c>
      <c r="H2193" t="s">
        <v>8</v>
      </c>
      <c r="I2193">
        <f t="shared" si="136"/>
        <v>0</v>
      </c>
      <c r="J2193">
        <f>IF(Table2[[#This Row],[Drained_after_socializing]]="Yes",1,IF(Table2[[#This Row],[Drained_after_socializing]]="No",0,""))</f>
        <v>0</v>
      </c>
      <c r="K2193">
        <f t="shared" si="137"/>
        <v>1</v>
      </c>
      <c r="L2193" t="str">
        <f t="shared" si="138"/>
        <v>Low</v>
      </c>
      <c r="M2193">
        <f t="shared" si="139"/>
        <v>0</v>
      </c>
    </row>
    <row r="2194" spans="1:13" x14ac:dyDescent="0.35">
      <c r="A2194">
        <v>0</v>
      </c>
      <c r="B2194" t="s">
        <v>7</v>
      </c>
      <c r="C2194">
        <v>3.963354475</v>
      </c>
      <c r="D2194">
        <v>4</v>
      </c>
      <c r="E2194" t="s">
        <v>7</v>
      </c>
      <c r="F2194">
        <v>10</v>
      </c>
      <c r="G2194">
        <v>4</v>
      </c>
      <c r="H2194" t="s">
        <v>8</v>
      </c>
      <c r="I2194">
        <f t="shared" si="136"/>
        <v>0</v>
      </c>
      <c r="J2194">
        <f>IF(Table2[[#This Row],[Drained_after_socializing]]="Yes",1,IF(Table2[[#This Row],[Drained_after_socializing]]="No",0,""))</f>
        <v>0</v>
      </c>
      <c r="K2194">
        <f t="shared" si="137"/>
        <v>1</v>
      </c>
      <c r="L2194" t="str">
        <f t="shared" si="138"/>
        <v>Low</v>
      </c>
      <c r="M2194">
        <f t="shared" si="139"/>
        <v>0</v>
      </c>
    </row>
    <row r="2195" spans="1:13" x14ac:dyDescent="0.35">
      <c r="A2195">
        <v>0</v>
      </c>
      <c r="B2195" t="s">
        <v>7</v>
      </c>
      <c r="C2195">
        <v>9</v>
      </c>
      <c r="D2195">
        <v>6</v>
      </c>
      <c r="E2195" t="s">
        <v>7</v>
      </c>
      <c r="F2195">
        <v>8</v>
      </c>
      <c r="G2195">
        <v>7</v>
      </c>
      <c r="H2195" t="s">
        <v>8</v>
      </c>
      <c r="I2195">
        <f t="shared" si="136"/>
        <v>0</v>
      </c>
      <c r="J2195">
        <f>IF(Table2[[#This Row],[Drained_after_socializing]]="Yes",1,IF(Table2[[#This Row],[Drained_after_socializing]]="No",0,""))</f>
        <v>0</v>
      </c>
      <c r="K2195">
        <f t="shared" si="137"/>
        <v>1</v>
      </c>
      <c r="L2195" t="str">
        <f t="shared" si="138"/>
        <v>Low</v>
      </c>
      <c r="M2195">
        <f t="shared" si="139"/>
        <v>0</v>
      </c>
    </row>
    <row r="2196" spans="1:13" x14ac:dyDescent="0.35">
      <c r="A2196">
        <v>10</v>
      </c>
      <c r="B2196" t="s">
        <v>9</v>
      </c>
      <c r="C2196">
        <v>1</v>
      </c>
      <c r="D2196">
        <v>1</v>
      </c>
      <c r="E2196" t="s">
        <v>9</v>
      </c>
      <c r="F2196">
        <v>2</v>
      </c>
      <c r="G2196">
        <v>2</v>
      </c>
      <c r="H2196" t="s">
        <v>10</v>
      </c>
      <c r="I2196">
        <f t="shared" si="136"/>
        <v>1</v>
      </c>
      <c r="J2196">
        <f>IF(Table2[[#This Row],[Drained_after_socializing]]="Yes",1,IF(Table2[[#This Row],[Drained_after_socializing]]="No",0,""))</f>
        <v>1</v>
      </c>
      <c r="K2196">
        <f t="shared" si="137"/>
        <v>0</v>
      </c>
      <c r="L2196" t="str">
        <f t="shared" si="138"/>
        <v>High</v>
      </c>
      <c r="M2196">
        <f t="shared" si="139"/>
        <v>4.5061608304100043</v>
      </c>
    </row>
    <row r="2197" spans="1:13" x14ac:dyDescent="0.35">
      <c r="A2197">
        <v>3</v>
      </c>
      <c r="B2197" t="s">
        <v>7</v>
      </c>
      <c r="C2197">
        <v>5</v>
      </c>
      <c r="D2197">
        <v>6</v>
      </c>
      <c r="E2197" t="s">
        <v>7</v>
      </c>
      <c r="F2197">
        <v>13</v>
      </c>
      <c r="G2197">
        <v>7</v>
      </c>
      <c r="H2197" t="s">
        <v>8</v>
      </c>
      <c r="I2197">
        <f t="shared" si="136"/>
        <v>0</v>
      </c>
      <c r="J2197">
        <f>IF(Table2[[#This Row],[Drained_after_socializing]]="Yes",1,IF(Table2[[#This Row],[Drained_after_socializing]]="No",0,""))</f>
        <v>0</v>
      </c>
      <c r="K2197">
        <f t="shared" si="137"/>
        <v>1</v>
      </c>
      <c r="L2197" t="str">
        <f t="shared" si="138"/>
        <v>Low</v>
      </c>
      <c r="M2197">
        <f t="shared" si="139"/>
        <v>0</v>
      </c>
    </row>
    <row r="2198" spans="1:13" x14ac:dyDescent="0.35">
      <c r="A2198">
        <v>1</v>
      </c>
      <c r="B2198" t="s">
        <v>7</v>
      </c>
      <c r="C2198">
        <v>7</v>
      </c>
      <c r="D2198">
        <v>4</v>
      </c>
      <c r="E2198" t="s">
        <v>7</v>
      </c>
      <c r="F2198">
        <v>12</v>
      </c>
      <c r="G2198">
        <v>5</v>
      </c>
      <c r="H2198" t="s">
        <v>8</v>
      </c>
      <c r="I2198">
        <f t="shared" si="136"/>
        <v>0</v>
      </c>
      <c r="J2198">
        <f>IF(Table2[[#This Row],[Drained_after_socializing]]="Yes",1,IF(Table2[[#This Row],[Drained_after_socializing]]="No",0,""))</f>
        <v>0</v>
      </c>
      <c r="K2198">
        <f t="shared" si="137"/>
        <v>1</v>
      </c>
      <c r="L2198" t="str">
        <f t="shared" si="138"/>
        <v>Low</v>
      </c>
      <c r="M2198">
        <f t="shared" si="139"/>
        <v>0</v>
      </c>
    </row>
    <row r="2199" spans="1:13" x14ac:dyDescent="0.35">
      <c r="A2199">
        <v>2</v>
      </c>
      <c r="B2199" t="s">
        <v>7</v>
      </c>
      <c r="C2199">
        <v>6</v>
      </c>
      <c r="D2199">
        <v>3</v>
      </c>
      <c r="E2199" t="s">
        <v>7</v>
      </c>
      <c r="F2199">
        <v>15</v>
      </c>
      <c r="G2199">
        <v>5</v>
      </c>
      <c r="H2199" t="s">
        <v>8</v>
      </c>
      <c r="I2199">
        <f t="shared" si="136"/>
        <v>0</v>
      </c>
      <c r="J2199">
        <f>IF(Table2[[#This Row],[Drained_after_socializing]]="Yes",1,IF(Table2[[#This Row],[Drained_after_socializing]]="No",0,""))</f>
        <v>0</v>
      </c>
      <c r="K2199">
        <f t="shared" si="137"/>
        <v>1</v>
      </c>
      <c r="L2199" t="str">
        <f t="shared" si="138"/>
        <v>Low</v>
      </c>
      <c r="M2199">
        <f t="shared" si="139"/>
        <v>0</v>
      </c>
    </row>
    <row r="2200" spans="1:13" x14ac:dyDescent="0.35">
      <c r="A2200">
        <v>0</v>
      </c>
      <c r="B2200" t="s">
        <v>7</v>
      </c>
      <c r="C2200">
        <v>7</v>
      </c>
      <c r="D2200">
        <v>5</v>
      </c>
      <c r="E2200" t="s">
        <v>7</v>
      </c>
      <c r="F2200">
        <v>8</v>
      </c>
      <c r="G2200">
        <v>3</v>
      </c>
      <c r="H2200" t="s">
        <v>8</v>
      </c>
      <c r="I2200">
        <f t="shared" si="136"/>
        <v>0</v>
      </c>
      <c r="J2200">
        <f>IF(Table2[[#This Row],[Drained_after_socializing]]="Yes",1,IF(Table2[[#This Row],[Drained_after_socializing]]="No",0,""))</f>
        <v>0</v>
      </c>
      <c r="K2200">
        <f t="shared" si="137"/>
        <v>1</v>
      </c>
      <c r="L2200" t="str">
        <f t="shared" si="138"/>
        <v>Low</v>
      </c>
      <c r="M2200">
        <f t="shared" si="139"/>
        <v>0</v>
      </c>
    </row>
    <row r="2201" spans="1:13" x14ac:dyDescent="0.35">
      <c r="A2201">
        <v>0</v>
      </c>
      <c r="B2201" t="s">
        <v>7</v>
      </c>
      <c r="C2201">
        <v>6</v>
      </c>
      <c r="D2201">
        <v>3</v>
      </c>
      <c r="E2201" t="s">
        <v>7</v>
      </c>
      <c r="F2201">
        <v>10</v>
      </c>
      <c r="G2201">
        <v>8</v>
      </c>
      <c r="H2201" t="s">
        <v>8</v>
      </c>
      <c r="I2201">
        <f t="shared" si="136"/>
        <v>0</v>
      </c>
      <c r="J2201">
        <f>IF(Table2[[#This Row],[Drained_after_socializing]]="Yes",1,IF(Table2[[#This Row],[Drained_after_socializing]]="No",0,""))</f>
        <v>0</v>
      </c>
      <c r="K2201">
        <f t="shared" si="137"/>
        <v>1</v>
      </c>
      <c r="L2201" t="str">
        <f t="shared" si="138"/>
        <v>Low</v>
      </c>
      <c r="M2201">
        <f t="shared" si="139"/>
        <v>0</v>
      </c>
    </row>
    <row r="2202" spans="1:13" x14ac:dyDescent="0.35">
      <c r="A2202">
        <v>2</v>
      </c>
      <c r="B2202" t="s">
        <v>7</v>
      </c>
      <c r="C2202">
        <v>9</v>
      </c>
      <c r="D2202">
        <v>3</v>
      </c>
      <c r="E2202" t="s">
        <v>7</v>
      </c>
      <c r="F2202">
        <v>8</v>
      </c>
      <c r="G2202">
        <v>3.5647266310000001</v>
      </c>
      <c r="H2202" t="s">
        <v>8</v>
      </c>
      <c r="I2202">
        <f t="shared" si="136"/>
        <v>0</v>
      </c>
      <c r="J2202">
        <f>IF(Table2[[#This Row],[Drained_after_socializing]]="Yes",1,IF(Table2[[#This Row],[Drained_after_socializing]]="No",0,""))</f>
        <v>0</v>
      </c>
      <c r="K2202">
        <f t="shared" si="137"/>
        <v>1</v>
      </c>
      <c r="L2202" t="str">
        <f t="shared" si="138"/>
        <v>Low</v>
      </c>
      <c r="M2202">
        <f t="shared" si="139"/>
        <v>0</v>
      </c>
    </row>
    <row r="2203" spans="1:13" x14ac:dyDescent="0.35">
      <c r="A2203">
        <v>11</v>
      </c>
      <c r="B2203" t="s">
        <v>9</v>
      </c>
      <c r="C2203">
        <v>2</v>
      </c>
      <c r="D2203">
        <v>2</v>
      </c>
      <c r="E2203" t="s">
        <v>9</v>
      </c>
      <c r="F2203">
        <v>5</v>
      </c>
      <c r="G2203">
        <v>2</v>
      </c>
      <c r="H2203" t="s">
        <v>10</v>
      </c>
      <c r="I2203">
        <f t="shared" si="136"/>
        <v>1</v>
      </c>
      <c r="J2203">
        <f>IF(Table2[[#This Row],[Drained_after_socializing]]="Yes",1,IF(Table2[[#This Row],[Drained_after_socializing]]="No",0,""))</f>
        <v>1</v>
      </c>
      <c r="K2203">
        <f t="shared" si="137"/>
        <v>0</v>
      </c>
      <c r="L2203" t="str">
        <f t="shared" si="138"/>
        <v>High</v>
      </c>
      <c r="M2203">
        <f t="shared" si="139"/>
        <v>4.5061608304100043</v>
      </c>
    </row>
    <row r="2204" spans="1:13" x14ac:dyDescent="0.35">
      <c r="A2204">
        <v>1</v>
      </c>
      <c r="B2204" t="s">
        <v>7</v>
      </c>
      <c r="C2204">
        <v>6</v>
      </c>
      <c r="D2204">
        <v>3</v>
      </c>
      <c r="E2204" t="s">
        <v>7</v>
      </c>
      <c r="F2204">
        <v>11</v>
      </c>
      <c r="G2204">
        <v>8</v>
      </c>
      <c r="H2204" t="s">
        <v>8</v>
      </c>
      <c r="I2204">
        <f t="shared" si="136"/>
        <v>0</v>
      </c>
      <c r="J2204">
        <f>IF(Table2[[#This Row],[Drained_after_socializing]]="Yes",1,IF(Table2[[#This Row],[Drained_after_socializing]]="No",0,""))</f>
        <v>0</v>
      </c>
      <c r="K2204">
        <f t="shared" si="137"/>
        <v>1</v>
      </c>
      <c r="L2204" t="str">
        <f t="shared" si="138"/>
        <v>Low</v>
      </c>
      <c r="M2204">
        <f t="shared" si="139"/>
        <v>0</v>
      </c>
    </row>
    <row r="2205" spans="1:13" x14ac:dyDescent="0.35">
      <c r="A2205">
        <v>4.5058160029999996</v>
      </c>
      <c r="B2205" t="s">
        <v>7</v>
      </c>
      <c r="C2205">
        <v>5</v>
      </c>
      <c r="D2205">
        <v>3</v>
      </c>
      <c r="E2205" t="s">
        <v>7</v>
      </c>
      <c r="F2205">
        <v>15</v>
      </c>
      <c r="G2205">
        <v>3</v>
      </c>
      <c r="H2205" t="s">
        <v>8</v>
      </c>
      <c r="I2205">
        <f t="shared" si="136"/>
        <v>0</v>
      </c>
      <c r="J2205">
        <f>IF(Table2[[#This Row],[Drained_after_socializing]]="Yes",1,IF(Table2[[#This Row],[Drained_after_socializing]]="No",0,""))</f>
        <v>0</v>
      </c>
      <c r="K2205">
        <f t="shared" si="137"/>
        <v>1</v>
      </c>
      <c r="L2205" t="str">
        <f t="shared" si="138"/>
        <v>Medium</v>
      </c>
      <c r="M2205">
        <f t="shared" si="139"/>
        <v>0</v>
      </c>
    </row>
    <row r="2206" spans="1:13" x14ac:dyDescent="0.35">
      <c r="A2206">
        <v>4</v>
      </c>
      <c r="B2206" t="s">
        <v>9</v>
      </c>
      <c r="C2206">
        <v>2</v>
      </c>
      <c r="D2206">
        <v>1</v>
      </c>
      <c r="E2206" t="s">
        <v>9</v>
      </c>
      <c r="F2206">
        <v>3</v>
      </c>
      <c r="G2206">
        <v>0</v>
      </c>
      <c r="H2206" t="s">
        <v>10</v>
      </c>
      <c r="I2206">
        <f t="shared" si="136"/>
        <v>1</v>
      </c>
      <c r="J2206">
        <f>IF(Table2[[#This Row],[Drained_after_socializing]]="Yes",1,IF(Table2[[#This Row],[Drained_after_socializing]]="No",0,""))</f>
        <v>1</v>
      </c>
      <c r="K2206">
        <f t="shared" si="137"/>
        <v>0</v>
      </c>
      <c r="L2206" t="str">
        <f t="shared" si="138"/>
        <v>Medium</v>
      </c>
      <c r="M2206">
        <f t="shared" si="139"/>
        <v>4.5061608304100043</v>
      </c>
    </row>
    <row r="2207" spans="1:13" x14ac:dyDescent="0.35">
      <c r="A2207">
        <v>2</v>
      </c>
      <c r="B2207" t="s">
        <v>7</v>
      </c>
      <c r="C2207">
        <v>8</v>
      </c>
      <c r="D2207">
        <v>5</v>
      </c>
      <c r="E2207" t="s">
        <v>7</v>
      </c>
      <c r="F2207">
        <v>8</v>
      </c>
      <c r="G2207">
        <v>9</v>
      </c>
      <c r="H2207" t="s">
        <v>8</v>
      </c>
      <c r="I2207">
        <f t="shared" si="136"/>
        <v>0</v>
      </c>
      <c r="J2207">
        <f>IF(Table2[[#This Row],[Drained_after_socializing]]="Yes",1,IF(Table2[[#This Row],[Drained_after_socializing]]="No",0,""))</f>
        <v>0</v>
      </c>
      <c r="K2207">
        <f t="shared" si="137"/>
        <v>1</v>
      </c>
      <c r="L2207" t="str">
        <f t="shared" si="138"/>
        <v>Low</v>
      </c>
      <c r="M2207">
        <f t="shared" si="139"/>
        <v>0</v>
      </c>
    </row>
    <row r="2208" spans="1:13" x14ac:dyDescent="0.35">
      <c r="A2208">
        <v>1</v>
      </c>
      <c r="B2208" t="s">
        <v>7</v>
      </c>
      <c r="C2208">
        <v>4</v>
      </c>
      <c r="D2208">
        <v>6</v>
      </c>
      <c r="E2208" t="s">
        <v>7</v>
      </c>
      <c r="F2208">
        <v>6</v>
      </c>
      <c r="G2208">
        <v>7</v>
      </c>
      <c r="H2208" t="s">
        <v>8</v>
      </c>
      <c r="I2208">
        <f t="shared" si="136"/>
        <v>0</v>
      </c>
      <c r="J2208">
        <f>IF(Table2[[#This Row],[Drained_after_socializing]]="Yes",1,IF(Table2[[#This Row],[Drained_after_socializing]]="No",0,""))</f>
        <v>0</v>
      </c>
      <c r="K2208">
        <f t="shared" si="137"/>
        <v>1</v>
      </c>
      <c r="L2208" t="str">
        <f t="shared" si="138"/>
        <v>Low</v>
      </c>
      <c r="M2208">
        <f t="shared" si="139"/>
        <v>0</v>
      </c>
    </row>
    <row r="2209" spans="1:13" x14ac:dyDescent="0.35">
      <c r="A2209">
        <v>3</v>
      </c>
      <c r="B2209" t="s">
        <v>7</v>
      </c>
      <c r="C2209">
        <v>4</v>
      </c>
      <c r="D2209">
        <v>4</v>
      </c>
      <c r="E2209" t="s">
        <v>7</v>
      </c>
      <c r="F2209">
        <v>14</v>
      </c>
      <c r="G2209">
        <v>3</v>
      </c>
      <c r="H2209" t="s">
        <v>8</v>
      </c>
      <c r="I2209">
        <f t="shared" si="136"/>
        <v>0</v>
      </c>
      <c r="J2209">
        <f>IF(Table2[[#This Row],[Drained_after_socializing]]="Yes",1,IF(Table2[[#This Row],[Drained_after_socializing]]="No",0,""))</f>
        <v>0</v>
      </c>
      <c r="K2209">
        <f t="shared" si="137"/>
        <v>1</v>
      </c>
      <c r="L2209" t="str">
        <f t="shared" si="138"/>
        <v>Low</v>
      </c>
      <c r="M2209">
        <f t="shared" si="139"/>
        <v>0</v>
      </c>
    </row>
    <row r="2210" spans="1:13" x14ac:dyDescent="0.35">
      <c r="A2210">
        <v>1</v>
      </c>
      <c r="B2210" t="s">
        <v>7</v>
      </c>
      <c r="C2210">
        <v>7</v>
      </c>
      <c r="D2210">
        <v>5</v>
      </c>
      <c r="E2210" t="s">
        <v>7</v>
      </c>
      <c r="F2210">
        <v>14</v>
      </c>
      <c r="G2210">
        <v>8</v>
      </c>
      <c r="H2210" t="s">
        <v>10</v>
      </c>
      <c r="I2210">
        <f t="shared" si="136"/>
        <v>0</v>
      </c>
      <c r="J2210">
        <f>IF(Table2[[#This Row],[Drained_after_socializing]]="Yes",1,IF(Table2[[#This Row],[Drained_after_socializing]]="No",0,""))</f>
        <v>0</v>
      </c>
      <c r="K2210">
        <f t="shared" si="137"/>
        <v>0</v>
      </c>
      <c r="L2210" t="str">
        <f t="shared" si="138"/>
        <v>Low</v>
      </c>
      <c r="M2210">
        <f t="shared" si="139"/>
        <v>4.5061608304100043</v>
      </c>
    </row>
    <row r="2211" spans="1:13" x14ac:dyDescent="0.35">
      <c r="A2211">
        <v>9</v>
      </c>
      <c r="B2211" t="s">
        <v>9</v>
      </c>
      <c r="C2211">
        <v>2</v>
      </c>
      <c r="D2211">
        <v>1</v>
      </c>
      <c r="E2211" t="s">
        <v>9</v>
      </c>
      <c r="F2211">
        <v>2</v>
      </c>
      <c r="G2211">
        <v>2</v>
      </c>
      <c r="H2211" t="s">
        <v>10</v>
      </c>
      <c r="I2211">
        <f t="shared" si="136"/>
        <v>1</v>
      </c>
      <c r="J2211">
        <f>IF(Table2[[#This Row],[Drained_after_socializing]]="Yes",1,IF(Table2[[#This Row],[Drained_after_socializing]]="No",0,""))</f>
        <v>1</v>
      </c>
      <c r="K2211">
        <f t="shared" si="137"/>
        <v>0</v>
      </c>
      <c r="L2211" t="str">
        <f t="shared" si="138"/>
        <v>High</v>
      </c>
      <c r="M2211">
        <f t="shared" si="139"/>
        <v>4.5061608304100043</v>
      </c>
    </row>
    <row r="2212" spans="1:13" x14ac:dyDescent="0.35">
      <c r="A2212">
        <v>2</v>
      </c>
      <c r="B2212" t="s">
        <v>7</v>
      </c>
      <c r="C2212">
        <v>6</v>
      </c>
      <c r="D2212">
        <v>3</v>
      </c>
      <c r="E2212" t="s">
        <v>7</v>
      </c>
      <c r="F2212">
        <v>9</v>
      </c>
      <c r="G2212">
        <v>8</v>
      </c>
      <c r="H2212" t="s">
        <v>8</v>
      </c>
      <c r="I2212">
        <f t="shared" si="136"/>
        <v>0</v>
      </c>
      <c r="J2212">
        <f>IF(Table2[[#This Row],[Drained_after_socializing]]="Yes",1,IF(Table2[[#This Row],[Drained_after_socializing]]="No",0,""))</f>
        <v>0</v>
      </c>
      <c r="K2212">
        <f t="shared" si="137"/>
        <v>1</v>
      </c>
      <c r="L2212" t="str">
        <f t="shared" si="138"/>
        <v>Low</v>
      </c>
      <c r="M2212">
        <f t="shared" si="139"/>
        <v>0</v>
      </c>
    </row>
    <row r="2213" spans="1:13" x14ac:dyDescent="0.35">
      <c r="A2213">
        <v>0</v>
      </c>
      <c r="B2213" t="s">
        <v>7</v>
      </c>
      <c r="C2213">
        <v>4</v>
      </c>
      <c r="D2213">
        <v>6</v>
      </c>
      <c r="E2213" t="s">
        <v>7</v>
      </c>
      <c r="F2213">
        <v>6</v>
      </c>
      <c r="G2213">
        <v>6</v>
      </c>
      <c r="H2213" t="s">
        <v>8</v>
      </c>
      <c r="I2213">
        <f t="shared" si="136"/>
        <v>0</v>
      </c>
      <c r="J2213">
        <f>IF(Table2[[#This Row],[Drained_after_socializing]]="Yes",1,IF(Table2[[#This Row],[Drained_after_socializing]]="No",0,""))</f>
        <v>0</v>
      </c>
      <c r="K2213">
        <f t="shared" si="137"/>
        <v>1</v>
      </c>
      <c r="L2213" t="str">
        <f t="shared" si="138"/>
        <v>Low</v>
      </c>
      <c r="M2213">
        <f t="shared" si="139"/>
        <v>0</v>
      </c>
    </row>
    <row r="2214" spans="1:13" x14ac:dyDescent="0.35">
      <c r="A2214">
        <v>4</v>
      </c>
      <c r="B2214" t="s">
        <v>9</v>
      </c>
      <c r="C2214">
        <v>1</v>
      </c>
      <c r="D2214">
        <v>1</v>
      </c>
      <c r="E2214" t="s">
        <v>9</v>
      </c>
      <c r="F2214">
        <v>3</v>
      </c>
      <c r="G2214">
        <v>2</v>
      </c>
      <c r="H2214" t="s">
        <v>10</v>
      </c>
      <c r="I2214">
        <f t="shared" si="136"/>
        <v>1</v>
      </c>
      <c r="J2214">
        <f>IF(Table2[[#This Row],[Drained_after_socializing]]="Yes",1,IF(Table2[[#This Row],[Drained_after_socializing]]="No",0,""))</f>
        <v>1</v>
      </c>
      <c r="K2214">
        <f t="shared" si="137"/>
        <v>0</v>
      </c>
      <c r="L2214" t="str">
        <f t="shared" si="138"/>
        <v>Medium</v>
      </c>
      <c r="M2214">
        <f t="shared" si="139"/>
        <v>4.5061608304100043</v>
      </c>
    </row>
    <row r="2215" spans="1:13" x14ac:dyDescent="0.35">
      <c r="A2215">
        <v>3</v>
      </c>
      <c r="B2215" t="s">
        <v>7</v>
      </c>
      <c r="C2215">
        <v>4</v>
      </c>
      <c r="D2215">
        <v>5</v>
      </c>
      <c r="E2215" t="s">
        <v>7</v>
      </c>
      <c r="F2215">
        <v>6</v>
      </c>
      <c r="G2215">
        <v>3.5647266310000001</v>
      </c>
      <c r="H2215" t="s">
        <v>8</v>
      </c>
      <c r="I2215">
        <f t="shared" si="136"/>
        <v>0</v>
      </c>
      <c r="J2215">
        <f>IF(Table2[[#This Row],[Drained_after_socializing]]="Yes",1,IF(Table2[[#This Row],[Drained_after_socializing]]="No",0,""))</f>
        <v>0</v>
      </c>
      <c r="K2215">
        <f t="shared" si="137"/>
        <v>1</v>
      </c>
      <c r="L2215" t="str">
        <f t="shared" si="138"/>
        <v>Low</v>
      </c>
      <c r="M2215">
        <f t="shared" si="139"/>
        <v>0</v>
      </c>
    </row>
    <row r="2216" spans="1:13" x14ac:dyDescent="0.35">
      <c r="A2216">
        <v>0</v>
      </c>
      <c r="B2216" t="s">
        <v>7</v>
      </c>
      <c r="C2216">
        <v>6</v>
      </c>
      <c r="D2216">
        <v>4</v>
      </c>
      <c r="E2216" t="s">
        <v>7</v>
      </c>
      <c r="F2216">
        <v>10</v>
      </c>
      <c r="G2216">
        <v>3</v>
      </c>
      <c r="H2216" t="s">
        <v>8</v>
      </c>
      <c r="I2216">
        <f t="shared" si="136"/>
        <v>0</v>
      </c>
      <c r="J2216">
        <f>IF(Table2[[#This Row],[Drained_after_socializing]]="Yes",1,IF(Table2[[#This Row],[Drained_after_socializing]]="No",0,""))</f>
        <v>0</v>
      </c>
      <c r="K2216">
        <f t="shared" si="137"/>
        <v>1</v>
      </c>
      <c r="L2216" t="str">
        <f t="shared" si="138"/>
        <v>Low</v>
      </c>
      <c r="M2216">
        <f t="shared" si="139"/>
        <v>0</v>
      </c>
    </row>
    <row r="2217" spans="1:13" x14ac:dyDescent="0.35">
      <c r="A2217">
        <v>3</v>
      </c>
      <c r="B2217" t="s">
        <v>7</v>
      </c>
      <c r="C2217">
        <v>6</v>
      </c>
      <c r="D2217">
        <v>5</v>
      </c>
      <c r="E2217" t="s">
        <v>7</v>
      </c>
      <c r="F2217">
        <v>14</v>
      </c>
      <c r="G2217">
        <v>6</v>
      </c>
      <c r="H2217" t="s">
        <v>8</v>
      </c>
      <c r="I2217">
        <f t="shared" si="136"/>
        <v>0</v>
      </c>
      <c r="J2217">
        <f>IF(Table2[[#This Row],[Drained_after_socializing]]="Yes",1,IF(Table2[[#This Row],[Drained_after_socializing]]="No",0,""))</f>
        <v>0</v>
      </c>
      <c r="K2217">
        <f t="shared" si="137"/>
        <v>1</v>
      </c>
      <c r="L2217" t="str">
        <f t="shared" si="138"/>
        <v>Low</v>
      </c>
      <c r="M2217">
        <f t="shared" si="139"/>
        <v>0</v>
      </c>
    </row>
    <row r="2218" spans="1:13" x14ac:dyDescent="0.35">
      <c r="A2218">
        <v>3</v>
      </c>
      <c r="B2218" t="s">
        <v>7</v>
      </c>
      <c r="C2218">
        <v>8</v>
      </c>
      <c r="D2218">
        <v>6</v>
      </c>
      <c r="E2218" t="s">
        <v>7</v>
      </c>
      <c r="F2218">
        <v>11</v>
      </c>
      <c r="G2218">
        <v>8</v>
      </c>
      <c r="H2218" t="s">
        <v>8</v>
      </c>
      <c r="I2218">
        <f t="shared" si="136"/>
        <v>0</v>
      </c>
      <c r="J2218">
        <f>IF(Table2[[#This Row],[Drained_after_socializing]]="Yes",1,IF(Table2[[#This Row],[Drained_after_socializing]]="No",0,""))</f>
        <v>0</v>
      </c>
      <c r="K2218">
        <f t="shared" si="137"/>
        <v>1</v>
      </c>
      <c r="L2218" t="str">
        <f t="shared" si="138"/>
        <v>Low</v>
      </c>
      <c r="M2218">
        <f t="shared" si="139"/>
        <v>0</v>
      </c>
    </row>
    <row r="2219" spans="1:13" x14ac:dyDescent="0.35">
      <c r="A2219">
        <v>5</v>
      </c>
      <c r="B2219" t="s">
        <v>9</v>
      </c>
      <c r="C2219">
        <v>1</v>
      </c>
      <c r="D2219">
        <v>2</v>
      </c>
      <c r="E2219" t="s">
        <v>9</v>
      </c>
      <c r="F2219">
        <v>3</v>
      </c>
      <c r="G2219">
        <v>3.5647266310000001</v>
      </c>
      <c r="H2219" t="s">
        <v>10</v>
      </c>
      <c r="I2219">
        <f t="shared" si="136"/>
        <v>1</v>
      </c>
      <c r="J2219">
        <f>IF(Table2[[#This Row],[Drained_after_socializing]]="Yes",1,IF(Table2[[#This Row],[Drained_after_socializing]]="No",0,""))</f>
        <v>1</v>
      </c>
      <c r="K2219">
        <f t="shared" si="137"/>
        <v>0</v>
      </c>
      <c r="L2219" t="str">
        <f t="shared" si="138"/>
        <v>Medium</v>
      </c>
      <c r="M2219">
        <f t="shared" si="139"/>
        <v>4.5061608304100043</v>
      </c>
    </row>
    <row r="2220" spans="1:13" x14ac:dyDescent="0.35">
      <c r="A2220">
        <v>10</v>
      </c>
      <c r="B2220" t="s">
        <v>9</v>
      </c>
      <c r="C2220">
        <v>2</v>
      </c>
      <c r="D2220">
        <v>2</v>
      </c>
      <c r="E2220" t="s">
        <v>9</v>
      </c>
      <c r="F2220">
        <v>4</v>
      </c>
      <c r="G2220">
        <v>0</v>
      </c>
      <c r="H2220" t="s">
        <v>10</v>
      </c>
      <c r="I2220">
        <f t="shared" si="136"/>
        <v>1</v>
      </c>
      <c r="J2220">
        <f>IF(Table2[[#This Row],[Drained_after_socializing]]="Yes",1,IF(Table2[[#This Row],[Drained_after_socializing]]="No",0,""))</f>
        <v>1</v>
      </c>
      <c r="K2220">
        <f t="shared" si="137"/>
        <v>0</v>
      </c>
      <c r="L2220" t="str">
        <f t="shared" si="138"/>
        <v>High</v>
      </c>
      <c r="M2220">
        <f t="shared" si="139"/>
        <v>4.5061608304100043</v>
      </c>
    </row>
    <row r="2221" spans="1:13" x14ac:dyDescent="0.35">
      <c r="A2221">
        <v>9</v>
      </c>
      <c r="B2221" t="s">
        <v>9</v>
      </c>
      <c r="C2221">
        <v>2</v>
      </c>
      <c r="D2221">
        <v>0</v>
      </c>
      <c r="E2221" t="s">
        <v>9</v>
      </c>
      <c r="F2221">
        <v>5</v>
      </c>
      <c r="G2221">
        <v>0</v>
      </c>
      <c r="H2221" t="s">
        <v>10</v>
      </c>
      <c r="I2221">
        <f t="shared" si="136"/>
        <v>1</v>
      </c>
      <c r="J2221">
        <f>IF(Table2[[#This Row],[Drained_after_socializing]]="Yes",1,IF(Table2[[#This Row],[Drained_after_socializing]]="No",0,""))</f>
        <v>1</v>
      </c>
      <c r="K2221">
        <f t="shared" si="137"/>
        <v>0</v>
      </c>
      <c r="L2221" t="str">
        <f t="shared" si="138"/>
        <v>High</v>
      </c>
      <c r="M2221">
        <f t="shared" si="139"/>
        <v>4.5061608304100043</v>
      </c>
    </row>
    <row r="2222" spans="1:13" x14ac:dyDescent="0.35">
      <c r="A2222">
        <v>3</v>
      </c>
      <c r="B2222" t="s">
        <v>7</v>
      </c>
      <c r="C2222">
        <v>7</v>
      </c>
      <c r="D2222">
        <v>3</v>
      </c>
      <c r="E2222" t="s">
        <v>7</v>
      </c>
      <c r="F2222">
        <v>12</v>
      </c>
      <c r="G2222">
        <v>7</v>
      </c>
      <c r="H2222" t="s">
        <v>8</v>
      </c>
      <c r="I2222">
        <f t="shared" si="136"/>
        <v>0</v>
      </c>
      <c r="J2222">
        <f>IF(Table2[[#This Row],[Drained_after_socializing]]="Yes",1,IF(Table2[[#This Row],[Drained_after_socializing]]="No",0,""))</f>
        <v>0</v>
      </c>
      <c r="K2222">
        <f t="shared" si="137"/>
        <v>1</v>
      </c>
      <c r="L2222" t="str">
        <f t="shared" si="138"/>
        <v>Low</v>
      </c>
      <c r="M2222">
        <f t="shared" si="139"/>
        <v>0</v>
      </c>
    </row>
    <row r="2223" spans="1:13" x14ac:dyDescent="0.35">
      <c r="A2223">
        <v>5</v>
      </c>
      <c r="B2223" t="s">
        <v>9</v>
      </c>
      <c r="C2223">
        <v>3</v>
      </c>
      <c r="D2223">
        <v>1</v>
      </c>
      <c r="E2223" t="s">
        <v>9</v>
      </c>
      <c r="F2223">
        <v>5</v>
      </c>
      <c r="G2223">
        <v>2</v>
      </c>
      <c r="H2223" t="s">
        <v>10</v>
      </c>
      <c r="I2223">
        <f t="shared" si="136"/>
        <v>1</v>
      </c>
      <c r="J2223">
        <f>IF(Table2[[#This Row],[Drained_after_socializing]]="Yes",1,IF(Table2[[#This Row],[Drained_after_socializing]]="No",0,""))</f>
        <v>1</v>
      </c>
      <c r="K2223">
        <f t="shared" si="137"/>
        <v>0</v>
      </c>
      <c r="L2223" t="str">
        <f t="shared" si="138"/>
        <v>Medium</v>
      </c>
      <c r="M2223">
        <f t="shared" si="139"/>
        <v>4.5061608304100043</v>
      </c>
    </row>
    <row r="2224" spans="1:13" x14ac:dyDescent="0.35">
      <c r="A2224">
        <v>7</v>
      </c>
      <c r="B2224" t="s">
        <v>9</v>
      </c>
      <c r="C2224">
        <v>0</v>
      </c>
      <c r="D2224">
        <v>1</v>
      </c>
      <c r="E2224" t="s">
        <v>9</v>
      </c>
      <c r="F2224">
        <v>2</v>
      </c>
      <c r="G2224">
        <v>2</v>
      </c>
      <c r="H2224" t="s">
        <v>10</v>
      </c>
      <c r="I2224">
        <f t="shared" si="136"/>
        <v>1</v>
      </c>
      <c r="J2224">
        <f>IF(Table2[[#This Row],[Drained_after_socializing]]="Yes",1,IF(Table2[[#This Row],[Drained_after_socializing]]="No",0,""))</f>
        <v>1</v>
      </c>
      <c r="K2224">
        <f t="shared" si="137"/>
        <v>0</v>
      </c>
      <c r="L2224" t="str">
        <f t="shared" si="138"/>
        <v>Medium</v>
      </c>
      <c r="M2224">
        <f t="shared" si="139"/>
        <v>4.5061608304100043</v>
      </c>
    </row>
    <row r="2225" spans="1:13" x14ac:dyDescent="0.35">
      <c r="A2225">
        <v>8</v>
      </c>
      <c r="B2225" t="s">
        <v>9</v>
      </c>
      <c r="C2225">
        <v>3</v>
      </c>
      <c r="D2225">
        <v>0</v>
      </c>
      <c r="E2225" t="s">
        <v>9</v>
      </c>
      <c r="F2225">
        <v>5</v>
      </c>
      <c r="G2225">
        <v>3.5647266310000001</v>
      </c>
      <c r="H2225" t="s">
        <v>10</v>
      </c>
      <c r="I2225">
        <f t="shared" si="136"/>
        <v>1</v>
      </c>
      <c r="J2225">
        <f>IF(Table2[[#This Row],[Drained_after_socializing]]="Yes",1,IF(Table2[[#This Row],[Drained_after_socializing]]="No",0,""))</f>
        <v>1</v>
      </c>
      <c r="K2225">
        <f t="shared" si="137"/>
        <v>0</v>
      </c>
      <c r="L2225" t="str">
        <f t="shared" si="138"/>
        <v>High</v>
      </c>
      <c r="M2225">
        <f t="shared" si="139"/>
        <v>4.5061608304100043</v>
      </c>
    </row>
    <row r="2226" spans="1:13" x14ac:dyDescent="0.35">
      <c r="A2226">
        <v>2</v>
      </c>
      <c r="B2226" t="s">
        <v>7</v>
      </c>
      <c r="C2226">
        <v>7</v>
      </c>
      <c r="D2226">
        <v>5</v>
      </c>
      <c r="E2226" t="s">
        <v>7</v>
      </c>
      <c r="F2226">
        <v>8</v>
      </c>
      <c r="G2226">
        <v>3.5647266310000001</v>
      </c>
      <c r="H2226" t="s">
        <v>8</v>
      </c>
      <c r="I2226">
        <f t="shared" si="136"/>
        <v>0</v>
      </c>
      <c r="J2226">
        <f>IF(Table2[[#This Row],[Drained_after_socializing]]="Yes",1,IF(Table2[[#This Row],[Drained_after_socializing]]="No",0,""))</f>
        <v>0</v>
      </c>
      <c r="K2226">
        <f t="shared" si="137"/>
        <v>1</v>
      </c>
      <c r="L2226" t="str">
        <f t="shared" si="138"/>
        <v>Low</v>
      </c>
      <c r="M2226">
        <f t="shared" si="139"/>
        <v>0</v>
      </c>
    </row>
    <row r="2227" spans="1:13" x14ac:dyDescent="0.35">
      <c r="A2227">
        <v>0</v>
      </c>
      <c r="B2227" t="s">
        <v>7</v>
      </c>
      <c r="C2227">
        <v>5</v>
      </c>
      <c r="D2227">
        <v>3</v>
      </c>
      <c r="E2227" t="s">
        <v>7</v>
      </c>
      <c r="F2227">
        <v>9</v>
      </c>
      <c r="G2227">
        <v>5</v>
      </c>
      <c r="H2227" t="s">
        <v>8</v>
      </c>
      <c r="I2227">
        <f t="shared" si="136"/>
        <v>0</v>
      </c>
      <c r="J2227">
        <f>IF(Table2[[#This Row],[Drained_after_socializing]]="Yes",1,IF(Table2[[#This Row],[Drained_after_socializing]]="No",0,""))</f>
        <v>0</v>
      </c>
      <c r="K2227">
        <f t="shared" si="137"/>
        <v>1</v>
      </c>
      <c r="L2227" t="str">
        <f t="shared" si="138"/>
        <v>Low</v>
      </c>
      <c r="M2227">
        <f t="shared" si="139"/>
        <v>0</v>
      </c>
    </row>
    <row r="2228" spans="1:13" x14ac:dyDescent="0.35">
      <c r="A2228">
        <v>10</v>
      </c>
      <c r="B2228" t="s">
        <v>7</v>
      </c>
      <c r="C2228">
        <v>3</v>
      </c>
      <c r="D2228">
        <v>0</v>
      </c>
      <c r="E2228" t="s">
        <v>9</v>
      </c>
      <c r="F2228">
        <v>4</v>
      </c>
      <c r="G2228">
        <v>0</v>
      </c>
      <c r="H2228" t="s">
        <v>10</v>
      </c>
      <c r="I2228">
        <f t="shared" si="136"/>
        <v>0</v>
      </c>
      <c r="J2228">
        <f>IF(Table2[[#This Row],[Drained_after_socializing]]="Yes",1,IF(Table2[[#This Row],[Drained_after_socializing]]="No",0,""))</f>
        <v>1</v>
      </c>
      <c r="K2228">
        <f t="shared" si="137"/>
        <v>0</v>
      </c>
      <c r="L2228" t="str">
        <f t="shared" si="138"/>
        <v>High</v>
      </c>
      <c r="M2228">
        <f t="shared" si="139"/>
        <v>4.5061608304100043</v>
      </c>
    </row>
    <row r="2229" spans="1:13" x14ac:dyDescent="0.35">
      <c r="A2229">
        <v>9</v>
      </c>
      <c r="B2229" t="s">
        <v>9</v>
      </c>
      <c r="C2229">
        <v>2</v>
      </c>
      <c r="D2229">
        <v>1</v>
      </c>
      <c r="E2229" t="s">
        <v>9</v>
      </c>
      <c r="F2229">
        <v>2</v>
      </c>
      <c r="G2229">
        <v>0</v>
      </c>
      <c r="H2229" t="s">
        <v>10</v>
      </c>
      <c r="I2229">
        <f t="shared" si="136"/>
        <v>1</v>
      </c>
      <c r="J2229">
        <f>IF(Table2[[#This Row],[Drained_after_socializing]]="Yes",1,IF(Table2[[#This Row],[Drained_after_socializing]]="No",0,""))</f>
        <v>1</v>
      </c>
      <c r="K2229">
        <f t="shared" si="137"/>
        <v>0</v>
      </c>
      <c r="L2229" t="str">
        <f t="shared" si="138"/>
        <v>High</v>
      </c>
      <c r="M2229">
        <f t="shared" si="139"/>
        <v>4.5061608304100043</v>
      </c>
    </row>
    <row r="2230" spans="1:13" x14ac:dyDescent="0.35">
      <c r="A2230">
        <v>1</v>
      </c>
      <c r="B2230" t="s">
        <v>7</v>
      </c>
      <c r="C2230">
        <v>7</v>
      </c>
      <c r="D2230">
        <v>4</v>
      </c>
      <c r="E2230" t="s">
        <v>7</v>
      </c>
      <c r="F2230">
        <v>7</v>
      </c>
      <c r="G2230">
        <v>9</v>
      </c>
      <c r="H2230" t="s">
        <v>8</v>
      </c>
      <c r="I2230">
        <f t="shared" si="136"/>
        <v>0</v>
      </c>
      <c r="J2230">
        <f>IF(Table2[[#This Row],[Drained_after_socializing]]="Yes",1,IF(Table2[[#This Row],[Drained_after_socializing]]="No",0,""))</f>
        <v>0</v>
      </c>
      <c r="K2230">
        <f t="shared" si="137"/>
        <v>1</v>
      </c>
      <c r="L2230" t="str">
        <f t="shared" si="138"/>
        <v>Low</v>
      </c>
      <c r="M2230">
        <f t="shared" si="139"/>
        <v>0</v>
      </c>
    </row>
    <row r="2231" spans="1:13" x14ac:dyDescent="0.35">
      <c r="A2231">
        <v>5</v>
      </c>
      <c r="B2231" t="s">
        <v>9</v>
      </c>
      <c r="C2231">
        <v>0</v>
      </c>
      <c r="D2231">
        <v>2</v>
      </c>
      <c r="E2231" t="s">
        <v>9</v>
      </c>
      <c r="F2231">
        <v>5</v>
      </c>
      <c r="G2231">
        <v>1</v>
      </c>
      <c r="H2231" t="s">
        <v>10</v>
      </c>
      <c r="I2231">
        <f t="shared" si="136"/>
        <v>1</v>
      </c>
      <c r="J2231">
        <f>IF(Table2[[#This Row],[Drained_after_socializing]]="Yes",1,IF(Table2[[#This Row],[Drained_after_socializing]]="No",0,""))</f>
        <v>1</v>
      </c>
      <c r="K2231">
        <f t="shared" si="137"/>
        <v>0</v>
      </c>
      <c r="L2231" t="str">
        <f t="shared" si="138"/>
        <v>Medium</v>
      </c>
      <c r="M2231">
        <f t="shared" si="139"/>
        <v>4.5061608304100043</v>
      </c>
    </row>
    <row r="2232" spans="1:13" x14ac:dyDescent="0.35">
      <c r="A2232">
        <v>7</v>
      </c>
      <c r="B2232" t="s">
        <v>9</v>
      </c>
      <c r="C2232">
        <v>3</v>
      </c>
      <c r="D2232">
        <v>2</v>
      </c>
      <c r="E2232" t="s">
        <v>7</v>
      </c>
      <c r="F2232">
        <v>4</v>
      </c>
      <c r="G2232">
        <v>0</v>
      </c>
      <c r="H2232" t="s">
        <v>10</v>
      </c>
      <c r="I2232">
        <f t="shared" si="136"/>
        <v>1</v>
      </c>
      <c r="J2232">
        <f>IF(Table2[[#This Row],[Drained_after_socializing]]="Yes",1,IF(Table2[[#This Row],[Drained_after_socializing]]="No",0,""))</f>
        <v>0</v>
      </c>
      <c r="K2232">
        <f t="shared" si="137"/>
        <v>0</v>
      </c>
      <c r="L2232" t="str">
        <f t="shared" si="138"/>
        <v>Medium</v>
      </c>
      <c r="M2232">
        <f t="shared" si="139"/>
        <v>4.5061608304100043</v>
      </c>
    </row>
    <row r="2233" spans="1:13" x14ac:dyDescent="0.35">
      <c r="A2233">
        <v>10</v>
      </c>
      <c r="B2233" t="s">
        <v>9</v>
      </c>
      <c r="C2233">
        <v>2</v>
      </c>
      <c r="D2233">
        <v>2</v>
      </c>
      <c r="E2233" t="s">
        <v>9</v>
      </c>
      <c r="F2233">
        <v>4</v>
      </c>
      <c r="G2233">
        <v>2</v>
      </c>
      <c r="H2233" t="s">
        <v>10</v>
      </c>
      <c r="I2233">
        <f t="shared" si="136"/>
        <v>1</v>
      </c>
      <c r="J2233">
        <f>IF(Table2[[#This Row],[Drained_after_socializing]]="Yes",1,IF(Table2[[#This Row],[Drained_after_socializing]]="No",0,""))</f>
        <v>1</v>
      </c>
      <c r="K2233">
        <f t="shared" si="137"/>
        <v>0</v>
      </c>
      <c r="L2233" t="str">
        <f t="shared" si="138"/>
        <v>High</v>
      </c>
      <c r="M2233">
        <f t="shared" si="139"/>
        <v>4.5061608304100043</v>
      </c>
    </row>
    <row r="2234" spans="1:13" x14ac:dyDescent="0.35">
      <c r="A2234">
        <v>10</v>
      </c>
      <c r="B2234" t="s">
        <v>9</v>
      </c>
      <c r="C2234">
        <v>0</v>
      </c>
      <c r="D2234">
        <v>0</v>
      </c>
      <c r="E2234" t="s">
        <v>9</v>
      </c>
      <c r="F2234">
        <v>4</v>
      </c>
      <c r="G2234">
        <v>1</v>
      </c>
      <c r="H2234" t="s">
        <v>10</v>
      </c>
      <c r="I2234">
        <f t="shared" si="136"/>
        <v>1</v>
      </c>
      <c r="J2234">
        <f>IF(Table2[[#This Row],[Drained_after_socializing]]="Yes",1,IF(Table2[[#This Row],[Drained_after_socializing]]="No",0,""))</f>
        <v>1</v>
      </c>
      <c r="K2234">
        <f t="shared" si="137"/>
        <v>0</v>
      </c>
      <c r="L2234" t="str">
        <f t="shared" si="138"/>
        <v>High</v>
      </c>
      <c r="M2234">
        <f t="shared" si="139"/>
        <v>4.5061608304100043</v>
      </c>
    </row>
    <row r="2235" spans="1:13" x14ac:dyDescent="0.35">
      <c r="A2235">
        <v>5</v>
      </c>
      <c r="B2235" t="s">
        <v>9</v>
      </c>
      <c r="C2235">
        <v>0</v>
      </c>
      <c r="D2235">
        <v>2</v>
      </c>
      <c r="E2235" t="s">
        <v>9</v>
      </c>
      <c r="F2235">
        <v>3</v>
      </c>
      <c r="G2235">
        <v>0</v>
      </c>
      <c r="H2235" t="s">
        <v>10</v>
      </c>
      <c r="I2235">
        <f t="shared" si="136"/>
        <v>1</v>
      </c>
      <c r="J2235">
        <f>IF(Table2[[#This Row],[Drained_after_socializing]]="Yes",1,IF(Table2[[#This Row],[Drained_after_socializing]]="No",0,""))</f>
        <v>1</v>
      </c>
      <c r="K2235">
        <f t="shared" si="137"/>
        <v>0</v>
      </c>
      <c r="L2235" t="str">
        <f t="shared" si="138"/>
        <v>Medium</v>
      </c>
      <c r="M2235">
        <f t="shared" si="139"/>
        <v>4.5061608304100043</v>
      </c>
    </row>
    <row r="2236" spans="1:13" x14ac:dyDescent="0.35">
      <c r="A2236">
        <v>1</v>
      </c>
      <c r="B2236" t="s">
        <v>7</v>
      </c>
      <c r="C2236">
        <v>5</v>
      </c>
      <c r="D2236">
        <v>3</v>
      </c>
      <c r="E2236" t="s">
        <v>7</v>
      </c>
      <c r="F2236">
        <v>6</v>
      </c>
      <c r="G2236">
        <v>7</v>
      </c>
      <c r="H2236" t="s">
        <v>8</v>
      </c>
      <c r="I2236">
        <f t="shared" si="136"/>
        <v>0</v>
      </c>
      <c r="J2236">
        <f>IF(Table2[[#This Row],[Drained_after_socializing]]="Yes",1,IF(Table2[[#This Row],[Drained_after_socializing]]="No",0,""))</f>
        <v>0</v>
      </c>
      <c r="K2236">
        <f t="shared" si="137"/>
        <v>1</v>
      </c>
      <c r="L2236" t="str">
        <f t="shared" si="138"/>
        <v>Low</v>
      </c>
      <c r="M2236">
        <f t="shared" si="139"/>
        <v>0</v>
      </c>
    </row>
    <row r="2237" spans="1:13" x14ac:dyDescent="0.35">
      <c r="A2237">
        <v>5</v>
      </c>
      <c r="B2237" t="s">
        <v>9</v>
      </c>
      <c r="C2237">
        <v>0</v>
      </c>
      <c r="D2237">
        <v>1</v>
      </c>
      <c r="E2237" t="s">
        <v>9</v>
      </c>
      <c r="F2237">
        <v>4</v>
      </c>
      <c r="G2237">
        <v>2</v>
      </c>
      <c r="H2237" t="s">
        <v>10</v>
      </c>
      <c r="I2237">
        <f t="shared" si="136"/>
        <v>1</v>
      </c>
      <c r="J2237">
        <f>IF(Table2[[#This Row],[Drained_after_socializing]]="Yes",1,IF(Table2[[#This Row],[Drained_after_socializing]]="No",0,""))</f>
        <v>1</v>
      </c>
      <c r="K2237">
        <f t="shared" si="137"/>
        <v>0</v>
      </c>
      <c r="L2237" t="str">
        <f t="shared" si="138"/>
        <v>Medium</v>
      </c>
      <c r="M2237">
        <f t="shared" si="139"/>
        <v>4.5061608304100043</v>
      </c>
    </row>
    <row r="2238" spans="1:13" x14ac:dyDescent="0.35">
      <c r="A2238">
        <v>1</v>
      </c>
      <c r="B2238" t="s">
        <v>7</v>
      </c>
      <c r="C2238">
        <v>9</v>
      </c>
      <c r="D2238">
        <v>5</v>
      </c>
      <c r="E2238" t="s">
        <v>7</v>
      </c>
      <c r="F2238">
        <v>7</v>
      </c>
      <c r="G2238">
        <v>3</v>
      </c>
      <c r="H2238" t="s">
        <v>8</v>
      </c>
      <c r="I2238">
        <f t="shared" si="136"/>
        <v>0</v>
      </c>
      <c r="J2238">
        <f>IF(Table2[[#This Row],[Drained_after_socializing]]="Yes",1,IF(Table2[[#This Row],[Drained_after_socializing]]="No",0,""))</f>
        <v>0</v>
      </c>
      <c r="K2238">
        <f t="shared" si="137"/>
        <v>1</v>
      </c>
      <c r="L2238" t="str">
        <f t="shared" si="138"/>
        <v>Low</v>
      </c>
      <c r="M2238">
        <f t="shared" si="139"/>
        <v>0</v>
      </c>
    </row>
    <row r="2239" spans="1:13" x14ac:dyDescent="0.35">
      <c r="A2239">
        <v>8</v>
      </c>
      <c r="B2239" t="s">
        <v>9</v>
      </c>
      <c r="C2239">
        <v>3.963354475</v>
      </c>
      <c r="D2239">
        <v>2</v>
      </c>
      <c r="E2239" t="s">
        <v>9</v>
      </c>
      <c r="F2239">
        <v>3</v>
      </c>
      <c r="G2239">
        <v>2</v>
      </c>
      <c r="H2239" t="s">
        <v>10</v>
      </c>
      <c r="I2239">
        <f t="shared" si="136"/>
        <v>1</v>
      </c>
      <c r="J2239">
        <f>IF(Table2[[#This Row],[Drained_after_socializing]]="Yes",1,IF(Table2[[#This Row],[Drained_after_socializing]]="No",0,""))</f>
        <v>1</v>
      </c>
      <c r="K2239">
        <f t="shared" si="137"/>
        <v>0</v>
      </c>
      <c r="L2239" t="str">
        <f t="shared" si="138"/>
        <v>High</v>
      </c>
      <c r="M2239">
        <f t="shared" si="139"/>
        <v>4.5061608304100043</v>
      </c>
    </row>
    <row r="2240" spans="1:13" x14ac:dyDescent="0.35">
      <c r="A2240">
        <v>0</v>
      </c>
      <c r="B2240" t="s">
        <v>7</v>
      </c>
      <c r="C2240">
        <v>5</v>
      </c>
      <c r="D2240">
        <v>5</v>
      </c>
      <c r="E2240" t="s">
        <v>7</v>
      </c>
      <c r="F2240">
        <v>6.2688629120000003</v>
      </c>
      <c r="G2240">
        <v>4</v>
      </c>
      <c r="H2240" t="s">
        <v>8</v>
      </c>
      <c r="I2240">
        <f t="shared" si="136"/>
        <v>0</v>
      </c>
      <c r="J2240">
        <f>IF(Table2[[#This Row],[Drained_after_socializing]]="Yes",1,IF(Table2[[#This Row],[Drained_after_socializing]]="No",0,""))</f>
        <v>0</v>
      </c>
      <c r="K2240">
        <f t="shared" si="137"/>
        <v>1</v>
      </c>
      <c r="L2240" t="str">
        <f t="shared" si="138"/>
        <v>Low</v>
      </c>
      <c r="M2240">
        <f t="shared" si="139"/>
        <v>0</v>
      </c>
    </row>
    <row r="2241" spans="1:13" x14ac:dyDescent="0.35">
      <c r="A2241">
        <v>1</v>
      </c>
      <c r="B2241" t="s">
        <v>7</v>
      </c>
      <c r="C2241">
        <v>5</v>
      </c>
      <c r="D2241">
        <v>6</v>
      </c>
      <c r="E2241" t="s">
        <v>7</v>
      </c>
      <c r="F2241">
        <v>12</v>
      </c>
      <c r="G2241">
        <v>3</v>
      </c>
      <c r="H2241" t="s">
        <v>8</v>
      </c>
      <c r="I2241">
        <f t="shared" si="136"/>
        <v>0</v>
      </c>
      <c r="J2241">
        <f>IF(Table2[[#This Row],[Drained_after_socializing]]="Yes",1,IF(Table2[[#This Row],[Drained_after_socializing]]="No",0,""))</f>
        <v>0</v>
      </c>
      <c r="K2241">
        <f t="shared" si="137"/>
        <v>1</v>
      </c>
      <c r="L2241" t="str">
        <f t="shared" si="138"/>
        <v>Low</v>
      </c>
      <c r="M2241">
        <f t="shared" si="139"/>
        <v>0</v>
      </c>
    </row>
    <row r="2242" spans="1:13" x14ac:dyDescent="0.35">
      <c r="A2242">
        <v>11</v>
      </c>
      <c r="B2242" t="s">
        <v>9</v>
      </c>
      <c r="C2242">
        <v>3</v>
      </c>
      <c r="D2242">
        <v>1</v>
      </c>
      <c r="E2242" t="s">
        <v>9</v>
      </c>
      <c r="F2242">
        <v>5</v>
      </c>
      <c r="G2242">
        <v>2</v>
      </c>
      <c r="H2242" t="s">
        <v>10</v>
      </c>
      <c r="I2242">
        <f t="shared" ref="I2242:I2305" si="140">IF(B2242="Yes",1,IF(B2242="No",0,""))</f>
        <v>1</v>
      </c>
      <c r="J2242">
        <f>IF(Table2[[#This Row],[Drained_after_socializing]]="Yes",1,IF(Table2[[#This Row],[Drained_after_socializing]]="No",0,""))</f>
        <v>1</v>
      </c>
      <c r="K2242">
        <f t="shared" ref="K2242:K2305" si="141">IF(H2242="Extrovert",1,IF(H2242="Introvert",0,""))</f>
        <v>0</v>
      </c>
      <c r="L2242" t="str">
        <f t="shared" ref="L2242:L2305" si="142">IF(A2242&lt;=3,"Low",IF(A2242&lt;=7,"Medium","High"))</f>
        <v>High</v>
      </c>
      <c r="M2242">
        <f t="shared" ref="M2242:M2305" si="143">AVERAGE(IF(H:H="Introvert",A:A))</f>
        <v>4.5061608304100043</v>
      </c>
    </row>
    <row r="2243" spans="1:13" x14ac:dyDescent="0.35">
      <c r="A2243">
        <v>2</v>
      </c>
      <c r="B2243" t="s">
        <v>7</v>
      </c>
      <c r="C2243">
        <v>4</v>
      </c>
      <c r="D2243">
        <v>5</v>
      </c>
      <c r="E2243" t="s">
        <v>7</v>
      </c>
      <c r="F2243">
        <v>11</v>
      </c>
      <c r="G2243">
        <v>7</v>
      </c>
      <c r="H2243" t="s">
        <v>8</v>
      </c>
      <c r="I2243">
        <f t="shared" si="140"/>
        <v>0</v>
      </c>
      <c r="J2243">
        <f>IF(Table2[[#This Row],[Drained_after_socializing]]="Yes",1,IF(Table2[[#This Row],[Drained_after_socializing]]="No",0,""))</f>
        <v>0</v>
      </c>
      <c r="K2243">
        <f t="shared" si="141"/>
        <v>1</v>
      </c>
      <c r="L2243" t="str">
        <f t="shared" si="142"/>
        <v>Low</v>
      </c>
      <c r="M2243">
        <f t="shared" si="143"/>
        <v>0</v>
      </c>
    </row>
    <row r="2244" spans="1:13" x14ac:dyDescent="0.35">
      <c r="A2244">
        <v>4.5058160029999996</v>
      </c>
      <c r="B2244" t="s">
        <v>9</v>
      </c>
      <c r="C2244">
        <v>2</v>
      </c>
      <c r="D2244">
        <v>1</v>
      </c>
      <c r="E2244" t="s">
        <v>9</v>
      </c>
      <c r="F2244">
        <v>2</v>
      </c>
      <c r="G2244">
        <v>2</v>
      </c>
      <c r="H2244" t="s">
        <v>10</v>
      </c>
      <c r="I2244">
        <f t="shared" si="140"/>
        <v>1</v>
      </c>
      <c r="J2244">
        <f>IF(Table2[[#This Row],[Drained_after_socializing]]="Yes",1,IF(Table2[[#This Row],[Drained_after_socializing]]="No",0,""))</f>
        <v>1</v>
      </c>
      <c r="K2244">
        <f t="shared" si="141"/>
        <v>0</v>
      </c>
      <c r="L2244" t="str">
        <f t="shared" si="142"/>
        <v>Medium</v>
      </c>
      <c r="M2244">
        <f t="shared" si="143"/>
        <v>4.5061608304100043</v>
      </c>
    </row>
    <row r="2245" spans="1:13" x14ac:dyDescent="0.35">
      <c r="A2245">
        <v>11</v>
      </c>
      <c r="B2245" t="s">
        <v>9</v>
      </c>
      <c r="C2245">
        <v>2</v>
      </c>
      <c r="D2245">
        <v>0</v>
      </c>
      <c r="E2245" t="s">
        <v>9</v>
      </c>
      <c r="F2245">
        <v>4</v>
      </c>
      <c r="G2245">
        <v>1</v>
      </c>
      <c r="H2245" t="s">
        <v>8</v>
      </c>
      <c r="I2245">
        <f t="shared" si="140"/>
        <v>1</v>
      </c>
      <c r="J2245">
        <f>IF(Table2[[#This Row],[Drained_after_socializing]]="Yes",1,IF(Table2[[#This Row],[Drained_after_socializing]]="No",0,""))</f>
        <v>1</v>
      </c>
      <c r="K2245">
        <f t="shared" si="141"/>
        <v>1</v>
      </c>
      <c r="L2245" t="str">
        <f t="shared" si="142"/>
        <v>High</v>
      </c>
      <c r="M2245">
        <f t="shared" si="143"/>
        <v>0</v>
      </c>
    </row>
    <row r="2246" spans="1:13" x14ac:dyDescent="0.35">
      <c r="A2246">
        <v>7</v>
      </c>
      <c r="B2246" t="s">
        <v>9</v>
      </c>
      <c r="C2246">
        <v>0</v>
      </c>
      <c r="D2246">
        <v>3</v>
      </c>
      <c r="E2246" t="s">
        <v>9</v>
      </c>
      <c r="F2246">
        <v>2</v>
      </c>
      <c r="G2246">
        <v>1</v>
      </c>
      <c r="H2246" t="s">
        <v>10</v>
      </c>
      <c r="I2246">
        <f t="shared" si="140"/>
        <v>1</v>
      </c>
      <c r="J2246">
        <f>IF(Table2[[#This Row],[Drained_after_socializing]]="Yes",1,IF(Table2[[#This Row],[Drained_after_socializing]]="No",0,""))</f>
        <v>1</v>
      </c>
      <c r="K2246">
        <f t="shared" si="141"/>
        <v>0</v>
      </c>
      <c r="L2246" t="str">
        <f t="shared" si="142"/>
        <v>Medium</v>
      </c>
      <c r="M2246">
        <f t="shared" si="143"/>
        <v>4.5061608304100043</v>
      </c>
    </row>
    <row r="2247" spans="1:13" x14ac:dyDescent="0.35">
      <c r="A2247">
        <v>4.5058160029999996</v>
      </c>
      <c r="B2247" t="s">
        <v>9</v>
      </c>
      <c r="C2247">
        <v>3</v>
      </c>
      <c r="D2247">
        <v>2</v>
      </c>
      <c r="E2247" t="s">
        <v>9</v>
      </c>
      <c r="F2247">
        <v>2</v>
      </c>
      <c r="G2247">
        <v>2</v>
      </c>
      <c r="H2247" t="s">
        <v>10</v>
      </c>
      <c r="I2247">
        <f t="shared" si="140"/>
        <v>1</v>
      </c>
      <c r="J2247">
        <f>IF(Table2[[#This Row],[Drained_after_socializing]]="Yes",1,IF(Table2[[#This Row],[Drained_after_socializing]]="No",0,""))</f>
        <v>1</v>
      </c>
      <c r="K2247">
        <f t="shared" si="141"/>
        <v>0</v>
      </c>
      <c r="L2247" t="str">
        <f t="shared" si="142"/>
        <v>Medium</v>
      </c>
      <c r="M2247">
        <f t="shared" si="143"/>
        <v>4.5061608304100043</v>
      </c>
    </row>
    <row r="2248" spans="1:13" x14ac:dyDescent="0.35">
      <c r="A2248">
        <v>11</v>
      </c>
      <c r="B2248" t="s">
        <v>9</v>
      </c>
      <c r="C2248">
        <v>1</v>
      </c>
      <c r="D2248">
        <v>2</v>
      </c>
      <c r="E2248" t="s">
        <v>9</v>
      </c>
      <c r="F2248">
        <v>3</v>
      </c>
      <c r="G2248">
        <v>0</v>
      </c>
      <c r="H2248" t="s">
        <v>10</v>
      </c>
      <c r="I2248">
        <f t="shared" si="140"/>
        <v>1</v>
      </c>
      <c r="J2248">
        <f>IF(Table2[[#This Row],[Drained_after_socializing]]="Yes",1,IF(Table2[[#This Row],[Drained_after_socializing]]="No",0,""))</f>
        <v>1</v>
      </c>
      <c r="K2248">
        <f t="shared" si="141"/>
        <v>0</v>
      </c>
      <c r="L2248" t="str">
        <f t="shared" si="142"/>
        <v>High</v>
      </c>
      <c r="M2248">
        <f t="shared" si="143"/>
        <v>4.5061608304100043</v>
      </c>
    </row>
    <row r="2249" spans="1:13" x14ac:dyDescent="0.35">
      <c r="A2249">
        <v>9</v>
      </c>
      <c r="B2249" t="s">
        <v>9</v>
      </c>
      <c r="C2249">
        <v>2</v>
      </c>
      <c r="D2249">
        <v>0</v>
      </c>
      <c r="E2249" t="s">
        <v>9</v>
      </c>
      <c r="F2249">
        <v>1</v>
      </c>
      <c r="G2249">
        <v>0</v>
      </c>
      <c r="H2249" t="s">
        <v>8</v>
      </c>
      <c r="I2249">
        <f t="shared" si="140"/>
        <v>1</v>
      </c>
      <c r="J2249">
        <f>IF(Table2[[#This Row],[Drained_after_socializing]]="Yes",1,IF(Table2[[#This Row],[Drained_after_socializing]]="No",0,""))</f>
        <v>1</v>
      </c>
      <c r="K2249">
        <f t="shared" si="141"/>
        <v>1</v>
      </c>
      <c r="L2249" t="str">
        <f t="shared" si="142"/>
        <v>High</v>
      </c>
      <c r="M2249">
        <f t="shared" si="143"/>
        <v>0</v>
      </c>
    </row>
    <row r="2250" spans="1:13" x14ac:dyDescent="0.35">
      <c r="A2250">
        <v>0</v>
      </c>
      <c r="B2250" t="s">
        <v>7</v>
      </c>
      <c r="C2250">
        <v>9</v>
      </c>
      <c r="D2250">
        <v>4</v>
      </c>
      <c r="E2250" t="s">
        <v>7</v>
      </c>
      <c r="F2250">
        <v>5</v>
      </c>
      <c r="G2250">
        <v>4</v>
      </c>
      <c r="H2250" t="s">
        <v>8</v>
      </c>
      <c r="I2250">
        <f t="shared" si="140"/>
        <v>0</v>
      </c>
      <c r="J2250">
        <f>IF(Table2[[#This Row],[Drained_after_socializing]]="Yes",1,IF(Table2[[#This Row],[Drained_after_socializing]]="No",0,""))</f>
        <v>0</v>
      </c>
      <c r="K2250">
        <f t="shared" si="141"/>
        <v>1</v>
      </c>
      <c r="L2250" t="str">
        <f t="shared" si="142"/>
        <v>Low</v>
      </c>
      <c r="M2250">
        <f t="shared" si="143"/>
        <v>0</v>
      </c>
    </row>
    <row r="2251" spans="1:13" x14ac:dyDescent="0.35">
      <c r="A2251">
        <v>3</v>
      </c>
      <c r="B2251" t="s">
        <v>7</v>
      </c>
      <c r="C2251">
        <v>9</v>
      </c>
      <c r="D2251">
        <v>4</v>
      </c>
      <c r="E2251" t="s">
        <v>7</v>
      </c>
      <c r="F2251">
        <v>8</v>
      </c>
      <c r="G2251">
        <v>8</v>
      </c>
      <c r="H2251" t="s">
        <v>8</v>
      </c>
      <c r="I2251">
        <f t="shared" si="140"/>
        <v>0</v>
      </c>
      <c r="J2251">
        <f>IF(Table2[[#This Row],[Drained_after_socializing]]="Yes",1,IF(Table2[[#This Row],[Drained_after_socializing]]="No",0,""))</f>
        <v>0</v>
      </c>
      <c r="K2251">
        <f t="shared" si="141"/>
        <v>1</v>
      </c>
      <c r="L2251" t="str">
        <f t="shared" si="142"/>
        <v>Low</v>
      </c>
      <c r="M2251">
        <f t="shared" si="143"/>
        <v>0</v>
      </c>
    </row>
    <row r="2252" spans="1:13" x14ac:dyDescent="0.35">
      <c r="A2252">
        <v>7</v>
      </c>
      <c r="B2252" t="s">
        <v>9</v>
      </c>
      <c r="C2252">
        <v>0</v>
      </c>
      <c r="D2252">
        <v>0</v>
      </c>
      <c r="E2252" t="s">
        <v>9</v>
      </c>
      <c r="F2252">
        <v>2</v>
      </c>
      <c r="G2252">
        <v>1</v>
      </c>
      <c r="H2252" t="s">
        <v>10</v>
      </c>
      <c r="I2252">
        <f t="shared" si="140"/>
        <v>1</v>
      </c>
      <c r="J2252">
        <f>IF(Table2[[#This Row],[Drained_after_socializing]]="Yes",1,IF(Table2[[#This Row],[Drained_after_socializing]]="No",0,""))</f>
        <v>1</v>
      </c>
      <c r="K2252">
        <f t="shared" si="141"/>
        <v>0</v>
      </c>
      <c r="L2252" t="str">
        <f t="shared" si="142"/>
        <v>Medium</v>
      </c>
      <c r="M2252">
        <f t="shared" si="143"/>
        <v>4.5061608304100043</v>
      </c>
    </row>
    <row r="2253" spans="1:13" x14ac:dyDescent="0.35">
      <c r="A2253">
        <v>3</v>
      </c>
      <c r="B2253" t="s">
        <v>7</v>
      </c>
      <c r="C2253">
        <v>4</v>
      </c>
      <c r="D2253">
        <v>3</v>
      </c>
      <c r="E2253" t="s">
        <v>7</v>
      </c>
      <c r="F2253">
        <v>12</v>
      </c>
      <c r="G2253">
        <v>3</v>
      </c>
      <c r="H2253" t="s">
        <v>8</v>
      </c>
      <c r="I2253">
        <f t="shared" si="140"/>
        <v>0</v>
      </c>
      <c r="J2253">
        <f>IF(Table2[[#This Row],[Drained_after_socializing]]="Yes",1,IF(Table2[[#This Row],[Drained_after_socializing]]="No",0,""))</f>
        <v>0</v>
      </c>
      <c r="K2253">
        <f t="shared" si="141"/>
        <v>1</v>
      </c>
      <c r="L2253" t="str">
        <f t="shared" si="142"/>
        <v>Low</v>
      </c>
      <c r="M2253">
        <f t="shared" si="143"/>
        <v>0</v>
      </c>
    </row>
    <row r="2254" spans="1:13" x14ac:dyDescent="0.35">
      <c r="A2254">
        <v>9</v>
      </c>
      <c r="B2254" t="s">
        <v>9</v>
      </c>
      <c r="C2254">
        <v>1</v>
      </c>
      <c r="D2254">
        <v>2</v>
      </c>
      <c r="E2254" t="s">
        <v>7</v>
      </c>
      <c r="F2254">
        <v>5</v>
      </c>
      <c r="G2254">
        <v>1</v>
      </c>
      <c r="H2254" t="s">
        <v>10</v>
      </c>
      <c r="I2254">
        <f t="shared" si="140"/>
        <v>1</v>
      </c>
      <c r="J2254">
        <f>IF(Table2[[#This Row],[Drained_after_socializing]]="Yes",1,IF(Table2[[#This Row],[Drained_after_socializing]]="No",0,""))</f>
        <v>0</v>
      </c>
      <c r="K2254">
        <f t="shared" si="141"/>
        <v>0</v>
      </c>
      <c r="L2254" t="str">
        <f t="shared" si="142"/>
        <v>High</v>
      </c>
      <c r="M2254">
        <f t="shared" si="143"/>
        <v>4.5061608304100043</v>
      </c>
    </row>
    <row r="2255" spans="1:13" x14ac:dyDescent="0.35">
      <c r="A2255">
        <v>3</v>
      </c>
      <c r="B2255" t="s">
        <v>7</v>
      </c>
      <c r="C2255">
        <v>8</v>
      </c>
      <c r="D2255">
        <v>4</v>
      </c>
      <c r="E2255" t="s">
        <v>7</v>
      </c>
      <c r="F2255">
        <v>13</v>
      </c>
      <c r="G2255">
        <v>6</v>
      </c>
      <c r="H2255" t="s">
        <v>8</v>
      </c>
      <c r="I2255">
        <f t="shared" si="140"/>
        <v>0</v>
      </c>
      <c r="J2255">
        <f>IF(Table2[[#This Row],[Drained_after_socializing]]="Yes",1,IF(Table2[[#This Row],[Drained_after_socializing]]="No",0,""))</f>
        <v>0</v>
      </c>
      <c r="K2255">
        <f t="shared" si="141"/>
        <v>1</v>
      </c>
      <c r="L2255" t="str">
        <f t="shared" si="142"/>
        <v>Low</v>
      </c>
      <c r="M2255">
        <f t="shared" si="143"/>
        <v>0</v>
      </c>
    </row>
    <row r="2256" spans="1:13" x14ac:dyDescent="0.35">
      <c r="A2256">
        <v>5</v>
      </c>
      <c r="B2256" t="s">
        <v>9</v>
      </c>
      <c r="C2256">
        <v>2</v>
      </c>
      <c r="D2256">
        <v>2</v>
      </c>
      <c r="E2256" t="s">
        <v>9</v>
      </c>
      <c r="F2256">
        <v>1</v>
      </c>
      <c r="G2256">
        <v>1</v>
      </c>
      <c r="H2256" t="s">
        <v>10</v>
      </c>
      <c r="I2256">
        <f t="shared" si="140"/>
        <v>1</v>
      </c>
      <c r="J2256">
        <f>IF(Table2[[#This Row],[Drained_after_socializing]]="Yes",1,IF(Table2[[#This Row],[Drained_after_socializing]]="No",0,""))</f>
        <v>1</v>
      </c>
      <c r="K2256">
        <f t="shared" si="141"/>
        <v>0</v>
      </c>
      <c r="L2256" t="str">
        <f t="shared" si="142"/>
        <v>Medium</v>
      </c>
      <c r="M2256">
        <f t="shared" si="143"/>
        <v>4.5061608304100043</v>
      </c>
    </row>
    <row r="2257" spans="1:13" x14ac:dyDescent="0.35">
      <c r="A2257">
        <v>11</v>
      </c>
      <c r="B2257" t="s">
        <v>9</v>
      </c>
      <c r="C2257">
        <v>1</v>
      </c>
      <c r="D2257">
        <v>0</v>
      </c>
      <c r="E2257" t="s">
        <v>7</v>
      </c>
      <c r="F2257">
        <v>2</v>
      </c>
      <c r="G2257">
        <v>0</v>
      </c>
      <c r="H2257" t="s">
        <v>10</v>
      </c>
      <c r="I2257">
        <f t="shared" si="140"/>
        <v>1</v>
      </c>
      <c r="J2257">
        <f>IF(Table2[[#This Row],[Drained_after_socializing]]="Yes",1,IF(Table2[[#This Row],[Drained_after_socializing]]="No",0,""))</f>
        <v>0</v>
      </c>
      <c r="K2257">
        <f t="shared" si="141"/>
        <v>0</v>
      </c>
      <c r="L2257" t="str">
        <f t="shared" si="142"/>
        <v>High</v>
      </c>
      <c r="M2257">
        <f t="shared" si="143"/>
        <v>4.5061608304100043</v>
      </c>
    </row>
    <row r="2258" spans="1:13" x14ac:dyDescent="0.35">
      <c r="A2258">
        <v>7</v>
      </c>
      <c r="B2258" t="s">
        <v>9</v>
      </c>
      <c r="C2258">
        <v>1</v>
      </c>
      <c r="D2258">
        <v>0</v>
      </c>
      <c r="E2258" t="s">
        <v>9</v>
      </c>
      <c r="F2258">
        <v>2</v>
      </c>
      <c r="G2258">
        <v>0</v>
      </c>
      <c r="H2258" t="s">
        <v>10</v>
      </c>
      <c r="I2258">
        <f t="shared" si="140"/>
        <v>1</v>
      </c>
      <c r="J2258">
        <f>IF(Table2[[#This Row],[Drained_after_socializing]]="Yes",1,IF(Table2[[#This Row],[Drained_after_socializing]]="No",0,""))</f>
        <v>1</v>
      </c>
      <c r="K2258">
        <f t="shared" si="141"/>
        <v>0</v>
      </c>
      <c r="L2258" t="str">
        <f t="shared" si="142"/>
        <v>Medium</v>
      </c>
      <c r="M2258">
        <f t="shared" si="143"/>
        <v>4.5061608304100043</v>
      </c>
    </row>
    <row r="2259" spans="1:13" x14ac:dyDescent="0.35">
      <c r="A2259">
        <v>1</v>
      </c>
      <c r="B2259" t="s">
        <v>7</v>
      </c>
      <c r="C2259">
        <v>7</v>
      </c>
      <c r="D2259">
        <v>5</v>
      </c>
      <c r="E2259" t="s">
        <v>7</v>
      </c>
      <c r="F2259">
        <v>6</v>
      </c>
      <c r="G2259">
        <v>3</v>
      </c>
      <c r="H2259" t="s">
        <v>8</v>
      </c>
      <c r="I2259">
        <f t="shared" si="140"/>
        <v>0</v>
      </c>
      <c r="J2259">
        <f>IF(Table2[[#This Row],[Drained_after_socializing]]="Yes",1,IF(Table2[[#This Row],[Drained_after_socializing]]="No",0,""))</f>
        <v>0</v>
      </c>
      <c r="K2259">
        <f t="shared" si="141"/>
        <v>1</v>
      </c>
      <c r="L2259" t="str">
        <f t="shared" si="142"/>
        <v>Low</v>
      </c>
      <c r="M2259">
        <f t="shared" si="143"/>
        <v>0</v>
      </c>
    </row>
    <row r="2260" spans="1:13" x14ac:dyDescent="0.35">
      <c r="A2260">
        <v>4.5058160029999996</v>
      </c>
      <c r="B2260" t="s">
        <v>7</v>
      </c>
      <c r="C2260">
        <v>7</v>
      </c>
      <c r="D2260">
        <v>6</v>
      </c>
      <c r="E2260" t="s">
        <v>7</v>
      </c>
      <c r="F2260">
        <v>12</v>
      </c>
      <c r="G2260">
        <v>8</v>
      </c>
      <c r="H2260" t="s">
        <v>8</v>
      </c>
      <c r="I2260">
        <f t="shared" si="140"/>
        <v>0</v>
      </c>
      <c r="J2260">
        <f>IF(Table2[[#This Row],[Drained_after_socializing]]="Yes",1,IF(Table2[[#This Row],[Drained_after_socializing]]="No",0,""))</f>
        <v>0</v>
      </c>
      <c r="K2260">
        <f t="shared" si="141"/>
        <v>1</v>
      </c>
      <c r="L2260" t="str">
        <f t="shared" si="142"/>
        <v>Medium</v>
      </c>
      <c r="M2260">
        <f t="shared" si="143"/>
        <v>0</v>
      </c>
    </row>
    <row r="2261" spans="1:13" x14ac:dyDescent="0.35">
      <c r="A2261">
        <v>6</v>
      </c>
      <c r="B2261" t="s">
        <v>9</v>
      </c>
      <c r="C2261">
        <v>3.963354475</v>
      </c>
      <c r="D2261">
        <v>2</v>
      </c>
      <c r="E2261" t="s">
        <v>9</v>
      </c>
      <c r="F2261">
        <v>1</v>
      </c>
      <c r="G2261">
        <v>1</v>
      </c>
      <c r="H2261" t="s">
        <v>10</v>
      </c>
      <c r="I2261">
        <f t="shared" si="140"/>
        <v>1</v>
      </c>
      <c r="J2261">
        <f>IF(Table2[[#This Row],[Drained_after_socializing]]="Yes",1,IF(Table2[[#This Row],[Drained_after_socializing]]="No",0,""))</f>
        <v>1</v>
      </c>
      <c r="K2261">
        <f t="shared" si="141"/>
        <v>0</v>
      </c>
      <c r="L2261" t="str">
        <f t="shared" si="142"/>
        <v>Medium</v>
      </c>
      <c r="M2261">
        <f t="shared" si="143"/>
        <v>4.5061608304100043</v>
      </c>
    </row>
    <row r="2262" spans="1:13" x14ac:dyDescent="0.35">
      <c r="A2262">
        <v>1</v>
      </c>
      <c r="B2262" t="s">
        <v>7</v>
      </c>
      <c r="C2262">
        <v>8</v>
      </c>
      <c r="D2262">
        <v>5</v>
      </c>
      <c r="E2262" t="s">
        <v>7</v>
      </c>
      <c r="F2262">
        <v>9</v>
      </c>
      <c r="G2262">
        <v>6</v>
      </c>
      <c r="H2262" t="s">
        <v>8</v>
      </c>
      <c r="I2262">
        <f t="shared" si="140"/>
        <v>0</v>
      </c>
      <c r="J2262">
        <f>IF(Table2[[#This Row],[Drained_after_socializing]]="Yes",1,IF(Table2[[#This Row],[Drained_after_socializing]]="No",0,""))</f>
        <v>0</v>
      </c>
      <c r="K2262">
        <f t="shared" si="141"/>
        <v>1</v>
      </c>
      <c r="L2262" t="str">
        <f t="shared" si="142"/>
        <v>Low</v>
      </c>
      <c r="M2262">
        <f t="shared" si="143"/>
        <v>0</v>
      </c>
    </row>
    <row r="2263" spans="1:13" x14ac:dyDescent="0.35">
      <c r="A2263">
        <v>7</v>
      </c>
      <c r="B2263" t="s">
        <v>9</v>
      </c>
      <c r="C2263">
        <v>0</v>
      </c>
      <c r="D2263">
        <v>2</v>
      </c>
      <c r="E2263" t="s">
        <v>9</v>
      </c>
      <c r="F2263">
        <v>5</v>
      </c>
      <c r="G2263">
        <v>1</v>
      </c>
      <c r="H2263" t="s">
        <v>10</v>
      </c>
      <c r="I2263">
        <f t="shared" si="140"/>
        <v>1</v>
      </c>
      <c r="J2263">
        <f>IF(Table2[[#This Row],[Drained_after_socializing]]="Yes",1,IF(Table2[[#This Row],[Drained_after_socializing]]="No",0,""))</f>
        <v>1</v>
      </c>
      <c r="K2263">
        <f t="shared" si="141"/>
        <v>0</v>
      </c>
      <c r="L2263" t="str">
        <f t="shared" si="142"/>
        <v>Medium</v>
      </c>
      <c r="M2263">
        <f t="shared" si="143"/>
        <v>4.5061608304100043</v>
      </c>
    </row>
    <row r="2264" spans="1:13" x14ac:dyDescent="0.35">
      <c r="A2264">
        <v>1</v>
      </c>
      <c r="B2264" t="s">
        <v>7</v>
      </c>
      <c r="C2264">
        <v>9</v>
      </c>
      <c r="D2264">
        <v>3</v>
      </c>
      <c r="E2264" t="s">
        <v>7</v>
      </c>
      <c r="F2264">
        <v>6</v>
      </c>
      <c r="G2264">
        <v>8</v>
      </c>
      <c r="H2264" t="s">
        <v>8</v>
      </c>
      <c r="I2264">
        <f t="shared" si="140"/>
        <v>0</v>
      </c>
      <c r="J2264">
        <f>IF(Table2[[#This Row],[Drained_after_socializing]]="Yes",1,IF(Table2[[#This Row],[Drained_after_socializing]]="No",0,""))</f>
        <v>0</v>
      </c>
      <c r="K2264">
        <f t="shared" si="141"/>
        <v>1</v>
      </c>
      <c r="L2264" t="str">
        <f t="shared" si="142"/>
        <v>Low</v>
      </c>
      <c r="M2264">
        <f t="shared" si="143"/>
        <v>0</v>
      </c>
    </row>
    <row r="2265" spans="1:13" x14ac:dyDescent="0.35">
      <c r="A2265">
        <v>5</v>
      </c>
      <c r="B2265" t="s">
        <v>9</v>
      </c>
      <c r="C2265">
        <v>3</v>
      </c>
      <c r="D2265">
        <v>1</v>
      </c>
      <c r="E2265" t="s">
        <v>9</v>
      </c>
      <c r="F2265">
        <v>4</v>
      </c>
      <c r="G2265">
        <v>1</v>
      </c>
      <c r="H2265" t="s">
        <v>10</v>
      </c>
      <c r="I2265">
        <f t="shared" si="140"/>
        <v>1</v>
      </c>
      <c r="J2265">
        <f>IF(Table2[[#This Row],[Drained_after_socializing]]="Yes",1,IF(Table2[[#This Row],[Drained_after_socializing]]="No",0,""))</f>
        <v>1</v>
      </c>
      <c r="K2265">
        <f t="shared" si="141"/>
        <v>0</v>
      </c>
      <c r="L2265" t="str">
        <f t="shared" si="142"/>
        <v>Medium</v>
      </c>
      <c r="M2265">
        <f t="shared" si="143"/>
        <v>4.5061608304100043</v>
      </c>
    </row>
    <row r="2266" spans="1:13" x14ac:dyDescent="0.35">
      <c r="A2266">
        <v>11</v>
      </c>
      <c r="B2266" t="s">
        <v>9</v>
      </c>
      <c r="C2266">
        <v>1</v>
      </c>
      <c r="D2266">
        <v>0</v>
      </c>
      <c r="E2266" t="s">
        <v>9</v>
      </c>
      <c r="F2266">
        <v>4</v>
      </c>
      <c r="G2266">
        <v>1</v>
      </c>
      <c r="H2266" t="s">
        <v>10</v>
      </c>
      <c r="I2266">
        <f t="shared" si="140"/>
        <v>1</v>
      </c>
      <c r="J2266">
        <f>IF(Table2[[#This Row],[Drained_after_socializing]]="Yes",1,IF(Table2[[#This Row],[Drained_after_socializing]]="No",0,""))</f>
        <v>1</v>
      </c>
      <c r="K2266">
        <f t="shared" si="141"/>
        <v>0</v>
      </c>
      <c r="L2266" t="str">
        <f t="shared" si="142"/>
        <v>High</v>
      </c>
      <c r="M2266">
        <f t="shared" si="143"/>
        <v>4.5061608304100043</v>
      </c>
    </row>
    <row r="2267" spans="1:13" x14ac:dyDescent="0.35">
      <c r="A2267">
        <v>1</v>
      </c>
      <c r="B2267" t="s">
        <v>7</v>
      </c>
      <c r="C2267">
        <v>8</v>
      </c>
      <c r="D2267">
        <v>6</v>
      </c>
      <c r="E2267" t="s">
        <v>7</v>
      </c>
      <c r="F2267">
        <v>12</v>
      </c>
      <c r="G2267">
        <v>3</v>
      </c>
      <c r="H2267" t="s">
        <v>8</v>
      </c>
      <c r="I2267">
        <f t="shared" si="140"/>
        <v>0</v>
      </c>
      <c r="J2267">
        <f>IF(Table2[[#This Row],[Drained_after_socializing]]="Yes",1,IF(Table2[[#This Row],[Drained_after_socializing]]="No",0,""))</f>
        <v>0</v>
      </c>
      <c r="K2267">
        <f t="shared" si="141"/>
        <v>1</v>
      </c>
      <c r="L2267" t="str">
        <f t="shared" si="142"/>
        <v>Low</v>
      </c>
      <c r="M2267">
        <f t="shared" si="143"/>
        <v>0</v>
      </c>
    </row>
    <row r="2268" spans="1:13" x14ac:dyDescent="0.35">
      <c r="A2268">
        <v>11</v>
      </c>
      <c r="B2268" t="s">
        <v>9</v>
      </c>
      <c r="C2268">
        <v>0</v>
      </c>
      <c r="D2268">
        <v>0</v>
      </c>
      <c r="E2268" t="s">
        <v>9</v>
      </c>
      <c r="F2268">
        <v>4</v>
      </c>
      <c r="G2268">
        <v>1</v>
      </c>
      <c r="H2268" t="s">
        <v>10</v>
      </c>
      <c r="I2268">
        <f t="shared" si="140"/>
        <v>1</v>
      </c>
      <c r="J2268">
        <f>IF(Table2[[#This Row],[Drained_after_socializing]]="Yes",1,IF(Table2[[#This Row],[Drained_after_socializing]]="No",0,""))</f>
        <v>1</v>
      </c>
      <c r="K2268">
        <f t="shared" si="141"/>
        <v>0</v>
      </c>
      <c r="L2268" t="str">
        <f t="shared" si="142"/>
        <v>High</v>
      </c>
      <c r="M2268">
        <f t="shared" si="143"/>
        <v>4.5061608304100043</v>
      </c>
    </row>
    <row r="2269" spans="1:13" x14ac:dyDescent="0.35">
      <c r="A2269">
        <v>9</v>
      </c>
      <c r="B2269" t="s">
        <v>9</v>
      </c>
      <c r="C2269">
        <v>2</v>
      </c>
      <c r="D2269">
        <v>2</v>
      </c>
      <c r="E2269" t="s">
        <v>9</v>
      </c>
      <c r="F2269">
        <v>5</v>
      </c>
      <c r="G2269">
        <v>2</v>
      </c>
      <c r="H2269" t="s">
        <v>10</v>
      </c>
      <c r="I2269">
        <f t="shared" si="140"/>
        <v>1</v>
      </c>
      <c r="J2269">
        <f>IF(Table2[[#This Row],[Drained_after_socializing]]="Yes",1,IF(Table2[[#This Row],[Drained_after_socializing]]="No",0,""))</f>
        <v>1</v>
      </c>
      <c r="K2269">
        <f t="shared" si="141"/>
        <v>0</v>
      </c>
      <c r="L2269" t="str">
        <f t="shared" si="142"/>
        <v>High</v>
      </c>
      <c r="M2269">
        <f t="shared" si="143"/>
        <v>4.5061608304100043</v>
      </c>
    </row>
    <row r="2270" spans="1:13" x14ac:dyDescent="0.35">
      <c r="A2270">
        <v>3</v>
      </c>
      <c r="B2270" t="s">
        <v>7</v>
      </c>
      <c r="C2270">
        <v>6</v>
      </c>
      <c r="D2270">
        <v>3</v>
      </c>
      <c r="E2270" t="s">
        <v>7</v>
      </c>
      <c r="F2270">
        <v>8</v>
      </c>
      <c r="G2270">
        <v>7</v>
      </c>
      <c r="H2270" t="s">
        <v>8</v>
      </c>
      <c r="I2270">
        <f t="shared" si="140"/>
        <v>0</v>
      </c>
      <c r="J2270">
        <f>IF(Table2[[#This Row],[Drained_after_socializing]]="Yes",1,IF(Table2[[#This Row],[Drained_after_socializing]]="No",0,""))</f>
        <v>0</v>
      </c>
      <c r="K2270">
        <f t="shared" si="141"/>
        <v>1</v>
      </c>
      <c r="L2270" t="str">
        <f t="shared" si="142"/>
        <v>Low</v>
      </c>
      <c r="M2270">
        <f t="shared" si="143"/>
        <v>0</v>
      </c>
    </row>
    <row r="2271" spans="1:13" x14ac:dyDescent="0.35">
      <c r="A2271">
        <v>3</v>
      </c>
      <c r="B2271" t="s">
        <v>7</v>
      </c>
      <c r="C2271">
        <v>6</v>
      </c>
      <c r="D2271">
        <v>4</v>
      </c>
      <c r="E2271" t="s">
        <v>7</v>
      </c>
      <c r="F2271">
        <v>11</v>
      </c>
      <c r="G2271">
        <v>9</v>
      </c>
      <c r="H2271" t="s">
        <v>8</v>
      </c>
      <c r="I2271">
        <f t="shared" si="140"/>
        <v>0</v>
      </c>
      <c r="J2271">
        <f>IF(Table2[[#This Row],[Drained_after_socializing]]="Yes",1,IF(Table2[[#This Row],[Drained_after_socializing]]="No",0,""))</f>
        <v>0</v>
      </c>
      <c r="K2271">
        <f t="shared" si="141"/>
        <v>1</v>
      </c>
      <c r="L2271" t="str">
        <f t="shared" si="142"/>
        <v>Low</v>
      </c>
      <c r="M2271">
        <f t="shared" si="143"/>
        <v>0</v>
      </c>
    </row>
    <row r="2272" spans="1:13" x14ac:dyDescent="0.35">
      <c r="A2272">
        <v>9</v>
      </c>
      <c r="B2272" t="s">
        <v>9</v>
      </c>
      <c r="C2272">
        <v>1</v>
      </c>
      <c r="D2272">
        <v>0</v>
      </c>
      <c r="E2272" t="s">
        <v>9</v>
      </c>
      <c r="F2272">
        <v>5</v>
      </c>
      <c r="G2272">
        <v>2</v>
      </c>
      <c r="H2272" t="s">
        <v>10</v>
      </c>
      <c r="I2272">
        <f t="shared" si="140"/>
        <v>1</v>
      </c>
      <c r="J2272">
        <f>IF(Table2[[#This Row],[Drained_after_socializing]]="Yes",1,IF(Table2[[#This Row],[Drained_after_socializing]]="No",0,""))</f>
        <v>1</v>
      </c>
      <c r="K2272">
        <f t="shared" si="141"/>
        <v>0</v>
      </c>
      <c r="L2272" t="str">
        <f t="shared" si="142"/>
        <v>High</v>
      </c>
      <c r="M2272">
        <f t="shared" si="143"/>
        <v>4.5061608304100043</v>
      </c>
    </row>
    <row r="2273" spans="1:13" x14ac:dyDescent="0.35">
      <c r="A2273">
        <v>9</v>
      </c>
      <c r="B2273" t="s">
        <v>9</v>
      </c>
      <c r="C2273">
        <v>3.963354475</v>
      </c>
      <c r="D2273">
        <v>2</v>
      </c>
      <c r="E2273" t="s">
        <v>9</v>
      </c>
      <c r="F2273">
        <v>6.2688629120000003</v>
      </c>
      <c r="G2273">
        <v>0</v>
      </c>
      <c r="H2273" t="s">
        <v>10</v>
      </c>
      <c r="I2273">
        <f t="shared" si="140"/>
        <v>1</v>
      </c>
      <c r="J2273">
        <f>IF(Table2[[#This Row],[Drained_after_socializing]]="Yes",1,IF(Table2[[#This Row],[Drained_after_socializing]]="No",0,""))</f>
        <v>1</v>
      </c>
      <c r="K2273">
        <f t="shared" si="141"/>
        <v>0</v>
      </c>
      <c r="L2273" t="str">
        <f t="shared" si="142"/>
        <v>High</v>
      </c>
      <c r="M2273">
        <f t="shared" si="143"/>
        <v>4.5061608304100043</v>
      </c>
    </row>
    <row r="2274" spans="1:13" x14ac:dyDescent="0.35">
      <c r="A2274">
        <v>0</v>
      </c>
      <c r="B2274" t="s">
        <v>7</v>
      </c>
      <c r="C2274">
        <v>9</v>
      </c>
      <c r="D2274">
        <v>5</v>
      </c>
      <c r="E2274" t="s">
        <v>7</v>
      </c>
      <c r="F2274">
        <v>6</v>
      </c>
      <c r="G2274">
        <v>7</v>
      </c>
      <c r="H2274" t="s">
        <v>8</v>
      </c>
      <c r="I2274">
        <f t="shared" si="140"/>
        <v>0</v>
      </c>
      <c r="J2274">
        <f>IF(Table2[[#This Row],[Drained_after_socializing]]="Yes",1,IF(Table2[[#This Row],[Drained_after_socializing]]="No",0,""))</f>
        <v>0</v>
      </c>
      <c r="K2274">
        <f t="shared" si="141"/>
        <v>1</v>
      </c>
      <c r="L2274" t="str">
        <f t="shared" si="142"/>
        <v>Low</v>
      </c>
      <c r="M2274">
        <f t="shared" si="143"/>
        <v>0</v>
      </c>
    </row>
    <row r="2275" spans="1:13" x14ac:dyDescent="0.35">
      <c r="A2275">
        <v>8</v>
      </c>
      <c r="B2275" t="s">
        <v>9</v>
      </c>
      <c r="C2275">
        <v>2</v>
      </c>
      <c r="D2275">
        <v>2</v>
      </c>
      <c r="E2275" t="s">
        <v>9</v>
      </c>
      <c r="F2275">
        <v>6.2688629120000003</v>
      </c>
      <c r="G2275">
        <v>1</v>
      </c>
      <c r="H2275" t="s">
        <v>10</v>
      </c>
      <c r="I2275">
        <f t="shared" si="140"/>
        <v>1</v>
      </c>
      <c r="J2275">
        <f>IF(Table2[[#This Row],[Drained_after_socializing]]="Yes",1,IF(Table2[[#This Row],[Drained_after_socializing]]="No",0,""))</f>
        <v>1</v>
      </c>
      <c r="K2275">
        <f t="shared" si="141"/>
        <v>0</v>
      </c>
      <c r="L2275" t="str">
        <f t="shared" si="142"/>
        <v>High</v>
      </c>
      <c r="M2275">
        <f t="shared" si="143"/>
        <v>4.5061608304100043</v>
      </c>
    </row>
    <row r="2276" spans="1:13" x14ac:dyDescent="0.35">
      <c r="A2276">
        <v>10</v>
      </c>
      <c r="B2276" t="s">
        <v>9</v>
      </c>
      <c r="C2276">
        <v>2</v>
      </c>
      <c r="D2276">
        <v>0</v>
      </c>
      <c r="E2276" t="s">
        <v>9</v>
      </c>
      <c r="F2276">
        <v>5</v>
      </c>
      <c r="G2276">
        <v>2</v>
      </c>
      <c r="H2276" t="s">
        <v>10</v>
      </c>
      <c r="I2276">
        <f t="shared" si="140"/>
        <v>1</v>
      </c>
      <c r="J2276">
        <f>IF(Table2[[#This Row],[Drained_after_socializing]]="Yes",1,IF(Table2[[#This Row],[Drained_after_socializing]]="No",0,""))</f>
        <v>1</v>
      </c>
      <c r="K2276">
        <f t="shared" si="141"/>
        <v>0</v>
      </c>
      <c r="L2276" t="str">
        <f t="shared" si="142"/>
        <v>High</v>
      </c>
      <c r="M2276">
        <f t="shared" si="143"/>
        <v>4.5061608304100043</v>
      </c>
    </row>
    <row r="2277" spans="1:13" x14ac:dyDescent="0.35">
      <c r="A2277">
        <v>6</v>
      </c>
      <c r="B2277" t="s">
        <v>9</v>
      </c>
      <c r="C2277">
        <v>0</v>
      </c>
      <c r="D2277">
        <v>3</v>
      </c>
      <c r="E2277" t="s">
        <v>9</v>
      </c>
      <c r="F2277">
        <v>5</v>
      </c>
      <c r="G2277">
        <v>2</v>
      </c>
      <c r="H2277" t="s">
        <v>10</v>
      </c>
      <c r="I2277">
        <f t="shared" si="140"/>
        <v>1</v>
      </c>
      <c r="J2277">
        <f>IF(Table2[[#This Row],[Drained_after_socializing]]="Yes",1,IF(Table2[[#This Row],[Drained_after_socializing]]="No",0,""))</f>
        <v>1</v>
      </c>
      <c r="K2277">
        <f t="shared" si="141"/>
        <v>0</v>
      </c>
      <c r="L2277" t="str">
        <f t="shared" si="142"/>
        <v>Medium</v>
      </c>
      <c r="M2277">
        <f t="shared" si="143"/>
        <v>4.5061608304100043</v>
      </c>
    </row>
    <row r="2278" spans="1:13" x14ac:dyDescent="0.35">
      <c r="A2278">
        <v>10</v>
      </c>
      <c r="B2278" t="s">
        <v>9</v>
      </c>
      <c r="C2278">
        <v>2</v>
      </c>
      <c r="D2278">
        <v>0</v>
      </c>
      <c r="E2278" t="s">
        <v>9</v>
      </c>
      <c r="F2278">
        <v>2</v>
      </c>
      <c r="G2278">
        <v>1</v>
      </c>
      <c r="H2278" t="s">
        <v>8</v>
      </c>
      <c r="I2278">
        <f t="shared" si="140"/>
        <v>1</v>
      </c>
      <c r="J2278">
        <f>IF(Table2[[#This Row],[Drained_after_socializing]]="Yes",1,IF(Table2[[#This Row],[Drained_after_socializing]]="No",0,""))</f>
        <v>1</v>
      </c>
      <c r="K2278">
        <f t="shared" si="141"/>
        <v>1</v>
      </c>
      <c r="L2278" t="str">
        <f t="shared" si="142"/>
        <v>High</v>
      </c>
      <c r="M2278">
        <f t="shared" si="143"/>
        <v>0</v>
      </c>
    </row>
    <row r="2279" spans="1:13" x14ac:dyDescent="0.35">
      <c r="A2279">
        <v>1</v>
      </c>
      <c r="B2279" t="s">
        <v>7</v>
      </c>
      <c r="C2279">
        <v>4</v>
      </c>
      <c r="D2279">
        <v>5</v>
      </c>
      <c r="E2279" t="s">
        <v>7</v>
      </c>
      <c r="F2279">
        <v>10</v>
      </c>
      <c r="G2279">
        <v>4</v>
      </c>
      <c r="H2279" t="s">
        <v>8</v>
      </c>
      <c r="I2279">
        <f t="shared" si="140"/>
        <v>0</v>
      </c>
      <c r="J2279">
        <f>IF(Table2[[#This Row],[Drained_after_socializing]]="Yes",1,IF(Table2[[#This Row],[Drained_after_socializing]]="No",0,""))</f>
        <v>0</v>
      </c>
      <c r="K2279">
        <f t="shared" si="141"/>
        <v>1</v>
      </c>
      <c r="L2279" t="str">
        <f t="shared" si="142"/>
        <v>Low</v>
      </c>
      <c r="M2279">
        <f t="shared" si="143"/>
        <v>0</v>
      </c>
    </row>
    <row r="2280" spans="1:13" x14ac:dyDescent="0.35">
      <c r="A2280">
        <v>8</v>
      </c>
      <c r="B2280" t="s">
        <v>9</v>
      </c>
      <c r="C2280">
        <v>0</v>
      </c>
      <c r="D2280">
        <v>2</v>
      </c>
      <c r="E2280" t="s">
        <v>9</v>
      </c>
      <c r="F2280">
        <v>1</v>
      </c>
      <c r="G2280">
        <v>2</v>
      </c>
      <c r="H2280" t="s">
        <v>10</v>
      </c>
      <c r="I2280">
        <f t="shared" si="140"/>
        <v>1</v>
      </c>
      <c r="J2280">
        <f>IF(Table2[[#This Row],[Drained_after_socializing]]="Yes",1,IF(Table2[[#This Row],[Drained_after_socializing]]="No",0,""))</f>
        <v>1</v>
      </c>
      <c r="K2280">
        <f t="shared" si="141"/>
        <v>0</v>
      </c>
      <c r="L2280" t="str">
        <f t="shared" si="142"/>
        <v>High</v>
      </c>
      <c r="M2280">
        <f t="shared" si="143"/>
        <v>4.5061608304100043</v>
      </c>
    </row>
    <row r="2281" spans="1:13" x14ac:dyDescent="0.35">
      <c r="A2281">
        <v>4</v>
      </c>
      <c r="B2281" t="s">
        <v>9</v>
      </c>
      <c r="C2281">
        <v>3</v>
      </c>
      <c r="D2281">
        <v>2</v>
      </c>
      <c r="E2281" t="s">
        <v>9</v>
      </c>
      <c r="F2281">
        <v>3</v>
      </c>
      <c r="G2281">
        <v>2</v>
      </c>
      <c r="H2281" t="s">
        <v>10</v>
      </c>
      <c r="I2281">
        <f t="shared" si="140"/>
        <v>1</v>
      </c>
      <c r="J2281">
        <f>IF(Table2[[#This Row],[Drained_after_socializing]]="Yes",1,IF(Table2[[#This Row],[Drained_after_socializing]]="No",0,""))</f>
        <v>1</v>
      </c>
      <c r="K2281">
        <f t="shared" si="141"/>
        <v>0</v>
      </c>
      <c r="L2281" t="str">
        <f t="shared" si="142"/>
        <v>Medium</v>
      </c>
      <c r="M2281">
        <f t="shared" si="143"/>
        <v>4.5061608304100043</v>
      </c>
    </row>
    <row r="2282" spans="1:13" x14ac:dyDescent="0.35">
      <c r="A2282">
        <v>10</v>
      </c>
      <c r="B2282" t="s">
        <v>9</v>
      </c>
      <c r="C2282">
        <v>3.963354475</v>
      </c>
      <c r="D2282">
        <v>2</v>
      </c>
      <c r="E2282" t="s">
        <v>9</v>
      </c>
      <c r="F2282">
        <v>5</v>
      </c>
      <c r="G2282">
        <v>1</v>
      </c>
      <c r="H2282" t="s">
        <v>10</v>
      </c>
      <c r="I2282">
        <f t="shared" si="140"/>
        <v>1</v>
      </c>
      <c r="J2282">
        <f>IF(Table2[[#This Row],[Drained_after_socializing]]="Yes",1,IF(Table2[[#This Row],[Drained_after_socializing]]="No",0,""))</f>
        <v>1</v>
      </c>
      <c r="K2282">
        <f t="shared" si="141"/>
        <v>0</v>
      </c>
      <c r="L2282" t="str">
        <f t="shared" si="142"/>
        <v>High</v>
      </c>
      <c r="M2282">
        <f t="shared" si="143"/>
        <v>4.5061608304100043</v>
      </c>
    </row>
    <row r="2283" spans="1:13" x14ac:dyDescent="0.35">
      <c r="A2283">
        <v>1</v>
      </c>
      <c r="B2283" t="s">
        <v>7</v>
      </c>
      <c r="C2283">
        <v>6</v>
      </c>
      <c r="D2283">
        <v>6</v>
      </c>
      <c r="E2283" t="s">
        <v>7</v>
      </c>
      <c r="F2283">
        <v>7</v>
      </c>
      <c r="G2283">
        <v>3</v>
      </c>
      <c r="H2283" t="s">
        <v>8</v>
      </c>
      <c r="I2283">
        <f t="shared" si="140"/>
        <v>0</v>
      </c>
      <c r="J2283">
        <f>IF(Table2[[#This Row],[Drained_after_socializing]]="Yes",1,IF(Table2[[#This Row],[Drained_after_socializing]]="No",0,""))</f>
        <v>0</v>
      </c>
      <c r="K2283">
        <f t="shared" si="141"/>
        <v>1</v>
      </c>
      <c r="L2283" t="str">
        <f t="shared" si="142"/>
        <v>Low</v>
      </c>
      <c r="M2283">
        <f t="shared" si="143"/>
        <v>0</v>
      </c>
    </row>
    <row r="2284" spans="1:13" x14ac:dyDescent="0.35">
      <c r="A2284">
        <v>10</v>
      </c>
      <c r="B2284" t="s">
        <v>9</v>
      </c>
      <c r="C2284">
        <v>3.963354475</v>
      </c>
      <c r="D2284">
        <v>0</v>
      </c>
      <c r="E2284" t="s">
        <v>9</v>
      </c>
      <c r="F2284">
        <v>1</v>
      </c>
      <c r="G2284">
        <v>0</v>
      </c>
      <c r="H2284" t="s">
        <v>10</v>
      </c>
      <c r="I2284">
        <f t="shared" si="140"/>
        <v>1</v>
      </c>
      <c r="J2284">
        <f>IF(Table2[[#This Row],[Drained_after_socializing]]="Yes",1,IF(Table2[[#This Row],[Drained_after_socializing]]="No",0,""))</f>
        <v>1</v>
      </c>
      <c r="K2284">
        <f t="shared" si="141"/>
        <v>0</v>
      </c>
      <c r="L2284" t="str">
        <f t="shared" si="142"/>
        <v>High</v>
      </c>
      <c r="M2284">
        <f t="shared" si="143"/>
        <v>4.5061608304100043</v>
      </c>
    </row>
    <row r="2285" spans="1:13" x14ac:dyDescent="0.35">
      <c r="A2285">
        <v>5</v>
      </c>
      <c r="B2285" t="s">
        <v>9</v>
      </c>
      <c r="C2285">
        <v>0</v>
      </c>
      <c r="D2285">
        <v>1</v>
      </c>
      <c r="E2285" t="s">
        <v>9</v>
      </c>
      <c r="F2285">
        <v>5</v>
      </c>
      <c r="G2285">
        <v>2</v>
      </c>
      <c r="H2285" t="s">
        <v>10</v>
      </c>
      <c r="I2285">
        <f t="shared" si="140"/>
        <v>1</v>
      </c>
      <c r="J2285">
        <f>IF(Table2[[#This Row],[Drained_after_socializing]]="Yes",1,IF(Table2[[#This Row],[Drained_after_socializing]]="No",0,""))</f>
        <v>1</v>
      </c>
      <c r="K2285">
        <f t="shared" si="141"/>
        <v>0</v>
      </c>
      <c r="L2285" t="str">
        <f t="shared" si="142"/>
        <v>Medium</v>
      </c>
      <c r="M2285">
        <f t="shared" si="143"/>
        <v>4.5061608304100043</v>
      </c>
    </row>
    <row r="2286" spans="1:13" x14ac:dyDescent="0.35">
      <c r="A2286">
        <v>0</v>
      </c>
      <c r="B2286" t="s">
        <v>7</v>
      </c>
      <c r="C2286">
        <v>6</v>
      </c>
      <c r="D2286">
        <v>6</v>
      </c>
      <c r="E2286" t="s">
        <v>7</v>
      </c>
      <c r="F2286">
        <v>7</v>
      </c>
      <c r="G2286">
        <v>7</v>
      </c>
      <c r="H2286" t="s">
        <v>8</v>
      </c>
      <c r="I2286">
        <f t="shared" si="140"/>
        <v>0</v>
      </c>
      <c r="J2286">
        <f>IF(Table2[[#This Row],[Drained_after_socializing]]="Yes",1,IF(Table2[[#This Row],[Drained_after_socializing]]="No",0,""))</f>
        <v>0</v>
      </c>
      <c r="K2286">
        <f t="shared" si="141"/>
        <v>1</v>
      </c>
      <c r="L2286" t="str">
        <f t="shared" si="142"/>
        <v>Low</v>
      </c>
      <c r="M2286">
        <f t="shared" si="143"/>
        <v>0</v>
      </c>
    </row>
    <row r="2287" spans="1:13" x14ac:dyDescent="0.35">
      <c r="A2287">
        <v>6</v>
      </c>
      <c r="B2287" t="s">
        <v>9</v>
      </c>
      <c r="C2287">
        <v>3</v>
      </c>
      <c r="D2287">
        <v>0</v>
      </c>
      <c r="E2287" t="s">
        <v>9</v>
      </c>
      <c r="F2287">
        <v>4</v>
      </c>
      <c r="G2287">
        <v>0</v>
      </c>
      <c r="H2287" t="s">
        <v>10</v>
      </c>
      <c r="I2287">
        <f t="shared" si="140"/>
        <v>1</v>
      </c>
      <c r="J2287">
        <f>IF(Table2[[#This Row],[Drained_after_socializing]]="Yes",1,IF(Table2[[#This Row],[Drained_after_socializing]]="No",0,""))</f>
        <v>1</v>
      </c>
      <c r="K2287">
        <f t="shared" si="141"/>
        <v>0</v>
      </c>
      <c r="L2287" t="str">
        <f t="shared" si="142"/>
        <v>Medium</v>
      </c>
      <c r="M2287">
        <f t="shared" si="143"/>
        <v>4.5061608304100043</v>
      </c>
    </row>
    <row r="2288" spans="1:13" x14ac:dyDescent="0.35">
      <c r="A2288">
        <v>2</v>
      </c>
      <c r="B2288" t="s">
        <v>7</v>
      </c>
      <c r="C2288">
        <v>7</v>
      </c>
      <c r="D2288">
        <v>5</v>
      </c>
      <c r="E2288" t="s">
        <v>7</v>
      </c>
      <c r="F2288">
        <v>10</v>
      </c>
      <c r="G2288">
        <v>5</v>
      </c>
      <c r="H2288" t="s">
        <v>8</v>
      </c>
      <c r="I2288">
        <f t="shared" si="140"/>
        <v>0</v>
      </c>
      <c r="J2288">
        <f>IF(Table2[[#This Row],[Drained_after_socializing]]="Yes",1,IF(Table2[[#This Row],[Drained_after_socializing]]="No",0,""))</f>
        <v>0</v>
      </c>
      <c r="K2288">
        <f t="shared" si="141"/>
        <v>1</v>
      </c>
      <c r="L2288" t="str">
        <f t="shared" si="142"/>
        <v>Low</v>
      </c>
      <c r="M2288">
        <f t="shared" si="143"/>
        <v>0</v>
      </c>
    </row>
    <row r="2289" spans="1:13" x14ac:dyDescent="0.35">
      <c r="A2289">
        <v>9</v>
      </c>
      <c r="B2289" t="s">
        <v>9</v>
      </c>
      <c r="C2289">
        <v>2</v>
      </c>
      <c r="D2289">
        <v>0</v>
      </c>
      <c r="E2289" t="s">
        <v>9</v>
      </c>
      <c r="F2289">
        <v>3</v>
      </c>
      <c r="G2289">
        <v>0</v>
      </c>
      <c r="H2289" t="s">
        <v>10</v>
      </c>
      <c r="I2289">
        <f t="shared" si="140"/>
        <v>1</v>
      </c>
      <c r="J2289">
        <f>IF(Table2[[#This Row],[Drained_after_socializing]]="Yes",1,IF(Table2[[#This Row],[Drained_after_socializing]]="No",0,""))</f>
        <v>1</v>
      </c>
      <c r="K2289">
        <f t="shared" si="141"/>
        <v>0</v>
      </c>
      <c r="L2289" t="str">
        <f t="shared" si="142"/>
        <v>High</v>
      </c>
      <c r="M2289">
        <f t="shared" si="143"/>
        <v>4.5061608304100043</v>
      </c>
    </row>
    <row r="2290" spans="1:13" x14ac:dyDescent="0.35">
      <c r="A2290">
        <v>8</v>
      </c>
      <c r="B2290" t="s">
        <v>9</v>
      </c>
      <c r="C2290">
        <v>3</v>
      </c>
      <c r="D2290">
        <v>0</v>
      </c>
      <c r="E2290" t="s">
        <v>9</v>
      </c>
      <c r="F2290">
        <v>4</v>
      </c>
      <c r="G2290">
        <v>2</v>
      </c>
      <c r="H2290" t="s">
        <v>10</v>
      </c>
      <c r="I2290">
        <f t="shared" si="140"/>
        <v>1</v>
      </c>
      <c r="J2290">
        <f>IF(Table2[[#This Row],[Drained_after_socializing]]="Yes",1,IF(Table2[[#This Row],[Drained_after_socializing]]="No",0,""))</f>
        <v>1</v>
      </c>
      <c r="K2290">
        <f t="shared" si="141"/>
        <v>0</v>
      </c>
      <c r="L2290" t="str">
        <f t="shared" si="142"/>
        <v>High</v>
      </c>
      <c r="M2290">
        <f t="shared" si="143"/>
        <v>4.5061608304100043</v>
      </c>
    </row>
    <row r="2291" spans="1:13" x14ac:dyDescent="0.35">
      <c r="A2291">
        <v>8</v>
      </c>
      <c r="B2291" t="s">
        <v>9</v>
      </c>
      <c r="C2291">
        <v>0</v>
      </c>
      <c r="D2291">
        <v>1</v>
      </c>
      <c r="E2291" t="s">
        <v>9</v>
      </c>
      <c r="F2291">
        <v>3</v>
      </c>
      <c r="G2291">
        <v>2</v>
      </c>
      <c r="H2291" t="s">
        <v>10</v>
      </c>
      <c r="I2291">
        <f t="shared" si="140"/>
        <v>1</v>
      </c>
      <c r="J2291">
        <f>IF(Table2[[#This Row],[Drained_after_socializing]]="Yes",1,IF(Table2[[#This Row],[Drained_after_socializing]]="No",0,""))</f>
        <v>1</v>
      </c>
      <c r="K2291">
        <f t="shared" si="141"/>
        <v>0</v>
      </c>
      <c r="L2291" t="str">
        <f t="shared" si="142"/>
        <v>High</v>
      </c>
      <c r="M2291">
        <f t="shared" si="143"/>
        <v>4.5061608304100043</v>
      </c>
    </row>
    <row r="2292" spans="1:13" x14ac:dyDescent="0.35">
      <c r="A2292">
        <v>10</v>
      </c>
      <c r="B2292" t="s">
        <v>9</v>
      </c>
      <c r="C2292">
        <v>0</v>
      </c>
      <c r="D2292">
        <v>0</v>
      </c>
      <c r="E2292" t="s">
        <v>9</v>
      </c>
      <c r="F2292">
        <v>3</v>
      </c>
      <c r="G2292">
        <v>1</v>
      </c>
      <c r="H2292" t="s">
        <v>8</v>
      </c>
      <c r="I2292">
        <f t="shared" si="140"/>
        <v>1</v>
      </c>
      <c r="J2292">
        <f>IF(Table2[[#This Row],[Drained_after_socializing]]="Yes",1,IF(Table2[[#This Row],[Drained_after_socializing]]="No",0,""))</f>
        <v>1</v>
      </c>
      <c r="K2292">
        <f t="shared" si="141"/>
        <v>1</v>
      </c>
      <c r="L2292" t="str">
        <f t="shared" si="142"/>
        <v>High</v>
      </c>
      <c r="M2292">
        <f t="shared" si="143"/>
        <v>0</v>
      </c>
    </row>
    <row r="2293" spans="1:13" x14ac:dyDescent="0.35">
      <c r="A2293">
        <v>3</v>
      </c>
      <c r="B2293" t="s">
        <v>7</v>
      </c>
      <c r="C2293">
        <v>6</v>
      </c>
      <c r="D2293">
        <v>4</v>
      </c>
      <c r="E2293" t="s">
        <v>7</v>
      </c>
      <c r="F2293">
        <v>11</v>
      </c>
      <c r="G2293">
        <v>5</v>
      </c>
      <c r="H2293" t="s">
        <v>8</v>
      </c>
      <c r="I2293">
        <f t="shared" si="140"/>
        <v>0</v>
      </c>
      <c r="J2293">
        <f>IF(Table2[[#This Row],[Drained_after_socializing]]="Yes",1,IF(Table2[[#This Row],[Drained_after_socializing]]="No",0,""))</f>
        <v>0</v>
      </c>
      <c r="K2293">
        <f t="shared" si="141"/>
        <v>1</v>
      </c>
      <c r="L2293" t="str">
        <f t="shared" si="142"/>
        <v>Low</v>
      </c>
      <c r="M2293">
        <f t="shared" si="143"/>
        <v>0</v>
      </c>
    </row>
    <row r="2294" spans="1:13" x14ac:dyDescent="0.35">
      <c r="A2294">
        <v>0</v>
      </c>
      <c r="B2294" t="s">
        <v>7</v>
      </c>
      <c r="C2294">
        <v>7</v>
      </c>
      <c r="D2294">
        <v>3</v>
      </c>
      <c r="E2294" t="s">
        <v>7</v>
      </c>
      <c r="F2294">
        <v>8</v>
      </c>
      <c r="G2294">
        <v>5</v>
      </c>
      <c r="H2294" t="s">
        <v>8</v>
      </c>
      <c r="I2294">
        <f t="shared" si="140"/>
        <v>0</v>
      </c>
      <c r="J2294">
        <f>IF(Table2[[#This Row],[Drained_after_socializing]]="Yes",1,IF(Table2[[#This Row],[Drained_after_socializing]]="No",0,""))</f>
        <v>0</v>
      </c>
      <c r="K2294">
        <f t="shared" si="141"/>
        <v>1</v>
      </c>
      <c r="L2294" t="str">
        <f t="shared" si="142"/>
        <v>Low</v>
      </c>
      <c r="M2294">
        <f t="shared" si="143"/>
        <v>0</v>
      </c>
    </row>
    <row r="2295" spans="1:13" x14ac:dyDescent="0.35">
      <c r="A2295">
        <v>1</v>
      </c>
      <c r="B2295" t="s">
        <v>7</v>
      </c>
      <c r="C2295">
        <v>9</v>
      </c>
      <c r="D2295">
        <v>5</v>
      </c>
      <c r="E2295" t="s">
        <v>7</v>
      </c>
      <c r="F2295">
        <v>14</v>
      </c>
      <c r="G2295">
        <v>9</v>
      </c>
      <c r="H2295" t="s">
        <v>10</v>
      </c>
      <c r="I2295">
        <f t="shared" si="140"/>
        <v>0</v>
      </c>
      <c r="J2295">
        <f>IF(Table2[[#This Row],[Drained_after_socializing]]="Yes",1,IF(Table2[[#This Row],[Drained_after_socializing]]="No",0,""))</f>
        <v>0</v>
      </c>
      <c r="K2295">
        <f t="shared" si="141"/>
        <v>0</v>
      </c>
      <c r="L2295" t="str">
        <f t="shared" si="142"/>
        <v>Low</v>
      </c>
      <c r="M2295">
        <f t="shared" si="143"/>
        <v>4.5061608304100043</v>
      </c>
    </row>
    <row r="2296" spans="1:13" x14ac:dyDescent="0.35">
      <c r="A2296">
        <v>2</v>
      </c>
      <c r="B2296" t="s">
        <v>7</v>
      </c>
      <c r="C2296">
        <v>9</v>
      </c>
      <c r="D2296">
        <v>5</v>
      </c>
      <c r="E2296" t="s">
        <v>7</v>
      </c>
      <c r="F2296">
        <v>14</v>
      </c>
      <c r="G2296">
        <v>4</v>
      </c>
      <c r="H2296" t="s">
        <v>8</v>
      </c>
      <c r="I2296">
        <f t="shared" si="140"/>
        <v>0</v>
      </c>
      <c r="J2296">
        <f>IF(Table2[[#This Row],[Drained_after_socializing]]="Yes",1,IF(Table2[[#This Row],[Drained_after_socializing]]="No",0,""))</f>
        <v>0</v>
      </c>
      <c r="K2296">
        <f t="shared" si="141"/>
        <v>1</v>
      </c>
      <c r="L2296" t="str">
        <f t="shared" si="142"/>
        <v>Low</v>
      </c>
      <c r="M2296">
        <f t="shared" si="143"/>
        <v>0</v>
      </c>
    </row>
    <row r="2297" spans="1:13" x14ac:dyDescent="0.35">
      <c r="A2297">
        <v>6</v>
      </c>
      <c r="B2297" t="s">
        <v>9</v>
      </c>
      <c r="C2297">
        <v>2</v>
      </c>
      <c r="D2297">
        <v>1</v>
      </c>
      <c r="E2297" t="s">
        <v>9</v>
      </c>
      <c r="F2297">
        <v>2</v>
      </c>
      <c r="G2297">
        <v>2</v>
      </c>
      <c r="H2297" t="s">
        <v>10</v>
      </c>
      <c r="I2297">
        <f t="shared" si="140"/>
        <v>1</v>
      </c>
      <c r="J2297">
        <f>IF(Table2[[#This Row],[Drained_after_socializing]]="Yes",1,IF(Table2[[#This Row],[Drained_after_socializing]]="No",0,""))</f>
        <v>1</v>
      </c>
      <c r="K2297">
        <f t="shared" si="141"/>
        <v>0</v>
      </c>
      <c r="L2297" t="str">
        <f t="shared" si="142"/>
        <v>Medium</v>
      </c>
      <c r="M2297">
        <f t="shared" si="143"/>
        <v>4.5061608304100043</v>
      </c>
    </row>
    <row r="2298" spans="1:13" x14ac:dyDescent="0.35">
      <c r="A2298">
        <v>6</v>
      </c>
      <c r="B2298" t="s">
        <v>9</v>
      </c>
      <c r="C2298">
        <v>3</v>
      </c>
      <c r="D2298">
        <v>1</v>
      </c>
      <c r="E2298" t="s">
        <v>9</v>
      </c>
      <c r="F2298">
        <v>4</v>
      </c>
      <c r="G2298">
        <v>1</v>
      </c>
      <c r="H2298" t="s">
        <v>10</v>
      </c>
      <c r="I2298">
        <f t="shared" si="140"/>
        <v>1</v>
      </c>
      <c r="J2298">
        <f>IF(Table2[[#This Row],[Drained_after_socializing]]="Yes",1,IF(Table2[[#This Row],[Drained_after_socializing]]="No",0,""))</f>
        <v>1</v>
      </c>
      <c r="K2298">
        <f t="shared" si="141"/>
        <v>0</v>
      </c>
      <c r="L2298" t="str">
        <f t="shared" si="142"/>
        <v>Medium</v>
      </c>
      <c r="M2298">
        <f t="shared" si="143"/>
        <v>4.5061608304100043</v>
      </c>
    </row>
    <row r="2299" spans="1:13" x14ac:dyDescent="0.35">
      <c r="A2299">
        <v>0</v>
      </c>
      <c r="B2299" t="s">
        <v>7</v>
      </c>
      <c r="C2299">
        <v>5</v>
      </c>
      <c r="D2299">
        <v>6</v>
      </c>
      <c r="E2299" t="s">
        <v>7</v>
      </c>
      <c r="F2299">
        <v>5</v>
      </c>
      <c r="G2299">
        <v>5</v>
      </c>
      <c r="H2299" t="s">
        <v>8</v>
      </c>
      <c r="I2299">
        <f t="shared" si="140"/>
        <v>0</v>
      </c>
      <c r="J2299">
        <f>IF(Table2[[#This Row],[Drained_after_socializing]]="Yes",1,IF(Table2[[#This Row],[Drained_after_socializing]]="No",0,""))</f>
        <v>0</v>
      </c>
      <c r="K2299">
        <f t="shared" si="141"/>
        <v>1</v>
      </c>
      <c r="L2299" t="str">
        <f t="shared" si="142"/>
        <v>Low</v>
      </c>
      <c r="M2299">
        <f t="shared" si="143"/>
        <v>0</v>
      </c>
    </row>
    <row r="2300" spans="1:13" x14ac:dyDescent="0.35">
      <c r="A2300">
        <v>11</v>
      </c>
      <c r="B2300" t="s">
        <v>9</v>
      </c>
      <c r="C2300">
        <v>3</v>
      </c>
      <c r="D2300">
        <v>2</v>
      </c>
      <c r="E2300" t="s">
        <v>9</v>
      </c>
      <c r="F2300">
        <v>4</v>
      </c>
      <c r="G2300">
        <v>1</v>
      </c>
      <c r="H2300" t="s">
        <v>10</v>
      </c>
      <c r="I2300">
        <f t="shared" si="140"/>
        <v>1</v>
      </c>
      <c r="J2300">
        <f>IF(Table2[[#This Row],[Drained_after_socializing]]="Yes",1,IF(Table2[[#This Row],[Drained_after_socializing]]="No",0,""))</f>
        <v>1</v>
      </c>
      <c r="K2300">
        <f t="shared" si="141"/>
        <v>0</v>
      </c>
      <c r="L2300" t="str">
        <f t="shared" si="142"/>
        <v>High</v>
      </c>
      <c r="M2300">
        <f t="shared" si="143"/>
        <v>4.5061608304100043</v>
      </c>
    </row>
    <row r="2301" spans="1:13" x14ac:dyDescent="0.35">
      <c r="A2301">
        <v>10</v>
      </c>
      <c r="B2301" t="s">
        <v>9</v>
      </c>
      <c r="C2301">
        <v>3</v>
      </c>
      <c r="D2301">
        <v>2</v>
      </c>
      <c r="E2301" t="s">
        <v>7</v>
      </c>
      <c r="F2301">
        <v>3</v>
      </c>
      <c r="G2301">
        <v>2</v>
      </c>
      <c r="H2301" t="s">
        <v>10</v>
      </c>
      <c r="I2301">
        <f t="shared" si="140"/>
        <v>1</v>
      </c>
      <c r="J2301">
        <f>IF(Table2[[#This Row],[Drained_after_socializing]]="Yes",1,IF(Table2[[#This Row],[Drained_after_socializing]]="No",0,""))</f>
        <v>0</v>
      </c>
      <c r="K2301">
        <f t="shared" si="141"/>
        <v>0</v>
      </c>
      <c r="L2301" t="str">
        <f t="shared" si="142"/>
        <v>High</v>
      </c>
      <c r="M2301">
        <f t="shared" si="143"/>
        <v>4.5061608304100043</v>
      </c>
    </row>
    <row r="2302" spans="1:13" x14ac:dyDescent="0.35">
      <c r="A2302">
        <v>8</v>
      </c>
      <c r="B2302" t="s">
        <v>9</v>
      </c>
      <c r="C2302">
        <v>3</v>
      </c>
      <c r="D2302">
        <v>0</v>
      </c>
      <c r="E2302" t="s">
        <v>9</v>
      </c>
      <c r="F2302">
        <v>4</v>
      </c>
      <c r="G2302">
        <v>1</v>
      </c>
      <c r="H2302" t="s">
        <v>10</v>
      </c>
      <c r="I2302">
        <f t="shared" si="140"/>
        <v>1</v>
      </c>
      <c r="J2302">
        <f>IF(Table2[[#This Row],[Drained_after_socializing]]="Yes",1,IF(Table2[[#This Row],[Drained_after_socializing]]="No",0,""))</f>
        <v>1</v>
      </c>
      <c r="K2302">
        <f t="shared" si="141"/>
        <v>0</v>
      </c>
      <c r="L2302" t="str">
        <f t="shared" si="142"/>
        <v>High</v>
      </c>
      <c r="M2302">
        <f t="shared" si="143"/>
        <v>4.5061608304100043</v>
      </c>
    </row>
    <row r="2303" spans="1:13" x14ac:dyDescent="0.35">
      <c r="A2303">
        <v>9</v>
      </c>
      <c r="B2303" t="s">
        <v>9</v>
      </c>
      <c r="C2303">
        <v>1</v>
      </c>
      <c r="D2303">
        <v>2</v>
      </c>
      <c r="E2303" t="s">
        <v>9</v>
      </c>
      <c r="F2303">
        <v>3</v>
      </c>
      <c r="G2303">
        <v>0</v>
      </c>
      <c r="H2303" t="s">
        <v>10</v>
      </c>
      <c r="I2303">
        <f t="shared" si="140"/>
        <v>1</v>
      </c>
      <c r="J2303">
        <f>IF(Table2[[#This Row],[Drained_after_socializing]]="Yes",1,IF(Table2[[#This Row],[Drained_after_socializing]]="No",0,""))</f>
        <v>1</v>
      </c>
      <c r="K2303">
        <f t="shared" si="141"/>
        <v>0</v>
      </c>
      <c r="L2303" t="str">
        <f t="shared" si="142"/>
        <v>High</v>
      </c>
      <c r="M2303">
        <f t="shared" si="143"/>
        <v>4.5061608304100043</v>
      </c>
    </row>
    <row r="2304" spans="1:13" x14ac:dyDescent="0.35">
      <c r="A2304">
        <v>1</v>
      </c>
      <c r="B2304" t="s">
        <v>7</v>
      </c>
      <c r="C2304">
        <v>9</v>
      </c>
      <c r="D2304">
        <v>5</v>
      </c>
      <c r="E2304" t="s">
        <v>7</v>
      </c>
      <c r="F2304">
        <v>8</v>
      </c>
      <c r="G2304">
        <v>7</v>
      </c>
      <c r="H2304" t="s">
        <v>10</v>
      </c>
      <c r="I2304">
        <f t="shared" si="140"/>
        <v>0</v>
      </c>
      <c r="J2304">
        <f>IF(Table2[[#This Row],[Drained_after_socializing]]="Yes",1,IF(Table2[[#This Row],[Drained_after_socializing]]="No",0,""))</f>
        <v>0</v>
      </c>
      <c r="K2304">
        <f t="shared" si="141"/>
        <v>0</v>
      </c>
      <c r="L2304" t="str">
        <f t="shared" si="142"/>
        <v>Low</v>
      </c>
      <c r="M2304">
        <f t="shared" si="143"/>
        <v>4.5061608304100043</v>
      </c>
    </row>
    <row r="2305" spans="1:13" x14ac:dyDescent="0.35">
      <c r="A2305">
        <v>0</v>
      </c>
      <c r="B2305" t="s">
        <v>7</v>
      </c>
      <c r="C2305">
        <v>8</v>
      </c>
      <c r="D2305">
        <v>4</v>
      </c>
      <c r="E2305" t="s">
        <v>7</v>
      </c>
      <c r="F2305">
        <v>10</v>
      </c>
      <c r="G2305">
        <v>3</v>
      </c>
      <c r="H2305" t="s">
        <v>8</v>
      </c>
      <c r="I2305">
        <f t="shared" si="140"/>
        <v>0</v>
      </c>
      <c r="J2305">
        <f>IF(Table2[[#This Row],[Drained_after_socializing]]="Yes",1,IF(Table2[[#This Row],[Drained_after_socializing]]="No",0,""))</f>
        <v>0</v>
      </c>
      <c r="K2305">
        <f t="shared" si="141"/>
        <v>1</v>
      </c>
      <c r="L2305" t="str">
        <f t="shared" si="142"/>
        <v>Low</v>
      </c>
      <c r="M2305">
        <f t="shared" si="143"/>
        <v>0</v>
      </c>
    </row>
    <row r="2306" spans="1:13" x14ac:dyDescent="0.35">
      <c r="A2306">
        <v>7</v>
      </c>
      <c r="B2306" t="s">
        <v>9</v>
      </c>
      <c r="C2306">
        <v>3.963354475</v>
      </c>
      <c r="D2306">
        <v>2</v>
      </c>
      <c r="E2306" t="s">
        <v>9</v>
      </c>
      <c r="F2306">
        <v>1</v>
      </c>
      <c r="G2306">
        <v>2</v>
      </c>
      <c r="H2306" t="s">
        <v>10</v>
      </c>
      <c r="I2306">
        <f t="shared" ref="I2306:I2369" si="144">IF(B2306="Yes",1,IF(B2306="No",0,""))</f>
        <v>1</v>
      </c>
      <c r="J2306">
        <f>IF(Table2[[#This Row],[Drained_after_socializing]]="Yes",1,IF(Table2[[#This Row],[Drained_after_socializing]]="No",0,""))</f>
        <v>1</v>
      </c>
      <c r="K2306">
        <f t="shared" ref="K2306:K2369" si="145">IF(H2306="Extrovert",1,IF(H2306="Introvert",0,""))</f>
        <v>0</v>
      </c>
      <c r="L2306" t="str">
        <f t="shared" ref="L2306:L2369" si="146">IF(A2306&lt;=3,"Low",IF(A2306&lt;=7,"Medium","High"))</f>
        <v>Medium</v>
      </c>
      <c r="M2306">
        <f t="shared" ref="M2306:M2369" si="147">AVERAGE(IF(H:H="Introvert",A:A))</f>
        <v>4.5061608304100043</v>
      </c>
    </row>
    <row r="2307" spans="1:13" x14ac:dyDescent="0.35">
      <c r="A2307">
        <v>1</v>
      </c>
      <c r="B2307" t="s">
        <v>7</v>
      </c>
      <c r="C2307">
        <v>5</v>
      </c>
      <c r="D2307">
        <v>5</v>
      </c>
      <c r="E2307" t="s">
        <v>7</v>
      </c>
      <c r="F2307">
        <v>10</v>
      </c>
      <c r="G2307">
        <v>3</v>
      </c>
      <c r="H2307" t="s">
        <v>8</v>
      </c>
      <c r="I2307">
        <f t="shared" si="144"/>
        <v>0</v>
      </c>
      <c r="J2307">
        <f>IF(Table2[[#This Row],[Drained_after_socializing]]="Yes",1,IF(Table2[[#This Row],[Drained_after_socializing]]="No",0,""))</f>
        <v>0</v>
      </c>
      <c r="K2307">
        <f t="shared" si="145"/>
        <v>1</v>
      </c>
      <c r="L2307" t="str">
        <f t="shared" si="146"/>
        <v>Low</v>
      </c>
      <c r="M2307">
        <f t="shared" si="147"/>
        <v>0</v>
      </c>
    </row>
    <row r="2308" spans="1:13" x14ac:dyDescent="0.35">
      <c r="A2308">
        <v>2</v>
      </c>
      <c r="B2308" t="s">
        <v>7</v>
      </c>
      <c r="C2308">
        <v>8</v>
      </c>
      <c r="D2308">
        <v>3</v>
      </c>
      <c r="E2308" t="s">
        <v>7</v>
      </c>
      <c r="F2308">
        <v>6</v>
      </c>
      <c r="G2308">
        <v>6</v>
      </c>
      <c r="H2308" t="s">
        <v>8</v>
      </c>
      <c r="I2308">
        <f t="shared" si="144"/>
        <v>0</v>
      </c>
      <c r="J2308">
        <f>IF(Table2[[#This Row],[Drained_after_socializing]]="Yes",1,IF(Table2[[#This Row],[Drained_after_socializing]]="No",0,""))</f>
        <v>0</v>
      </c>
      <c r="K2308">
        <f t="shared" si="145"/>
        <v>1</v>
      </c>
      <c r="L2308" t="str">
        <f t="shared" si="146"/>
        <v>Low</v>
      </c>
      <c r="M2308">
        <f t="shared" si="147"/>
        <v>0</v>
      </c>
    </row>
    <row r="2309" spans="1:13" x14ac:dyDescent="0.35">
      <c r="A2309">
        <v>6</v>
      </c>
      <c r="B2309" t="s">
        <v>9</v>
      </c>
      <c r="C2309">
        <v>2</v>
      </c>
      <c r="D2309">
        <v>0</v>
      </c>
      <c r="E2309" t="s">
        <v>9</v>
      </c>
      <c r="F2309">
        <v>2</v>
      </c>
      <c r="G2309">
        <v>0</v>
      </c>
      <c r="H2309" t="s">
        <v>10</v>
      </c>
      <c r="I2309">
        <f t="shared" si="144"/>
        <v>1</v>
      </c>
      <c r="J2309">
        <f>IF(Table2[[#This Row],[Drained_after_socializing]]="Yes",1,IF(Table2[[#This Row],[Drained_after_socializing]]="No",0,""))</f>
        <v>1</v>
      </c>
      <c r="K2309">
        <f t="shared" si="145"/>
        <v>0</v>
      </c>
      <c r="L2309" t="str">
        <f t="shared" si="146"/>
        <v>Medium</v>
      </c>
      <c r="M2309">
        <f t="shared" si="147"/>
        <v>4.5061608304100043</v>
      </c>
    </row>
    <row r="2310" spans="1:13" x14ac:dyDescent="0.35">
      <c r="A2310">
        <v>9</v>
      </c>
      <c r="B2310" t="s">
        <v>9</v>
      </c>
      <c r="C2310">
        <v>0</v>
      </c>
      <c r="D2310">
        <v>2</v>
      </c>
      <c r="E2310" t="s">
        <v>9</v>
      </c>
      <c r="F2310">
        <v>1</v>
      </c>
      <c r="G2310">
        <v>1</v>
      </c>
      <c r="H2310" t="s">
        <v>10</v>
      </c>
      <c r="I2310">
        <f t="shared" si="144"/>
        <v>1</v>
      </c>
      <c r="J2310">
        <f>IF(Table2[[#This Row],[Drained_after_socializing]]="Yes",1,IF(Table2[[#This Row],[Drained_after_socializing]]="No",0,""))</f>
        <v>1</v>
      </c>
      <c r="K2310">
        <f t="shared" si="145"/>
        <v>0</v>
      </c>
      <c r="L2310" t="str">
        <f t="shared" si="146"/>
        <v>High</v>
      </c>
      <c r="M2310">
        <f t="shared" si="147"/>
        <v>4.5061608304100043</v>
      </c>
    </row>
    <row r="2311" spans="1:13" x14ac:dyDescent="0.35">
      <c r="A2311">
        <v>9</v>
      </c>
      <c r="B2311" t="s">
        <v>9</v>
      </c>
      <c r="C2311">
        <v>2</v>
      </c>
      <c r="D2311">
        <v>1</v>
      </c>
      <c r="E2311" t="s">
        <v>9</v>
      </c>
      <c r="F2311">
        <v>4</v>
      </c>
      <c r="G2311">
        <v>0</v>
      </c>
      <c r="H2311" t="s">
        <v>10</v>
      </c>
      <c r="I2311">
        <f t="shared" si="144"/>
        <v>1</v>
      </c>
      <c r="J2311">
        <f>IF(Table2[[#This Row],[Drained_after_socializing]]="Yes",1,IF(Table2[[#This Row],[Drained_after_socializing]]="No",0,""))</f>
        <v>1</v>
      </c>
      <c r="K2311">
        <f t="shared" si="145"/>
        <v>0</v>
      </c>
      <c r="L2311" t="str">
        <f t="shared" si="146"/>
        <v>High</v>
      </c>
      <c r="M2311">
        <f t="shared" si="147"/>
        <v>4.5061608304100043</v>
      </c>
    </row>
    <row r="2312" spans="1:13" x14ac:dyDescent="0.35">
      <c r="A2312">
        <v>2</v>
      </c>
      <c r="B2312" t="s">
        <v>7</v>
      </c>
      <c r="C2312">
        <v>9</v>
      </c>
      <c r="D2312">
        <v>4</v>
      </c>
      <c r="E2312" t="s">
        <v>7</v>
      </c>
      <c r="F2312">
        <v>8</v>
      </c>
      <c r="G2312">
        <v>7</v>
      </c>
      <c r="H2312" t="s">
        <v>8</v>
      </c>
      <c r="I2312">
        <f t="shared" si="144"/>
        <v>0</v>
      </c>
      <c r="J2312">
        <f>IF(Table2[[#This Row],[Drained_after_socializing]]="Yes",1,IF(Table2[[#This Row],[Drained_after_socializing]]="No",0,""))</f>
        <v>0</v>
      </c>
      <c r="K2312">
        <f t="shared" si="145"/>
        <v>1</v>
      </c>
      <c r="L2312" t="str">
        <f t="shared" si="146"/>
        <v>Low</v>
      </c>
      <c r="M2312">
        <f t="shared" si="147"/>
        <v>0</v>
      </c>
    </row>
    <row r="2313" spans="1:13" x14ac:dyDescent="0.35">
      <c r="A2313">
        <v>8</v>
      </c>
      <c r="B2313" t="s">
        <v>9</v>
      </c>
      <c r="C2313">
        <v>2</v>
      </c>
      <c r="D2313">
        <v>1</v>
      </c>
      <c r="E2313" t="s">
        <v>9</v>
      </c>
      <c r="F2313">
        <v>1</v>
      </c>
      <c r="G2313">
        <v>2</v>
      </c>
      <c r="H2313" t="s">
        <v>10</v>
      </c>
      <c r="I2313">
        <f t="shared" si="144"/>
        <v>1</v>
      </c>
      <c r="J2313">
        <f>IF(Table2[[#This Row],[Drained_after_socializing]]="Yes",1,IF(Table2[[#This Row],[Drained_after_socializing]]="No",0,""))</f>
        <v>1</v>
      </c>
      <c r="K2313">
        <f t="shared" si="145"/>
        <v>0</v>
      </c>
      <c r="L2313" t="str">
        <f t="shared" si="146"/>
        <v>High</v>
      </c>
      <c r="M2313">
        <f t="shared" si="147"/>
        <v>4.5061608304100043</v>
      </c>
    </row>
    <row r="2314" spans="1:13" x14ac:dyDescent="0.35">
      <c r="A2314">
        <v>1</v>
      </c>
      <c r="B2314" t="s">
        <v>7</v>
      </c>
      <c r="C2314">
        <v>5</v>
      </c>
      <c r="D2314">
        <v>5</v>
      </c>
      <c r="E2314" t="s">
        <v>7</v>
      </c>
      <c r="F2314">
        <v>9</v>
      </c>
      <c r="G2314">
        <v>8</v>
      </c>
      <c r="H2314" t="s">
        <v>8</v>
      </c>
      <c r="I2314">
        <f t="shared" si="144"/>
        <v>0</v>
      </c>
      <c r="J2314">
        <f>IF(Table2[[#This Row],[Drained_after_socializing]]="Yes",1,IF(Table2[[#This Row],[Drained_after_socializing]]="No",0,""))</f>
        <v>0</v>
      </c>
      <c r="K2314">
        <f t="shared" si="145"/>
        <v>1</v>
      </c>
      <c r="L2314" t="str">
        <f t="shared" si="146"/>
        <v>Low</v>
      </c>
      <c r="M2314">
        <f t="shared" si="147"/>
        <v>0</v>
      </c>
    </row>
    <row r="2315" spans="1:13" x14ac:dyDescent="0.35">
      <c r="A2315">
        <v>7</v>
      </c>
      <c r="B2315" t="s">
        <v>9</v>
      </c>
      <c r="C2315">
        <v>1</v>
      </c>
      <c r="D2315">
        <v>1</v>
      </c>
      <c r="E2315" t="s">
        <v>9</v>
      </c>
      <c r="F2315">
        <v>1</v>
      </c>
      <c r="G2315">
        <v>1</v>
      </c>
      <c r="H2315" t="s">
        <v>10</v>
      </c>
      <c r="I2315">
        <f t="shared" si="144"/>
        <v>1</v>
      </c>
      <c r="J2315">
        <f>IF(Table2[[#This Row],[Drained_after_socializing]]="Yes",1,IF(Table2[[#This Row],[Drained_after_socializing]]="No",0,""))</f>
        <v>1</v>
      </c>
      <c r="K2315">
        <f t="shared" si="145"/>
        <v>0</v>
      </c>
      <c r="L2315" t="str">
        <f t="shared" si="146"/>
        <v>Medium</v>
      </c>
      <c r="M2315">
        <f t="shared" si="147"/>
        <v>4.5061608304100043</v>
      </c>
    </row>
    <row r="2316" spans="1:13" x14ac:dyDescent="0.35">
      <c r="A2316">
        <v>2</v>
      </c>
      <c r="B2316" t="s">
        <v>7</v>
      </c>
      <c r="C2316">
        <v>9</v>
      </c>
      <c r="D2316">
        <v>3</v>
      </c>
      <c r="E2316" t="s">
        <v>7</v>
      </c>
      <c r="F2316">
        <v>6</v>
      </c>
      <c r="G2316">
        <v>3</v>
      </c>
      <c r="H2316" t="s">
        <v>8</v>
      </c>
      <c r="I2316">
        <f t="shared" si="144"/>
        <v>0</v>
      </c>
      <c r="J2316">
        <f>IF(Table2[[#This Row],[Drained_after_socializing]]="Yes",1,IF(Table2[[#This Row],[Drained_after_socializing]]="No",0,""))</f>
        <v>0</v>
      </c>
      <c r="K2316">
        <f t="shared" si="145"/>
        <v>1</v>
      </c>
      <c r="L2316" t="str">
        <f t="shared" si="146"/>
        <v>Low</v>
      </c>
      <c r="M2316">
        <f t="shared" si="147"/>
        <v>0</v>
      </c>
    </row>
    <row r="2317" spans="1:13" x14ac:dyDescent="0.35">
      <c r="A2317">
        <v>4</v>
      </c>
      <c r="B2317" t="s">
        <v>9</v>
      </c>
      <c r="C2317">
        <v>1</v>
      </c>
      <c r="D2317">
        <v>1</v>
      </c>
      <c r="E2317" t="s">
        <v>9</v>
      </c>
      <c r="F2317">
        <v>1</v>
      </c>
      <c r="G2317">
        <v>2</v>
      </c>
      <c r="H2317" t="s">
        <v>10</v>
      </c>
      <c r="I2317">
        <f t="shared" si="144"/>
        <v>1</v>
      </c>
      <c r="J2317">
        <f>IF(Table2[[#This Row],[Drained_after_socializing]]="Yes",1,IF(Table2[[#This Row],[Drained_after_socializing]]="No",0,""))</f>
        <v>1</v>
      </c>
      <c r="K2317">
        <f t="shared" si="145"/>
        <v>0</v>
      </c>
      <c r="L2317" t="str">
        <f t="shared" si="146"/>
        <v>Medium</v>
      </c>
      <c r="M2317">
        <f t="shared" si="147"/>
        <v>4.5061608304100043</v>
      </c>
    </row>
    <row r="2318" spans="1:13" x14ac:dyDescent="0.35">
      <c r="A2318">
        <v>11</v>
      </c>
      <c r="B2318" t="s">
        <v>9</v>
      </c>
      <c r="C2318">
        <v>0</v>
      </c>
      <c r="D2318">
        <v>1</v>
      </c>
      <c r="E2318" t="s">
        <v>9</v>
      </c>
      <c r="F2318">
        <v>3</v>
      </c>
      <c r="G2318">
        <v>0</v>
      </c>
      <c r="H2318" t="s">
        <v>10</v>
      </c>
      <c r="I2318">
        <f t="shared" si="144"/>
        <v>1</v>
      </c>
      <c r="J2318">
        <f>IF(Table2[[#This Row],[Drained_after_socializing]]="Yes",1,IF(Table2[[#This Row],[Drained_after_socializing]]="No",0,""))</f>
        <v>1</v>
      </c>
      <c r="K2318">
        <f t="shared" si="145"/>
        <v>0</v>
      </c>
      <c r="L2318" t="str">
        <f t="shared" si="146"/>
        <v>High</v>
      </c>
      <c r="M2318">
        <f t="shared" si="147"/>
        <v>4.5061608304100043</v>
      </c>
    </row>
    <row r="2319" spans="1:13" x14ac:dyDescent="0.35">
      <c r="A2319">
        <v>0</v>
      </c>
      <c r="B2319" t="s">
        <v>7</v>
      </c>
      <c r="C2319">
        <v>7</v>
      </c>
      <c r="D2319">
        <v>3</v>
      </c>
      <c r="E2319" t="s">
        <v>7</v>
      </c>
      <c r="F2319">
        <v>6</v>
      </c>
      <c r="G2319">
        <v>6</v>
      </c>
      <c r="H2319" t="s">
        <v>8</v>
      </c>
      <c r="I2319">
        <f t="shared" si="144"/>
        <v>0</v>
      </c>
      <c r="J2319">
        <f>IF(Table2[[#This Row],[Drained_after_socializing]]="Yes",1,IF(Table2[[#This Row],[Drained_after_socializing]]="No",0,""))</f>
        <v>0</v>
      </c>
      <c r="K2319">
        <f t="shared" si="145"/>
        <v>1</v>
      </c>
      <c r="L2319" t="str">
        <f t="shared" si="146"/>
        <v>Low</v>
      </c>
      <c r="M2319">
        <f t="shared" si="147"/>
        <v>0</v>
      </c>
    </row>
    <row r="2320" spans="1:13" x14ac:dyDescent="0.35">
      <c r="A2320">
        <v>0</v>
      </c>
      <c r="B2320" t="s">
        <v>7</v>
      </c>
      <c r="C2320">
        <v>7</v>
      </c>
      <c r="D2320">
        <v>5</v>
      </c>
      <c r="E2320" t="s">
        <v>7</v>
      </c>
      <c r="F2320">
        <v>10</v>
      </c>
      <c r="G2320">
        <v>4</v>
      </c>
      <c r="H2320" t="s">
        <v>8</v>
      </c>
      <c r="I2320">
        <f t="shared" si="144"/>
        <v>0</v>
      </c>
      <c r="J2320">
        <f>IF(Table2[[#This Row],[Drained_after_socializing]]="Yes",1,IF(Table2[[#This Row],[Drained_after_socializing]]="No",0,""))</f>
        <v>0</v>
      </c>
      <c r="K2320">
        <f t="shared" si="145"/>
        <v>1</v>
      </c>
      <c r="L2320" t="str">
        <f t="shared" si="146"/>
        <v>Low</v>
      </c>
      <c r="M2320">
        <f t="shared" si="147"/>
        <v>0</v>
      </c>
    </row>
    <row r="2321" spans="1:13" x14ac:dyDescent="0.35">
      <c r="A2321">
        <v>7</v>
      </c>
      <c r="B2321" t="s">
        <v>9</v>
      </c>
      <c r="C2321">
        <v>0</v>
      </c>
      <c r="D2321">
        <v>2</v>
      </c>
      <c r="E2321" t="s">
        <v>9</v>
      </c>
      <c r="F2321">
        <v>2</v>
      </c>
      <c r="G2321">
        <v>0</v>
      </c>
      <c r="H2321" t="s">
        <v>10</v>
      </c>
      <c r="I2321">
        <f t="shared" si="144"/>
        <v>1</v>
      </c>
      <c r="J2321">
        <f>IF(Table2[[#This Row],[Drained_after_socializing]]="Yes",1,IF(Table2[[#This Row],[Drained_after_socializing]]="No",0,""))</f>
        <v>1</v>
      </c>
      <c r="K2321">
        <f t="shared" si="145"/>
        <v>0</v>
      </c>
      <c r="L2321" t="str">
        <f t="shared" si="146"/>
        <v>Medium</v>
      </c>
      <c r="M2321">
        <f t="shared" si="147"/>
        <v>4.5061608304100043</v>
      </c>
    </row>
    <row r="2322" spans="1:13" x14ac:dyDescent="0.35">
      <c r="A2322">
        <v>4.5058160029999996</v>
      </c>
      <c r="B2322" t="s">
        <v>7</v>
      </c>
      <c r="C2322">
        <v>6</v>
      </c>
      <c r="D2322">
        <v>3</v>
      </c>
      <c r="E2322" t="s">
        <v>7</v>
      </c>
      <c r="F2322">
        <v>12</v>
      </c>
      <c r="G2322">
        <v>5</v>
      </c>
      <c r="H2322" t="s">
        <v>8</v>
      </c>
      <c r="I2322">
        <f t="shared" si="144"/>
        <v>0</v>
      </c>
      <c r="J2322">
        <f>IF(Table2[[#This Row],[Drained_after_socializing]]="Yes",1,IF(Table2[[#This Row],[Drained_after_socializing]]="No",0,""))</f>
        <v>0</v>
      </c>
      <c r="K2322">
        <f t="shared" si="145"/>
        <v>1</v>
      </c>
      <c r="L2322" t="str">
        <f t="shared" si="146"/>
        <v>Medium</v>
      </c>
      <c r="M2322">
        <f t="shared" si="147"/>
        <v>0</v>
      </c>
    </row>
    <row r="2323" spans="1:13" x14ac:dyDescent="0.35">
      <c r="A2323">
        <v>3</v>
      </c>
      <c r="B2323" t="s">
        <v>7</v>
      </c>
      <c r="C2323">
        <v>5</v>
      </c>
      <c r="D2323">
        <v>6</v>
      </c>
      <c r="E2323" t="s">
        <v>7</v>
      </c>
      <c r="F2323">
        <v>15</v>
      </c>
      <c r="G2323">
        <v>5</v>
      </c>
      <c r="H2323" t="s">
        <v>8</v>
      </c>
      <c r="I2323">
        <f t="shared" si="144"/>
        <v>0</v>
      </c>
      <c r="J2323">
        <f>IF(Table2[[#This Row],[Drained_after_socializing]]="Yes",1,IF(Table2[[#This Row],[Drained_after_socializing]]="No",0,""))</f>
        <v>0</v>
      </c>
      <c r="K2323">
        <f t="shared" si="145"/>
        <v>1</v>
      </c>
      <c r="L2323" t="str">
        <f t="shared" si="146"/>
        <v>Low</v>
      </c>
      <c r="M2323">
        <f t="shared" si="147"/>
        <v>0</v>
      </c>
    </row>
    <row r="2324" spans="1:13" x14ac:dyDescent="0.35">
      <c r="A2324">
        <v>9</v>
      </c>
      <c r="B2324" t="s">
        <v>9</v>
      </c>
      <c r="C2324">
        <v>2</v>
      </c>
      <c r="D2324">
        <v>2</v>
      </c>
      <c r="E2324" t="s">
        <v>9</v>
      </c>
      <c r="F2324">
        <v>1</v>
      </c>
      <c r="G2324">
        <v>2</v>
      </c>
      <c r="H2324" t="s">
        <v>8</v>
      </c>
      <c r="I2324">
        <f t="shared" si="144"/>
        <v>1</v>
      </c>
      <c r="J2324">
        <f>IF(Table2[[#This Row],[Drained_after_socializing]]="Yes",1,IF(Table2[[#This Row],[Drained_after_socializing]]="No",0,""))</f>
        <v>1</v>
      </c>
      <c r="K2324">
        <f t="shared" si="145"/>
        <v>1</v>
      </c>
      <c r="L2324" t="str">
        <f t="shared" si="146"/>
        <v>High</v>
      </c>
      <c r="M2324">
        <f t="shared" si="147"/>
        <v>0</v>
      </c>
    </row>
    <row r="2325" spans="1:13" x14ac:dyDescent="0.35">
      <c r="A2325">
        <v>3</v>
      </c>
      <c r="B2325" t="s">
        <v>7</v>
      </c>
      <c r="C2325">
        <v>8</v>
      </c>
      <c r="D2325">
        <v>6</v>
      </c>
      <c r="E2325" t="s">
        <v>7</v>
      </c>
      <c r="F2325">
        <v>7</v>
      </c>
      <c r="G2325">
        <v>9</v>
      </c>
      <c r="H2325" t="s">
        <v>8</v>
      </c>
      <c r="I2325">
        <f t="shared" si="144"/>
        <v>0</v>
      </c>
      <c r="J2325">
        <f>IF(Table2[[#This Row],[Drained_after_socializing]]="Yes",1,IF(Table2[[#This Row],[Drained_after_socializing]]="No",0,""))</f>
        <v>0</v>
      </c>
      <c r="K2325">
        <f t="shared" si="145"/>
        <v>1</v>
      </c>
      <c r="L2325" t="str">
        <f t="shared" si="146"/>
        <v>Low</v>
      </c>
      <c r="M2325">
        <f t="shared" si="147"/>
        <v>0</v>
      </c>
    </row>
    <row r="2326" spans="1:13" x14ac:dyDescent="0.35">
      <c r="A2326">
        <v>6</v>
      </c>
      <c r="B2326" t="s">
        <v>9</v>
      </c>
      <c r="C2326">
        <v>2</v>
      </c>
      <c r="D2326">
        <v>2</v>
      </c>
      <c r="E2326" t="s">
        <v>9</v>
      </c>
      <c r="F2326">
        <v>4</v>
      </c>
      <c r="G2326">
        <v>0</v>
      </c>
      <c r="H2326" t="s">
        <v>10</v>
      </c>
      <c r="I2326">
        <f t="shared" si="144"/>
        <v>1</v>
      </c>
      <c r="J2326">
        <f>IF(Table2[[#This Row],[Drained_after_socializing]]="Yes",1,IF(Table2[[#This Row],[Drained_after_socializing]]="No",0,""))</f>
        <v>1</v>
      </c>
      <c r="K2326">
        <f t="shared" si="145"/>
        <v>0</v>
      </c>
      <c r="L2326" t="str">
        <f t="shared" si="146"/>
        <v>Medium</v>
      </c>
      <c r="M2326">
        <f t="shared" si="147"/>
        <v>4.5061608304100043</v>
      </c>
    </row>
    <row r="2327" spans="1:13" x14ac:dyDescent="0.35">
      <c r="A2327">
        <v>4</v>
      </c>
      <c r="B2327" t="s">
        <v>9</v>
      </c>
      <c r="C2327">
        <v>2</v>
      </c>
      <c r="D2327">
        <v>1</v>
      </c>
      <c r="E2327" t="s">
        <v>7</v>
      </c>
      <c r="F2327">
        <v>2</v>
      </c>
      <c r="G2327">
        <v>2</v>
      </c>
      <c r="H2327" t="s">
        <v>10</v>
      </c>
      <c r="I2327">
        <f t="shared" si="144"/>
        <v>1</v>
      </c>
      <c r="J2327">
        <f>IF(Table2[[#This Row],[Drained_after_socializing]]="Yes",1,IF(Table2[[#This Row],[Drained_after_socializing]]="No",0,""))</f>
        <v>0</v>
      </c>
      <c r="K2327">
        <f t="shared" si="145"/>
        <v>0</v>
      </c>
      <c r="L2327" t="str">
        <f t="shared" si="146"/>
        <v>Medium</v>
      </c>
      <c r="M2327">
        <f t="shared" si="147"/>
        <v>4.5061608304100043</v>
      </c>
    </row>
    <row r="2328" spans="1:13" x14ac:dyDescent="0.35">
      <c r="A2328">
        <v>4</v>
      </c>
      <c r="B2328" t="s">
        <v>9</v>
      </c>
      <c r="C2328">
        <v>3</v>
      </c>
      <c r="D2328">
        <v>1</v>
      </c>
      <c r="E2328" t="s">
        <v>9</v>
      </c>
      <c r="F2328">
        <v>3</v>
      </c>
      <c r="G2328">
        <v>1</v>
      </c>
      <c r="H2328" t="s">
        <v>10</v>
      </c>
      <c r="I2328">
        <f t="shared" si="144"/>
        <v>1</v>
      </c>
      <c r="J2328">
        <f>IF(Table2[[#This Row],[Drained_after_socializing]]="Yes",1,IF(Table2[[#This Row],[Drained_after_socializing]]="No",0,""))</f>
        <v>1</v>
      </c>
      <c r="K2328">
        <f t="shared" si="145"/>
        <v>0</v>
      </c>
      <c r="L2328" t="str">
        <f t="shared" si="146"/>
        <v>Medium</v>
      </c>
      <c r="M2328">
        <f t="shared" si="147"/>
        <v>4.5061608304100043</v>
      </c>
    </row>
    <row r="2329" spans="1:13" x14ac:dyDescent="0.35">
      <c r="A2329">
        <v>3</v>
      </c>
      <c r="B2329" t="s">
        <v>7</v>
      </c>
      <c r="C2329">
        <v>7</v>
      </c>
      <c r="D2329">
        <v>4</v>
      </c>
      <c r="E2329" t="s">
        <v>7</v>
      </c>
      <c r="F2329">
        <v>8</v>
      </c>
      <c r="G2329">
        <v>4</v>
      </c>
      <c r="H2329" t="s">
        <v>8</v>
      </c>
      <c r="I2329">
        <f t="shared" si="144"/>
        <v>0</v>
      </c>
      <c r="J2329">
        <f>IF(Table2[[#This Row],[Drained_after_socializing]]="Yes",1,IF(Table2[[#This Row],[Drained_after_socializing]]="No",0,""))</f>
        <v>0</v>
      </c>
      <c r="K2329">
        <f t="shared" si="145"/>
        <v>1</v>
      </c>
      <c r="L2329" t="str">
        <f t="shared" si="146"/>
        <v>Low</v>
      </c>
      <c r="M2329">
        <f t="shared" si="147"/>
        <v>0</v>
      </c>
    </row>
    <row r="2330" spans="1:13" x14ac:dyDescent="0.35">
      <c r="A2330">
        <v>1</v>
      </c>
      <c r="B2330" t="s">
        <v>7</v>
      </c>
      <c r="C2330">
        <v>8</v>
      </c>
      <c r="D2330">
        <v>5</v>
      </c>
      <c r="E2330" t="s">
        <v>7</v>
      </c>
      <c r="F2330">
        <v>11</v>
      </c>
      <c r="G2330">
        <v>7</v>
      </c>
      <c r="H2330" t="s">
        <v>8</v>
      </c>
      <c r="I2330">
        <f t="shared" si="144"/>
        <v>0</v>
      </c>
      <c r="J2330">
        <f>IF(Table2[[#This Row],[Drained_after_socializing]]="Yes",1,IF(Table2[[#This Row],[Drained_after_socializing]]="No",0,""))</f>
        <v>0</v>
      </c>
      <c r="K2330">
        <f t="shared" si="145"/>
        <v>1</v>
      </c>
      <c r="L2330" t="str">
        <f t="shared" si="146"/>
        <v>Low</v>
      </c>
      <c r="M2330">
        <f t="shared" si="147"/>
        <v>0</v>
      </c>
    </row>
    <row r="2331" spans="1:13" x14ac:dyDescent="0.35">
      <c r="A2331">
        <v>4</v>
      </c>
      <c r="B2331" t="s">
        <v>9</v>
      </c>
      <c r="C2331">
        <v>2</v>
      </c>
      <c r="D2331">
        <v>1</v>
      </c>
      <c r="E2331" t="s">
        <v>9</v>
      </c>
      <c r="F2331">
        <v>2</v>
      </c>
      <c r="G2331">
        <v>2</v>
      </c>
      <c r="H2331" t="s">
        <v>10</v>
      </c>
      <c r="I2331">
        <f t="shared" si="144"/>
        <v>1</v>
      </c>
      <c r="J2331">
        <f>IF(Table2[[#This Row],[Drained_after_socializing]]="Yes",1,IF(Table2[[#This Row],[Drained_after_socializing]]="No",0,""))</f>
        <v>1</v>
      </c>
      <c r="K2331">
        <f t="shared" si="145"/>
        <v>0</v>
      </c>
      <c r="L2331" t="str">
        <f t="shared" si="146"/>
        <v>Medium</v>
      </c>
      <c r="M2331">
        <f t="shared" si="147"/>
        <v>4.5061608304100043</v>
      </c>
    </row>
    <row r="2332" spans="1:13" x14ac:dyDescent="0.35">
      <c r="A2332">
        <v>5</v>
      </c>
      <c r="B2332" t="s">
        <v>9</v>
      </c>
      <c r="C2332">
        <v>0</v>
      </c>
      <c r="D2332">
        <v>1</v>
      </c>
      <c r="E2332" t="s">
        <v>9</v>
      </c>
      <c r="F2332">
        <v>4</v>
      </c>
      <c r="G2332">
        <v>1</v>
      </c>
      <c r="H2332" t="s">
        <v>10</v>
      </c>
      <c r="I2332">
        <f t="shared" si="144"/>
        <v>1</v>
      </c>
      <c r="J2332">
        <f>IF(Table2[[#This Row],[Drained_after_socializing]]="Yes",1,IF(Table2[[#This Row],[Drained_after_socializing]]="No",0,""))</f>
        <v>1</v>
      </c>
      <c r="K2332">
        <f t="shared" si="145"/>
        <v>0</v>
      </c>
      <c r="L2332" t="str">
        <f t="shared" si="146"/>
        <v>Medium</v>
      </c>
      <c r="M2332">
        <f t="shared" si="147"/>
        <v>4.5061608304100043</v>
      </c>
    </row>
    <row r="2333" spans="1:13" x14ac:dyDescent="0.35">
      <c r="A2333">
        <v>2</v>
      </c>
      <c r="B2333" t="s">
        <v>7</v>
      </c>
      <c r="C2333">
        <v>8</v>
      </c>
      <c r="D2333">
        <v>4</v>
      </c>
      <c r="E2333" t="s">
        <v>7</v>
      </c>
      <c r="F2333">
        <v>9</v>
      </c>
      <c r="G2333">
        <v>8</v>
      </c>
      <c r="H2333" t="s">
        <v>8</v>
      </c>
      <c r="I2333">
        <f t="shared" si="144"/>
        <v>0</v>
      </c>
      <c r="J2333">
        <f>IF(Table2[[#This Row],[Drained_after_socializing]]="Yes",1,IF(Table2[[#This Row],[Drained_after_socializing]]="No",0,""))</f>
        <v>0</v>
      </c>
      <c r="K2333">
        <f t="shared" si="145"/>
        <v>1</v>
      </c>
      <c r="L2333" t="str">
        <f t="shared" si="146"/>
        <v>Low</v>
      </c>
      <c r="M2333">
        <f t="shared" si="147"/>
        <v>0</v>
      </c>
    </row>
    <row r="2334" spans="1:13" x14ac:dyDescent="0.35">
      <c r="A2334">
        <v>0</v>
      </c>
      <c r="B2334" t="s">
        <v>7</v>
      </c>
      <c r="C2334">
        <v>5</v>
      </c>
      <c r="D2334">
        <v>3</v>
      </c>
      <c r="E2334" t="s">
        <v>7</v>
      </c>
      <c r="F2334">
        <v>14</v>
      </c>
      <c r="G2334">
        <v>7</v>
      </c>
      <c r="H2334" t="s">
        <v>8</v>
      </c>
      <c r="I2334">
        <f t="shared" si="144"/>
        <v>0</v>
      </c>
      <c r="J2334">
        <f>IF(Table2[[#This Row],[Drained_after_socializing]]="Yes",1,IF(Table2[[#This Row],[Drained_after_socializing]]="No",0,""))</f>
        <v>0</v>
      </c>
      <c r="K2334">
        <f t="shared" si="145"/>
        <v>1</v>
      </c>
      <c r="L2334" t="str">
        <f t="shared" si="146"/>
        <v>Low</v>
      </c>
      <c r="M2334">
        <f t="shared" si="147"/>
        <v>0</v>
      </c>
    </row>
    <row r="2335" spans="1:13" x14ac:dyDescent="0.35">
      <c r="A2335">
        <v>10</v>
      </c>
      <c r="B2335" t="s">
        <v>9</v>
      </c>
      <c r="C2335">
        <v>0</v>
      </c>
      <c r="D2335">
        <v>0</v>
      </c>
      <c r="E2335" t="s">
        <v>9</v>
      </c>
      <c r="F2335">
        <v>1</v>
      </c>
      <c r="G2335">
        <v>0</v>
      </c>
      <c r="H2335" t="s">
        <v>8</v>
      </c>
      <c r="I2335">
        <f t="shared" si="144"/>
        <v>1</v>
      </c>
      <c r="J2335">
        <f>IF(Table2[[#This Row],[Drained_after_socializing]]="Yes",1,IF(Table2[[#This Row],[Drained_after_socializing]]="No",0,""))</f>
        <v>1</v>
      </c>
      <c r="K2335">
        <f t="shared" si="145"/>
        <v>1</v>
      </c>
      <c r="L2335" t="str">
        <f t="shared" si="146"/>
        <v>High</v>
      </c>
      <c r="M2335">
        <f t="shared" si="147"/>
        <v>0</v>
      </c>
    </row>
    <row r="2336" spans="1:13" x14ac:dyDescent="0.35">
      <c r="A2336">
        <v>4</v>
      </c>
      <c r="B2336" t="s">
        <v>9</v>
      </c>
      <c r="C2336">
        <v>1</v>
      </c>
      <c r="D2336">
        <v>0</v>
      </c>
      <c r="E2336" t="s">
        <v>9</v>
      </c>
      <c r="F2336">
        <v>6.2688629120000003</v>
      </c>
      <c r="G2336">
        <v>2</v>
      </c>
      <c r="H2336" t="s">
        <v>10</v>
      </c>
      <c r="I2336">
        <f t="shared" si="144"/>
        <v>1</v>
      </c>
      <c r="J2336">
        <f>IF(Table2[[#This Row],[Drained_after_socializing]]="Yes",1,IF(Table2[[#This Row],[Drained_after_socializing]]="No",0,""))</f>
        <v>1</v>
      </c>
      <c r="K2336">
        <f t="shared" si="145"/>
        <v>0</v>
      </c>
      <c r="L2336" t="str">
        <f t="shared" si="146"/>
        <v>Medium</v>
      </c>
      <c r="M2336">
        <f t="shared" si="147"/>
        <v>4.5061608304100043</v>
      </c>
    </row>
    <row r="2337" spans="1:13" x14ac:dyDescent="0.35">
      <c r="A2337">
        <v>8</v>
      </c>
      <c r="B2337" t="s">
        <v>9</v>
      </c>
      <c r="C2337">
        <v>0</v>
      </c>
      <c r="D2337">
        <v>3</v>
      </c>
      <c r="E2337" t="s">
        <v>9</v>
      </c>
      <c r="F2337">
        <v>5</v>
      </c>
      <c r="G2337">
        <v>2</v>
      </c>
      <c r="H2337" t="s">
        <v>10</v>
      </c>
      <c r="I2337">
        <f t="shared" si="144"/>
        <v>1</v>
      </c>
      <c r="J2337">
        <f>IF(Table2[[#This Row],[Drained_after_socializing]]="Yes",1,IF(Table2[[#This Row],[Drained_after_socializing]]="No",0,""))</f>
        <v>1</v>
      </c>
      <c r="K2337">
        <f t="shared" si="145"/>
        <v>0</v>
      </c>
      <c r="L2337" t="str">
        <f t="shared" si="146"/>
        <v>High</v>
      </c>
      <c r="M2337">
        <f t="shared" si="147"/>
        <v>4.5061608304100043</v>
      </c>
    </row>
    <row r="2338" spans="1:13" x14ac:dyDescent="0.35">
      <c r="A2338">
        <v>5</v>
      </c>
      <c r="B2338" t="s">
        <v>9</v>
      </c>
      <c r="C2338">
        <v>3</v>
      </c>
      <c r="D2338">
        <v>2</v>
      </c>
      <c r="E2338" t="s">
        <v>9</v>
      </c>
      <c r="F2338">
        <v>5</v>
      </c>
      <c r="G2338">
        <v>1</v>
      </c>
      <c r="H2338" t="s">
        <v>10</v>
      </c>
      <c r="I2338">
        <f t="shared" si="144"/>
        <v>1</v>
      </c>
      <c r="J2338">
        <f>IF(Table2[[#This Row],[Drained_after_socializing]]="Yes",1,IF(Table2[[#This Row],[Drained_after_socializing]]="No",0,""))</f>
        <v>1</v>
      </c>
      <c r="K2338">
        <f t="shared" si="145"/>
        <v>0</v>
      </c>
      <c r="L2338" t="str">
        <f t="shared" si="146"/>
        <v>Medium</v>
      </c>
      <c r="M2338">
        <f t="shared" si="147"/>
        <v>4.5061608304100043</v>
      </c>
    </row>
    <row r="2339" spans="1:13" x14ac:dyDescent="0.35">
      <c r="A2339">
        <v>1</v>
      </c>
      <c r="B2339" t="s">
        <v>7</v>
      </c>
      <c r="C2339">
        <v>6</v>
      </c>
      <c r="D2339">
        <v>5</v>
      </c>
      <c r="E2339" t="s">
        <v>7</v>
      </c>
      <c r="F2339">
        <v>15</v>
      </c>
      <c r="G2339">
        <v>4</v>
      </c>
      <c r="H2339" t="s">
        <v>8</v>
      </c>
      <c r="I2339">
        <f t="shared" si="144"/>
        <v>0</v>
      </c>
      <c r="J2339">
        <f>IF(Table2[[#This Row],[Drained_after_socializing]]="Yes",1,IF(Table2[[#This Row],[Drained_after_socializing]]="No",0,""))</f>
        <v>0</v>
      </c>
      <c r="K2339">
        <f t="shared" si="145"/>
        <v>1</v>
      </c>
      <c r="L2339" t="str">
        <f t="shared" si="146"/>
        <v>Low</v>
      </c>
      <c r="M2339">
        <f t="shared" si="147"/>
        <v>0</v>
      </c>
    </row>
    <row r="2340" spans="1:13" x14ac:dyDescent="0.35">
      <c r="A2340">
        <v>7</v>
      </c>
      <c r="B2340" t="s">
        <v>9</v>
      </c>
      <c r="C2340">
        <v>1</v>
      </c>
      <c r="D2340">
        <v>0</v>
      </c>
      <c r="E2340" t="s">
        <v>9</v>
      </c>
      <c r="F2340">
        <v>2</v>
      </c>
      <c r="G2340">
        <v>0</v>
      </c>
      <c r="H2340" t="s">
        <v>10</v>
      </c>
      <c r="I2340">
        <f t="shared" si="144"/>
        <v>1</v>
      </c>
      <c r="J2340">
        <f>IF(Table2[[#This Row],[Drained_after_socializing]]="Yes",1,IF(Table2[[#This Row],[Drained_after_socializing]]="No",0,""))</f>
        <v>1</v>
      </c>
      <c r="K2340">
        <f t="shared" si="145"/>
        <v>0</v>
      </c>
      <c r="L2340" t="str">
        <f t="shared" si="146"/>
        <v>Medium</v>
      </c>
      <c r="M2340">
        <f t="shared" si="147"/>
        <v>4.5061608304100043</v>
      </c>
    </row>
    <row r="2341" spans="1:13" x14ac:dyDescent="0.35">
      <c r="A2341">
        <v>3</v>
      </c>
      <c r="B2341" t="s">
        <v>7</v>
      </c>
      <c r="C2341">
        <v>6</v>
      </c>
      <c r="D2341">
        <v>5</v>
      </c>
      <c r="E2341" t="s">
        <v>7</v>
      </c>
      <c r="F2341">
        <v>14</v>
      </c>
      <c r="G2341">
        <v>5</v>
      </c>
      <c r="H2341" t="s">
        <v>8</v>
      </c>
      <c r="I2341">
        <f t="shared" si="144"/>
        <v>0</v>
      </c>
      <c r="J2341">
        <f>IF(Table2[[#This Row],[Drained_after_socializing]]="Yes",1,IF(Table2[[#This Row],[Drained_after_socializing]]="No",0,""))</f>
        <v>0</v>
      </c>
      <c r="K2341">
        <f t="shared" si="145"/>
        <v>1</v>
      </c>
      <c r="L2341" t="str">
        <f t="shared" si="146"/>
        <v>Low</v>
      </c>
      <c r="M2341">
        <f t="shared" si="147"/>
        <v>0</v>
      </c>
    </row>
    <row r="2342" spans="1:13" x14ac:dyDescent="0.35">
      <c r="A2342">
        <v>7</v>
      </c>
      <c r="B2342" t="s">
        <v>9</v>
      </c>
      <c r="C2342">
        <v>2</v>
      </c>
      <c r="D2342">
        <v>1</v>
      </c>
      <c r="E2342" t="s">
        <v>9</v>
      </c>
      <c r="F2342">
        <v>4</v>
      </c>
      <c r="G2342">
        <v>0</v>
      </c>
      <c r="H2342" t="s">
        <v>10</v>
      </c>
      <c r="I2342">
        <f t="shared" si="144"/>
        <v>1</v>
      </c>
      <c r="J2342">
        <f>IF(Table2[[#This Row],[Drained_after_socializing]]="Yes",1,IF(Table2[[#This Row],[Drained_after_socializing]]="No",0,""))</f>
        <v>1</v>
      </c>
      <c r="K2342">
        <f t="shared" si="145"/>
        <v>0</v>
      </c>
      <c r="L2342" t="str">
        <f t="shared" si="146"/>
        <v>Medium</v>
      </c>
      <c r="M2342">
        <f t="shared" si="147"/>
        <v>4.5061608304100043</v>
      </c>
    </row>
    <row r="2343" spans="1:13" x14ac:dyDescent="0.35">
      <c r="A2343">
        <v>1</v>
      </c>
      <c r="B2343" t="s">
        <v>7</v>
      </c>
      <c r="C2343">
        <v>8</v>
      </c>
      <c r="D2343">
        <v>6</v>
      </c>
      <c r="E2343" t="s">
        <v>7</v>
      </c>
      <c r="F2343">
        <v>10</v>
      </c>
      <c r="G2343">
        <v>4</v>
      </c>
      <c r="H2343" t="s">
        <v>8</v>
      </c>
      <c r="I2343">
        <f t="shared" si="144"/>
        <v>0</v>
      </c>
      <c r="J2343">
        <f>IF(Table2[[#This Row],[Drained_after_socializing]]="Yes",1,IF(Table2[[#This Row],[Drained_after_socializing]]="No",0,""))</f>
        <v>0</v>
      </c>
      <c r="K2343">
        <f t="shared" si="145"/>
        <v>1</v>
      </c>
      <c r="L2343" t="str">
        <f t="shared" si="146"/>
        <v>Low</v>
      </c>
      <c r="M2343">
        <f t="shared" si="147"/>
        <v>0</v>
      </c>
    </row>
    <row r="2344" spans="1:13" x14ac:dyDescent="0.35">
      <c r="A2344">
        <v>3</v>
      </c>
      <c r="B2344" t="s">
        <v>7</v>
      </c>
      <c r="C2344">
        <v>9</v>
      </c>
      <c r="D2344">
        <v>4</v>
      </c>
      <c r="E2344" t="s">
        <v>7</v>
      </c>
      <c r="F2344">
        <v>13</v>
      </c>
      <c r="G2344">
        <v>9</v>
      </c>
      <c r="H2344" t="s">
        <v>8</v>
      </c>
      <c r="I2344">
        <f t="shared" si="144"/>
        <v>0</v>
      </c>
      <c r="J2344">
        <f>IF(Table2[[#This Row],[Drained_after_socializing]]="Yes",1,IF(Table2[[#This Row],[Drained_after_socializing]]="No",0,""))</f>
        <v>0</v>
      </c>
      <c r="K2344">
        <f t="shared" si="145"/>
        <v>1</v>
      </c>
      <c r="L2344" t="str">
        <f t="shared" si="146"/>
        <v>Low</v>
      </c>
      <c r="M2344">
        <f t="shared" si="147"/>
        <v>0</v>
      </c>
    </row>
    <row r="2345" spans="1:13" x14ac:dyDescent="0.35">
      <c r="A2345">
        <v>0</v>
      </c>
      <c r="B2345" t="s">
        <v>7</v>
      </c>
      <c r="C2345">
        <v>8</v>
      </c>
      <c r="D2345">
        <v>5</v>
      </c>
      <c r="E2345" t="s">
        <v>7</v>
      </c>
      <c r="F2345">
        <v>15</v>
      </c>
      <c r="G2345">
        <v>9</v>
      </c>
      <c r="H2345" t="s">
        <v>8</v>
      </c>
      <c r="I2345">
        <f t="shared" si="144"/>
        <v>0</v>
      </c>
      <c r="J2345">
        <f>IF(Table2[[#This Row],[Drained_after_socializing]]="Yes",1,IF(Table2[[#This Row],[Drained_after_socializing]]="No",0,""))</f>
        <v>0</v>
      </c>
      <c r="K2345">
        <f t="shared" si="145"/>
        <v>1</v>
      </c>
      <c r="L2345" t="str">
        <f t="shared" si="146"/>
        <v>Low</v>
      </c>
      <c r="M2345">
        <f t="shared" si="147"/>
        <v>0</v>
      </c>
    </row>
    <row r="2346" spans="1:13" x14ac:dyDescent="0.35">
      <c r="A2346">
        <v>9</v>
      </c>
      <c r="B2346" t="s">
        <v>9</v>
      </c>
      <c r="C2346">
        <v>2</v>
      </c>
      <c r="D2346">
        <v>2</v>
      </c>
      <c r="E2346" t="s">
        <v>9</v>
      </c>
      <c r="F2346">
        <v>1</v>
      </c>
      <c r="G2346">
        <v>0</v>
      </c>
      <c r="H2346" t="s">
        <v>10</v>
      </c>
      <c r="I2346">
        <f t="shared" si="144"/>
        <v>1</v>
      </c>
      <c r="J2346">
        <f>IF(Table2[[#This Row],[Drained_after_socializing]]="Yes",1,IF(Table2[[#This Row],[Drained_after_socializing]]="No",0,""))</f>
        <v>1</v>
      </c>
      <c r="K2346">
        <f t="shared" si="145"/>
        <v>0</v>
      </c>
      <c r="L2346" t="str">
        <f t="shared" si="146"/>
        <v>High</v>
      </c>
      <c r="M2346">
        <f t="shared" si="147"/>
        <v>4.5061608304100043</v>
      </c>
    </row>
    <row r="2347" spans="1:13" x14ac:dyDescent="0.35">
      <c r="A2347">
        <v>5</v>
      </c>
      <c r="B2347" t="s">
        <v>9</v>
      </c>
      <c r="C2347">
        <v>0</v>
      </c>
      <c r="D2347">
        <v>1</v>
      </c>
      <c r="E2347" t="s">
        <v>9</v>
      </c>
      <c r="F2347">
        <v>5</v>
      </c>
      <c r="G2347">
        <v>2</v>
      </c>
      <c r="H2347" t="s">
        <v>10</v>
      </c>
      <c r="I2347">
        <f t="shared" si="144"/>
        <v>1</v>
      </c>
      <c r="J2347">
        <f>IF(Table2[[#This Row],[Drained_after_socializing]]="Yes",1,IF(Table2[[#This Row],[Drained_after_socializing]]="No",0,""))</f>
        <v>1</v>
      </c>
      <c r="K2347">
        <f t="shared" si="145"/>
        <v>0</v>
      </c>
      <c r="L2347" t="str">
        <f t="shared" si="146"/>
        <v>Medium</v>
      </c>
      <c r="M2347">
        <f t="shared" si="147"/>
        <v>4.5061608304100043</v>
      </c>
    </row>
    <row r="2348" spans="1:13" x14ac:dyDescent="0.35">
      <c r="A2348">
        <v>8</v>
      </c>
      <c r="B2348" t="s">
        <v>9</v>
      </c>
      <c r="C2348">
        <v>1</v>
      </c>
      <c r="D2348">
        <v>0</v>
      </c>
      <c r="E2348" t="s">
        <v>9</v>
      </c>
      <c r="F2348">
        <v>3</v>
      </c>
      <c r="G2348">
        <v>1</v>
      </c>
      <c r="H2348" t="s">
        <v>10</v>
      </c>
      <c r="I2348">
        <f t="shared" si="144"/>
        <v>1</v>
      </c>
      <c r="J2348">
        <f>IF(Table2[[#This Row],[Drained_after_socializing]]="Yes",1,IF(Table2[[#This Row],[Drained_after_socializing]]="No",0,""))</f>
        <v>1</v>
      </c>
      <c r="K2348">
        <f t="shared" si="145"/>
        <v>0</v>
      </c>
      <c r="L2348" t="str">
        <f t="shared" si="146"/>
        <v>High</v>
      </c>
      <c r="M2348">
        <f t="shared" si="147"/>
        <v>4.5061608304100043</v>
      </c>
    </row>
    <row r="2349" spans="1:13" x14ac:dyDescent="0.35">
      <c r="A2349">
        <v>2</v>
      </c>
      <c r="B2349" t="s">
        <v>7</v>
      </c>
      <c r="C2349">
        <v>5</v>
      </c>
      <c r="D2349">
        <v>5</v>
      </c>
      <c r="E2349" t="s">
        <v>7</v>
      </c>
      <c r="F2349">
        <v>11</v>
      </c>
      <c r="G2349">
        <v>7</v>
      </c>
      <c r="H2349" t="s">
        <v>8</v>
      </c>
      <c r="I2349">
        <f t="shared" si="144"/>
        <v>0</v>
      </c>
      <c r="J2349">
        <f>IF(Table2[[#This Row],[Drained_after_socializing]]="Yes",1,IF(Table2[[#This Row],[Drained_after_socializing]]="No",0,""))</f>
        <v>0</v>
      </c>
      <c r="K2349">
        <f t="shared" si="145"/>
        <v>1</v>
      </c>
      <c r="L2349" t="str">
        <f t="shared" si="146"/>
        <v>Low</v>
      </c>
      <c r="M2349">
        <f t="shared" si="147"/>
        <v>0</v>
      </c>
    </row>
    <row r="2350" spans="1:13" x14ac:dyDescent="0.35">
      <c r="A2350">
        <v>10</v>
      </c>
      <c r="B2350" t="s">
        <v>9</v>
      </c>
      <c r="C2350">
        <v>2</v>
      </c>
      <c r="D2350">
        <v>0</v>
      </c>
      <c r="E2350" t="s">
        <v>9</v>
      </c>
      <c r="F2350">
        <v>2</v>
      </c>
      <c r="G2350">
        <v>0</v>
      </c>
      <c r="H2350" t="s">
        <v>8</v>
      </c>
      <c r="I2350">
        <f t="shared" si="144"/>
        <v>1</v>
      </c>
      <c r="J2350">
        <f>IF(Table2[[#This Row],[Drained_after_socializing]]="Yes",1,IF(Table2[[#This Row],[Drained_after_socializing]]="No",0,""))</f>
        <v>1</v>
      </c>
      <c r="K2350">
        <f t="shared" si="145"/>
        <v>1</v>
      </c>
      <c r="L2350" t="str">
        <f t="shared" si="146"/>
        <v>High</v>
      </c>
      <c r="M2350">
        <f t="shared" si="147"/>
        <v>0</v>
      </c>
    </row>
    <row r="2351" spans="1:13" x14ac:dyDescent="0.35">
      <c r="A2351">
        <v>0</v>
      </c>
      <c r="B2351" t="s">
        <v>7</v>
      </c>
      <c r="C2351">
        <v>6</v>
      </c>
      <c r="D2351">
        <v>4</v>
      </c>
      <c r="E2351" t="s">
        <v>7</v>
      </c>
      <c r="F2351">
        <v>10</v>
      </c>
      <c r="G2351">
        <v>7</v>
      </c>
      <c r="H2351" t="s">
        <v>8</v>
      </c>
      <c r="I2351">
        <f t="shared" si="144"/>
        <v>0</v>
      </c>
      <c r="J2351">
        <f>IF(Table2[[#This Row],[Drained_after_socializing]]="Yes",1,IF(Table2[[#This Row],[Drained_after_socializing]]="No",0,""))</f>
        <v>0</v>
      </c>
      <c r="K2351">
        <f t="shared" si="145"/>
        <v>1</v>
      </c>
      <c r="L2351" t="str">
        <f t="shared" si="146"/>
        <v>Low</v>
      </c>
      <c r="M2351">
        <f t="shared" si="147"/>
        <v>0</v>
      </c>
    </row>
    <row r="2352" spans="1:13" x14ac:dyDescent="0.35">
      <c r="A2352">
        <v>0</v>
      </c>
      <c r="B2352" t="s">
        <v>7</v>
      </c>
      <c r="C2352">
        <v>6</v>
      </c>
      <c r="D2352">
        <v>5</v>
      </c>
      <c r="E2352" t="s">
        <v>7</v>
      </c>
      <c r="F2352">
        <v>12</v>
      </c>
      <c r="G2352">
        <v>9</v>
      </c>
      <c r="H2352" t="s">
        <v>8</v>
      </c>
      <c r="I2352">
        <f t="shared" si="144"/>
        <v>0</v>
      </c>
      <c r="J2352">
        <f>IF(Table2[[#This Row],[Drained_after_socializing]]="Yes",1,IF(Table2[[#This Row],[Drained_after_socializing]]="No",0,""))</f>
        <v>0</v>
      </c>
      <c r="K2352">
        <f t="shared" si="145"/>
        <v>1</v>
      </c>
      <c r="L2352" t="str">
        <f t="shared" si="146"/>
        <v>Low</v>
      </c>
      <c r="M2352">
        <f t="shared" si="147"/>
        <v>0</v>
      </c>
    </row>
    <row r="2353" spans="1:13" x14ac:dyDescent="0.35">
      <c r="A2353">
        <v>1</v>
      </c>
      <c r="B2353" t="s">
        <v>7</v>
      </c>
      <c r="C2353">
        <v>7</v>
      </c>
      <c r="D2353">
        <v>3</v>
      </c>
      <c r="E2353" t="s">
        <v>7</v>
      </c>
      <c r="F2353">
        <v>8</v>
      </c>
      <c r="G2353">
        <v>5</v>
      </c>
      <c r="H2353" t="s">
        <v>8</v>
      </c>
      <c r="I2353">
        <f t="shared" si="144"/>
        <v>0</v>
      </c>
      <c r="J2353">
        <f>IF(Table2[[#This Row],[Drained_after_socializing]]="Yes",1,IF(Table2[[#This Row],[Drained_after_socializing]]="No",0,""))</f>
        <v>0</v>
      </c>
      <c r="K2353">
        <f t="shared" si="145"/>
        <v>1</v>
      </c>
      <c r="L2353" t="str">
        <f t="shared" si="146"/>
        <v>Low</v>
      </c>
      <c r="M2353">
        <f t="shared" si="147"/>
        <v>0</v>
      </c>
    </row>
    <row r="2354" spans="1:13" x14ac:dyDescent="0.35">
      <c r="A2354">
        <v>8</v>
      </c>
      <c r="B2354" t="s">
        <v>9</v>
      </c>
      <c r="C2354">
        <v>2</v>
      </c>
      <c r="D2354">
        <v>0</v>
      </c>
      <c r="E2354" t="s">
        <v>9</v>
      </c>
      <c r="F2354">
        <v>5</v>
      </c>
      <c r="G2354">
        <v>2</v>
      </c>
      <c r="H2354" t="s">
        <v>10</v>
      </c>
      <c r="I2354">
        <f t="shared" si="144"/>
        <v>1</v>
      </c>
      <c r="J2354">
        <f>IF(Table2[[#This Row],[Drained_after_socializing]]="Yes",1,IF(Table2[[#This Row],[Drained_after_socializing]]="No",0,""))</f>
        <v>1</v>
      </c>
      <c r="K2354">
        <f t="shared" si="145"/>
        <v>0</v>
      </c>
      <c r="L2354" t="str">
        <f t="shared" si="146"/>
        <v>High</v>
      </c>
      <c r="M2354">
        <f t="shared" si="147"/>
        <v>4.5061608304100043</v>
      </c>
    </row>
    <row r="2355" spans="1:13" x14ac:dyDescent="0.35">
      <c r="A2355">
        <v>3</v>
      </c>
      <c r="B2355" t="s">
        <v>7</v>
      </c>
      <c r="C2355">
        <v>4</v>
      </c>
      <c r="D2355">
        <v>6</v>
      </c>
      <c r="E2355" t="s">
        <v>7</v>
      </c>
      <c r="F2355">
        <v>9</v>
      </c>
      <c r="G2355">
        <v>3</v>
      </c>
      <c r="H2355" t="s">
        <v>8</v>
      </c>
      <c r="I2355">
        <f t="shared" si="144"/>
        <v>0</v>
      </c>
      <c r="J2355">
        <f>IF(Table2[[#This Row],[Drained_after_socializing]]="Yes",1,IF(Table2[[#This Row],[Drained_after_socializing]]="No",0,""))</f>
        <v>0</v>
      </c>
      <c r="K2355">
        <f t="shared" si="145"/>
        <v>1</v>
      </c>
      <c r="L2355" t="str">
        <f t="shared" si="146"/>
        <v>Low</v>
      </c>
      <c r="M2355">
        <f t="shared" si="147"/>
        <v>0</v>
      </c>
    </row>
    <row r="2356" spans="1:13" x14ac:dyDescent="0.35">
      <c r="A2356">
        <v>10</v>
      </c>
      <c r="B2356" t="s">
        <v>9</v>
      </c>
      <c r="C2356">
        <v>2</v>
      </c>
      <c r="D2356">
        <v>2</v>
      </c>
      <c r="E2356" t="s">
        <v>9</v>
      </c>
      <c r="F2356">
        <v>2</v>
      </c>
      <c r="G2356">
        <v>0</v>
      </c>
      <c r="H2356" t="s">
        <v>10</v>
      </c>
      <c r="I2356">
        <f t="shared" si="144"/>
        <v>1</v>
      </c>
      <c r="J2356">
        <f>IF(Table2[[#This Row],[Drained_after_socializing]]="Yes",1,IF(Table2[[#This Row],[Drained_after_socializing]]="No",0,""))</f>
        <v>1</v>
      </c>
      <c r="K2356">
        <f t="shared" si="145"/>
        <v>0</v>
      </c>
      <c r="L2356" t="str">
        <f t="shared" si="146"/>
        <v>High</v>
      </c>
      <c r="M2356">
        <f t="shared" si="147"/>
        <v>4.5061608304100043</v>
      </c>
    </row>
    <row r="2357" spans="1:13" x14ac:dyDescent="0.35">
      <c r="A2357">
        <v>9</v>
      </c>
      <c r="B2357" t="s">
        <v>9</v>
      </c>
      <c r="C2357">
        <v>3</v>
      </c>
      <c r="D2357">
        <v>0</v>
      </c>
      <c r="E2357" t="s">
        <v>9</v>
      </c>
      <c r="F2357">
        <v>5</v>
      </c>
      <c r="G2357">
        <v>0</v>
      </c>
      <c r="H2357" t="s">
        <v>10</v>
      </c>
      <c r="I2357">
        <f t="shared" si="144"/>
        <v>1</v>
      </c>
      <c r="J2357">
        <f>IF(Table2[[#This Row],[Drained_after_socializing]]="Yes",1,IF(Table2[[#This Row],[Drained_after_socializing]]="No",0,""))</f>
        <v>1</v>
      </c>
      <c r="K2357">
        <f t="shared" si="145"/>
        <v>0</v>
      </c>
      <c r="L2357" t="str">
        <f t="shared" si="146"/>
        <v>High</v>
      </c>
      <c r="M2357">
        <f t="shared" si="147"/>
        <v>4.5061608304100043</v>
      </c>
    </row>
    <row r="2358" spans="1:13" x14ac:dyDescent="0.35">
      <c r="A2358">
        <v>1</v>
      </c>
      <c r="B2358" t="s">
        <v>7</v>
      </c>
      <c r="C2358">
        <v>6</v>
      </c>
      <c r="D2358">
        <v>6</v>
      </c>
      <c r="E2358" t="s">
        <v>7</v>
      </c>
      <c r="F2358">
        <v>12</v>
      </c>
      <c r="G2358">
        <v>3</v>
      </c>
      <c r="H2358" t="s">
        <v>8</v>
      </c>
      <c r="I2358">
        <f t="shared" si="144"/>
        <v>0</v>
      </c>
      <c r="J2358">
        <f>IF(Table2[[#This Row],[Drained_after_socializing]]="Yes",1,IF(Table2[[#This Row],[Drained_after_socializing]]="No",0,""))</f>
        <v>0</v>
      </c>
      <c r="K2358">
        <f t="shared" si="145"/>
        <v>1</v>
      </c>
      <c r="L2358" t="str">
        <f t="shared" si="146"/>
        <v>Low</v>
      </c>
      <c r="M2358">
        <f t="shared" si="147"/>
        <v>0</v>
      </c>
    </row>
    <row r="2359" spans="1:13" x14ac:dyDescent="0.35">
      <c r="A2359">
        <v>4</v>
      </c>
      <c r="B2359" t="s">
        <v>9</v>
      </c>
      <c r="C2359">
        <v>1</v>
      </c>
      <c r="D2359">
        <v>0</v>
      </c>
      <c r="E2359" t="s">
        <v>9</v>
      </c>
      <c r="F2359">
        <v>1</v>
      </c>
      <c r="G2359">
        <v>1</v>
      </c>
      <c r="H2359" t="s">
        <v>10</v>
      </c>
      <c r="I2359">
        <f t="shared" si="144"/>
        <v>1</v>
      </c>
      <c r="J2359">
        <f>IF(Table2[[#This Row],[Drained_after_socializing]]="Yes",1,IF(Table2[[#This Row],[Drained_after_socializing]]="No",0,""))</f>
        <v>1</v>
      </c>
      <c r="K2359">
        <f t="shared" si="145"/>
        <v>0</v>
      </c>
      <c r="L2359" t="str">
        <f t="shared" si="146"/>
        <v>Medium</v>
      </c>
      <c r="M2359">
        <f t="shared" si="147"/>
        <v>4.5061608304100043</v>
      </c>
    </row>
    <row r="2360" spans="1:13" x14ac:dyDescent="0.35">
      <c r="A2360">
        <v>9</v>
      </c>
      <c r="B2360" t="s">
        <v>9</v>
      </c>
      <c r="C2360">
        <v>3</v>
      </c>
      <c r="D2360">
        <v>1</v>
      </c>
      <c r="E2360" t="s">
        <v>9</v>
      </c>
      <c r="F2360">
        <v>1</v>
      </c>
      <c r="G2360">
        <v>0</v>
      </c>
      <c r="H2360" t="s">
        <v>10</v>
      </c>
      <c r="I2360">
        <f t="shared" si="144"/>
        <v>1</v>
      </c>
      <c r="J2360">
        <f>IF(Table2[[#This Row],[Drained_after_socializing]]="Yes",1,IF(Table2[[#This Row],[Drained_after_socializing]]="No",0,""))</f>
        <v>1</v>
      </c>
      <c r="K2360">
        <f t="shared" si="145"/>
        <v>0</v>
      </c>
      <c r="L2360" t="str">
        <f t="shared" si="146"/>
        <v>High</v>
      </c>
      <c r="M2360">
        <f t="shared" si="147"/>
        <v>4.5061608304100043</v>
      </c>
    </row>
    <row r="2361" spans="1:13" x14ac:dyDescent="0.35">
      <c r="A2361">
        <v>2</v>
      </c>
      <c r="B2361" t="s">
        <v>7</v>
      </c>
      <c r="C2361">
        <v>6</v>
      </c>
      <c r="D2361">
        <v>4</v>
      </c>
      <c r="E2361" t="s">
        <v>7</v>
      </c>
      <c r="F2361">
        <v>9</v>
      </c>
      <c r="G2361">
        <v>5</v>
      </c>
      <c r="H2361" t="s">
        <v>8</v>
      </c>
      <c r="I2361">
        <f t="shared" si="144"/>
        <v>0</v>
      </c>
      <c r="J2361">
        <f>IF(Table2[[#This Row],[Drained_after_socializing]]="Yes",1,IF(Table2[[#This Row],[Drained_after_socializing]]="No",0,""))</f>
        <v>0</v>
      </c>
      <c r="K2361">
        <f t="shared" si="145"/>
        <v>1</v>
      </c>
      <c r="L2361" t="str">
        <f t="shared" si="146"/>
        <v>Low</v>
      </c>
      <c r="M2361">
        <f t="shared" si="147"/>
        <v>0</v>
      </c>
    </row>
    <row r="2362" spans="1:13" x14ac:dyDescent="0.35">
      <c r="A2362">
        <v>4</v>
      </c>
      <c r="B2362" t="s">
        <v>9</v>
      </c>
      <c r="C2362">
        <v>1</v>
      </c>
      <c r="D2362">
        <v>1</v>
      </c>
      <c r="E2362" t="s">
        <v>9</v>
      </c>
      <c r="F2362">
        <v>5</v>
      </c>
      <c r="G2362">
        <v>2</v>
      </c>
      <c r="H2362" t="s">
        <v>10</v>
      </c>
      <c r="I2362">
        <f t="shared" si="144"/>
        <v>1</v>
      </c>
      <c r="J2362">
        <f>IF(Table2[[#This Row],[Drained_after_socializing]]="Yes",1,IF(Table2[[#This Row],[Drained_after_socializing]]="No",0,""))</f>
        <v>1</v>
      </c>
      <c r="K2362">
        <f t="shared" si="145"/>
        <v>0</v>
      </c>
      <c r="L2362" t="str">
        <f t="shared" si="146"/>
        <v>Medium</v>
      </c>
      <c r="M2362">
        <f t="shared" si="147"/>
        <v>4.5061608304100043</v>
      </c>
    </row>
    <row r="2363" spans="1:13" x14ac:dyDescent="0.35">
      <c r="A2363">
        <v>1</v>
      </c>
      <c r="B2363" t="s">
        <v>7</v>
      </c>
      <c r="C2363">
        <v>7</v>
      </c>
      <c r="D2363">
        <v>4</v>
      </c>
      <c r="E2363" t="s">
        <v>7</v>
      </c>
      <c r="F2363">
        <v>15</v>
      </c>
      <c r="G2363">
        <v>6</v>
      </c>
      <c r="H2363" t="s">
        <v>8</v>
      </c>
      <c r="I2363">
        <f t="shared" si="144"/>
        <v>0</v>
      </c>
      <c r="J2363">
        <f>IF(Table2[[#This Row],[Drained_after_socializing]]="Yes",1,IF(Table2[[#This Row],[Drained_after_socializing]]="No",0,""))</f>
        <v>0</v>
      </c>
      <c r="K2363">
        <f t="shared" si="145"/>
        <v>1</v>
      </c>
      <c r="L2363" t="str">
        <f t="shared" si="146"/>
        <v>Low</v>
      </c>
      <c r="M2363">
        <f t="shared" si="147"/>
        <v>0</v>
      </c>
    </row>
    <row r="2364" spans="1:13" x14ac:dyDescent="0.35">
      <c r="A2364">
        <v>10</v>
      </c>
      <c r="B2364" t="s">
        <v>9</v>
      </c>
      <c r="C2364">
        <v>0</v>
      </c>
      <c r="D2364">
        <v>2</v>
      </c>
      <c r="E2364" t="s">
        <v>9</v>
      </c>
      <c r="F2364">
        <v>3</v>
      </c>
      <c r="G2364">
        <v>2</v>
      </c>
      <c r="H2364" t="s">
        <v>10</v>
      </c>
      <c r="I2364">
        <f t="shared" si="144"/>
        <v>1</v>
      </c>
      <c r="J2364">
        <f>IF(Table2[[#This Row],[Drained_after_socializing]]="Yes",1,IF(Table2[[#This Row],[Drained_after_socializing]]="No",0,""))</f>
        <v>1</v>
      </c>
      <c r="K2364">
        <f t="shared" si="145"/>
        <v>0</v>
      </c>
      <c r="L2364" t="str">
        <f t="shared" si="146"/>
        <v>High</v>
      </c>
      <c r="M2364">
        <f t="shared" si="147"/>
        <v>4.5061608304100043</v>
      </c>
    </row>
    <row r="2365" spans="1:13" x14ac:dyDescent="0.35">
      <c r="A2365">
        <v>4</v>
      </c>
      <c r="B2365" t="s">
        <v>9</v>
      </c>
      <c r="C2365">
        <v>3</v>
      </c>
      <c r="D2365">
        <v>0</v>
      </c>
      <c r="E2365" t="s">
        <v>9</v>
      </c>
      <c r="F2365">
        <v>4</v>
      </c>
      <c r="G2365">
        <v>1</v>
      </c>
      <c r="H2365" t="s">
        <v>10</v>
      </c>
      <c r="I2365">
        <f t="shared" si="144"/>
        <v>1</v>
      </c>
      <c r="J2365">
        <f>IF(Table2[[#This Row],[Drained_after_socializing]]="Yes",1,IF(Table2[[#This Row],[Drained_after_socializing]]="No",0,""))</f>
        <v>1</v>
      </c>
      <c r="K2365">
        <f t="shared" si="145"/>
        <v>0</v>
      </c>
      <c r="L2365" t="str">
        <f t="shared" si="146"/>
        <v>Medium</v>
      </c>
      <c r="M2365">
        <f t="shared" si="147"/>
        <v>4.5061608304100043</v>
      </c>
    </row>
    <row r="2366" spans="1:13" x14ac:dyDescent="0.35">
      <c r="A2366">
        <v>4</v>
      </c>
      <c r="B2366" t="s">
        <v>9</v>
      </c>
      <c r="C2366">
        <v>1</v>
      </c>
      <c r="D2366">
        <v>2</v>
      </c>
      <c r="E2366" t="s">
        <v>9</v>
      </c>
      <c r="F2366">
        <v>2</v>
      </c>
      <c r="G2366">
        <v>1</v>
      </c>
      <c r="H2366" t="s">
        <v>10</v>
      </c>
      <c r="I2366">
        <f t="shared" si="144"/>
        <v>1</v>
      </c>
      <c r="J2366">
        <f>IF(Table2[[#This Row],[Drained_after_socializing]]="Yes",1,IF(Table2[[#This Row],[Drained_after_socializing]]="No",0,""))</f>
        <v>1</v>
      </c>
      <c r="K2366">
        <f t="shared" si="145"/>
        <v>0</v>
      </c>
      <c r="L2366" t="str">
        <f t="shared" si="146"/>
        <v>Medium</v>
      </c>
      <c r="M2366">
        <f t="shared" si="147"/>
        <v>4.5061608304100043</v>
      </c>
    </row>
    <row r="2367" spans="1:13" x14ac:dyDescent="0.35">
      <c r="A2367">
        <v>11</v>
      </c>
      <c r="B2367" t="s">
        <v>9</v>
      </c>
      <c r="C2367">
        <v>3</v>
      </c>
      <c r="D2367">
        <v>2</v>
      </c>
      <c r="E2367" t="s">
        <v>9</v>
      </c>
      <c r="F2367">
        <v>5</v>
      </c>
      <c r="G2367">
        <v>0</v>
      </c>
      <c r="H2367" t="s">
        <v>10</v>
      </c>
      <c r="I2367">
        <f t="shared" si="144"/>
        <v>1</v>
      </c>
      <c r="J2367">
        <f>IF(Table2[[#This Row],[Drained_after_socializing]]="Yes",1,IF(Table2[[#This Row],[Drained_after_socializing]]="No",0,""))</f>
        <v>1</v>
      </c>
      <c r="K2367">
        <f t="shared" si="145"/>
        <v>0</v>
      </c>
      <c r="L2367" t="str">
        <f t="shared" si="146"/>
        <v>High</v>
      </c>
      <c r="M2367">
        <f t="shared" si="147"/>
        <v>4.5061608304100043</v>
      </c>
    </row>
    <row r="2368" spans="1:13" x14ac:dyDescent="0.35">
      <c r="A2368">
        <v>0</v>
      </c>
      <c r="B2368" t="s">
        <v>7</v>
      </c>
      <c r="C2368">
        <v>4</v>
      </c>
      <c r="D2368">
        <v>6</v>
      </c>
      <c r="E2368" t="s">
        <v>7</v>
      </c>
      <c r="F2368">
        <v>10</v>
      </c>
      <c r="G2368">
        <v>4</v>
      </c>
      <c r="H2368" t="s">
        <v>8</v>
      </c>
      <c r="I2368">
        <f t="shared" si="144"/>
        <v>0</v>
      </c>
      <c r="J2368">
        <f>IF(Table2[[#This Row],[Drained_after_socializing]]="Yes",1,IF(Table2[[#This Row],[Drained_after_socializing]]="No",0,""))</f>
        <v>0</v>
      </c>
      <c r="K2368">
        <f t="shared" si="145"/>
        <v>1</v>
      </c>
      <c r="L2368" t="str">
        <f t="shared" si="146"/>
        <v>Low</v>
      </c>
      <c r="M2368">
        <f t="shared" si="147"/>
        <v>0</v>
      </c>
    </row>
    <row r="2369" spans="1:13" x14ac:dyDescent="0.35">
      <c r="A2369">
        <v>1</v>
      </c>
      <c r="B2369" t="s">
        <v>7</v>
      </c>
      <c r="C2369">
        <v>8</v>
      </c>
      <c r="D2369">
        <v>7</v>
      </c>
      <c r="E2369" t="s">
        <v>7</v>
      </c>
      <c r="F2369">
        <v>9</v>
      </c>
      <c r="G2369">
        <v>5</v>
      </c>
      <c r="H2369" t="s">
        <v>10</v>
      </c>
      <c r="I2369">
        <f t="shared" si="144"/>
        <v>0</v>
      </c>
      <c r="J2369">
        <f>IF(Table2[[#This Row],[Drained_after_socializing]]="Yes",1,IF(Table2[[#This Row],[Drained_after_socializing]]="No",0,""))</f>
        <v>0</v>
      </c>
      <c r="K2369">
        <f t="shared" si="145"/>
        <v>0</v>
      </c>
      <c r="L2369" t="str">
        <f t="shared" si="146"/>
        <v>Low</v>
      </c>
      <c r="M2369">
        <f t="shared" si="147"/>
        <v>4.5061608304100043</v>
      </c>
    </row>
    <row r="2370" spans="1:13" x14ac:dyDescent="0.35">
      <c r="A2370">
        <v>4.5058160029999996</v>
      </c>
      <c r="B2370" t="s">
        <v>7</v>
      </c>
      <c r="C2370">
        <v>5</v>
      </c>
      <c r="D2370">
        <v>5</v>
      </c>
      <c r="E2370" t="s">
        <v>7</v>
      </c>
      <c r="F2370">
        <v>6</v>
      </c>
      <c r="G2370">
        <v>9</v>
      </c>
      <c r="H2370" t="s">
        <v>8</v>
      </c>
      <c r="I2370">
        <f t="shared" ref="I2370:I2433" si="148">IF(B2370="Yes",1,IF(B2370="No",0,""))</f>
        <v>0</v>
      </c>
      <c r="J2370">
        <f>IF(Table2[[#This Row],[Drained_after_socializing]]="Yes",1,IF(Table2[[#This Row],[Drained_after_socializing]]="No",0,""))</f>
        <v>0</v>
      </c>
      <c r="K2370">
        <f t="shared" ref="K2370:K2433" si="149">IF(H2370="Extrovert",1,IF(H2370="Introvert",0,""))</f>
        <v>1</v>
      </c>
      <c r="L2370" t="str">
        <f t="shared" ref="L2370:L2433" si="150">IF(A2370&lt;=3,"Low",IF(A2370&lt;=7,"Medium","High"))</f>
        <v>Medium</v>
      </c>
      <c r="M2370">
        <f t="shared" ref="M2370:M2433" si="151">AVERAGE(IF(H:H="Introvert",A:A))</f>
        <v>0</v>
      </c>
    </row>
    <row r="2371" spans="1:13" x14ac:dyDescent="0.35">
      <c r="A2371">
        <v>0</v>
      </c>
      <c r="B2371" t="s">
        <v>7</v>
      </c>
      <c r="C2371">
        <v>6</v>
      </c>
      <c r="D2371">
        <v>5</v>
      </c>
      <c r="E2371" t="s">
        <v>7</v>
      </c>
      <c r="F2371">
        <v>7</v>
      </c>
      <c r="G2371">
        <v>9</v>
      </c>
      <c r="H2371" t="s">
        <v>8</v>
      </c>
      <c r="I2371">
        <f t="shared" si="148"/>
        <v>0</v>
      </c>
      <c r="J2371">
        <f>IF(Table2[[#This Row],[Drained_after_socializing]]="Yes",1,IF(Table2[[#This Row],[Drained_after_socializing]]="No",0,""))</f>
        <v>0</v>
      </c>
      <c r="K2371">
        <f t="shared" si="149"/>
        <v>1</v>
      </c>
      <c r="L2371" t="str">
        <f t="shared" si="150"/>
        <v>Low</v>
      </c>
      <c r="M2371">
        <f t="shared" si="151"/>
        <v>0</v>
      </c>
    </row>
    <row r="2372" spans="1:13" x14ac:dyDescent="0.35">
      <c r="A2372">
        <v>9</v>
      </c>
      <c r="B2372" t="s">
        <v>9</v>
      </c>
      <c r="C2372">
        <v>1</v>
      </c>
      <c r="D2372">
        <v>2</v>
      </c>
      <c r="E2372" t="s">
        <v>9</v>
      </c>
      <c r="F2372">
        <v>1</v>
      </c>
      <c r="G2372">
        <v>2</v>
      </c>
      <c r="H2372" t="s">
        <v>8</v>
      </c>
      <c r="I2372">
        <f t="shared" si="148"/>
        <v>1</v>
      </c>
      <c r="J2372">
        <f>IF(Table2[[#This Row],[Drained_after_socializing]]="Yes",1,IF(Table2[[#This Row],[Drained_after_socializing]]="No",0,""))</f>
        <v>1</v>
      </c>
      <c r="K2372">
        <f t="shared" si="149"/>
        <v>1</v>
      </c>
      <c r="L2372" t="str">
        <f t="shared" si="150"/>
        <v>High</v>
      </c>
      <c r="M2372">
        <f t="shared" si="151"/>
        <v>0</v>
      </c>
    </row>
    <row r="2373" spans="1:13" x14ac:dyDescent="0.35">
      <c r="A2373">
        <v>3</v>
      </c>
      <c r="B2373" t="s">
        <v>7</v>
      </c>
      <c r="C2373">
        <v>4</v>
      </c>
      <c r="D2373">
        <v>3</v>
      </c>
      <c r="E2373" t="s">
        <v>7</v>
      </c>
      <c r="F2373">
        <v>7</v>
      </c>
      <c r="G2373">
        <v>5</v>
      </c>
      <c r="H2373" t="s">
        <v>8</v>
      </c>
      <c r="I2373">
        <f t="shared" si="148"/>
        <v>0</v>
      </c>
      <c r="J2373">
        <f>IF(Table2[[#This Row],[Drained_after_socializing]]="Yes",1,IF(Table2[[#This Row],[Drained_after_socializing]]="No",0,""))</f>
        <v>0</v>
      </c>
      <c r="K2373">
        <f t="shared" si="149"/>
        <v>1</v>
      </c>
      <c r="L2373" t="str">
        <f t="shared" si="150"/>
        <v>Low</v>
      </c>
      <c r="M2373">
        <f t="shared" si="151"/>
        <v>0</v>
      </c>
    </row>
    <row r="2374" spans="1:13" x14ac:dyDescent="0.35">
      <c r="A2374">
        <v>2</v>
      </c>
      <c r="B2374" t="s">
        <v>7</v>
      </c>
      <c r="C2374">
        <v>9</v>
      </c>
      <c r="D2374">
        <v>5</v>
      </c>
      <c r="E2374" t="s">
        <v>7</v>
      </c>
      <c r="F2374">
        <v>12</v>
      </c>
      <c r="G2374">
        <v>8</v>
      </c>
      <c r="H2374" t="s">
        <v>8</v>
      </c>
      <c r="I2374">
        <f t="shared" si="148"/>
        <v>0</v>
      </c>
      <c r="J2374">
        <f>IF(Table2[[#This Row],[Drained_after_socializing]]="Yes",1,IF(Table2[[#This Row],[Drained_after_socializing]]="No",0,""))</f>
        <v>0</v>
      </c>
      <c r="K2374">
        <f t="shared" si="149"/>
        <v>1</v>
      </c>
      <c r="L2374" t="str">
        <f t="shared" si="150"/>
        <v>Low</v>
      </c>
      <c r="M2374">
        <f t="shared" si="151"/>
        <v>0</v>
      </c>
    </row>
    <row r="2375" spans="1:13" x14ac:dyDescent="0.35">
      <c r="A2375">
        <v>2</v>
      </c>
      <c r="B2375" t="s">
        <v>7</v>
      </c>
      <c r="C2375">
        <v>6</v>
      </c>
      <c r="D2375">
        <v>7</v>
      </c>
      <c r="E2375" t="s">
        <v>7</v>
      </c>
      <c r="F2375">
        <v>11</v>
      </c>
      <c r="G2375">
        <v>6</v>
      </c>
      <c r="H2375" t="s">
        <v>10</v>
      </c>
      <c r="I2375">
        <f t="shared" si="148"/>
        <v>0</v>
      </c>
      <c r="J2375">
        <f>IF(Table2[[#This Row],[Drained_after_socializing]]="Yes",1,IF(Table2[[#This Row],[Drained_after_socializing]]="No",0,""))</f>
        <v>0</v>
      </c>
      <c r="K2375">
        <f t="shared" si="149"/>
        <v>0</v>
      </c>
      <c r="L2375" t="str">
        <f t="shared" si="150"/>
        <v>Low</v>
      </c>
      <c r="M2375">
        <f t="shared" si="151"/>
        <v>4.5061608304100043</v>
      </c>
    </row>
    <row r="2376" spans="1:13" x14ac:dyDescent="0.35">
      <c r="A2376">
        <v>4</v>
      </c>
      <c r="B2376" t="s">
        <v>9</v>
      </c>
      <c r="C2376">
        <v>3.963354475</v>
      </c>
      <c r="D2376">
        <v>2</v>
      </c>
      <c r="E2376" t="s">
        <v>9</v>
      </c>
      <c r="F2376">
        <v>6.2688629120000003</v>
      </c>
      <c r="G2376">
        <v>0</v>
      </c>
      <c r="H2376" t="s">
        <v>10</v>
      </c>
      <c r="I2376">
        <f t="shared" si="148"/>
        <v>1</v>
      </c>
      <c r="J2376">
        <f>IF(Table2[[#This Row],[Drained_after_socializing]]="Yes",1,IF(Table2[[#This Row],[Drained_after_socializing]]="No",0,""))</f>
        <v>1</v>
      </c>
      <c r="K2376">
        <f t="shared" si="149"/>
        <v>0</v>
      </c>
      <c r="L2376" t="str">
        <f t="shared" si="150"/>
        <v>Medium</v>
      </c>
      <c r="M2376">
        <f t="shared" si="151"/>
        <v>4.5061608304100043</v>
      </c>
    </row>
    <row r="2377" spans="1:13" x14ac:dyDescent="0.35">
      <c r="A2377">
        <v>9</v>
      </c>
      <c r="B2377" t="s">
        <v>9</v>
      </c>
      <c r="C2377">
        <v>0</v>
      </c>
      <c r="D2377">
        <v>0</v>
      </c>
      <c r="E2377" t="s">
        <v>7</v>
      </c>
      <c r="F2377">
        <v>2</v>
      </c>
      <c r="G2377">
        <v>2</v>
      </c>
      <c r="H2377" t="s">
        <v>10</v>
      </c>
      <c r="I2377">
        <f t="shared" si="148"/>
        <v>1</v>
      </c>
      <c r="J2377">
        <f>IF(Table2[[#This Row],[Drained_after_socializing]]="Yes",1,IF(Table2[[#This Row],[Drained_after_socializing]]="No",0,""))</f>
        <v>0</v>
      </c>
      <c r="K2377">
        <f t="shared" si="149"/>
        <v>0</v>
      </c>
      <c r="L2377" t="str">
        <f t="shared" si="150"/>
        <v>High</v>
      </c>
      <c r="M2377">
        <f t="shared" si="151"/>
        <v>4.5061608304100043</v>
      </c>
    </row>
    <row r="2378" spans="1:13" x14ac:dyDescent="0.35">
      <c r="A2378">
        <v>1</v>
      </c>
      <c r="B2378" t="s">
        <v>7</v>
      </c>
      <c r="C2378">
        <v>6</v>
      </c>
      <c r="D2378">
        <v>6</v>
      </c>
      <c r="E2378" t="s">
        <v>7</v>
      </c>
      <c r="F2378">
        <v>6.2688629120000003</v>
      </c>
      <c r="G2378">
        <v>7</v>
      </c>
      <c r="H2378" t="s">
        <v>8</v>
      </c>
      <c r="I2378">
        <f t="shared" si="148"/>
        <v>0</v>
      </c>
      <c r="J2378">
        <f>IF(Table2[[#This Row],[Drained_after_socializing]]="Yes",1,IF(Table2[[#This Row],[Drained_after_socializing]]="No",0,""))</f>
        <v>0</v>
      </c>
      <c r="K2378">
        <f t="shared" si="149"/>
        <v>1</v>
      </c>
      <c r="L2378" t="str">
        <f t="shared" si="150"/>
        <v>Low</v>
      </c>
      <c r="M2378">
        <f t="shared" si="151"/>
        <v>0</v>
      </c>
    </row>
    <row r="2379" spans="1:13" x14ac:dyDescent="0.35">
      <c r="A2379">
        <v>9</v>
      </c>
      <c r="B2379" t="s">
        <v>9</v>
      </c>
      <c r="C2379">
        <v>2</v>
      </c>
      <c r="D2379">
        <v>1</v>
      </c>
      <c r="E2379" t="s">
        <v>9</v>
      </c>
      <c r="F2379">
        <v>4</v>
      </c>
      <c r="G2379">
        <v>2</v>
      </c>
      <c r="H2379" t="s">
        <v>10</v>
      </c>
      <c r="I2379">
        <f t="shared" si="148"/>
        <v>1</v>
      </c>
      <c r="J2379">
        <f>IF(Table2[[#This Row],[Drained_after_socializing]]="Yes",1,IF(Table2[[#This Row],[Drained_after_socializing]]="No",0,""))</f>
        <v>1</v>
      </c>
      <c r="K2379">
        <f t="shared" si="149"/>
        <v>0</v>
      </c>
      <c r="L2379" t="str">
        <f t="shared" si="150"/>
        <v>High</v>
      </c>
      <c r="M2379">
        <f t="shared" si="151"/>
        <v>4.5061608304100043</v>
      </c>
    </row>
    <row r="2380" spans="1:13" x14ac:dyDescent="0.35">
      <c r="A2380">
        <v>3</v>
      </c>
      <c r="B2380" t="s">
        <v>7</v>
      </c>
      <c r="C2380">
        <v>8</v>
      </c>
      <c r="D2380">
        <v>4</v>
      </c>
      <c r="E2380" t="s">
        <v>7</v>
      </c>
      <c r="F2380">
        <v>12</v>
      </c>
      <c r="G2380">
        <v>6</v>
      </c>
      <c r="H2380" t="s">
        <v>8</v>
      </c>
      <c r="I2380">
        <f t="shared" si="148"/>
        <v>0</v>
      </c>
      <c r="J2380">
        <f>IF(Table2[[#This Row],[Drained_after_socializing]]="Yes",1,IF(Table2[[#This Row],[Drained_after_socializing]]="No",0,""))</f>
        <v>0</v>
      </c>
      <c r="K2380">
        <f t="shared" si="149"/>
        <v>1</v>
      </c>
      <c r="L2380" t="str">
        <f t="shared" si="150"/>
        <v>Low</v>
      </c>
      <c r="M2380">
        <f t="shared" si="151"/>
        <v>0</v>
      </c>
    </row>
    <row r="2381" spans="1:13" x14ac:dyDescent="0.35">
      <c r="A2381">
        <v>2</v>
      </c>
      <c r="B2381" t="s">
        <v>7</v>
      </c>
      <c r="C2381">
        <v>9</v>
      </c>
      <c r="D2381">
        <v>3</v>
      </c>
      <c r="E2381" t="s">
        <v>7</v>
      </c>
      <c r="F2381">
        <v>14</v>
      </c>
      <c r="G2381">
        <v>7</v>
      </c>
      <c r="H2381" t="s">
        <v>8</v>
      </c>
      <c r="I2381">
        <f t="shared" si="148"/>
        <v>0</v>
      </c>
      <c r="J2381">
        <f>IF(Table2[[#This Row],[Drained_after_socializing]]="Yes",1,IF(Table2[[#This Row],[Drained_after_socializing]]="No",0,""))</f>
        <v>0</v>
      </c>
      <c r="K2381">
        <f t="shared" si="149"/>
        <v>1</v>
      </c>
      <c r="L2381" t="str">
        <f t="shared" si="150"/>
        <v>Low</v>
      </c>
      <c r="M2381">
        <f t="shared" si="151"/>
        <v>0</v>
      </c>
    </row>
    <row r="2382" spans="1:13" x14ac:dyDescent="0.35">
      <c r="A2382">
        <v>2</v>
      </c>
      <c r="B2382" t="s">
        <v>7</v>
      </c>
      <c r="C2382">
        <v>8</v>
      </c>
      <c r="D2382">
        <v>5</v>
      </c>
      <c r="E2382" t="s">
        <v>7</v>
      </c>
      <c r="F2382">
        <v>10</v>
      </c>
      <c r="G2382">
        <v>5</v>
      </c>
      <c r="H2382" t="s">
        <v>10</v>
      </c>
      <c r="I2382">
        <f t="shared" si="148"/>
        <v>0</v>
      </c>
      <c r="J2382">
        <f>IF(Table2[[#This Row],[Drained_after_socializing]]="Yes",1,IF(Table2[[#This Row],[Drained_after_socializing]]="No",0,""))</f>
        <v>0</v>
      </c>
      <c r="K2382">
        <f t="shared" si="149"/>
        <v>0</v>
      </c>
      <c r="L2382" t="str">
        <f t="shared" si="150"/>
        <v>Low</v>
      </c>
      <c r="M2382">
        <f t="shared" si="151"/>
        <v>4.5061608304100043</v>
      </c>
    </row>
    <row r="2383" spans="1:13" x14ac:dyDescent="0.35">
      <c r="A2383">
        <v>2</v>
      </c>
      <c r="B2383" t="s">
        <v>7</v>
      </c>
      <c r="C2383">
        <v>6</v>
      </c>
      <c r="D2383">
        <v>5</v>
      </c>
      <c r="E2383" t="s">
        <v>7</v>
      </c>
      <c r="F2383">
        <v>15</v>
      </c>
      <c r="G2383">
        <v>4</v>
      </c>
      <c r="H2383" t="s">
        <v>8</v>
      </c>
      <c r="I2383">
        <f t="shared" si="148"/>
        <v>0</v>
      </c>
      <c r="J2383">
        <f>IF(Table2[[#This Row],[Drained_after_socializing]]="Yes",1,IF(Table2[[#This Row],[Drained_after_socializing]]="No",0,""))</f>
        <v>0</v>
      </c>
      <c r="K2383">
        <f t="shared" si="149"/>
        <v>1</v>
      </c>
      <c r="L2383" t="str">
        <f t="shared" si="150"/>
        <v>Low</v>
      </c>
      <c r="M2383">
        <f t="shared" si="151"/>
        <v>0</v>
      </c>
    </row>
    <row r="2384" spans="1:13" x14ac:dyDescent="0.35">
      <c r="A2384">
        <v>10</v>
      </c>
      <c r="B2384" t="s">
        <v>9</v>
      </c>
      <c r="C2384">
        <v>2</v>
      </c>
      <c r="D2384">
        <v>0</v>
      </c>
      <c r="E2384" t="s">
        <v>9</v>
      </c>
      <c r="F2384">
        <v>5</v>
      </c>
      <c r="G2384">
        <v>0</v>
      </c>
      <c r="H2384" t="s">
        <v>10</v>
      </c>
      <c r="I2384">
        <f t="shared" si="148"/>
        <v>1</v>
      </c>
      <c r="J2384">
        <f>IF(Table2[[#This Row],[Drained_after_socializing]]="Yes",1,IF(Table2[[#This Row],[Drained_after_socializing]]="No",0,""))</f>
        <v>1</v>
      </c>
      <c r="K2384">
        <f t="shared" si="149"/>
        <v>0</v>
      </c>
      <c r="L2384" t="str">
        <f t="shared" si="150"/>
        <v>High</v>
      </c>
      <c r="M2384">
        <f t="shared" si="151"/>
        <v>4.5061608304100043</v>
      </c>
    </row>
    <row r="2385" spans="1:13" x14ac:dyDescent="0.35">
      <c r="A2385">
        <v>10</v>
      </c>
      <c r="B2385" t="s">
        <v>9</v>
      </c>
      <c r="C2385">
        <v>2</v>
      </c>
      <c r="D2385">
        <v>2</v>
      </c>
      <c r="E2385" t="s">
        <v>9</v>
      </c>
      <c r="F2385">
        <v>5</v>
      </c>
      <c r="G2385">
        <v>1</v>
      </c>
      <c r="H2385" t="s">
        <v>10</v>
      </c>
      <c r="I2385">
        <f t="shared" si="148"/>
        <v>1</v>
      </c>
      <c r="J2385">
        <f>IF(Table2[[#This Row],[Drained_after_socializing]]="Yes",1,IF(Table2[[#This Row],[Drained_after_socializing]]="No",0,""))</f>
        <v>1</v>
      </c>
      <c r="K2385">
        <f t="shared" si="149"/>
        <v>0</v>
      </c>
      <c r="L2385" t="str">
        <f t="shared" si="150"/>
        <v>High</v>
      </c>
      <c r="M2385">
        <f t="shared" si="151"/>
        <v>4.5061608304100043</v>
      </c>
    </row>
    <row r="2386" spans="1:13" x14ac:dyDescent="0.35">
      <c r="A2386">
        <v>3</v>
      </c>
      <c r="B2386" t="s">
        <v>7</v>
      </c>
      <c r="C2386">
        <v>6</v>
      </c>
      <c r="D2386">
        <v>5</v>
      </c>
      <c r="E2386" t="s">
        <v>7</v>
      </c>
      <c r="F2386">
        <v>12</v>
      </c>
      <c r="G2386">
        <v>5</v>
      </c>
      <c r="H2386" t="s">
        <v>8</v>
      </c>
      <c r="I2386">
        <f t="shared" si="148"/>
        <v>0</v>
      </c>
      <c r="J2386">
        <f>IF(Table2[[#This Row],[Drained_after_socializing]]="Yes",1,IF(Table2[[#This Row],[Drained_after_socializing]]="No",0,""))</f>
        <v>0</v>
      </c>
      <c r="K2386">
        <f t="shared" si="149"/>
        <v>1</v>
      </c>
      <c r="L2386" t="str">
        <f t="shared" si="150"/>
        <v>Low</v>
      </c>
      <c r="M2386">
        <f t="shared" si="151"/>
        <v>0</v>
      </c>
    </row>
    <row r="2387" spans="1:13" x14ac:dyDescent="0.35">
      <c r="A2387">
        <v>1</v>
      </c>
      <c r="B2387" t="s">
        <v>7</v>
      </c>
      <c r="C2387">
        <v>5</v>
      </c>
      <c r="D2387">
        <v>6</v>
      </c>
      <c r="E2387" t="s">
        <v>7</v>
      </c>
      <c r="F2387">
        <v>8</v>
      </c>
      <c r="G2387">
        <v>5</v>
      </c>
      <c r="H2387" t="s">
        <v>8</v>
      </c>
      <c r="I2387">
        <f t="shared" si="148"/>
        <v>0</v>
      </c>
      <c r="J2387">
        <f>IF(Table2[[#This Row],[Drained_after_socializing]]="Yes",1,IF(Table2[[#This Row],[Drained_after_socializing]]="No",0,""))</f>
        <v>0</v>
      </c>
      <c r="K2387">
        <f t="shared" si="149"/>
        <v>1</v>
      </c>
      <c r="L2387" t="str">
        <f t="shared" si="150"/>
        <v>Low</v>
      </c>
      <c r="M2387">
        <f t="shared" si="151"/>
        <v>0</v>
      </c>
    </row>
    <row r="2388" spans="1:13" x14ac:dyDescent="0.35">
      <c r="A2388">
        <v>1</v>
      </c>
      <c r="B2388" t="s">
        <v>7</v>
      </c>
      <c r="C2388">
        <v>6</v>
      </c>
      <c r="D2388">
        <v>3</v>
      </c>
      <c r="E2388" t="s">
        <v>7</v>
      </c>
      <c r="F2388">
        <v>9</v>
      </c>
      <c r="G2388">
        <v>7</v>
      </c>
      <c r="H2388" t="s">
        <v>8</v>
      </c>
      <c r="I2388">
        <f t="shared" si="148"/>
        <v>0</v>
      </c>
      <c r="J2388">
        <f>IF(Table2[[#This Row],[Drained_after_socializing]]="Yes",1,IF(Table2[[#This Row],[Drained_after_socializing]]="No",0,""))</f>
        <v>0</v>
      </c>
      <c r="K2388">
        <f t="shared" si="149"/>
        <v>1</v>
      </c>
      <c r="L2388" t="str">
        <f t="shared" si="150"/>
        <v>Low</v>
      </c>
      <c r="M2388">
        <f t="shared" si="151"/>
        <v>0</v>
      </c>
    </row>
    <row r="2389" spans="1:13" x14ac:dyDescent="0.35">
      <c r="A2389">
        <v>4</v>
      </c>
      <c r="B2389" t="s">
        <v>9</v>
      </c>
      <c r="C2389">
        <v>2</v>
      </c>
      <c r="D2389">
        <v>0</v>
      </c>
      <c r="E2389" t="s">
        <v>9</v>
      </c>
      <c r="F2389">
        <v>2</v>
      </c>
      <c r="G2389">
        <v>0</v>
      </c>
      <c r="H2389" t="s">
        <v>10</v>
      </c>
      <c r="I2389">
        <f t="shared" si="148"/>
        <v>1</v>
      </c>
      <c r="J2389">
        <f>IF(Table2[[#This Row],[Drained_after_socializing]]="Yes",1,IF(Table2[[#This Row],[Drained_after_socializing]]="No",0,""))</f>
        <v>1</v>
      </c>
      <c r="K2389">
        <f t="shared" si="149"/>
        <v>0</v>
      </c>
      <c r="L2389" t="str">
        <f t="shared" si="150"/>
        <v>Medium</v>
      </c>
      <c r="M2389">
        <f t="shared" si="151"/>
        <v>4.5061608304100043</v>
      </c>
    </row>
    <row r="2390" spans="1:13" x14ac:dyDescent="0.35">
      <c r="A2390">
        <v>8</v>
      </c>
      <c r="B2390" t="s">
        <v>9</v>
      </c>
      <c r="C2390">
        <v>0</v>
      </c>
      <c r="D2390">
        <v>2</v>
      </c>
      <c r="E2390" t="s">
        <v>9</v>
      </c>
      <c r="F2390">
        <v>4</v>
      </c>
      <c r="G2390">
        <v>0</v>
      </c>
      <c r="H2390" t="s">
        <v>10</v>
      </c>
      <c r="I2390">
        <f t="shared" si="148"/>
        <v>1</v>
      </c>
      <c r="J2390">
        <f>IF(Table2[[#This Row],[Drained_after_socializing]]="Yes",1,IF(Table2[[#This Row],[Drained_after_socializing]]="No",0,""))</f>
        <v>1</v>
      </c>
      <c r="K2390">
        <f t="shared" si="149"/>
        <v>0</v>
      </c>
      <c r="L2390" t="str">
        <f t="shared" si="150"/>
        <v>High</v>
      </c>
      <c r="M2390">
        <f t="shared" si="151"/>
        <v>4.5061608304100043</v>
      </c>
    </row>
    <row r="2391" spans="1:13" x14ac:dyDescent="0.35">
      <c r="A2391">
        <v>9</v>
      </c>
      <c r="B2391" t="s">
        <v>9</v>
      </c>
      <c r="C2391">
        <v>2</v>
      </c>
      <c r="D2391">
        <v>2</v>
      </c>
      <c r="E2391" t="s">
        <v>9</v>
      </c>
      <c r="F2391">
        <v>3</v>
      </c>
      <c r="G2391">
        <v>0</v>
      </c>
      <c r="H2391" t="s">
        <v>8</v>
      </c>
      <c r="I2391">
        <f t="shared" si="148"/>
        <v>1</v>
      </c>
      <c r="J2391">
        <f>IF(Table2[[#This Row],[Drained_after_socializing]]="Yes",1,IF(Table2[[#This Row],[Drained_after_socializing]]="No",0,""))</f>
        <v>1</v>
      </c>
      <c r="K2391">
        <f t="shared" si="149"/>
        <v>1</v>
      </c>
      <c r="L2391" t="str">
        <f t="shared" si="150"/>
        <v>High</v>
      </c>
      <c r="M2391">
        <f t="shared" si="151"/>
        <v>0</v>
      </c>
    </row>
    <row r="2392" spans="1:13" x14ac:dyDescent="0.35">
      <c r="A2392">
        <v>0</v>
      </c>
      <c r="B2392" t="s">
        <v>7</v>
      </c>
      <c r="C2392">
        <v>5</v>
      </c>
      <c r="D2392">
        <v>3</v>
      </c>
      <c r="E2392" t="s">
        <v>7</v>
      </c>
      <c r="F2392">
        <v>14</v>
      </c>
      <c r="G2392">
        <v>4</v>
      </c>
      <c r="H2392" t="s">
        <v>8</v>
      </c>
      <c r="I2392">
        <f t="shared" si="148"/>
        <v>0</v>
      </c>
      <c r="J2392">
        <f>IF(Table2[[#This Row],[Drained_after_socializing]]="Yes",1,IF(Table2[[#This Row],[Drained_after_socializing]]="No",0,""))</f>
        <v>0</v>
      </c>
      <c r="K2392">
        <f t="shared" si="149"/>
        <v>1</v>
      </c>
      <c r="L2392" t="str">
        <f t="shared" si="150"/>
        <v>Low</v>
      </c>
      <c r="M2392">
        <f t="shared" si="151"/>
        <v>0</v>
      </c>
    </row>
    <row r="2393" spans="1:13" x14ac:dyDescent="0.35">
      <c r="A2393">
        <v>0</v>
      </c>
      <c r="B2393" t="s">
        <v>7</v>
      </c>
      <c r="C2393">
        <v>9</v>
      </c>
      <c r="D2393">
        <v>5</v>
      </c>
      <c r="E2393" t="s">
        <v>7</v>
      </c>
      <c r="F2393">
        <v>13</v>
      </c>
      <c r="G2393">
        <v>7</v>
      </c>
      <c r="H2393" t="s">
        <v>8</v>
      </c>
      <c r="I2393">
        <f t="shared" si="148"/>
        <v>0</v>
      </c>
      <c r="J2393">
        <f>IF(Table2[[#This Row],[Drained_after_socializing]]="Yes",1,IF(Table2[[#This Row],[Drained_after_socializing]]="No",0,""))</f>
        <v>0</v>
      </c>
      <c r="K2393">
        <f t="shared" si="149"/>
        <v>1</v>
      </c>
      <c r="L2393" t="str">
        <f t="shared" si="150"/>
        <v>Low</v>
      </c>
      <c r="M2393">
        <f t="shared" si="151"/>
        <v>0</v>
      </c>
    </row>
    <row r="2394" spans="1:13" x14ac:dyDescent="0.35">
      <c r="A2394">
        <v>1</v>
      </c>
      <c r="B2394" t="s">
        <v>7</v>
      </c>
      <c r="C2394">
        <v>7</v>
      </c>
      <c r="D2394">
        <v>7</v>
      </c>
      <c r="E2394" t="s">
        <v>7</v>
      </c>
      <c r="F2394">
        <v>9</v>
      </c>
      <c r="G2394">
        <v>5</v>
      </c>
      <c r="H2394" t="s">
        <v>10</v>
      </c>
      <c r="I2394">
        <f t="shared" si="148"/>
        <v>0</v>
      </c>
      <c r="J2394">
        <f>IF(Table2[[#This Row],[Drained_after_socializing]]="Yes",1,IF(Table2[[#This Row],[Drained_after_socializing]]="No",0,""))</f>
        <v>0</v>
      </c>
      <c r="K2394">
        <f t="shared" si="149"/>
        <v>0</v>
      </c>
      <c r="L2394" t="str">
        <f t="shared" si="150"/>
        <v>Low</v>
      </c>
      <c r="M2394">
        <f t="shared" si="151"/>
        <v>4.5061608304100043</v>
      </c>
    </row>
    <row r="2395" spans="1:13" x14ac:dyDescent="0.35">
      <c r="A2395">
        <v>1</v>
      </c>
      <c r="B2395" t="s">
        <v>7</v>
      </c>
      <c r="C2395">
        <v>6</v>
      </c>
      <c r="D2395">
        <v>5</v>
      </c>
      <c r="E2395" t="s">
        <v>7</v>
      </c>
      <c r="F2395">
        <v>9</v>
      </c>
      <c r="G2395">
        <v>5</v>
      </c>
      <c r="H2395" t="s">
        <v>8</v>
      </c>
      <c r="I2395">
        <f t="shared" si="148"/>
        <v>0</v>
      </c>
      <c r="J2395">
        <f>IF(Table2[[#This Row],[Drained_after_socializing]]="Yes",1,IF(Table2[[#This Row],[Drained_after_socializing]]="No",0,""))</f>
        <v>0</v>
      </c>
      <c r="K2395">
        <f t="shared" si="149"/>
        <v>1</v>
      </c>
      <c r="L2395" t="str">
        <f t="shared" si="150"/>
        <v>Low</v>
      </c>
      <c r="M2395">
        <f t="shared" si="151"/>
        <v>0</v>
      </c>
    </row>
    <row r="2396" spans="1:13" x14ac:dyDescent="0.35">
      <c r="A2396">
        <v>4</v>
      </c>
      <c r="B2396" t="s">
        <v>9</v>
      </c>
      <c r="C2396">
        <v>3</v>
      </c>
      <c r="D2396">
        <v>2</v>
      </c>
      <c r="E2396" t="s">
        <v>7</v>
      </c>
      <c r="F2396">
        <v>2</v>
      </c>
      <c r="G2396">
        <v>0</v>
      </c>
      <c r="H2396" t="s">
        <v>10</v>
      </c>
      <c r="I2396">
        <f t="shared" si="148"/>
        <v>1</v>
      </c>
      <c r="J2396">
        <f>IF(Table2[[#This Row],[Drained_after_socializing]]="Yes",1,IF(Table2[[#This Row],[Drained_after_socializing]]="No",0,""))</f>
        <v>0</v>
      </c>
      <c r="K2396">
        <f t="shared" si="149"/>
        <v>0</v>
      </c>
      <c r="L2396" t="str">
        <f t="shared" si="150"/>
        <v>Medium</v>
      </c>
      <c r="M2396">
        <f t="shared" si="151"/>
        <v>4.5061608304100043</v>
      </c>
    </row>
    <row r="2397" spans="1:13" x14ac:dyDescent="0.35">
      <c r="A2397">
        <v>7</v>
      </c>
      <c r="B2397" t="s">
        <v>9</v>
      </c>
      <c r="C2397">
        <v>0</v>
      </c>
      <c r="D2397">
        <v>0</v>
      </c>
      <c r="E2397" t="s">
        <v>7</v>
      </c>
      <c r="F2397">
        <v>3</v>
      </c>
      <c r="G2397">
        <v>1</v>
      </c>
      <c r="H2397" t="s">
        <v>10</v>
      </c>
      <c r="I2397">
        <f t="shared" si="148"/>
        <v>1</v>
      </c>
      <c r="J2397">
        <f>IF(Table2[[#This Row],[Drained_after_socializing]]="Yes",1,IF(Table2[[#This Row],[Drained_after_socializing]]="No",0,""))</f>
        <v>0</v>
      </c>
      <c r="K2397">
        <f t="shared" si="149"/>
        <v>0</v>
      </c>
      <c r="L2397" t="str">
        <f t="shared" si="150"/>
        <v>Medium</v>
      </c>
      <c r="M2397">
        <f t="shared" si="151"/>
        <v>4.5061608304100043</v>
      </c>
    </row>
    <row r="2398" spans="1:13" x14ac:dyDescent="0.35">
      <c r="A2398">
        <v>0</v>
      </c>
      <c r="B2398" t="s">
        <v>7</v>
      </c>
      <c r="C2398">
        <v>7</v>
      </c>
      <c r="D2398">
        <v>3</v>
      </c>
      <c r="E2398" t="s">
        <v>7</v>
      </c>
      <c r="F2398">
        <v>5</v>
      </c>
      <c r="G2398">
        <v>6</v>
      </c>
      <c r="H2398" t="s">
        <v>8</v>
      </c>
      <c r="I2398">
        <f t="shared" si="148"/>
        <v>0</v>
      </c>
      <c r="J2398">
        <f>IF(Table2[[#This Row],[Drained_after_socializing]]="Yes",1,IF(Table2[[#This Row],[Drained_after_socializing]]="No",0,""))</f>
        <v>0</v>
      </c>
      <c r="K2398">
        <f t="shared" si="149"/>
        <v>1</v>
      </c>
      <c r="L2398" t="str">
        <f t="shared" si="150"/>
        <v>Low</v>
      </c>
      <c r="M2398">
        <f t="shared" si="151"/>
        <v>0</v>
      </c>
    </row>
    <row r="2399" spans="1:13" x14ac:dyDescent="0.35">
      <c r="A2399">
        <v>9</v>
      </c>
      <c r="B2399" t="s">
        <v>9</v>
      </c>
      <c r="C2399">
        <v>2</v>
      </c>
      <c r="D2399">
        <v>1</v>
      </c>
      <c r="E2399" t="s">
        <v>9</v>
      </c>
      <c r="F2399">
        <v>1</v>
      </c>
      <c r="G2399">
        <v>1</v>
      </c>
      <c r="H2399" t="s">
        <v>10</v>
      </c>
      <c r="I2399">
        <f t="shared" si="148"/>
        <v>1</v>
      </c>
      <c r="J2399">
        <f>IF(Table2[[#This Row],[Drained_after_socializing]]="Yes",1,IF(Table2[[#This Row],[Drained_after_socializing]]="No",0,""))</f>
        <v>1</v>
      </c>
      <c r="K2399">
        <f t="shared" si="149"/>
        <v>0</v>
      </c>
      <c r="L2399" t="str">
        <f t="shared" si="150"/>
        <v>High</v>
      </c>
      <c r="M2399">
        <f t="shared" si="151"/>
        <v>4.5061608304100043</v>
      </c>
    </row>
    <row r="2400" spans="1:13" x14ac:dyDescent="0.35">
      <c r="A2400">
        <v>4.5058160029999996</v>
      </c>
      <c r="B2400" t="s">
        <v>7</v>
      </c>
      <c r="C2400">
        <v>6</v>
      </c>
      <c r="D2400">
        <v>5</v>
      </c>
      <c r="E2400" t="s">
        <v>7</v>
      </c>
      <c r="F2400">
        <v>7</v>
      </c>
      <c r="G2400">
        <v>3</v>
      </c>
      <c r="H2400" t="s">
        <v>8</v>
      </c>
      <c r="I2400">
        <f t="shared" si="148"/>
        <v>0</v>
      </c>
      <c r="J2400">
        <f>IF(Table2[[#This Row],[Drained_after_socializing]]="Yes",1,IF(Table2[[#This Row],[Drained_after_socializing]]="No",0,""))</f>
        <v>0</v>
      </c>
      <c r="K2400">
        <f t="shared" si="149"/>
        <v>1</v>
      </c>
      <c r="L2400" t="str">
        <f t="shared" si="150"/>
        <v>Medium</v>
      </c>
      <c r="M2400">
        <f t="shared" si="151"/>
        <v>0</v>
      </c>
    </row>
    <row r="2401" spans="1:13" x14ac:dyDescent="0.35">
      <c r="A2401">
        <v>11</v>
      </c>
      <c r="B2401" t="s">
        <v>9</v>
      </c>
      <c r="C2401">
        <v>1</v>
      </c>
      <c r="D2401">
        <v>3</v>
      </c>
      <c r="E2401" t="s">
        <v>9</v>
      </c>
      <c r="F2401">
        <v>1</v>
      </c>
      <c r="G2401">
        <v>0</v>
      </c>
      <c r="H2401" t="s">
        <v>10</v>
      </c>
      <c r="I2401">
        <f t="shared" si="148"/>
        <v>1</v>
      </c>
      <c r="J2401">
        <f>IF(Table2[[#This Row],[Drained_after_socializing]]="Yes",1,IF(Table2[[#This Row],[Drained_after_socializing]]="No",0,""))</f>
        <v>1</v>
      </c>
      <c r="K2401">
        <f t="shared" si="149"/>
        <v>0</v>
      </c>
      <c r="L2401" t="str">
        <f t="shared" si="150"/>
        <v>High</v>
      </c>
      <c r="M2401">
        <f t="shared" si="151"/>
        <v>4.5061608304100043</v>
      </c>
    </row>
    <row r="2402" spans="1:13" x14ac:dyDescent="0.35">
      <c r="A2402">
        <v>5</v>
      </c>
      <c r="B2402" t="s">
        <v>9</v>
      </c>
      <c r="C2402">
        <v>2</v>
      </c>
      <c r="D2402">
        <v>0</v>
      </c>
      <c r="E2402" t="s">
        <v>9</v>
      </c>
      <c r="F2402">
        <v>2</v>
      </c>
      <c r="G2402">
        <v>2</v>
      </c>
      <c r="H2402" t="s">
        <v>10</v>
      </c>
      <c r="I2402">
        <f t="shared" si="148"/>
        <v>1</v>
      </c>
      <c r="J2402">
        <f>IF(Table2[[#This Row],[Drained_after_socializing]]="Yes",1,IF(Table2[[#This Row],[Drained_after_socializing]]="No",0,""))</f>
        <v>1</v>
      </c>
      <c r="K2402">
        <f t="shared" si="149"/>
        <v>0</v>
      </c>
      <c r="L2402" t="str">
        <f t="shared" si="150"/>
        <v>Medium</v>
      </c>
      <c r="M2402">
        <f t="shared" si="151"/>
        <v>4.5061608304100043</v>
      </c>
    </row>
    <row r="2403" spans="1:13" x14ac:dyDescent="0.35">
      <c r="A2403">
        <v>1</v>
      </c>
      <c r="B2403" t="s">
        <v>7</v>
      </c>
      <c r="C2403">
        <v>5</v>
      </c>
      <c r="D2403">
        <v>3</v>
      </c>
      <c r="E2403" t="s">
        <v>7</v>
      </c>
      <c r="F2403">
        <v>10</v>
      </c>
      <c r="G2403">
        <v>7</v>
      </c>
      <c r="H2403" t="s">
        <v>8</v>
      </c>
      <c r="I2403">
        <f t="shared" si="148"/>
        <v>0</v>
      </c>
      <c r="J2403">
        <f>IF(Table2[[#This Row],[Drained_after_socializing]]="Yes",1,IF(Table2[[#This Row],[Drained_after_socializing]]="No",0,""))</f>
        <v>0</v>
      </c>
      <c r="K2403">
        <f t="shared" si="149"/>
        <v>1</v>
      </c>
      <c r="L2403" t="str">
        <f t="shared" si="150"/>
        <v>Low</v>
      </c>
      <c r="M2403">
        <f t="shared" si="151"/>
        <v>0</v>
      </c>
    </row>
    <row r="2404" spans="1:13" x14ac:dyDescent="0.35">
      <c r="A2404">
        <v>1</v>
      </c>
      <c r="B2404" t="s">
        <v>7</v>
      </c>
      <c r="C2404">
        <v>9</v>
      </c>
      <c r="D2404">
        <v>6</v>
      </c>
      <c r="E2404" t="s">
        <v>7</v>
      </c>
      <c r="F2404">
        <v>13</v>
      </c>
      <c r="G2404">
        <v>5</v>
      </c>
      <c r="H2404" t="s">
        <v>8</v>
      </c>
      <c r="I2404">
        <f t="shared" si="148"/>
        <v>0</v>
      </c>
      <c r="J2404">
        <f>IF(Table2[[#This Row],[Drained_after_socializing]]="Yes",1,IF(Table2[[#This Row],[Drained_after_socializing]]="No",0,""))</f>
        <v>0</v>
      </c>
      <c r="K2404">
        <f t="shared" si="149"/>
        <v>1</v>
      </c>
      <c r="L2404" t="str">
        <f t="shared" si="150"/>
        <v>Low</v>
      </c>
      <c r="M2404">
        <f t="shared" si="151"/>
        <v>0</v>
      </c>
    </row>
    <row r="2405" spans="1:13" x14ac:dyDescent="0.35">
      <c r="A2405">
        <v>2</v>
      </c>
      <c r="B2405" t="s">
        <v>7</v>
      </c>
      <c r="C2405">
        <v>5</v>
      </c>
      <c r="D2405">
        <v>4</v>
      </c>
      <c r="E2405" t="s">
        <v>7</v>
      </c>
      <c r="F2405">
        <v>13</v>
      </c>
      <c r="G2405">
        <v>6</v>
      </c>
      <c r="H2405" t="s">
        <v>8</v>
      </c>
      <c r="I2405">
        <f t="shared" si="148"/>
        <v>0</v>
      </c>
      <c r="J2405">
        <f>IF(Table2[[#This Row],[Drained_after_socializing]]="Yes",1,IF(Table2[[#This Row],[Drained_after_socializing]]="No",0,""))</f>
        <v>0</v>
      </c>
      <c r="K2405">
        <f t="shared" si="149"/>
        <v>1</v>
      </c>
      <c r="L2405" t="str">
        <f t="shared" si="150"/>
        <v>Low</v>
      </c>
      <c r="M2405">
        <f t="shared" si="151"/>
        <v>0</v>
      </c>
    </row>
    <row r="2406" spans="1:13" x14ac:dyDescent="0.35">
      <c r="A2406">
        <v>1</v>
      </c>
      <c r="B2406" t="s">
        <v>7</v>
      </c>
      <c r="C2406">
        <v>7</v>
      </c>
      <c r="D2406">
        <v>6</v>
      </c>
      <c r="E2406" t="s">
        <v>7</v>
      </c>
      <c r="F2406">
        <v>8</v>
      </c>
      <c r="G2406">
        <v>7</v>
      </c>
      <c r="H2406" t="s">
        <v>8</v>
      </c>
      <c r="I2406">
        <f t="shared" si="148"/>
        <v>0</v>
      </c>
      <c r="J2406">
        <f>IF(Table2[[#This Row],[Drained_after_socializing]]="Yes",1,IF(Table2[[#This Row],[Drained_after_socializing]]="No",0,""))</f>
        <v>0</v>
      </c>
      <c r="K2406">
        <f t="shared" si="149"/>
        <v>1</v>
      </c>
      <c r="L2406" t="str">
        <f t="shared" si="150"/>
        <v>Low</v>
      </c>
      <c r="M2406">
        <f t="shared" si="151"/>
        <v>0</v>
      </c>
    </row>
    <row r="2407" spans="1:13" x14ac:dyDescent="0.35">
      <c r="A2407">
        <v>0</v>
      </c>
      <c r="B2407" t="s">
        <v>7</v>
      </c>
      <c r="C2407">
        <v>7</v>
      </c>
      <c r="D2407">
        <v>5</v>
      </c>
      <c r="E2407" t="s">
        <v>7</v>
      </c>
      <c r="F2407">
        <v>12</v>
      </c>
      <c r="G2407">
        <v>3</v>
      </c>
      <c r="H2407" t="s">
        <v>8</v>
      </c>
      <c r="I2407">
        <f t="shared" si="148"/>
        <v>0</v>
      </c>
      <c r="J2407">
        <f>IF(Table2[[#This Row],[Drained_after_socializing]]="Yes",1,IF(Table2[[#This Row],[Drained_after_socializing]]="No",0,""))</f>
        <v>0</v>
      </c>
      <c r="K2407">
        <f t="shared" si="149"/>
        <v>1</v>
      </c>
      <c r="L2407" t="str">
        <f t="shared" si="150"/>
        <v>Low</v>
      </c>
      <c r="M2407">
        <f t="shared" si="151"/>
        <v>0</v>
      </c>
    </row>
    <row r="2408" spans="1:13" x14ac:dyDescent="0.35">
      <c r="A2408">
        <v>0</v>
      </c>
      <c r="B2408" t="s">
        <v>7</v>
      </c>
      <c r="C2408">
        <v>4</v>
      </c>
      <c r="D2408">
        <v>4</v>
      </c>
      <c r="E2408" t="s">
        <v>7</v>
      </c>
      <c r="F2408">
        <v>8</v>
      </c>
      <c r="G2408">
        <v>3</v>
      </c>
      <c r="H2408" t="s">
        <v>8</v>
      </c>
      <c r="I2408">
        <f t="shared" si="148"/>
        <v>0</v>
      </c>
      <c r="J2408">
        <f>IF(Table2[[#This Row],[Drained_after_socializing]]="Yes",1,IF(Table2[[#This Row],[Drained_after_socializing]]="No",0,""))</f>
        <v>0</v>
      </c>
      <c r="K2408">
        <f t="shared" si="149"/>
        <v>1</v>
      </c>
      <c r="L2408" t="str">
        <f t="shared" si="150"/>
        <v>Low</v>
      </c>
      <c r="M2408">
        <f t="shared" si="151"/>
        <v>0</v>
      </c>
    </row>
    <row r="2409" spans="1:13" x14ac:dyDescent="0.35">
      <c r="A2409">
        <v>3</v>
      </c>
      <c r="B2409" t="s">
        <v>7</v>
      </c>
      <c r="C2409">
        <v>6</v>
      </c>
      <c r="D2409">
        <v>3</v>
      </c>
      <c r="E2409" t="s">
        <v>7</v>
      </c>
      <c r="F2409">
        <v>8</v>
      </c>
      <c r="G2409">
        <v>7</v>
      </c>
      <c r="H2409" t="s">
        <v>8</v>
      </c>
      <c r="I2409">
        <f t="shared" si="148"/>
        <v>0</v>
      </c>
      <c r="J2409">
        <f>IF(Table2[[#This Row],[Drained_after_socializing]]="Yes",1,IF(Table2[[#This Row],[Drained_after_socializing]]="No",0,""))</f>
        <v>0</v>
      </c>
      <c r="K2409">
        <f t="shared" si="149"/>
        <v>1</v>
      </c>
      <c r="L2409" t="str">
        <f t="shared" si="150"/>
        <v>Low</v>
      </c>
      <c r="M2409">
        <f t="shared" si="151"/>
        <v>0</v>
      </c>
    </row>
    <row r="2410" spans="1:13" x14ac:dyDescent="0.35">
      <c r="A2410">
        <v>10</v>
      </c>
      <c r="B2410" t="s">
        <v>9</v>
      </c>
      <c r="C2410">
        <v>0</v>
      </c>
      <c r="D2410">
        <v>2</v>
      </c>
      <c r="E2410" t="s">
        <v>9</v>
      </c>
      <c r="F2410">
        <v>2</v>
      </c>
      <c r="G2410">
        <v>2</v>
      </c>
      <c r="H2410" t="s">
        <v>10</v>
      </c>
      <c r="I2410">
        <f t="shared" si="148"/>
        <v>1</v>
      </c>
      <c r="J2410">
        <f>IF(Table2[[#This Row],[Drained_after_socializing]]="Yes",1,IF(Table2[[#This Row],[Drained_after_socializing]]="No",0,""))</f>
        <v>1</v>
      </c>
      <c r="K2410">
        <f t="shared" si="149"/>
        <v>0</v>
      </c>
      <c r="L2410" t="str">
        <f t="shared" si="150"/>
        <v>High</v>
      </c>
      <c r="M2410">
        <f t="shared" si="151"/>
        <v>4.5061608304100043</v>
      </c>
    </row>
    <row r="2411" spans="1:13" x14ac:dyDescent="0.35">
      <c r="A2411">
        <v>1</v>
      </c>
      <c r="B2411" t="s">
        <v>7</v>
      </c>
      <c r="C2411">
        <v>8</v>
      </c>
      <c r="D2411">
        <v>3</v>
      </c>
      <c r="E2411" t="s">
        <v>7</v>
      </c>
      <c r="F2411">
        <v>8</v>
      </c>
      <c r="G2411">
        <v>4</v>
      </c>
      <c r="H2411" t="s">
        <v>8</v>
      </c>
      <c r="I2411">
        <f t="shared" si="148"/>
        <v>0</v>
      </c>
      <c r="J2411">
        <f>IF(Table2[[#This Row],[Drained_after_socializing]]="Yes",1,IF(Table2[[#This Row],[Drained_after_socializing]]="No",0,""))</f>
        <v>0</v>
      </c>
      <c r="K2411">
        <f t="shared" si="149"/>
        <v>1</v>
      </c>
      <c r="L2411" t="str">
        <f t="shared" si="150"/>
        <v>Low</v>
      </c>
      <c r="M2411">
        <f t="shared" si="151"/>
        <v>0</v>
      </c>
    </row>
    <row r="2412" spans="1:13" x14ac:dyDescent="0.35">
      <c r="A2412">
        <v>8</v>
      </c>
      <c r="B2412" t="s">
        <v>9</v>
      </c>
      <c r="C2412">
        <v>1</v>
      </c>
      <c r="D2412">
        <v>0</v>
      </c>
      <c r="E2412" t="s">
        <v>9</v>
      </c>
      <c r="F2412">
        <v>1</v>
      </c>
      <c r="G2412">
        <v>2</v>
      </c>
      <c r="H2412" t="s">
        <v>10</v>
      </c>
      <c r="I2412">
        <f t="shared" si="148"/>
        <v>1</v>
      </c>
      <c r="J2412">
        <f>IF(Table2[[#This Row],[Drained_after_socializing]]="Yes",1,IF(Table2[[#This Row],[Drained_after_socializing]]="No",0,""))</f>
        <v>1</v>
      </c>
      <c r="K2412">
        <f t="shared" si="149"/>
        <v>0</v>
      </c>
      <c r="L2412" t="str">
        <f t="shared" si="150"/>
        <v>High</v>
      </c>
      <c r="M2412">
        <f t="shared" si="151"/>
        <v>4.5061608304100043</v>
      </c>
    </row>
    <row r="2413" spans="1:13" x14ac:dyDescent="0.35">
      <c r="A2413">
        <v>3</v>
      </c>
      <c r="B2413" t="s">
        <v>7</v>
      </c>
      <c r="C2413">
        <v>9</v>
      </c>
      <c r="D2413">
        <v>6</v>
      </c>
      <c r="E2413" t="s">
        <v>7</v>
      </c>
      <c r="F2413">
        <v>13</v>
      </c>
      <c r="G2413">
        <v>8</v>
      </c>
      <c r="H2413" t="s">
        <v>8</v>
      </c>
      <c r="I2413">
        <f t="shared" si="148"/>
        <v>0</v>
      </c>
      <c r="J2413">
        <f>IF(Table2[[#This Row],[Drained_after_socializing]]="Yes",1,IF(Table2[[#This Row],[Drained_after_socializing]]="No",0,""))</f>
        <v>0</v>
      </c>
      <c r="K2413">
        <f t="shared" si="149"/>
        <v>1</v>
      </c>
      <c r="L2413" t="str">
        <f t="shared" si="150"/>
        <v>Low</v>
      </c>
      <c r="M2413">
        <f t="shared" si="151"/>
        <v>0</v>
      </c>
    </row>
    <row r="2414" spans="1:13" x14ac:dyDescent="0.35">
      <c r="A2414">
        <v>0</v>
      </c>
      <c r="B2414" t="s">
        <v>7</v>
      </c>
      <c r="C2414">
        <v>6</v>
      </c>
      <c r="D2414">
        <v>5</v>
      </c>
      <c r="E2414" t="s">
        <v>7</v>
      </c>
      <c r="F2414">
        <v>9</v>
      </c>
      <c r="G2414">
        <v>7</v>
      </c>
      <c r="H2414" t="s">
        <v>8</v>
      </c>
      <c r="I2414">
        <f t="shared" si="148"/>
        <v>0</v>
      </c>
      <c r="J2414">
        <f>IF(Table2[[#This Row],[Drained_after_socializing]]="Yes",1,IF(Table2[[#This Row],[Drained_after_socializing]]="No",0,""))</f>
        <v>0</v>
      </c>
      <c r="K2414">
        <f t="shared" si="149"/>
        <v>1</v>
      </c>
      <c r="L2414" t="str">
        <f t="shared" si="150"/>
        <v>Low</v>
      </c>
      <c r="M2414">
        <f t="shared" si="151"/>
        <v>0</v>
      </c>
    </row>
    <row r="2415" spans="1:13" x14ac:dyDescent="0.35">
      <c r="A2415">
        <v>2</v>
      </c>
      <c r="B2415" t="s">
        <v>7</v>
      </c>
      <c r="C2415">
        <v>7</v>
      </c>
      <c r="D2415">
        <v>5</v>
      </c>
      <c r="E2415" t="s">
        <v>7</v>
      </c>
      <c r="F2415">
        <v>12</v>
      </c>
      <c r="G2415">
        <v>6</v>
      </c>
      <c r="H2415" t="s">
        <v>10</v>
      </c>
      <c r="I2415">
        <f t="shared" si="148"/>
        <v>0</v>
      </c>
      <c r="J2415">
        <f>IF(Table2[[#This Row],[Drained_after_socializing]]="Yes",1,IF(Table2[[#This Row],[Drained_after_socializing]]="No",0,""))</f>
        <v>0</v>
      </c>
      <c r="K2415">
        <f t="shared" si="149"/>
        <v>0</v>
      </c>
      <c r="L2415" t="str">
        <f t="shared" si="150"/>
        <v>Low</v>
      </c>
      <c r="M2415">
        <f t="shared" si="151"/>
        <v>4.5061608304100043</v>
      </c>
    </row>
    <row r="2416" spans="1:13" x14ac:dyDescent="0.35">
      <c r="A2416">
        <v>1</v>
      </c>
      <c r="B2416" t="s">
        <v>7</v>
      </c>
      <c r="C2416">
        <v>7</v>
      </c>
      <c r="D2416">
        <v>6</v>
      </c>
      <c r="E2416" t="s">
        <v>7</v>
      </c>
      <c r="F2416">
        <v>13</v>
      </c>
      <c r="G2416">
        <v>6</v>
      </c>
      <c r="H2416" t="s">
        <v>8</v>
      </c>
      <c r="I2416">
        <f t="shared" si="148"/>
        <v>0</v>
      </c>
      <c r="J2416">
        <f>IF(Table2[[#This Row],[Drained_after_socializing]]="Yes",1,IF(Table2[[#This Row],[Drained_after_socializing]]="No",0,""))</f>
        <v>0</v>
      </c>
      <c r="K2416">
        <f t="shared" si="149"/>
        <v>1</v>
      </c>
      <c r="L2416" t="str">
        <f t="shared" si="150"/>
        <v>Low</v>
      </c>
      <c r="M2416">
        <f t="shared" si="151"/>
        <v>0</v>
      </c>
    </row>
    <row r="2417" spans="1:13" x14ac:dyDescent="0.35">
      <c r="A2417">
        <v>9</v>
      </c>
      <c r="B2417" t="s">
        <v>9</v>
      </c>
      <c r="C2417">
        <v>1</v>
      </c>
      <c r="D2417">
        <v>2</v>
      </c>
      <c r="E2417" t="s">
        <v>9</v>
      </c>
      <c r="F2417">
        <v>1</v>
      </c>
      <c r="G2417">
        <v>2</v>
      </c>
      <c r="H2417" t="s">
        <v>8</v>
      </c>
      <c r="I2417">
        <f t="shared" si="148"/>
        <v>1</v>
      </c>
      <c r="J2417">
        <f>IF(Table2[[#This Row],[Drained_after_socializing]]="Yes",1,IF(Table2[[#This Row],[Drained_after_socializing]]="No",0,""))</f>
        <v>1</v>
      </c>
      <c r="K2417">
        <f t="shared" si="149"/>
        <v>1</v>
      </c>
      <c r="L2417" t="str">
        <f t="shared" si="150"/>
        <v>High</v>
      </c>
      <c r="M2417">
        <f t="shared" si="151"/>
        <v>0</v>
      </c>
    </row>
    <row r="2418" spans="1:13" x14ac:dyDescent="0.35">
      <c r="A2418">
        <v>10</v>
      </c>
      <c r="B2418" t="s">
        <v>9</v>
      </c>
      <c r="C2418">
        <v>2</v>
      </c>
      <c r="D2418">
        <v>2</v>
      </c>
      <c r="E2418" t="s">
        <v>9</v>
      </c>
      <c r="F2418">
        <v>5</v>
      </c>
      <c r="G2418">
        <v>2</v>
      </c>
      <c r="H2418" t="s">
        <v>10</v>
      </c>
      <c r="I2418">
        <f t="shared" si="148"/>
        <v>1</v>
      </c>
      <c r="J2418">
        <f>IF(Table2[[#This Row],[Drained_after_socializing]]="Yes",1,IF(Table2[[#This Row],[Drained_after_socializing]]="No",0,""))</f>
        <v>1</v>
      </c>
      <c r="K2418">
        <f t="shared" si="149"/>
        <v>0</v>
      </c>
      <c r="L2418" t="str">
        <f t="shared" si="150"/>
        <v>High</v>
      </c>
      <c r="M2418">
        <f t="shared" si="151"/>
        <v>4.5061608304100043</v>
      </c>
    </row>
    <row r="2419" spans="1:13" x14ac:dyDescent="0.35">
      <c r="A2419">
        <v>0</v>
      </c>
      <c r="B2419" t="s">
        <v>7</v>
      </c>
      <c r="C2419">
        <v>9</v>
      </c>
      <c r="D2419">
        <v>4</v>
      </c>
      <c r="E2419" t="s">
        <v>7</v>
      </c>
      <c r="F2419">
        <v>6.2688629120000003</v>
      </c>
      <c r="G2419">
        <v>7</v>
      </c>
      <c r="H2419" t="s">
        <v>8</v>
      </c>
      <c r="I2419">
        <f t="shared" si="148"/>
        <v>0</v>
      </c>
      <c r="J2419">
        <f>IF(Table2[[#This Row],[Drained_after_socializing]]="Yes",1,IF(Table2[[#This Row],[Drained_after_socializing]]="No",0,""))</f>
        <v>0</v>
      </c>
      <c r="K2419">
        <f t="shared" si="149"/>
        <v>1</v>
      </c>
      <c r="L2419" t="str">
        <f t="shared" si="150"/>
        <v>Low</v>
      </c>
      <c r="M2419">
        <f t="shared" si="151"/>
        <v>0</v>
      </c>
    </row>
    <row r="2420" spans="1:13" x14ac:dyDescent="0.35">
      <c r="A2420">
        <v>2</v>
      </c>
      <c r="B2420" t="s">
        <v>7</v>
      </c>
      <c r="C2420">
        <v>4</v>
      </c>
      <c r="D2420">
        <v>5</v>
      </c>
      <c r="E2420" t="s">
        <v>7</v>
      </c>
      <c r="F2420">
        <v>6.2688629120000003</v>
      </c>
      <c r="G2420">
        <v>6</v>
      </c>
      <c r="H2420" t="s">
        <v>8</v>
      </c>
      <c r="I2420">
        <f t="shared" si="148"/>
        <v>0</v>
      </c>
      <c r="J2420">
        <f>IF(Table2[[#This Row],[Drained_after_socializing]]="Yes",1,IF(Table2[[#This Row],[Drained_after_socializing]]="No",0,""))</f>
        <v>0</v>
      </c>
      <c r="K2420">
        <f t="shared" si="149"/>
        <v>1</v>
      </c>
      <c r="L2420" t="str">
        <f t="shared" si="150"/>
        <v>Low</v>
      </c>
      <c r="M2420">
        <f t="shared" si="151"/>
        <v>0</v>
      </c>
    </row>
    <row r="2421" spans="1:13" x14ac:dyDescent="0.35">
      <c r="A2421">
        <v>7</v>
      </c>
      <c r="B2421" t="s">
        <v>9</v>
      </c>
      <c r="C2421">
        <v>2</v>
      </c>
      <c r="D2421">
        <v>0</v>
      </c>
      <c r="E2421" t="s">
        <v>9</v>
      </c>
      <c r="F2421">
        <v>5</v>
      </c>
      <c r="G2421">
        <v>1</v>
      </c>
      <c r="H2421" t="s">
        <v>10</v>
      </c>
      <c r="I2421">
        <f t="shared" si="148"/>
        <v>1</v>
      </c>
      <c r="J2421">
        <f>IF(Table2[[#This Row],[Drained_after_socializing]]="Yes",1,IF(Table2[[#This Row],[Drained_after_socializing]]="No",0,""))</f>
        <v>1</v>
      </c>
      <c r="K2421">
        <f t="shared" si="149"/>
        <v>0</v>
      </c>
      <c r="L2421" t="str">
        <f t="shared" si="150"/>
        <v>Medium</v>
      </c>
      <c r="M2421">
        <f t="shared" si="151"/>
        <v>4.5061608304100043</v>
      </c>
    </row>
    <row r="2422" spans="1:13" x14ac:dyDescent="0.35">
      <c r="A2422">
        <v>0</v>
      </c>
      <c r="B2422" t="s">
        <v>7</v>
      </c>
      <c r="C2422">
        <v>8</v>
      </c>
      <c r="D2422">
        <v>4</v>
      </c>
      <c r="E2422" t="s">
        <v>7</v>
      </c>
      <c r="F2422">
        <v>11</v>
      </c>
      <c r="G2422">
        <v>6</v>
      </c>
      <c r="H2422" t="s">
        <v>8</v>
      </c>
      <c r="I2422">
        <f t="shared" si="148"/>
        <v>0</v>
      </c>
      <c r="J2422">
        <f>IF(Table2[[#This Row],[Drained_after_socializing]]="Yes",1,IF(Table2[[#This Row],[Drained_after_socializing]]="No",0,""))</f>
        <v>0</v>
      </c>
      <c r="K2422">
        <f t="shared" si="149"/>
        <v>1</v>
      </c>
      <c r="L2422" t="str">
        <f t="shared" si="150"/>
        <v>Low</v>
      </c>
      <c r="M2422">
        <f t="shared" si="151"/>
        <v>0</v>
      </c>
    </row>
    <row r="2423" spans="1:13" x14ac:dyDescent="0.35">
      <c r="A2423">
        <v>5</v>
      </c>
      <c r="B2423" t="s">
        <v>7</v>
      </c>
      <c r="C2423">
        <v>2</v>
      </c>
      <c r="D2423">
        <v>1</v>
      </c>
      <c r="E2423" t="s">
        <v>9</v>
      </c>
      <c r="F2423">
        <v>3</v>
      </c>
      <c r="G2423">
        <v>1</v>
      </c>
      <c r="H2423" t="s">
        <v>10</v>
      </c>
      <c r="I2423">
        <f t="shared" si="148"/>
        <v>0</v>
      </c>
      <c r="J2423">
        <f>IF(Table2[[#This Row],[Drained_after_socializing]]="Yes",1,IF(Table2[[#This Row],[Drained_after_socializing]]="No",0,""))</f>
        <v>1</v>
      </c>
      <c r="K2423">
        <f t="shared" si="149"/>
        <v>0</v>
      </c>
      <c r="L2423" t="str">
        <f t="shared" si="150"/>
        <v>Medium</v>
      </c>
      <c r="M2423">
        <f t="shared" si="151"/>
        <v>4.5061608304100043</v>
      </c>
    </row>
    <row r="2424" spans="1:13" x14ac:dyDescent="0.35">
      <c r="A2424">
        <v>2</v>
      </c>
      <c r="B2424" t="s">
        <v>7</v>
      </c>
      <c r="C2424">
        <v>5</v>
      </c>
      <c r="D2424">
        <v>5</v>
      </c>
      <c r="E2424" t="s">
        <v>7</v>
      </c>
      <c r="F2424">
        <v>10</v>
      </c>
      <c r="G2424">
        <v>6</v>
      </c>
      <c r="H2424" t="s">
        <v>8</v>
      </c>
      <c r="I2424">
        <f t="shared" si="148"/>
        <v>0</v>
      </c>
      <c r="J2424">
        <f>IF(Table2[[#This Row],[Drained_after_socializing]]="Yes",1,IF(Table2[[#This Row],[Drained_after_socializing]]="No",0,""))</f>
        <v>0</v>
      </c>
      <c r="K2424">
        <f t="shared" si="149"/>
        <v>1</v>
      </c>
      <c r="L2424" t="str">
        <f t="shared" si="150"/>
        <v>Low</v>
      </c>
      <c r="M2424">
        <f t="shared" si="151"/>
        <v>0</v>
      </c>
    </row>
    <row r="2425" spans="1:13" x14ac:dyDescent="0.35">
      <c r="A2425">
        <v>3</v>
      </c>
      <c r="B2425" t="s">
        <v>7</v>
      </c>
      <c r="C2425">
        <v>8</v>
      </c>
      <c r="D2425">
        <v>5</v>
      </c>
      <c r="E2425" t="s">
        <v>7</v>
      </c>
      <c r="F2425">
        <v>10</v>
      </c>
      <c r="G2425">
        <v>5</v>
      </c>
      <c r="H2425" t="s">
        <v>8</v>
      </c>
      <c r="I2425">
        <f t="shared" si="148"/>
        <v>0</v>
      </c>
      <c r="J2425">
        <f>IF(Table2[[#This Row],[Drained_after_socializing]]="Yes",1,IF(Table2[[#This Row],[Drained_after_socializing]]="No",0,""))</f>
        <v>0</v>
      </c>
      <c r="K2425">
        <f t="shared" si="149"/>
        <v>1</v>
      </c>
      <c r="L2425" t="str">
        <f t="shared" si="150"/>
        <v>Low</v>
      </c>
      <c r="M2425">
        <f t="shared" si="151"/>
        <v>0</v>
      </c>
    </row>
    <row r="2426" spans="1:13" x14ac:dyDescent="0.35">
      <c r="A2426">
        <v>3</v>
      </c>
      <c r="B2426" t="s">
        <v>7</v>
      </c>
      <c r="C2426">
        <v>6</v>
      </c>
      <c r="D2426">
        <v>4</v>
      </c>
      <c r="E2426" t="s">
        <v>7</v>
      </c>
      <c r="F2426">
        <v>12</v>
      </c>
      <c r="G2426">
        <v>3</v>
      </c>
      <c r="H2426" t="s">
        <v>8</v>
      </c>
      <c r="I2426">
        <f t="shared" si="148"/>
        <v>0</v>
      </c>
      <c r="J2426">
        <f>IF(Table2[[#This Row],[Drained_after_socializing]]="Yes",1,IF(Table2[[#This Row],[Drained_after_socializing]]="No",0,""))</f>
        <v>0</v>
      </c>
      <c r="K2426">
        <f t="shared" si="149"/>
        <v>1</v>
      </c>
      <c r="L2426" t="str">
        <f t="shared" si="150"/>
        <v>Low</v>
      </c>
      <c r="M2426">
        <f t="shared" si="151"/>
        <v>0</v>
      </c>
    </row>
    <row r="2427" spans="1:13" x14ac:dyDescent="0.35">
      <c r="A2427">
        <v>3</v>
      </c>
      <c r="B2427" t="s">
        <v>7</v>
      </c>
      <c r="C2427">
        <v>4</v>
      </c>
      <c r="D2427">
        <v>6</v>
      </c>
      <c r="E2427" t="s">
        <v>7</v>
      </c>
      <c r="F2427">
        <v>11</v>
      </c>
      <c r="G2427">
        <v>5</v>
      </c>
      <c r="H2427" t="s">
        <v>8</v>
      </c>
      <c r="I2427">
        <f t="shared" si="148"/>
        <v>0</v>
      </c>
      <c r="J2427">
        <f>IF(Table2[[#This Row],[Drained_after_socializing]]="Yes",1,IF(Table2[[#This Row],[Drained_after_socializing]]="No",0,""))</f>
        <v>0</v>
      </c>
      <c r="K2427">
        <f t="shared" si="149"/>
        <v>1</v>
      </c>
      <c r="L2427" t="str">
        <f t="shared" si="150"/>
        <v>Low</v>
      </c>
      <c r="M2427">
        <f t="shared" si="151"/>
        <v>0</v>
      </c>
    </row>
    <row r="2428" spans="1:13" x14ac:dyDescent="0.35">
      <c r="A2428">
        <v>2</v>
      </c>
      <c r="B2428" t="s">
        <v>7</v>
      </c>
      <c r="C2428">
        <v>9</v>
      </c>
      <c r="D2428">
        <v>3</v>
      </c>
      <c r="E2428" t="s">
        <v>7</v>
      </c>
      <c r="F2428">
        <v>7</v>
      </c>
      <c r="G2428">
        <v>8</v>
      </c>
      <c r="H2428" t="s">
        <v>8</v>
      </c>
      <c r="I2428">
        <f t="shared" si="148"/>
        <v>0</v>
      </c>
      <c r="J2428">
        <f>IF(Table2[[#This Row],[Drained_after_socializing]]="Yes",1,IF(Table2[[#This Row],[Drained_after_socializing]]="No",0,""))</f>
        <v>0</v>
      </c>
      <c r="K2428">
        <f t="shared" si="149"/>
        <v>1</v>
      </c>
      <c r="L2428" t="str">
        <f t="shared" si="150"/>
        <v>Low</v>
      </c>
      <c r="M2428">
        <f t="shared" si="151"/>
        <v>0</v>
      </c>
    </row>
    <row r="2429" spans="1:13" x14ac:dyDescent="0.35">
      <c r="A2429">
        <v>3</v>
      </c>
      <c r="B2429" t="s">
        <v>7</v>
      </c>
      <c r="C2429">
        <v>9</v>
      </c>
      <c r="D2429">
        <v>5</v>
      </c>
      <c r="E2429" t="s">
        <v>7</v>
      </c>
      <c r="F2429">
        <v>5</v>
      </c>
      <c r="G2429">
        <v>3</v>
      </c>
      <c r="H2429" t="s">
        <v>8</v>
      </c>
      <c r="I2429">
        <f t="shared" si="148"/>
        <v>0</v>
      </c>
      <c r="J2429">
        <f>IF(Table2[[#This Row],[Drained_after_socializing]]="Yes",1,IF(Table2[[#This Row],[Drained_after_socializing]]="No",0,""))</f>
        <v>0</v>
      </c>
      <c r="K2429">
        <f t="shared" si="149"/>
        <v>1</v>
      </c>
      <c r="L2429" t="str">
        <f t="shared" si="150"/>
        <v>Low</v>
      </c>
      <c r="M2429">
        <f t="shared" si="151"/>
        <v>0</v>
      </c>
    </row>
    <row r="2430" spans="1:13" x14ac:dyDescent="0.35">
      <c r="A2430">
        <v>11</v>
      </c>
      <c r="B2430" t="s">
        <v>9</v>
      </c>
      <c r="C2430">
        <v>2</v>
      </c>
      <c r="D2430">
        <v>1</v>
      </c>
      <c r="E2430" t="s">
        <v>9</v>
      </c>
      <c r="F2430">
        <v>3</v>
      </c>
      <c r="G2430">
        <v>1</v>
      </c>
      <c r="H2430" t="s">
        <v>10</v>
      </c>
      <c r="I2430">
        <f t="shared" si="148"/>
        <v>1</v>
      </c>
      <c r="J2430">
        <f>IF(Table2[[#This Row],[Drained_after_socializing]]="Yes",1,IF(Table2[[#This Row],[Drained_after_socializing]]="No",0,""))</f>
        <v>1</v>
      </c>
      <c r="K2430">
        <f t="shared" si="149"/>
        <v>0</v>
      </c>
      <c r="L2430" t="str">
        <f t="shared" si="150"/>
        <v>High</v>
      </c>
      <c r="M2430">
        <f t="shared" si="151"/>
        <v>4.5061608304100043</v>
      </c>
    </row>
    <row r="2431" spans="1:13" x14ac:dyDescent="0.35">
      <c r="A2431">
        <v>3</v>
      </c>
      <c r="B2431" t="s">
        <v>7</v>
      </c>
      <c r="C2431">
        <v>7</v>
      </c>
      <c r="D2431">
        <v>5</v>
      </c>
      <c r="E2431" t="s">
        <v>7</v>
      </c>
      <c r="F2431">
        <v>14</v>
      </c>
      <c r="G2431">
        <v>3</v>
      </c>
      <c r="H2431" t="s">
        <v>8</v>
      </c>
      <c r="I2431">
        <f t="shared" si="148"/>
        <v>0</v>
      </c>
      <c r="J2431">
        <f>IF(Table2[[#This Row],[Drained_after_socializing]]="Yes",1,IF(Table2[[#This Row],[Drained_after_socializing]]="No",0,""))</f>
        <v>0</v>
      </c>
      <c r="K2431">
        <f t="shared" si="149"/>
        <v>1</v>
      </c>
      <c r="L2431" t="str">
        <f t="shared" si="150"/>
        <v>Low</v>
      </c>
      <c r="M2431">
        <f t="shared" si="151"/>
        <v>0</v>
      </c>
    </row>
    <row r="2432" spans="1:13" x14ac:dyDescent="0.35">
      <c r="A2432">
        <v>10</v>
      </c>
      <c r="B2432" t="s">
        <v>9</v>
      </c>
      <c r="C2432">
        <v>3.963354475</v>
      </c>
      <c r="D2432">
        <v>0</v>
      </c>
      <c r="E2432" t="s">
        <v>9</v>
      </c>
      <c r="F2432">
        <v>6.2688629120000003</v>
      </c>
      <c r="G2432">
        <v>3.5647266310000001</v>
      </c>
      <c r="H2432" t="s">
        <v>10</v>
      </c>
      <c r="I2432">
        <f t="shared" si="148"/>
        <v>1</v>
      </c>
      <c r="J2432">
        <f>IF(Table2[[#This Row],[Drained_after_socializing]]="Yes",1,IF(Table2[[#This Row],[Drained_after_socializing]]="No",0,""))</f>
        <v>1</v>
      </c>
      <c r="K2432">
        <f t="shared" si="149"/>
        <v>0</v>
      </c>
      <c r="L2432" t="str">
        <f t="shared" si="150"/>
        <v>High</v>
      </c>
      <c r="M2432">
        <f t="shared" si="151"/>
        <v>4.5061608304100043</v>
      </c>
    </row>
    <row r="2433" spans="1:13" x14ac:dyDescent="0.35">
      <c r="A2433">
        <v>1</v>
      </c>
      <c r="B2433" t="s">
        <v>7</v>
      </c>
      <c r="C2433">
        <v>7</v>
      </c>
      <c r="D2433">
        <v>3</v>
      </c>
      <c r="E2433" t="s">
        <v>7</v>
      </c>
      <c r="F2433">
        <v>10</v>
      </c>
      <c r="G2433">
        <v>3.5647266310000001</v>
      </c>
      <c r="H2433" t="s">
        <v>8</v>
      </c>
      <c r="I2433">
        <f t="shared" si="148"/>
        <v>0</v>
      </c>
      <c r="J2433">
        <f>IF(Table2[[#This Row],[Drained_after_socializing]]="Yes",1,IF(Table2[[#This Row],[Drained_after_socializing]]="No",0,""))</f>
        <v>0</v>
      </c>
      <c r="K2433">
        <f t="shared" si="149"/>
        <v>1</v>
      </c>
      <c r="L2433" t="str">
        <f t="shared" si="150"/>
        <v>Low</v>
      </c>
      <c r="M2433">
        <f t="shared" si="151"/>
        <v>0</v>
      </c>
    </row>
    <row r="2434" spans="1:13" x14ac:dyDescent="0.35">
      <c r="A2434">
        <v>4.5058160029999996</v>
      </c>
      <c r="B2434" t="s">
        <v>9</v>
      </c>
      <c r="C2434">
        <v>1</v>
      </c>
      <c r="D2434">
        <v>0</v>
      </c>
      <c r="E2434" t="s">
        <v>9</v>
      </c>
      <c r="F2434">
        <v>1</v>
      </c>
      <c r="G2434">
        <v>2</v>
      </c>
      <c r="H2434" t="s">
        <v>10</v>
      </c>
      <c r="I2434">
        <f t="shared" ref="I2434:I2497" si="152">IF(B2434="Yes",1,IF(B2434="No",0,""))</f>
        <v>1</v>
      </c>
      <c r="J2434">
        <f>IF(Table2[[#This Row],[Drained_after_socializing]]="Yes",1,IF(Table2[[#This Row],[Drained_after_socializing]]="No",0,""))</f>
        <v>1</v>
      </c>
      <c r="K2434">
        <f t="shared" ref="K2434:K2497" si="153">IF(H2434="Extrovert",1,IF(H2434="Introvert",0,""))</f>
        <v>0</v>
      </c>
      <c r="L2434" t="str">
        <f t="shared" ref="L2434:L2497" si="154">IF(A2434&lt;=3,"Low",IF(A2434&lt;=7,"Medium","High"))</f>
        <v>Medium</v>
      </c>
      <c r="M2434">
        <f t="shared" ref="M2434:M2497" si="155">AVERAGE(IF(H:H="Introvert",A:A))</f>
        <v>4.5061608304100043</v>
      </c>
    </row>
    <row r="2435" spans="1:13" x14ac:dyDescent="0.35">
      <c r="A2435">
        <v>4</v>
      </c>
      <c r="B2435" t="s">
        <v>9</v>
      </c>
      <c r="C2435">
        <v>1</v>
      </c>
      <c r="D2435">
        <v>2</v>
      </c>
      <c r="E2435" t="s">
        <v>9</v>
      </c>
      <c r="F2435">
        <v>2</v>
      </c>
      <c r="G2435">
        <v>2</v>
      </c>
      <c r="H2435" t="s">
        <v>10</v>
      </c>
      <c r="I2435">
        <f t="shared" si="152"/>
        <v>1</v>
      </c>
      <c r="J2435">
        <f>IF(Table2[[#This Row],[Drained_after_socializing]]="Yes",1,IF(Table2[[#This Row],[Drained_after_socializing]]="No",0,""))</f>
        <v>1</v>
      </c>
      <c r="K2435">
        <f t="shared" si="153"/>
        <v>0</v>
      </c>
      <c r="L2435" t="str">
        <f t="shared" si="154"/>
        <v>Medium</v>
      </c>
      <c r="M2435">
        <f t="shared" si="155"/>
        <v>4.5061608304100043</v>
      </c>
    </row>
    <row r="2436" spans="1:13" x14ac:dyDescent="0.35">
      <c r="A2436">
        <v>6</v>
      </c>
      <c r="B2436" t="s">
        <v>9</v>
      </c>
      <c r="C2436">
        <v>1</v>
      </c>
      <c r="D2436">
        <v>1</v>
      </c>
      <c r="E2436" t="s">
        <v>9</v>
      </c>
      <c r="F2436">
        <v>6.2688629120000003</v>
      </c>
      <c r="G2436">
        <v>2</v>
      </c>
      <c r="H2436" t="s">
        <v>10</v>
      </c>
      <c r="I2436">
        <f t="shared" si="152"/>
        <v>1</v>
      </c>
      <c r="J2436">
        <f>IF(Table2[[#This Row],[Drained_after_socializing]]="Yes",1,IF(Table2[[#This Row],[Drained_after_socializing]]="No",0,""))</f>
        <v>1</v>
      </c>
      <c r="K2436">
        <f t="shared" si="153"/>
        <v>0</v>
      </c>
      <c r="L2436" t="str">
        <f t="shared" si="154"/>
        <v>Medium</v>
      </c>
      <c r="M2436">
        <f t="shared" si="155"/>
        <v>4.5061608304100043</v>
      </c>
    </row>
    <row r="2437" spans="1:13" x14ac:dyDescent="0.35">
      <c r="A2437">
        <v>2</v>
      </c>
      <c r="B2437" t="s">
        <v>7</v>
      </c>
      <c r="C2437">
        <v>9</v>
      </c>
      <c r="D2437">
        <v>3</v>
      </c>
      <c r="E2437" t="s">
        <v>7</v>
      </c>
      <c r="F2437">
        <v>7</v>
      </c>
      <c r="G2437">
        <v>4</v>
      </c>
      <c r="H2437" t="s">
        <v>8</v>
      </c>
      <c r="I2437">
        <f t="shared" si="152"/>
        <v>0</v>
      </c>
      <c r="J2437">
        <f>IF(Table2[[#This Row],[Drained_after_socializing]]="Yes",1,IF(Table2[[#This Row],[Drained_after_socializing]]="No",0,""))</f>
        <v>0</v>
      </c>
      <c r="K2437">
        <f t="shared" si="153"/>
        <v>1</v>
      </c>
      <c r="L2437" t="str">
        <f t="shared" si="154"/>
        <v>Low</v>
      </c>
      <c r="M2437">
        <f t="shared" si="155"/>
        <v>0</v>
      </c>
    </row>
    <row r="2438" spans="1:13" x14ac:dyDescent="0.35">
      <c r="A2438">
        <v>11</v>
      </c>
      <c r="B2438" t="s">
        <v>9</v>
      </c>
      <c r="C2438">
        <v>0</v>
      </c>
      <c r="D2438">
        <v>1</v>
      </c>
      <c r="E2438" t="s">
        <v>9</v>
      </c>
      <c r="F2438">
        <v>3</v>
      </c>
      <c r="G2438">
        <v>2</v>
      </c>
      <c r="H2438" t="s">
        <v>10</v>
      </c>
      <c r="I2438">
        <f t="shared" si="152"/>
        <v>1</v>
      </c>
      <c r="J2438">
        <f>IF(Table2[[#This Row],[Drained_after_socializing]]="Yes",1,IF(Table2[[#This Row],[Drained_after_socializing]]="No",0,""))</f>
        <v>1</v>
      </c>
      <c r="K2438">
        <f t="shared" si="153"/>
        <v>0</v>
      </c>
      <c r="L2438" t="str">
        <f t="shared" si="154"/>
        <v>High</v>
      </c>
      <c r="M2438">
        <f t="shared" si="155"/>
        <v>4.5061608304100043</v>
      </c>
    </row>
    <row r="2439" spans="1:13" x14ac:dyDescent="0.35">
      <c r="A2439">
        <v>3</v>
      </c>
      <c r="B2439" t="s">
        <v>7</v>
      </c>
      <c r="C2439">
        <v>9</v>
      </c>
      <c r="D2439">
        <v>5</v>
      </c>
      <c r="E2439" t="s">
        <v>7</v>
      </c>
      <c r="F2439">
        <v>11</v>
      </c>
      <c r="G2439">
        <v>3</v>
      </c>
      <c r="H2439" t="s">
        <v>8</v>
      </c>
      <c r="I2439">
        <f t="shared" si="152"/>
        <v>0</v>
      </c>
      <c r="J2439">
        <f>IF(Table2[[#This Row],[Drained_after_socializing]]="Yes",1,IF(Table2[[#This Row],[Drained_after_socializing]]="No",0,""))</f>
        <v>0</v>
      </c>
      <c r="K2439">
        <f t="shared" si="153"/>
        <v>1</v>
      </c>
      <c r="L2439" t="str">
        <f t="shared" si="154"/>
        <v>Low</v>
      </c>
      <c r="M2439">
        <f t="shared" si="155"/>
        <v>0</v>
      </c>
    </row>
    <row r="2440" spans="1:13" x14ac:dyDescent="0.35">
      <c r="A2440">
        <v>8</v>
      </c>
      <c r="B2440" t="s">
        <v>9</v>
      </c>
      <c r="C2440">
        <v>0</v>
      </c>
      <c r="D2440">
        <v>0</v>
      </c>
      <c r="E2440" t="s">
        <v>9</v>
      </c>
      <c r="F2440">
        <v>4</v>
      </c>
      <c r="G2440">
        <v>2</v>
      </c>
      <c r="H2440" t="s">
        <v>10</v>
      </c>
      <c r="I2440">
        <f t="shared" si="152"/>
        <v>1</v>
      </c>
      <c r="J2440">
        <f>IF(Table2[[#This Row],[Drained_after_socializing]]="Yes",1,IF(Table2[[#This Row],[Drained_after_socializing]]="No",0,""))</f>
        <v>1</v>
      </c>
      <c r="K2440">
        <f t="shared" si="153"/>
        <v>0</v>
      </c>
      <c r="L2440" t="str">
        <f t="shared" si="154"/>
        <v>High</v>
      </c>
      <c r="M2440">
        <f t="shared" si="155"/>
        <v>4.5061608304100043</v>
      </c>
    </row>
    <row r="2441" spans="1:13" x14ac:dyDescent="0.35">
      <c r="A2441">
        <v>6</v>
      </c>
      <c r="B2441" t="s">
        <v>9</v>
      </c>
      <c r="C2441">
        <v>2</v>
      </c>
      <c r="D2441">
        <v>1</v>
      </c>
      <c r="E2441" t="s">
        <v>9</v>
      </c>
      <c r="F2441">
        <v>5</v>
      </c>
      <c r="G2441">
        <v>2</v>
      </c>
      <c r="H2441" t="s">
        <v>10</v>
      </c>
      <c r="I2441">
        <f t="shared" si="152"/>
        <v>1</v>
      </c>
      <c r="J2441">
        <f>IF(Table2[[#This Row],[Drained_after_socializing]]="Yes",1,IF(Table2[[#This Row],[Drained_after_socializing]]="No",0,""))</f>
        <v>1</v>
      </c>
      <c r="K2441">
        <f t="shared" si="153"/>
        <v>0</v>
      </c>
      <c r="L2441" t="str">
        <f t="shared" si="154"/>
        <v>Medium</v>
      </c>
      <c r="M2441">
        <f t="shared" si="155"/>
        <v>4.5061608304100043</v>
      </c>
    </row>
    <row r="2442" spans="1:13" x14ac:dyDescent="0.35">
      <c r="A2442">
        <v>2</v>
      </c>
      <c r="B2442" t="s">
        <v>7</v>
      </c>
      <c r="C2442">
        <v>4</v>
      </c>
      <c r="D2442">
        <v>5</v>
      </c>
      <c r="E2442" t="s">
        <v>7</v>
      </c>
      <c r="F2442">
        <v>10</v>
      </c>
      <c r="G2442">
        <v>9</v>
      </c>
      <c r="H2442" t="s">
        <v>8</v>
      </c>
      <c r="I2442">
        <f t="shared" si="152"/>
        <v>0</v>
      </c>
      <c r="J2442">
        <f>IF(Table2[[#This Row],[Drained_after_socializing]]="Yes",1,IF(Table2[[#This Row],[Drained_after_socializing]]="No",0,""))</f>
        <v>0</v>
      </c>
      <c r="K2442">
        <f t="shared" si="153"/>
        <v>1</v>
      </c>
      <c r="L2442" t="str">
        <f t="shared" si="154"/>
        <v>Low</v>
      </c>
      <c r="M2442">
        <f t="shared" si="155"/>
        <v>0</v>
      </c>
    </row>
    <row r="2443" spans="1:13" x14ac:dyDescent="0.35">
      <c r="A2443">
        <v>3</v>
      </c>
      <c r="B2443" t="s">
        <v>7</v>
      </c>
      <c r="C2443">
        <v>4</v>
      </c>
      <c r="D2443">
        <v>5</v>
      </c>
      <c r="E2443" t="s">
        <v>7</v>
      </c>
      <c r="F2443">
        <v>15</v>
      </c>
      <c r="G2443">
        <v>4</v>
      </c>
      <c r="H2443" t="s">
        <v>8</v>
      </c>
      <c r="I2443">
        <f t="shared" si="152"/>
        <v>0</v>
      </c>
      <c r="J2443">
        <f>IF(Table2[[#This Row],[Drained_after_socializing]]="Yes",1,IF(Table2[[#This Row],[Drained_after_socializing]]="No",0,""))</f>
        <v>0</v>
      </c>
      <c r="K2443">
        <f t="shared" si="153"/>
        <v>1</v>
      </c>
      <c r="L2443" t="str">
        <f t="shared" si="154"/>
        <v>Low</v>
      </c>
      <c r="M2443">
        <f t="shared" si="155"/>
        <v>0</v>
      </c>
    </row>
    <row r="2444" spans="1:13" x14ac:dyDescent="0.35">
      <c r="A2444">
        <v>8</v>
      </c>
      <c r="B2444" t="s">
        <v>9</v>
      </c>
      <c r="C2444">
        <v>0</v>
      </c>
      <c r="D2444">
        <v>1</v>
      </c>
      <c r="E2444" t="s">
        <v>9</v>
      </c>
      <c r="F2444">
        <v>4</v>
      </c>
      <c r="G2444">
        <v>0</v>
      </c>
      <c r="H2444" t="s">
        <v>10</v>
      </c>
      <c r="I2444">
        <f t="shared" si="152"/>
        <v>1</v>
      </c>
      <c r="J2444">
        <f>IF(Table2[[#This Row],[Drained_after_socializing]]="Yes",1,IF(Table2[[#This Row],[Drained_after_socializing]]="No",0,""))</f>
        <v>1</v>
      </c>
      <c r="K2444">
        <f t="shared" si="153"/>
        <v>0</v>
      </c>
      <c r="L2444" t="str">
        <f t="shared" si="154"/>
        <v>High</v>
      </c>
      <c r="M2444">
        <f t="shared" si="155"/>
        <v>4.5061608304100043</v>
      </c>
    </row>
    <row r="2445" spans="1:13" x14ac:dyDescent="0.35">
      <c r="A2445">
        <v>0</v>
      </c>
      <c r="B2445" t="s">
        <v>7</v>
      </c>
      <c r="C2445">
        <v>6</v>
      </c>
      <c r="D2445">
        <v>5</v>
      </c>
      <c r="E2445" t="s">
        <v>7</v>
      </c>
      <c r="F2445">
        <v>5</v>
      </c>
      <c r="G2445">
        <v>5</v>
      </c>
      <c r="H2445" t="s">
        <v>8</v>
      </c>
      <c r="I2445">
        <f t="shared" si="152"/>
        <v>0</v>
      </c>
      <c r="J2445">
        <f>IF(Table2[[#This Row],[Drained_after_socializing]]="Yes",1,IF(Table2[[#This Row],[Drained_after_socializing]]="No",0,""))</f>
        <v>0</v>
      </c>
      <c r="K2445">
        <f t="shared" si="153"/>
        <v>1</v>
      </c>
      <c r="L2445" t="str">
        <f t="shared" si="154"/>
        <v>Low</v>
      </c>
      <c r="M2445">
        <f t="shared" si="155"/>
        <v>0</v>
      </c>
    </row>
    <row r="2446" spans="1:13" x14ac:dyDescent="0.35">
      <c r="A2446">
        <v>3</v>
      </c>
      <c r="B2446" t="s">
        <v>7</v>
      </c>
      <c r="C2446">
        <v>8</v>
      </c>
      <c r="D2446">
        <v>6</v>
      </c>
      <c r="E2446" t="s">
        <v>7</v>
      </c>
      <c r="F2446">
        <v>7</v>
      </c>
      <c r="G2446">
        <v>6</v>
      </c>
      <c r="H2446" t="s">
        <v>8</v>
      </c>
      <c r="I2446">
        <f t="shared" si="152"/>
        <v>0</v>
      </c>
      <c r="J2446">
        <f>IF(Table2[[#This Row],[Drained_after_socializing]]="Yes",1,IF(Table2[[#This Row],[Drained_after_socializing]]="No",0,""))</f>
        <v>0</v>
      </c>
      <c r="K2446">
        <f t="shared" si="153"/>
        <v>1</v>
      </c>
      <c r="L2446" t="str">
        <f t="shared" si="154"/>
        <v>Low</v>
      </c>
      <c r="M2446">
        <f t="shared" si="155"/>
        <v>0</v>
      </c>
    </row>
    <row r="2447" spans="1:13" x14ac:dyDescent="0.35">
      <c r="A2447">
        <v>2</v>
      </c>
      <c r="B2447" t="s">
        <v>7</v>
      </c>
      <c r="C2447">
        <v>3.963354475</v>
      </c>
      <c r="D2447">
        <v>5</v>
      </c>
      <c r="E2447" t="s">
        <v>7</v>
      </c>
      <c r="F2447">
        <v>8</v>
      </c>
      <c r="G2447">
        <v>8</v>
      </c>
      <c r="H2447" t="s">
        <v>8</v>
      </c>
      <c r="I2447">
        <f t="shared" si="152"/>
        <v>0</v>
      </c>
      <c r="J2447">
        <f>IF(Table2[[#This Row],[Drained_after_socializing]]="Yes",1,IF(Table2[[#This Row],[Drained_after_socializing]]="No",0,""))</f>
        <v>0</v>
      </c>
      <c r="K2447">
        <f t="shared" si="153"/>
        <v>1</v>
      </c>
      <c r="L2447" t="str">
        <f t="shared" si="154"/>
        <v>Low</v>
      </c>
      <c r="M2447">
        <f t="shared" si="155"/>
        <v>0</v>
      </c>
    </row>
    <row r="2448" spans="1:13" x14ac:dyDescent="0.35">
      <c r="A2448">
        <v>10</v>
      </c>
      <c r="B2448" t="s">
        <v>9</v>
      </c>
      <c r="C2448">
        <v>3</v>
      </c>
      <c r="D2448">
        <v>0</v>
      </c>
      <c r="E2448" t="s">
        <v>9</v>
      </c>
      <c r="F2448">
        <v>6.2688629120000003</v>
      </c>
      <c r="G2448">
        <v>2</v>
      </c>
      <c r="H2448" t="s">
        <v>10</v>
      </c>
      <c r="I2448">
        <f t="shared" si="152"/>
        <v>1</v>
      </c>
      <c r="J2448">
        <f>IF(Table2[[#This Row],[Drained_after_socializing]]="Yes",1,IF(Table2[[#This Row],[Drained_after_socializing]]="No",0,""))</f>
        <v>1</v>
      </c>
      <c r="K2448">
        <f t="shared" si="153"/>
        <v>0</v>
      </c>
      <c r="L2448" t="str">
        <f t="shared" si="154"/>
        <v>High</v>
      </c>
      <c r="M2448">
        <f t="shared" si="155"/>
        <v>4.5061608304100043</v>
      </c>
    </row>
    <row r="2449" spans="1:13" x14ac:dyDescent="0.35">
      <c r="A2449">
        <v>2</v>
      </c>
      <c r="B2449" t="s">
        <v>7</v>
      </c>
      <c r="C2449">
        <v>9</v>
      </c>
      <c r="D2449">
        <v>6</v>
      </c>
      <c r="E2449" t="s">
        <v>7</v>
      </c>
      <c r="F2449">
        <v>10</v>
      </c>
      <c r="G2449">
        <v>6</v>
      </c>
      <c r="H2449" t="s">
        <v>10</v>
      </c>
      <c r="I2449">
        <f t="shared" si="152"/>
        <v>0</v>
      </c>
      <c r="J2449">
        <f>IF(Table2[[#This Row],[Drained_after_socializing]]="Yes",1,IF(Table2[[#This Row],[Drained_after_socializing]]="No",0,""))</f>
        <v>0</v>
      </c>
      <c r="K2449">
        <f t="shared" si="153"/>
        <v>0</v>
      </c>
      <c r="L2449" t="str">
        <f t="shared" si="154"/>
        <v>Low</v>
      </c>
      <c r="M2449">
        <f t="shared" si="155"/>
        <v>4.5061608304100043</v>
      </c>
    </row>
    <row r="2450" spans="1:13" x14ac:dyDescent="0.35">
      <c r="A2450">
        <v>1</v>
      </c>
      <c r="B2450" t="s">
        <v>7</v>
      </c>
      <c r="C2450">
        <v>9</v>
      </c>
      <c r="D2450">
        <v>4</v>
      </c>
      <c r="E2450" t="s">
        <v>7</v>
      </c>
      <c r="F2450">
        <v>10</v>
      </c>
      <c r="G2450">
        <v>5</v>
      </c>
      <c r="H2450" t="s">
        <v>8</v>
      </c>
      <c r="I2450">
        <f t="shared" si="152"/>
        <v>0</v>
      </c>
      <c r="J2450">
        <f>IF(Table2[[#This Row],[Drained_after_socializing]]="Yes",1,IF(Table2[[#This Row],[Drained_after_socializing]]="No",0,""))</f>
        <v>0</v>
      </c>
      <c r="K2450">
        <f t="shared" si="153"/>
        <v>1</v>
      </c>
      <c r="L2450" t="str">
        <f t="shared" si="154"/>
        <v>Low</v>
      </c>
      <c r="M2450">
        <f t="shared" si="155"/>
        <v>0</v>
      </c>
    </row>
    <row r="2451" spans="1:13" x14ac:dyDescent="0.35">
      <c r="A2451">
        <v>4.5058160029999996</v>
      </c>
      <c r="B2451" t="s">
        <v>9</v>
      </c>
      <c r="C2451">
        <v>1</v>
      </c>
      <c r="D2451">
        <v>2</v>
      </c>
      <c r="E2451" t="s">
        <v>9</v>
      </c>
      <c r="F2451">
        <v>3</v>
      </c>
      <c r="G2451">
        <v>1</v>
      </c>
      <c r="H2451" t="s">
        <v>10</v>
      </c>
      <c r="I2451">
        <f t="shared" si="152"/>
        <v>1</v>
      </c>
      <c r="J2451">
        <f>IF(Table2[[#This Row],[Drained_after_socializing]]="Yes",1,IF(Table2[[#This Row],[Drained_after_socializing]]="No",0,""))</f>
        <v>1</v>
      </c>
      <c r="K2451">
        <f t="shared" si="153"/>
        <v>0</v>
      </c>
      <c r="L2451" t="str">
        <f t="shared" si="154"/>
        <v>Medium</v>
      </c>
      <c r="M2451">
        <f t="shared" si="155"/>
        <v>4.5061608304100043</v>
      </c>
    </row>
    <row r="2452" spans="1:13" x14ac:dyDescent="0.35">
      <c r="A2452">
        <v>2</v>
      </c>
      <c r="B2452" t="s">
        <v>7</v>
      </c>
      <c r="C2452">
        <v>8</v>
      </c>
      <c r="D2452">
        <v>3</v>
      </c>
      <c r="E2452" t="s">
        <v>7</v>
      </c>
      <c r="F2452">
        <v>6</v>
      </c>
      <c r="G2452">
        <v>7</v>
      </c>
      <c r="H2452" t="s">
        <v>8</v>
      </c>
      <c r="I2452">
        <f t="shared" si="152"/>
        <v>0</v>
      </c>
      <c r="J2452">
        <f>IF(Table2[[#This Row],[Drained_after_socializing]]="Yes",1,IF(Table2[[#This Row],[Drained_after_socializing]]="No",0,""))</f>
        <v>0</v>
      </c>
      <c r="K2452">
        <f t="shared" si="153"/>
        <v>1</v>
      </c>
      <c r="L2452" t="str">
        <f t="shared" si="154"/>
        <v>Low</v>
      </c>
      <c r="M2452">
        <f t="shared" si="155"/>
        <v>0</v>
      </c>
    </row>
    <row r="2453" spans="1:13" x14ac:dyDescent="0.35">
      <c r="A2453">
        <v>3</v>
      </c>
      <c r="B2453" t="s">
        <v>7</v>
      </c>
      <c r="C2453">
        <v>9</v>
      </c>
      <c r="D2453">
        <v>6</v>
      </c>
      <c r="E2453" t="s">
        <v>7</v>
      </c>
      <c r="F2453">
        <v>5</v>
      </c>
      <c r="G2453">
        <v>7</v>
      </c>
      <c r="H2453" t="s">
        <v>8</v>
      </c>
      <c r="I2453">
        <f t="shared" si="152"/>
        <v>0</v>
      </c>
      <c r="J2453">
        <f>IF(Table2[[#This Row],[Drained_after_socializing]]="Yes",1,IF(Table2[[#This Row],[Drained_after_socializing]]="No",0,""))</f>
        <v>0</v>
      </c>
      <c r="K2453">
        <f t="shared" si="153"/>
        <v>1</v>
      </c>
      <c r="L2453" t="str">
        <f t="shared" si="154"/>
        <v>Low</v>
      </c>
      <c r="M2453">
        <f t="shared" si="155"/>
        <v>0</v>
      </c>
    </row>
    <row r="2454" spans="1:13" x14ac:dyDescent="0.35">
      <c r="A2454">
        <v>0</v>
      </c>
      <c r="B2454" t="s">
        <v>7</v>
      </c>
      <c r="C2454">
        <v>5</v>
      </c>
      <c r="D2454">
        <v>4</v>
      </c>
      <c r="E2454" t="s">
        <v>7</v>
      </c>
      <c r="F2454">
        <v>13</v>
      </c>
      <c r="G2454">
        <v>7</v>
      </c>
      <c r="H2454" t="s">
        <v>8</v>
      </c>
      <c r="I2454">
        <f t="shared" si="152"/>
        <v>0</v>
      </c>
      <c r="J2454">
        <f>IF(Table2[[#This Row],[Drained_after_socializing]]="Yes",1,IF(Table2[[#This Row],[Drained_after_socializing]]="No",0,""))</f>
        <v>0</v>
      </c>
      <c r="K2454">
        <f t="shared" si="153"/>
        <v>1</v>
      </c>
      <c r="L2454" t="str">
        <f t="shared" si="154"/>
        <v>Low</v>
      </c>
      <c r="M2454">
        <f t="shared" si="155"/>
        <v>0</v>
      </c>
    </row>
    <row r="2455" spans="1:13" x14ac:dyDescent="0.35">
      <c r="A2455">
        <v>1</v>
      </c>
      <c r="B2455" t="s">
        <v>7</v>
      </c>
      <c r="C2455">
        <v>5</v>
      </c>
      <c r="D2455">
        <v>4</v>
      </c>
      <c r="E2455" t="s">
        <v>7</v>
      </c>
      <c r="F2455">
        <v>11</v>
      </c>
      <c r="G2455">
        <v>7</v>
      </c>
      <c r="H2455" t="s">
        <v>8</v>
      </c>
      <c r="I2455">
        <f t="shared" si="152"/>
        <v>0</v>
      </c>
      <c r="J2455">
        <f>IF(Table2[[#This Row],[Drained_after_socializing]]="Yes",1,IF(Table2[[#This Row],[Drained_after_socializing]]="No",0,""))</f>
        <v>0</v>
      </c>
      <c r="K2455">
        <f t="shared" si="153"/>
        <v>1</v>
      </c>
      <c r="L2455" t="str">
        <f t="shared" si="154"/>
        <v>Low</v>
      </c>
      <c r="M2455">
        <f t="shared" si="155"/>
        <v>0</v>
      </c>
    </row>
    <row r="2456" spans="1:13" x14ac:dyDescent="0.35">
      <c r="A2456">
        <v>2</v>
      </c>
      <c r="B2456" t="s">
        <v>7</v>
      </c>
      <c r="C2456">
        <v>8</v>
      </c>
      <c r="D2456">
        <v>3</v>
      </c>
      <c r="E2456" t="s">
        <v>7</v>
      </c>
      <c r="F2456">
        <v>10</v>
      </c>
      <c r="G2456">
        <v>8</v>
      </c>
      <c r="H2456" t="s">
        <v>8</v>
      </c>
      <c r="I2456">
        <f t="shared" si="152"/>
        <v>0</v>
      </c>
      <c r="J2456">
        <f>IF(Table2[[#This Row],[Drained_after_socializing]]="Yes",1,IF(Table2[[#This Row],[Drained_after_socializing]]="No",0,""))</f>
        <v>0</v>
      </c>
      <c r="K2456">
        <f t="shared" si="153"/>
        <v>1</v>
      </c>
      <c r="L2456" t="str">
        <f t="shared" si="154"/>
        <v>Low</v>
      </c>
      <c r="M2456">
        <f t="shared" si="155"/>
        <v>0</v>
      </c>
    </row>
    <row r="2457" spans="1:13" x14ac:dyDescent="0.35">
      <c r="A2457">
        <v>0</v>
      </c>
      <c r="B2457" t="s">
        <v>7</v>
      </c>
      <c r="C2457">
        <v>6</v>
      </c>
      <c r="D2457">
        <v>6</v>
      </c>
      <c r="E2457" t="s">
        <v>7</v>
      </c>
      <c r="F2457">
        <v>13</v>
      </c>
      <c r="G2457">
        <v>6</v>
      </c>
      <c r="H2457" t="s">
        <v>10</v>
      </c>
      <c r="I2457">
        <f t="shared" si="152"/>
        <v>0</v>
      </c>
      <c r="J2457">
        <f>IF(Table2[[#This Row],[Drained_after_socializing]]="Yes",1,IF(Table2[[#This Row],[Drained_after_socializing]]="No",0,""))</f>
        <v>0</v>
      </c>
      <c r="K2457">
        <f t="shared" si="153"/>
        <v>0</v>
      </c>
      <c r="L2457" t="str">
        <f t="shared" si="154"/>
        <v>Low</v>
      </c>
      <c r="M2457">
        <f t="shared" si="155"/>
        <v>4.5061608304100043</v>
      </c>
    </row>
    <row r="2458" spans="1:13" x14ac:dyDescent="0.35">
      <c r="A2458">
        <v>0</v>
      </c>
      <c r="B2458" t="s">
        <v>7</v>
      </c>
      <c r="C2458">
        <v>9</v>
      </c>
      <c r="D2458">
        <v>3</v>
      </c>
      <c r="E2458" t="s">
        <v>7</v>
      </c>
      <c r="F2458">
        <v>12</v>
      </c>
      <c r="G2458">
        <v>8</v>
      </c>
      <c r="H2458" t="s">
        <v>8</v>
      </c>
      <c r="I2458">
        <f t="shared" si="152"/>
        <v>0</v>
      </c>
      <c r="J2458">
        <f>IF(Table2[[#This Row],[Drained_after_socializing]]="Yes",1,IF(Table2[[#This Row],[Drained_after_socializing]]="No",0,""))</f>
        <v>0</v>
      </c>
      <c r="K2458">
        <f t="shared" si="153"/>
        <v>1</v>
      </c>
      <c r="L2458" t="str">
        <f t="shared" si="154"/>
        <v>Low</v>
      </c>
      <c r="M2458">
        <f t="shared" si="155"/>
        <v>0</v>
      </c>
    </row>
    <row r="2459" spans="1:13" x14ac:dyDescent="0.35">
      <c r="A2459">
        <v>0</v>
      </c>
      <c r="B2459" t="s">
        <v>7</v>
      </c>
      <c r="C2459">
        <v>9</v>
      </c>
      <c r="D2459">
        <v>5</v>
      </c>
      <c r="E2459" t="s">
        <v>7</v>
      </c>
      <c r="F2459">
        <v>14</v>
      </c>
      <c r="G2459">
        <v>9</v>
      </c>
      <c r="H2459" t="s">
        <v>10</v>
      </c>
      <c r="I2459">
        <f t="shared" si="152"/>
        <v>0</v>
      </c>
      <c r="J2459">
        <f>IF(Table2[[#This Row],[Drained_after_socializing]]="Yes",1,IF(Table2[[#This Row],[Drained_after_socializing]]="No",0,""))</f>
        <v>0</v>
      </c>
      <c r="K2459">
        <f t="shared" si="153"/>
        <v>0</v>
      </c>
      <c r="L2459" t="str">
        <f t="shared" si="154"/>
        <v>Low</v>
      </c>
      <c r="M2459">
        <f t="shared" si="155"/>
        <v>4.5061608304100043</v>
      </c>
    </row>
    <row r="2460" spans="1:13" x14ac:dyDescent="0.35">
      <c r="A2460">
        <v>1</v>
      </c>
      <c r="B2460" t="s">
        <v>7</v>
      </c>
      <c r="C2460">
        <v>6</v>
      </c>
      <c r="D2460">
        <v>3</v>
      </c>
      <c r="E2460" t="s">
        <v>7</v>
      </c>
      <c r="F2460">
        <v>6</v>
      </c>
      <c r="G2460">
        <v>4</v>
      </c>
      <c r="H2460" t="s">
        <v>8</v>
      </c>
      <c r="I2460">
        <f t="shared" si="152"/>
        <v>0</v>
      </c>
      <c r="J2460">
        <f>IF(Table2[[#This Row],[Drained_after_socializing]]="Yes",1,IF(Table2[[#This Row],[Drained_after_socializing]]="No",0,""))</f>
        <v>0</v>
      </c>
      <c r="K2460">
        <f t="shared" si="153"/>
        <v>1</v>
      </c>
      <c r="L2460" t="str">
        <f t="shared" si="154"/>
        <v>Low</v>
      </c>
      <c r="M2460">
        <f t="shared" si="155"/>
        <v>0</v>
      </c>
    </row>
    <row r="2461" spans="1:13" x14ac:dyDescent="0.35">
      <c r="A2461">
        <v>3</v>
      </c>
      <c r="B2461" t="s">
        <v>7</v>
      </c>
      <c r="C2461">
        <v>4</v>
      </c>
      <c r="D2461">
        <v>5</v>
      </c>
      <c r="E2461" t="s">
        <v>7</v>
      </c>
      <c r="F2461">
        <v>5</v>
      </c>
      <c r="G2461">
        <v>4</v>
      </c>
      <c r="H2461" t="s">
        <v>8</v>
      </c>
      <c r="I2461">
        <f t="shared" si="152"/>
        <v>0</v>
      </c>
      <c r="J2461">
        <f>IF(Table2[[#This Row],[Drained_after_socializing]]="Yes",1,IF(Table2[[#This Row],[Drained_after_socializing]]="No",0,""))</f>
        <v>0</v>
      </c>
      <c r="K2461">
        <f t="shared" si="153"/>
        <v>1</v>
      </c>
      <c r="L2461" t="str">
        <f t="shared" si="154"/>
        <v>Low</v>
      </c>
      <c r="M2461">
        <f t="shared" si="155"/>
        <v>0</v>
      </c>
    </row>
    <row r="2462" spans="1:13" x14ac:dyDescent="0.35">
      <c r="A2462">
        <v>2</v>
      </c>
      <c r="B2462" t="s">
        <v>7</v>
      </c>
      <c r="C2462">
        <v>5</v>
      </c>
      <c r="D2462">
        <v>6</v>
      </c>
      <c r="E2462" t="s">
        <v>7</v>
      </c>
      <c r="F2462">
        <v>9</v>
      </c>
      <c r="G2462">
        <v>9</v>
      </c>
      <c r="H2462" t="s">
        <v>8</v>
      </c>
      <c r="I2462">
        <f t="shared" si="152"/>
        <v>0</v>
      </c>
      <c r="J2462">
        <f>IF(Table2[[#This Row],[Drained_after_socializing]]="Yes",1,IF(Table2[[#This Row],[Drained_after_socializing]]="No",0,""))</f>
        <v>0</v>
      </c>
      <c r="K2462">
        <f t="shared" si="153"/>
        <v>1</v>
      </c>
      <c r="L2462" t="str">
        <f t="shared" si="154"/>
        <v>Low</v>
      </c>
      <c r="M2462">
        <f t="shared" si="155"/>
        <v>0</v>
      </c>
    </row>
    <row r="2463" spans="1:13" x14ac:dyDescent="0.35">
      <c r="A2463">
        <v>1</v>
      </c>
      <c r="B2463" t="s">
        <v>7</v>
      </c>
      <c r="C2463">
        <v>9</v>
      </c>
      <c r="D2463">
        <v>4</v>
      </c>
      <c r="E2463" t="s">
        <v>7</v>
      </c>
      <c r="F2463">
        <v>5</v>
      </c>
      <c r="G2463">
        <v>9</v>
      </c>
      <c r="H2463" t="s">
        <v>8</v>
      </c>
      <c r="I2463">
        <f t="shared" si="152"/>
        <v>0</v>
      </c>
      <c r="J2463">
        <f>IF(Table2[[#This Row],[Drained_after_socializing]]="Yes",1,IF(Table2[[#This Row],[Drained_after_socializing]]="No",0,""))</f>
        <v>0</v>
      </c>
      <c r="K2463">
        <f t="shared" si="153"/>
        <v>1</v>
      </c>
      <c r="L2463" t="str">
        <f t="shared" si="154"/>
        <v>Low</v>
      </c>
      <c r="M2463">
        <f t="shared" si="155"/>
        <v>0</v>
      </c>
    </row>
    <row r="2464" spans="1:13" x14ac:dyDescent="0.35">
      <c r="A2464">
        <v>0</v>
      </c>
      <c r="B2464" t="s">
        <v>7</v>
      </c>
      <c r="C2464">
        <v>8</v>
      </c>
      <c r="D2464">
        <v>3</v>
      </c>
      <c r="E2464" t="s">
        <v>7</v>
      </c>
      <c r="F2464">
        <v>8</v>
      </c>
      <c r="G2464">
        <v>3.5647266310000001</v>
      </c>
      <c r="H2464" t="s">
        <v>8</v>
      </c>
      <c r="I2464">
        <f t="shared" si="152"/>
        <v>0</v>
      </c>
      <c r="J2464">
        <f>IF(Table2[[#This Row],[Drained_after_socializing]]="Yes",1,IF(Table2[[#This Row],[Drained_after_socializing]]="No",0,""))</f>
        <v>0</v>
      </c>
      <c r="K2464">
        <f t="shared" si="153"/>
        <v>1</v>
      </c>
      <c r="L2464" t="str">
        <f t="shared" si="154"/>
        <v>Low</v>
      </c>
      <c r="M2464">
        <f t="shared" si="155"/>
        <v>0</v>
      </c>
    </row>
    <row r="2465" spans="1:13" x14ac:dyDescent="0.35">
      <c r="A2465">
        <v>4</v>
      </c>
      <c r="B2465" t="s">
        <v>9</v>
      </c>
      <c r="C2465">
        <v>0</v>
      </c>
      <c r="D2465">
        <v>0</v>
      </c>
      <c r="E2465" t="s">
        <v>9</v>
      </c>
      <c r="F2465">
        <v>5</v>
      </c>
      <c r="G2465">
        <v>1</v>
      </c>
      <c r="H2465" t="s">
        <v>10</v>
      </c>
      <c r="I2465">
        <f t="shared" si="152"/>
        <v>1</v>
      </c>
      <c r="J2465">
        <f>IF(Table2[[#This Row],[Drained_after_socializing]]="Yes",1,IF(Table2[[#This Row],[Drained_after_socializing]]="No",0,""))</f>
        <v>1</v>
      </c>
      <c r="K2465">
        <f t="shared" si="153"/>
        <v>0</v>
      </c>
      <c r="L2465" t="str">
        <f t="shared" si="154"/>
        <v>Medium</v>
      </c>
      <c r="M2465">
        <f t="shared" si="155"/>
        <v>4.5061608304100043</v>
      </c>
    </row>
    <row r="2466" spans="1:13" x14ac:dyDescent="0.35">
      <c r="A2466">
        <v>4</v>
      </c>
      <c r="B2466" t="s">
        <v>9</v>
      </c>
      <c r="C2466">
        <v>1</v>
      </c>
      <c r="D2466">
        <v>0</v>
      </c>
      <c r="E2466" t="s">
        <v>9</v>
      </c>
      <c r="F2466">
        <v>3</v>
      </c>
      <c r="G2466">
        <v>1</v>
      </c>
      <c r="H2466" t="s">
        <v>10</v>
      </c>
      <c r="I2466">
        <f t="shared" si="152"/>
        <v>1</v>
      </c>
      <c r="J2466">
        <f>IF(Table2[[#This Row],[Drained_after_socializing]]="Yes",1,IF(Table2[[#This Row],[Drained_after_socializing]]="No",0,""))</f>
        <v>1</v>
      </c>
      <c r="K2466">
        <f t="shared" si="153"/>
        <v>0</v>
      </c>
      <c r="L2466" t="str">
        <f t="shared" si="154"/>
        <v>Medium</v>
      </c>
      <c r="M2466">
        <f t="shared" si="155"/>
        <v>4.5061608304100043</v>
      </c>
    </row>
    <row r="2467" spans="1:13" x14ac:dyDescent="0.35">
      <c r="A2467">
        <v>3</v>
      </c>
      <c r="B2467" t="s">
        <v>7</v>
      </c>
      <c r="C2467">
        <v>9</v>
      </c>
      <c r="D2467">
        <v>4</v>
      </c>
      <c r="E2467" t="s">
        <v>7</v>
      </c>
      <c r="F2467">
        <v>6</v>
      </c>
      <c r="G2467">
        <v>9</v>
      </c>
      <c r="H2467" t="s">
        <v>8</v>
      </c>
      <c r="I2467">
        <f t="shared" si="152"/>
        <v>0</v>
      </c>
      <c r="J2467">
        <f>IF(Table2[[#This Row],[Drained_after_socializing]]="Yes",1,IF(Table2[[#This Row],[Drained_after_socializing]]="No",0,""))</f>
        <v>0</v>
      </c>
      <c r="K2467">
        <f t="shared" si="153"/>
        <v>1</v>
      </c>
      <c r="L2467" t="str">
        <f t="shared" si="154"/>
        <v>Low</v>
      </c>
      <c r="M2467">
        <f t="shared" si="155"/>
        <v>0</v>
      </c>
    </row>
    <row r="2468" spans="1:13" x14ac:dyDescent="0.35">
      <c r="A2468">
        <v>8</v>
      </c>
      <c r="B2468" t="s">
        <v>9</v>
      </c>
      <c r="C2468">
        <v>1</v>
      </c>
      <c r="D2468">
        <v>2</v>
      </c>
      <c r="E2468" t="s">
        <v>9</v>
      </c>
      <c r="F2468">
        <v>1</v>
      </c>
      <c r="G2468">
        <v>1</v>
      </c>
      <c r="H2468" t="s">
        <v>10</v>
      </c>
      <c r="I2468">
        <f t="shared" si="152"/>
        <v>1</v>
      </c>
      <c r="J2468">
        <f>IF(Table2[[#This Row],[Drained_after_socializing]]="Yes",1,IF(Table2[[#This Row],[Drained_after_socializing]]="No",0,""))</f>
        <v>1</v>
      </c>
      <c r="K2468">
        <f t="shared" si="153"/>
        <v>0</v>
      </c>
      <c r="L2468" t="str">
        <f t="shared" si="154"/>
        <v>High</v>
      </c>
      <c r="M2468">
        <f t="shared" si="155"/>
        <v>4.5061608304100043</v>
      </c>
    </row>
    <row r="2469" spans="1:13" x14ac:dyDescent="0.35">
      <c r="A2469">
        <v>10</v>
      </c>
      <c r="B2469" t="s">
        <v>9</v>
      </c>
      <c r="C2469">
        <v>0</v>
      </c>
      <c r="D2469">
        <v>2</v>
      </c>
      <c r="E2469" t="s">
        <v>9</v>
      </c>
      <c r="F2469">
        <v>1</v>
      </c>
      <c r="G2469">
        <v>0</v>
      </c>
      <c r="H2469" t="s">
        <v>10</v>
      </c>
      <c r="I2469">
        <f t="shared" si="152"/>
        <v>1</v>
      </c>
      <c r="J2469">
        <f>IF(Table2[[#This Row],[Drained_after_socializing]]="Yes",1,IF(Table2[[#This Row],[Drained_after_socializing]]="No",0,""))</f>
        <v>1</v>
      </c>
      <c r="K2469">
        <f t="shared" si="153"/>
        <v>0</v>
      </c>
      <c r="L2469" t="str">
        <f t="shared" si="154"/>
        <v>High</v>
      </c>
      <c r="M2469">
        <f t="shared" si="155"/>
        <v>4.5061608304100043</v>
      </c>
    </row>
    <row r="2470" spans="1:13" x14ac:dyDescent="0.35">
      <c r="A2470">
        <v>11</v>
      </c>
      <c r="B2470" t="s">
        <v>9</v>
      </c>
      <c r="C2470">
        <v>3</v>
      </c>
      <c r="D2470">
        <v>0</v>
      </c>
      <c r="E2470" t="s">
        <v>9</v>
      </c>
      <c r="F2470">
        <v>2</v>
      </c>
      <c r="G2470">
        <v>2</v>
      </c>
      <c r="H2470" t="s">
        <v>10</v>
      </c>
      <c r="I2470">
        <f t="shared" si="152"/>
        <v>1</v>
      </c>
      <c r="J2470">
        <f>IF(Table2[[#This Row],[Drained_after_socializing]]="Yes",1,IF(Table2[[#This Row],[Drained_after_socializing]]="No",0,""))</f>
        <v>1</v>
      </c>
      <c r="K2470">
        <f t="shared" si="153"/>
        <v>0</v>
      </c>
      <c r="L2470" t="str">
        <f t="shared" si="154"/>
        <v>High</v>
      </c>
      <c r="M2470">
        <f t="shared" si="155"/>
        <v>4.5061608304100043</v>
      </c>
    </row>
    <row r="2471" spans="1:13" x14ac:dyDescent="0.35">
      <c r="A2471">
        <v>6</v>
      </c>
      <c r="B2471" t="s">
        <v>9</v>
      </c>
      <c r="C2471">
        <v>2</v>
      </c>
      <c r="D2471">
        <v>0</v>
      </c>
      <c r="E2471" t="s">
        <v>9</v>
      </c>
      <c r="F2471">
        <v>6.2688629120000003</v>
      </c>
      <c r="G2471">
        <v>1</v>
      </c>
      <c r="H2471" t="s">
        <v>10</v>
      </c>
      <c r="I2471">
        <f t="shared" si="152"/>
        <v>1</v>
      </c>
      <c r="J2471">
        <f>IF(Table2[[#This Row],[Drained_after_socializing]]="Yes",1,IF(Table2[[#This Row],[Drained_after_socializing]]="No",0,""))</f>
        <v>1</v>
      </c>
      <c r="K2471">
        <f t="shared" si="153"/>
        <v>0</v>
      </c>
      <c r="L2471" t="str">
        <f t="shared" si="154"/>
        <v>Medium</v>
      </c>
      <c r="M2471">
        <f t="shared" si="155"/>
        <v>4.5061608304100043</v>
      </c>
    </row>
    <row r="2472" spans="1:13" x14ac:dyDescent="0.35">
      <c r="A2472">
        <v>4</v>
      </c>
      <c r="B2472" t="s">
        <v>9</v>
      </c>
      <c r="C2472">
        <v>2</v>
      </c>
      <c r="D2472">
        <v>1</v>
      </c>
      <c r="E2472" t="s">
        <v>9</v>
      </c>
      <c r="F2472">
        <v>2</v>
      </c>
      <c r="G2472">
        <v>2</v>
      </c>
      <c r="H2472" t="s">
        <v>10</v>
      </c>
      <c r="I2472">
        <f t="shared" si="152"/>
        <v>1</v>
      </c>
      <c r="J2472">
        <f>IF(Table2[[#This Row],[Drained_after_socializing]]="Yes",1,IF(Table2[[#This Row],[Drained_after_socializing]]="No",0,""))</f>
        <v>1</v>
      </c>
      <c r="K2472">
        <f t="shared" si="153"/>
        <v>0</v>
      </c>
      <c r="L2472" t="str">
        <f t="shared" si="154"/>
        <v>Medium</v>
      </c>
      <c r="M2472">
        <f t="shared" si="155"/>
        <v>4.5061608304100043</v>
      </c>
    </row>
    <row r="2473" spans="1:13" x14ac:dyDescent="0.35">
      <c r="A2473">
        <v>5</v>
      </c>
      <c r="B2473" t="s">
        <v>9</v>
      </c>
      <c r="C2473">
        <v>1</v>
      </c>
      <c r="D2473">
        <v>0</v>
      </c>
      <c r="E2473" t="s">
        <v>9</v>
      </c>
      <c r="F2473">
        <v>5</v>
      </c>
      <c r="G2473">
        <v>1</v>
      </c>
      <c r="H2473" t="s">
        <v>10</v>
      </c>
      <c r="I2473">
        <f t="shared" si="152"/>
        <v>1</v>
      </c>
      <c r="J2473">
        <f>IF(Table2[[#This Row],[Drained_after_socializing]]="Yes",1,IF(Table2[[#This Row],[Drained_after_socializing]]="No",0,""))</f>
        <v>1</v>
      </c>
      <c r="K2473">
        <f t="shared" si="153"/>
        <v>0</v>
      </c>
      <c r="L2473" t="str">
        <f t="shared" si="154"/>
        <v>Medium</v>
      </c>
      <c r="M2473">
        <f t="shared" si="155"/>
        <v>4.5061608304100043</v>
      </c>
    </row>
    <row r="2474" spans="1:13" x14ac:dyDescent="0.35">
      <c r="A2474">
        <v>9</v>
      </c>
      <c r="B2474" t="s">
        <v>9</v>
      </c>
      <c r="C2474">
        <v>0</v>
      </c>
      <c r="D2474">
        <v>0</v>
      </c>
      <c r="E2474" t="s">
        <v>9</v>
      </c>
      <c r="F2474">
        <v>5</v>
      </c>
      <c r="G2474">
        <v>2</v>
      </c>
      <c r="H2474" t="s">
        <v>10</v>
      </c>
      <c r="I2474">
        <f t="shared" si="152"/>
        <v>1</v>
      </c>
      <c r="J2474">
        <f>IF(Table2[[#This Row],[Drained_after_socializing]]="Yes",1,IF(Table2[[#This Row],[Drained_after_socializing]]="No",0,""))</f>
        <v>1</v>
      </c>
      <c r="K2474">
        <f t="shared" si="153"/>
        <v>0</v>
      </c>
      <c r="L2474" t="str">
        <f t="shared" si="154"/>
        <v>High</v>
      </c>
      <c r="M2474">
        <f t="shared" si="155"/>
        <v>4.5061608304100043</v>
      </c>
    </row>
    <row r="2475" spans="1:13" x14ac:dyDescent="0.35">
      <c r="A2475">
        <v>10</v>
      </c>
      <c r="B2475" t="s">
        <v>9</v>
      </c>
      <c r="C2475">
        <v>0</v>
      </c>
      <c r="D2475">
        <v>1</v>
      </c>
      <c r="E2475" t="s">
        <v>9</v>
      </c>
      <c r="F2475">
        <v>1</v>
      </c>
      <c r="G2475">
        <v>2</v>
      </c>
      <c r="H2475" t="s">
        <v>10</v>
      </c>
      <c r="I2475">
        <f t="shared" si="152"/>
        <v>1</v>
      </c>
      <c r="J2475">
        <f>IF(Table2[[#This Row],[Drained_after_socializing]]="Yes",1,IF(Table2[[#This Row],[Drained_after_socializing]]="No",0,""))</f>
        <v>1</v>
      </c>
      <c r="K2475">
        <f t="shared" si="153"/>
        <v>0</v>
      </c>
      <c r="L2475" t="str">
        <f t="shared" si="154"/>
        <v>High</v>
      </c>
      <c r="M2475">
        <f t="shared" si="155"/>
        <v>4.5061608304100043</v>
      </c>
    </row>
    <row r="2476" spans="1:13" x14ac:dyDescent="0.35">
      <c r="A2476">
        <v>1</v>
      </c>
      <c r="B2476" t="s">
        <v>7</v>
      </c>
      <c r="C2476">
        <v>9</v>
      </c>
      <c r="D2476">
        <v>5</v>
      </c>
      <c r="E2476" t="s">
        <v>7</v>
      </c>
      <c r="F2476">
        <v>14</v>
      </c>
      <c r="G2476">
        <v>4</v>
      </c>
      <c r="H2476" t="s">
        <v>8</v>
      </c>
      <c r="I2476">
        <f t="shared" si="152"/>
        <v>0</v>
      </c>
      <c r="J2476">
        <f>IF(Table2[[#This Row],[Drained_after_socializing]]="Yes",1,IF(Table2[[#This Row],[Drained_after_socializing]]="No",0,""))</f>
        <v>0</v>
      </c>
      <c r="K2476">
        <f t="shared" si="153"/>
        <v>1</v>
      </c>
      <c r="L2476" t="str">
        <f t="shared" si="154"/>
        <v>Low</v>
      </c>
      <c r="M2476">
        <f t="shared" si="155"/>
        <v>0</v>
      </c>
    </row>
    <row r="2477" spans="1:13" x14ac:dyDescent="0.35">
      <c r="A2477">
        <v>5</v>
      </c>
      <c r="B2477" t="s">
        <v>9</v>
      </c>
      <c r="C2477">
        <v>3.963354475</v>
      </c>
      <c r="D2477">
        <v>2</v>
      </c>
      <c r="E2477" t="s">
        <v>9</v>
      </c>
      <c r="F2477">
        <v>2</v>
      </c>
      <c r="G2477">
        <v>1</v>
      </c>
      <c r="H2477" t="s">
        <v>10</v>
      </c>
      <c r="I2477">
        <f t="shared" si="152"/>
        <v>1</v>
      </c>
      <c r="J2477">
        <f>IF(Table2[[#This Row],[Drained_after_socializing]]="Yes",1,IF(Table2[[#This Row],[Drained_after_socializing]]="No",0,""))</f>
        <v>1</v>
      </c>
      <c r="K2477">
        <f t="shared" si="153"/>
        <v>0</v>
      </c>
      <c r="L2477" t="str">
        <f t="shared" si="154"/>
        <v>Medium</v>
      </c>
      <c r="M2477">
        <f t="shared" si="155"/>
        <v>4.5061608304100043</v>
      </c>
    </row>
    <row r="2478" spans="1:13" x14ac:dyDescent="0.35">
      <c r="A2478">
        <v>10</v>
      </c>
      <c r="B2478" t="s">
        <v>9</v>
      </c>
      <c r="C2478">
        <v>3</v>
      </c>
      <c r="D2478">
        <v>1</v>
      </c>
      <c r="E2478" t="s">
        <v>9</v>
      </c>
      <c r="F2478">
        <v>2</v>
      </c>
      <c r="G2478">
        <v>0</v>
      </c>
      <c r="H2478" t="s">
        <v>10</v>
      </c>
      <c r="I2478">
        <f t="shared" si="152"/>
        <v>1</v>
      </c>
      <c r="J2478">
        <f>IF(Table2[[#This Row],[Drained_after_socializing]]="Yes",1,IF(Table2[[#This Row],[Drained_after_socializing]]="No",0,""))</f>
        <v>1</v>
      </c>
      <c r="K2478">
        <f t="shared" si="153"/>
        <v>0</v>
      </c>
      <c r="L2478" t="str">
        <f t="shared" si="154"/>
        <v>High</v>
      </c>
      <c r="M2478">
        <f t="shared" si="155"/>
        <v>4.5061608304100043</v>
      </c>
    </row>
    <row r="2479" spans="1:13" x14ac:dyDescent="0.35">
      <c r="A2479">
        <v>3</v>
      </c>
      <c r="B2479" t="s">
        <v>7</v>
      </c>
      <c r="C2479">
        <v>9</v>
      </c>
      <c r="D2479">
        <v>3</v>
      </c>
      <c r="E2479" t="s">
        <v>7</v>
      </c>
      <c r="F2479">
        <v>8</v>
      </c>
      <c r="G2479">
        <v>4</v>
      </c>
      <c r="H2479" t="s">
        <v>8</v>
      </c>
      <c r="I2479">
        <f t="shared" si="152"/>
        <v>0</v>
      </c>
      <c r="J2479">
        <f>IF(Table2[[#This Row],[Drained_after_socializing]]="Yes",1,IF(Table2[[#This Row],[Drained_after_socializing]]="No",0,""))</f>
        <v>0</v>
      </c>
      <c r="K2479">
        <f t="shared" si="153"/>
        <v>1</v>
      </c>
      <c r="L2479" t="str">
        <f t="shared" si="154"/>
        <v>Low</v>
      </c>
      <c r="M2479">
        <f t="shared" si="155"/>
        <v>0</v>
      </c>
    </row>
    <row r="2480" spans="1:13" x14ac:dyDescent="0.35">
      <c r="A2480">
        <v>0</v>
      </c>
      <c r="B2480" t="s">
        <v>7</v>
      </c>
      <c r="C2480">
        <v>8</v>
      </c>
      <c r="D2480">
        <v>7</v>
      </c>
      <c r="E2480" t="s">
        <v>7</v>
      </c>
      <c r="F2480">
        <v>13</v>
      </c>
      <c r="G2480">
        <v>9</v>
      </c>
      <c r="H2480" t="s">
        <v>10</v>
      </c>
      <c r="I2480">
        <f t="shared" si="152"/>
        <v>0</v>
      </c>
      <c r="J2480">
        <f>IF(Table2[[#This Row],[Drained_after_socializing]]="Yes",1,IF(Table2[[#This Row],[Drained_after_socializing]]="No",0,""))</f>
        <v>0</v>
      </c>
      <c r="K2480">
        <f t="shared" si="153"/>
        <v>0</v>
      </c>
      <c r="L2480" t="str">
        <f t="shared" si="154"/>
        <v>Low</v>
      </c>
      <c r="M2480">
        <f t="shared" si="155"/>
        <v>4.5061608304100043</v>
      </c>
    </row>
    <row r="2481" spans="1:13" x14ac:dyDescent="0.35">
      <c r="A2481">
        <v>0</v>
      </c>
      <c r="B2481" t="s">
        <v>7</v>
      </c>
      <c r="C2481">
        <v>6</v>
      </c>
      <c r="D2481">
        <v>5</v>
      </c>
      <c r="E2481" t="s">
        <v>7</v>
      </c>
      <c r="F2481">
        <v>14</v>
      </c>
      <c r="G2481">
        <v>5</v>
      </c>
      <c r="H2481" t="s">
        <v>8</v>
      </c>
      <c r="I2481">
        <f t="shared" si="152"/>
        <v>0</v>
      </c>
      <c r="J2481">
        <f>IF(Table2[[#This Row],[Drained_after_socializing]]="Yes",1,IF(Table2[[#This Row],[Drained_after_socializing]]="No",0,""))</f>
        <v>0</v>
      </c>
      <c r="K2481">
        <f t="shared" si="153"/>
        <v>1</v>
      </c>
      <c r="L2481" t="str">
        <f t="shared" si="154"/>
        <v>Low</v>
      </c>
      <c r="M2481">
        <f t="shared" si="155"/>
        <v>0</v>
      </c>
    </row>
    <row r="2482" spans="1:13" x14ac:dyDescent="0.35">
      <c r="A2482">
        <v>3</v>
      </c>
      <c r="B2482" t="s">
        <v>7</v>
      </c>
      <c r="C2482">
        <v>6</v>
      </c>
      <c r="D2482">
        <v>4</v>
      </c>
      <c r="E2482" t="s">
        <v>7</v>
      </c>
      <c r="F2482">
        <v>8</v>
      </c>
      <c r="G2482">
        <v>5</v>
      </c>
      <c r="H2482" t="s">
        <v>8</v>
      </c>
      <c r="I2482">
        <f t="shared" si="152"/>
        <v>0</v>
      </c>
      <c r="J2482">
        <f>IF(Table2[[#This Row],[Drained_after_socializing]]="Yes",1,IF(Table2[[#This Row],[Drained_after_socializing]]="No",0,""))</f>
        <v>0</v>
      </c>
      <c r="K2482">
        <f t="shared" si="153"/>
        <v>1</v>
      </c>
      <c r="L2482" t="str">
        <f t="shared" si="154"/>
        <v>Low</v>
      </c>
      <c r="M2482">
        <f t="shared" si="155"/>
        <v>0</v>
      </c>
    </row>
    <row r="2483" spans="1:13" x14ac:dyDescent="0.35">
      <c r="A2483">
        <v>9</v>
      </c>
      <c r="B2483" t="s">
        <v>9</v>
      </c>
      <c r="C2483">
        <v>3</v>
      </c>
      <c r="D2483">
        <v>0</v>
      </c>
      <c r="E2483" t="s">
        <v>9</v>
      </c>
      <c r="F2483">
        <v>1</v>
      </c>
      <c r="G2483">
        <v>0</v>
      </c>
      <c r="H2483" t="s">
        <v>10</v>
      </c>
      <c r="I2483">
        <f t="shared" si="152"/>
        <v>1</v>
      </c>
      <c r="J2483">
        <f>IF(Table2[[#This Row],[Drained_after_socializing]]="Yes",1,IF(Table2[[#This Row],[Drained_after_socializing]]="No",0,""))</f>
        <v>1</v>
      </c>
      <c r="K2483">
        <f t="shared" si="153"/>
        <v>0</v>
      </c>
      <c r="L2483" t="str">
        <f t="shared" si="154"/>
        <v>High</v>
      </c>
      <c r="M2483">
        <f t="shared" si="155"/>
        <v>4.5061608304100043</v>
      </c>
    </row>
    <row r="2484" spans="1:13" x14ac:dyDescent="0.35">
      <c r="A2484">
        <v>11</v>
      </c>
      <c r="B2484" t="s">
        <v>9</v>
      </c>
      <c r="C2484">
        <v>3</v>
      </c>
      <c r="D2484">
        <v>2</v>
      </c>
      <c r="E2484" t="s">
        <v>9</v>
      </c>
      <c r="F2484">
        <v>3</v>
      </c>
      <c r="G2484">
        <v>1</v>
      </c>
      <c r="H2484" t="s">
        <v>10</v>
      </c>
      <c r="I2484">
        <f t="shared" si="152"/>
        <v>1</v>
      </c>
      <c r="J2484">
        <f>IF(Table2[[#This Row],[Drained_after_socializing]]="Yes",1,IF(Table2[[#This Row],[Drained_after_socializing]]="No",0,""))</f>
        <v>1</v>
      </c>
      <c r="K2484">
        <f t="shared" si="153"/>
        <v>0</v>
      </c>
      <c r="L2484" t="str">
        <f t="shared" si="154"/>
        <v>High</v>
      </c>
      <c r="M2484">
        <f t="shared" si="155"/>
        <v>4.5061608304100043</v>
      </c>
    </row>
    <row r="2485" spans="1:13" x14ac:dyDescent="0.35">
      <c r="A2485">
        <v>8</v>
      </c>
      <c r="B2485" t="s">
        <v>9</v>
      </c>
      <c r="C2485">
        <v>1</v>
      </c>
      <c r="D2485">
        <v>0</v>
      </c>
      <c r="E2485" t="s">
        <v>9</v>
      </c>
      <c r="F2485">
        <v>1</v>
      </c>
      <c r="G2485">
        <v>0</v>
      </c>
      <c r="H2485" t="s">
        <v>8</v>
      </c>
      <c r="I2485">
        <f t="shared" si="152"/>
        <v>1</v>
      </c>
      <c r="J2485">
        <f>IF(Table2[[#This Row],[Drained_after_socializing]]="Yes",1,IF(Table2[[#This Row],[Drained_after_socializing]]="No",0,""))</f>
        <v>1</v>
      </c>
      <c r="K2485">
        <f t="shared" si="153"/>
        <v>1</v>
      </c>
      <c r="L2485" t="str">
        <f t="shared" si="154"/>
        <v>High</v>
      </c>
      <c r="M2485">
        <f t="shared" si="155"/>
        <v>0</v>
      </c>
    </row>
    <row r="2486" spans="1:13" x14ac:dyDescent="0.35">
      <c r="A2486">
        <v>1</v>
      </c>
      <c r="B2486" t="s">
        <v>7</v>
      </c>
      <c r="C2486">
        <v>8</v>
      </c>
      <c r="D2486">
        <v>4</v>
      </c>
      <c r="E2486" t="s">
        <v>7</v>
      </c>
      <c r="F2486">
        <v>15</v>
      </c>
      <c r="G2486">
        <v>6</v>
      </c>
      <c r="H2486" t="s">
        <v>8</v>
      </c>
      <c r="I2486">
        <f t="shared" si="152"/>
        <v>0</v>
      </c>
      <c r="J2486">
        <f>IF(Table2[[#This Row],[Drained_after_socializing]]="Yes",1,IF(Table2[[#This Row],[Drained_after_socializing]]="No",0,""))</f>
        <v>0</v>
      </c>
      <c r="K2486">
        <f t="shared" si="153"/>
        <v>1</v>
      </c>
      <c r="L2486" t="str">
        <f t="shared" si="154"/>
        <v>Low</v>
      </c>
      <c r="M2486">
        <f t="shared" si="155"/>
        <v>0</v>
      </c>
    </row>
    <row r="2487" spans="1:13" x14ac:dyDescent="0.35">
      <c r="A2487">
        <v>9</v>
      </c>
      <c r="B2487" t="s">
        <v>9</v>
      </c>
      <c r="C2487">
        <v>0</v>
      </c>
      <c r="D2487">
        <v>2</v>
      </c>
      <c r="E2487" t="s">
        <v>9</v>
      </c>
      <c r="F2487">
        <v>1</v>
      </c>
      <c r="G2487">
        <v>1</v>
      </c>
      <c r="H2487" t="s">
        <v>10</v>
      </c>
      <c r="I2487">
        <f t="shared" si="152"/>
        <v>1</v>
      </c>
      <c r="J2487">
        <f>IF(Table2[[#This Row],[Drained_after_socializing]]="Yes",1,IF(Table2[[#This Row],[Drained_after_socializing]]="No",0,""))</f>
        <v>1</v>
      </c>
      <c r="K2487">
        <f t="shared" si="153"/>
        <v>0</v>
      </c>
      <c r="L2487" t="str">
        <f t="shared" si="154"/>
        <v>High</v>
      </c>
      <c r="M2487">
        <f t="shared" si="155"/>
        <v>4.5061608304100043</v>
      </c>
    </row>
    <row r="2488" spans="1:13" x14ac:dyDescent="0.35">
      <c r="A2488">
        <v>11</v>
      </c>
      <c r="B2488" t="s">
        <v>9</v>
      </c>
      <c r="C2488">
        <v>1</v>
      </c>
      <c r="D2488">
        <v>2</v>
      </c>
      <c r="E2488" t="s">
        <v>9</v>
      </c>
      <c r="F2488">
        <v>3</v>
      </c>
      <c r="G2488">
        <v>1</v>
      </c>
      <c r="H2488" t="s">
        <v>8</v>
      </c>
      <c r="I2488">
        <f t="shared" si="152"/>
        <v>1</v>
      </c>
      <c r="J2488">
        <f>IF(Table2[[#This Row],[Drained_after_socializing]]="Yes",1,IF(Table2[[#This Row],[Drained_after_socializing]]="No",0,""))</f>
        <v>1</v>
      </c>
      <c r="K2488">
        <f t="shared" si="153"/>
        <v>1</v>
      </c>
      <c r="L2488" t="str">
        <f t="shared" si="154"/>
        <v>High</v>
      </c>
      <c r="M2488">
        <f t="shared" si="155"/>
        <v>0</v>
      </c>
    </row>
    <row r="2489" spans="1:13" x14ac:dyDescent="0.35">
      <c r="A2489">
        <v>5</v>
      </c>
      <c r="B2489" t="s">
        <v>9</v>
      </c>
      <c r="C2489">
        <v>0</v>
      </c>
      <c r="D2489">
        <v>1</v>
      </c>
      <c r="E2489" t="s">
        <v>9</v>
      </c>
      <c r="F2489">
        <v>1</v>
      </c>
      <c r="G2489">
        <v>2</v>
      </c>
      <c r="H2489" t="s">
        <v>10</v>
      </c>
      <c r="I2489">
        <f t="shared" si="152"/>
        <v>1</v>
      </c>
      <c r="J2489">
        <f>IF(Table2[[#This Row],[Drained_after_socializing]]="Yes",1,IF(Table2[[#This Row],[Drained_after_socializing]]="No",0,""))</f>
        <v>1</v>
      </c>
      <c r="K2489">
        <f t="shared" si="153"/>
        <v>0</v>
      </c>
      <c r="L2489" t="str">
        <f t="shared" si="154"/>
        <v>Medium</v>
      </c>
      <c r="M2489">
        <f t="shared" si="155"/>
        <v>4.5061608304100043</v>
      </c>
    </row>
    <row r="2490" spans="1:13" x14ac:dyDescent="0.35">
      <c r="A2490">
        <v>1</v>
      </c>
      <c r="B2490" t="s">
        <v>7</v>
      </c>
      <c r="C2490">
        <v>9</v>
      </c>
      <c r="D2490">
        <v>5</v>
      </c>
      <c r="E2490" t="s">
        <v>7</v>
      </c>
      <c r="F2490">
        <v>12</v>
      </c>
      <c r="G2490">
        <v>9</v>
      </c>
      <c r="H2490" t="s">
        <v>8</v>
      </c>
      <c r="I2490">
        <f t="shared" si="152"/>
        <v>0</v>
      </c>
      <c r="J2490">
        <f>IF(Table2[[#This Row],[Drained_after_socializing]]="Yes",1,IF(Table2[[#This Row],[Drained_after_socializing]]="No",0,""))</f>
        <v>0</v>
      </c>
      <c r="K2490">
        <f t="shared" si="153"/>
        <v>1</v>
      </c>
      <c r="L2490" t="str">
        <f t="shared" si="154"/>
        <v>Low</v>
      </c>
      <c r="M2490">
        <f t="shared" si="155"/>
        <v>0</v>
      </c>
    </row>
    <row r="2491" spans="1:13" x14ac:dyDescent="0.35">
      <c r="A2491">
        <v>4.5058160029999996</v>
      </c>
      <c r="B2491" t="s">
        <v>9</v>
      </c>
      <c r="C2491">
        <v>0</v>
      </c>
      <c r="D2491">
        <v>1</v>
      </c>
      <c r="E2491" t="s">
        <v>9</v>
      </c>
      <c r="F2491">
        <v>3</v>
      </c>
      <c r="G2491">
        <v>1</v>
      </c>
      <c r="H2491" t="s">
        <v>10</v>
      </c>
      <c r="I2491">
        <f t="shared" si="152"/>
        <v>1</v>
      </c>
      <c r="J2491">
        <f>IF(Table2[[#This Row],[Drained_after_socializing]]="Yes",1,IF(Table2[[#This Row],[Drained_after_socializing]]="No",0,""))</f>
        <v>1</v>
      </c>
      <c r="K2491">
        <f t="shared" si="153"/>
        <v>0</v>
      </c>
      <c r="L2491" t="str">
        <f t="shared" si="154"/>
        <v>Medium</v>
      </c>
      <c r="M2491">
        <f t="shared" si="155"/>
        <v>4.5061608304100043</v>
      </c>
    </row>
    <row r="2492" spans="1:13" x14ac:dyDescent="0.35">
      <c r="A2492">
        <v>0</v>
      </c>
      <c r="B2492" t="s">
        <v>7</v>
      </c>
      <c r="C2492">
        <v>4</v>
      </c>
      <c r="D2492">
        <v>6</v>
      </c>
      <c r="E2492" t="s">
        <v>7</v>
      </c>
      <c r="F2492">
        <v>9</v>
      </c>
      <c r="G2492">
        <v>7</v>
      </c>
      <c r="H2492" t="s">
        <v>8</v>
      </c>
      <c r="I2492">
        <f t="shared" si="152"/>
        <v>0</v>
      </c>
      <c r="J2492">
        <f>IF(Table2[[#This Row],[Drained_after_socializing]]="Yes",1,IF(Table2[[#This Row],[Drained_after_socializing]]="No",0,""))</f>
        <v>0</v>
      </c>
      <c r="K2492">
        <f t="shared" si="153"/>
        <v>1</v>
      </c>
      <c r="L2492" t="str">
        <f t="shared" si="154"/>
        <v>Low</v>
      </c>
      <c r="M2492">
        <f t="shared" si="155"/>
        <v>0</v>
      </c>
    </row>
    <row r="2493" spans="1:13" x14ac:dyDescent="0.35">
      <c r="A2493">
        <v>1</v>
      </c>
      <c r="B2493" t="s">
        <v>7</v>
      </c>
      <c r="C2493">
        <v>8</v>
      </c>
      <c r="D2493">
        <v>3</v>
      </c>
      <c r="E2493" t="s">
        <v>7</v>
      </c>
      <c r="F2493">
        <v>7</v>
      </c>
      <c r="G2493">
        <v>3</v>
      </c>
      <c r="H2493" t="s">
        <v>8</v>
      </c>
      <c r="I2493">
        <f t="shared" si="152"/>
        <v>0</v>
      </c>
      <c r="J2493">
        <f>IF(Table2[[#This Row],[Drained_after_socializing]]="Yes",1,IF(Table2[[#This Row],[Drained_after_socializing]]="No",0,""))</f>
        <v>0</v>
      </c>
      <c r="K2493">
        <f t="shared" si="153"/>
        <v>1</v>
      </c>
      <c r="L2493" t="str">
        <f t="shared" si="154"/>
        <v>Low</v>
      </c>
      <c r="M2493">
        <f t="shared" si="155"/>
        <v>0</v>
      </c>
    </row>
    <row r="2494" spans="1:13" x14ac:dyDescent="0.35">
      <c r="A2494">
        <v>2</v>
      </c>
      <c r="B2494" t="s">
        <v>7</v>
      </c>
      <c r="C2494">
        <v>8</v>
      </c>
      <c r="D2494">
        <v>3</v>
      </c>
      <c r="E2494" t="s">
        <v>7</v>
      </c>
      <c r="F2494">
        <v>15</v>
      </c>
      <c r="G2494">
        <v>7</v>
      </c>
      <c r="H2494" t="s">
        <v>8</v>
      </c>
      <c r="I2494">
        <f t="shared" si="152"/>
        <v>0</v>
      </c>
      <c r="J2494">
        <f>IF(Table2[[#This Row],[Drained_after_socializing]]="Yes",1,IF(Table2[[#This Row],[Drained_after_socializing]]="No",0,""))</f>
        <v>0</v>
      </c>
      <c r="K2494">
        <f t="shared" si="153"/>
        <v>1</v>
      </c>
      <c r="L2494" t="str">
        <f t="shared" si="154"/>
        <v>Low</v>
      </c>
      <c r="M2494">
        <f t="shared" si="155"/>
        <v>0</v>
      </c>
    </row>
    <row r="2495" spans="1:13" x14ac:dyDescent="0.35">
      <c r="A2495">
        <v>1</v>
      </c>
      <c r="B2495" t="s">
        <v>7</v>
      </c>
      <c r="C2495">
        <v>5</v>
      </c>
      <c r="D2495">
        <v>6</v>
      </c>
      <c r="E2495" t="s">
        <v>7</v>
      </c>
      <c r="F2495">
        <v>5</v>
      </c>
      <c r="G2495">
        <v>6</v>
      </c>
      <c r="H2495" t="s">
        <v>8</v>
      </c>
      <c r="I2495">
        <f t="shared" si="152"/>
        <v>0</v>
      </c>
      <c r="J2495">
        <f>IF(Table2[[#This Row],[Drained_after_socializing]]="Yes",1,IF(Table2[[#This Row],[Drained_after_socializing]]="No",0,""))</f>
        <v>0</v>
      </c>
      <c r="K2495">
        <f t="shared" si="153"/>
        <v>1</v>
      </c>
      <c r="L2495" t="str">
        <f t="shared" si="154"/>
        <v>Low</v>
      </c>
      <c r="M2495">
        <f t="shared" si="155"/>
        <v>0</v>
      </c>
    </row>
    <row r="2496" spans="1:13" x14ac:dyDescent="0.35">
      <c r="A2496">
        <v>5</v>
      </c>
      <c r="B2496" t="s">
        <v>9</v>
      </c>
      <c r="C2496">
        <v>3</v>
      </c>
      <c r="D2496">
        <v>2</v>
      </c>
      <c r="E2496" t="s">
        <v>9</v>
      </c>
      <c r="F2496">
        <v>1</v>
      </c>
      <c r="G2496">
        <v>0</v>
      </c>
      <c r="H2496" t="s">
        <v>10</v>
      </c>
      <c r="I2496">
        <f t="shared" si="152"/>
        <v>1</v>
      </c>
      <c r="J2496">
        <f>IF(Table2[[#This Row],[Drained_after_socializing]]="Yes",1,IF(Table2[[#This Row],[Drained_after_socializing]]="No",0,""))</f>
        <v>1</v>
      </c>
      <c r="K2496">
        <f t="shared" si="153"/>
        <v>0</v>
      </c>
      <c r="L2496" t="str">
        <f t="shared" si="154"/>
        <v>Medium</v>
      </c>
      <c r="M2496">
        <f t="shared" si="155"/>
        <v>4.5061608304100043</v>
      </c>
    </row>
    <row r="2497" spans="1:13" x14ac:dyDescent="0.35">
      <c r="A2497">
        <v>6</v>
      </c>
      <c r="B2497" t="s">
        <v>9</v>
      </c>
      <c r="C2497">
        <v>2</v>
      </c>
      <c r="D2497">
        <v>2</v>
      </c>
      <c r="E2497" t="s">
        <v>9</v>
      </c>
      <c r="F2497">
        <v>4</v>
      </c>
      <c r="G2497">
        <v>0</v>
      </c>
      <c r="H2497" t="s">
        <v>10</v>
      </c>
      <c r="I2497">
        <f t="shared" si="152"/>
        <v>1</v>
      </c>
      <c r="J2497">
        <f>IF(Table2[[#This Row],[Drained_after_socializing]]="Yes",1,IF(Table2[[#This Row],[Drained_after_socializing]]="No",0,""))</f>
        <v>1</v>
      </c>
      <c r="K2497">
        <f t="shared" si="153"/>
        <v>0</v>
      </c>
      <c r="L2497" t="str">
        <f t="shared" si="154"/>
        <v>Medium</v>
      </c>
      <c r="M2497">
        <f t="shared" si="155"/>
        <v>4.5061608304100043</v>
      </c>
    </row>
    <row r="2498" spans="1:13" x14ac:dyDescent="0.35">
      <c r="A2498">
        <v>4.5058160029999996</v>
      </c>
      <c r="B2498" t="s">
        <v>9</v>
      </c>
      <c r="C2498">
        <v>3</v>
      </c>
      <c r="D2498">
        <v>2</v>
      </c>
      <c r="E2498" t="s">
        <v>9</v>
      </c>
      <c r="F2498">
        <v>2</v>
      </c>
      <c r="G2498">
        <v>1</v>
      </c>
      <c r="H2498" t="s">
        <v>10</v>
      </c>
      <c r="I2498">
        <f t="shared" ref="I2498:I2561" si="156">IF(B2498="Yes",1,IF(B2498="No",0,""))</f>
        <v>1</v>
      </c>
      <c r="J2498">
        <f>IF(Table2[[#This Row],[Drained_after_socializing]]="Yes",1,IF(Table2[[#This Row],[Drained_after_socializing]]="No",0,""))</f>
        <v>1</v>
      </c>
      <c r="K2498">
        <f t="shared" ref="K2498:K2561" si="157">IF(H2498="Extrovert",1,IF(H2498="Introvert",0,""))</f>
        <v>0</v>
      </c>
      <c r="L2498" t="str">
        <f t="shared" ref="L2498:L2561" si="158">IF(A2498&lt;=3,"Low",IF(A2498&lt;=7,"Medium","High"))</f>
        <v>Medium</v>
      </c>
      <c r="M2498">
        <f t="shared" ref="M2498:M2561" si="159">AVERAGE(IF(H:H="Introvert",A:A))</f>
        <v>4.5061608304100043</v>
      </c>
    </row>
    <row r="2499" spans="1:13" x14ac:dyDescent="0.35">
      <c r="A2499">
        <v>8</v>
      </c>
      <c r="B2499" t="s">
        <v>9</v>
      </c>
      <c r="C2499">
        <v>3</v>
      </c>
      <c r="D2499">
        <v>1</v>
      </c>
      <c r="E2499" t="s">
        <v>9</v>
      </c>
      <c r="F2499">
        <v>3</v>
      </c>
      <c r="G2499">
        <v>3.5647266310000001</v>
      </c>
      <c r="H2499" t="s">
        <v>10</v>
      </c>
      <c r="I2499">
        <f t="shared" si="156"/>
        <v>1</v>
      </c>
      <c r="J2499">
        <f>IF(Table2[[#This Row],[Drained_after_socializing]]="Yes",1,IF(Table2[[#This Row],[Drained_after_socializing]]="No",0,""))</f>
        <v>1</v>
      </c>
      <c r="K2499">
        <f t="shared" si="157"/>
        <v>0</v>
      </c>
      <c r="L2499" t="str">
        <f t="shared" si="158"/>
        <v>High</v>
      </c>
      <c r="M2499">
        <f t="shared" si="159"/>
        <v>4.5061608304100043</v>
      </c>
    </row>
    <row r="2500" spans="1:13" x14ac:dyDescent="0.35">
      <c r="A2500">
        <v>1</v>
      </c>
      <c r="B2500" t="s">
        <v>7</v>
      </c>
      <c r="C2500">
        <v>5</v>
      </c>
      <c r="D2500">
        <v>3</v>
      </c>
      <c r="E2500" t="s">
        <v>7</v>
      </c>
      <c r="F2500">
        <v>5</v>
      </c>
      <c r="G2500">
        <v>7</v>
      </c>
      <c r="H2500" t="s">
        <v>8</v>
      </c>
      <c r="I2500">
        <f t="shared" si="156"/>
        <v>0</v>
      </c>
      <c r="J2500">
        <f>IF(Table2[[#This Row],[Drained_after_socializing]]="Yes",1,IF(Table2[[#This Row],[Drained_after_socializing]]="No",0,""))</f>
        <v>0</v>
      </c>
      <c r="K2500">
        <f t="shared" si="157"/>
        <v>1</v>
      </c>
      <c r="L2500" t="str">
        <f t="shared" si="158"/>
        <v>Low</v>
      </c>
      <c r="M2500">
        <f t="shared" si="159"/>
        <v>0</v>
      </c>
    </row>
    <row r="2501" spans="1:13" x14ac:dyDescent="0.35">
      <c r="A2501">
        <v>2</v>
      </c>
      <c r="B2501" t="s">
        <v>7</v>
      </c>
      <c r="C2501">
        <v>9</v>
      </c>
      <c r="D2501">
        <v>6</v>
      </c>
      <c r="E2501" t="s">
        <v>7</v>
      </c>
      <c r="F2501">
        <v>8</v>
      </c>
      <c r="G2501">
        <v>6</v>
      </c>
      <c r="H2501" t="s">
        <v>10</v>
      </c>
      <c r="I2501">
        <f t="shared" si="156"/>
        <v>0</v>
      </c>
      <c r="J2501">
        <f>IF(Table2[[#This Row],[Drained_after_socializing]]="Yes",1,IF(Table2[[#This Row],[Drained_after_socializing]]="No",0,""))</f>
        <v>0</v>
      </c>
      <c r="K2501">
        <f t="shared" si="157"/>
        <v>0</v>
      </c>
      <c r="L2501" t="str">
        <f t="shared" si="158"/>
        <v>Low</v>
      </c>
      <c r="M2501">
        <f t="shared" si="159"/>
        <v>4.5061608304100043</v>
      </c>
    </row>
    <row r="2502" spans="1:13" x14ac:dyDescent="0.35">
      <c r="A2502">
        <v>9</v>
      </c>
      <c r="B2502" t="s">
        <v>9</v>
      </c>
      <c r="C2502">
        <v>2</v>
      </c>
      <c r="D2502">
        <v>0</v>
      </c>
      <c r="E2502" t="s">
        <v>9</v>
      </c>
      <c r="F2502">
        <v>2</v>
      </c>
      <c r="G2502">
        <v>1</v>
      </c>
      <c r="H2502" t="s">
        <v>10</v>
      </c>
      <c r="I2502">
        <f t="shared" si="156"/>
        <v>1</v>
      </c>
      <c r="J2502">
        <f>IF(Table2[[#This Row],[Drained_after_socializing]]="Yes",1,IF(Table2[[#This Row],[Drained_after_socializing]]="No",0,""))</f>
        <v>1</v>
      </c>
      <c r="K2502">
        <f t="shared" si="157"/>
        <v>0</v>
      </c>
      <c r="L2502" t="str">
        <f t="shared" si="158"/>
        <v>High</v>
      </c>
      <c r="M2502">
        <f t="shared" si="159"/>
        <v>4.5061608304100043</v>
      </c>
    </row>
    <row r="2503" spans="1:13" x14ac:dyDescent="0.35">
      <c r="A2503">
        <v>2</v>
      </c>
      <c r="B2503" t="s">
        <v>7</v>
      </c>
      <c r="C2503">
        <v>5</v>
      </c>
      <c r="D2503">
        <v>4</v>
      </c>
      <c r="E2503" t="s">
        <v>7</v>
      </c>
      <c r="F2503">
        <v>5</v>
      </c>
      <c r="G2503">
        <v>9</v>
      </c>
      <c r="H2503" t="s">
        <v>8</v>
      </c>
      <c r="I2503">
        <f t="shared" si="156"/>
        <v>0</v>
      </c>
      <c r="J2503">
        <f>IF(Table2[[#This Row],[Drained_after_socializing]]="Yes",1,IF(Table2[[#This Row],[Drained_after_socializing]]="No",0,""))</f>
        <v>0</v>
      </c>
      <c r="K2503">
        <f t="shared" si="157"/>
        <v>1</v>
      </c>
      <c r="L2503" t="str">
        <f t="shared" si="158"/>
        <v>Low</v>
      </c>
      <c r="M2503">
        <f t="shared" si="159"/>
        <v>0</v>
      </c>
    </row>
    <row r="2504" spans="1:13" x14ac:dyDescent="0.35">
      <c r="A2504">
        <v>4.5058160029999996</v>
      </c>
      <c r="B2504" t="s">
        <v>7</v>
      </c>
      <c r="C2504">
        <v>5</v>
      </c>
      <c r="D2504">
        <v>3</v>
      </c>
      <c r="E2504" t="s">
        <v>7</v>
      </c>
      <c r="F2504">
        <v>11</v>
      </c>
      <c r="G2504">
        <v>9</v>
      </c>
      <c r="H2504" t="s">
        <v>8</v>
      </c>
      <c r="I2504">
        <f t="shared" si="156"/>
        <v>0</v>
      </c>
      <c r="J2504">
        <f>IF(Table2[[#This Row],[Drained_after_socializing]]="Yes",1,IF(Table2[[#This Row],[Drained_after_socializing]]="No",0,""))</f>
        <v>0</v>
      </c>
      <c r="K2504">
        <f t="shared" si="157"/>
        <v>1</v>
      </c>
      <c r="L2504" t="str">
        <f t="shared" si="158"/>
        <v>Medium</v>
      </c>
      <c r="M2504">
        <f t="shared" si="159"/>
        <v>0</v>
      </c>
    </row>
    <row r="2505" spans="1:13" x14ac:dyDescent="0.35">
      <c r="A2505">
        <v>3</v>
      </c>
      <c r="B2505" t="s">
        <v>7</v>
      </c>
      <c r="C2505">
        <v>6</v>
      </c>
      <c r="D2505">
        <v>4</v>
      </c>
      <c r="E2505" t="s">
        <v>7</v>
      </c>
      <c r="F2505">
        <v>5</v>
      </c>
      <c r="G2505">
        <v>3.5647266310000001</v>
      </c>
      <c r="H2505" t="s">
        <v>8</v>
      </c>
      <c r="I2505">
        <f t="shared" si="156"/>
        <v>0</v>
      </c>
      <c r="J2505">
        <f>IF(Table2[[#This Row],[Drained_after_socializing]]="Yes",1,IF(Table2[[#This Row],[Drained_after_socializing]]="No",0,""))</f>
        <v>0</v>
      </c>
      <c r="K2505">
        <f t="shared" si="157"/>
        <v>1</v>
      </c>
      <c r="L2505" t="str">
        <f t="shared" si="158"/>
        <v>Low</v>
      </c>
      <c r="M2505">
        <f t="shared" si="159"/>
        <v>0</v>
      </c>
    </row>
    <row r="2506" spans="1:13" x14ac:dyDescent="0.35">
      <c r="A2506">
        <v>3</v>
      </c>
      <c r="B2506" t="s">
        <v>7</v>
      </c>
      <c r="C2506">
        <v>8</v>
      </c>
      <c r="D2506">
        <v>5</v>
      </c>
      <c r="E2506" t="s">
        <v>7</v>
      </c>
      <c r="F2506">
        <v>15</v>
      </c>
      <c r="G2506">
        <v>3</v>
      </c>
      <c r="H2506" t="s">
        <v>8</v>
      </c>
      <c r="I2506">
        <f t="shared" si="156"/>
        <v>0</v>
      </c>
      <c r="J2506">
        <f>IF(Table2[[#This Row],[Drained_after_socializing]]="Yes",1,IF(Table2[[#This Row],[Drained_after_socializing]]="No",0,""))</f>
        <v>0</v>
      </c>
      <c r="K2506">
        <f t="shared" si="157"/>
        <v>1</v>
      </c>
      <c r="L2506" t="str">
        <f t="shared" si="158"/>
        <v>Low</v>
      </c>
      <c r="M2506">
        <f t="shared" si="159"/>
        <v>0</v>
      </c>
    </row>
    <row r="2507" spans="1:13" x14ac:dyDescent="0.35">
      <c r="A2507">
        <v>8</v>
      </c>
      <c r="B2507" t="s">
        <v>9</v>
      </c>
      <c r="C2507">
        <v>0</v>
      </c>
      <c r="D2507">
        <v>1</v>
      </c>
      <c r="E2507" t="s">
        <v>9</v>
      </c>
      <c r="F2507">
        <v>2</v>
      </c>
      <c r="G2507">
        <v>0</v>
      </c>
      <c r="H2507" t="s">
        <v>10</v>
      </c>
      <c r="I2507">
        <f t="shared" si="156"/>
        <v>1</v>
      </c>
      <c r="J2507">
        <f>IF(Table2[[#This Row],[Drained_after_socializing]]="Yes",1,IF(Table2[[#This Row],[Drained_after_socializing]]="No",0,""))</f>
        <v>1</v>
      </c>
      <c r="K2507">
        <f t="shared" si="157"/>
        <v>0</v>
      </c>
      <c r="L2507" t="str">
        <f t="shared" si="158"/>
        <v>High</v>
      </c>
      <c r="M2507">
        <f t="shared" si="159"/>
        <v>4.5061608304100043</v>
      </c>
    </row>
    <row r="2508" spans="1:13" x14ac:dyDescent="0.35">
      <c r="A2508">
        <v>0</v>
      </c>
      <c r="B2508" t="s">
        <v>7</v>
      </c>
      <c r="C2508">
        <v>9</v>
      </c>
      <c r="D2508">
        <v>5</v>
      </c>
      <c r="E2508" t="s">
        <v>7</v>
      </c>
      <c r="F2508">
        <v>11</v>
      </c>
      <c r="G2508">
        <v>5</v>
      </c>
      <c r="H2508" t="s">
        <v>10</v>
      </c>
      <c r="I2508">
        <f t="shared" si="156"/>
        <v>0</v>
      </c>
      <c r="J2508">
        <f>IF(Table2[[#This Row],[Drained_after_socializing]]="Yes",1,IF(Table2[[#This Row],[Drained_after_socializing]]="No",0,""))</f>
        <v>0</v>
      </c>
      <c r="K2508">
        <f t="shared" si="157"/>
        <v>0</v>
      </c>
      <c r="L2508" t="str">
        <f t="shared" si="158"/>
        <v>Low</v>
      </c>
      <c r="M2508">
        <f t="shared" si="159"/>
        <v>4.5061608304100043</v>
      </c>
    </row>
    <row r="2509" spans="1:13" x14ac:dyDescent="0.35">
      <c r="A2509">
        <v>2</v>
      </c>
      <c r="B2509" t="s">
        <v>7</v>
      </c>
      <c r="C2509">
        <v>6</v>
      </c>
      <c r="D2509">
        <v>5</v>
      </c>
      <c r="E2509" t="s">
        <v>7</v>
      </c>
      <c r="F2509">
        <v>6</v>
      </c>
      <c r="G2509">
        <v>3</v>
      </c>
      <c r="H2509" t="s">
        <v>8</v>
      </c>
      <c r="I2509">
        <f t="shared" si="156"/>
        <v>0</v>
      </c>
      <c r="J2509">
        <f>IF(Table2[[#This Row],[Drained_after_socializing]]="Yes",1,IF(Table2[[#This Row],[Drained_after_socializing]]="No",0,""))</f>
        <v>0</v>
      </c>
      <c r="K2509">
        <f t="shared" si="157"/>
        <v>1</v>
      </c>
      <c r="L2509" t="str">
        <f t="shared" si="158"/>
        <v>Low</v>
      </c>
      <c r="M2509">
        <f t="shared" si="159"/>
        <v>0</v>
      </c>
    </row>
    <row r="2510" spans="1:13" x14ac:dyDescent="0.35">
      <c r="A2510">
        <v>0</v>
      </c>
      <c r="B2510" t="s">
        <v>7</v>
      </c>
      <c r="C2510">
        <v>4</v>
      </c>
      <c r="D2510">
        <v>5</v>
      </c>
      <c r="E2510" t="s">
        <v>7</v>
      </c>
      <c r="F2510">
        <v>11</v>
      </c>
      <c r="G2510">
        <v>5</v>
      </c>
      <c r="H2510" t="s">
        <v>8</v>
      </c>
      <c r="I2510">
        <f t="shared" si="156"/>
        <v>0</v>
      </c>
      <c r="J2510">
        <f>IF(Table2[[#This Row],[Drained_after_socializing]]="Yes",1,IF(Table2[[#This Row],[Drained_after_socializing]]="No",0,""))</f>
        <v>0</v>
      </c>
      <c r="K2510">
        <f t="shared" si="157"/>
        <v>1</v>
      </c>
      <c r="L2510" t="str">
        <f t="shared" si="158"/>
        <v>Low</v>
      </c>
      <c r="M2510">
        <f t="shared" si="159"/>
        <v>0</v>
      </c>
    </row>
    <row r="2511" spans="1:13" x14ac:dyDescent="0.35">
      <c r="A2511">
        <v>5</v>
      </c>
      <c r="B2511" t="s">
        <v>9</v>
      </c>
      <c r="C2511">
        <v>3</v>
      </c>
      <c r="D2511">
        <v>2</v>
      </c>
      <c r="E2511" t="s">
        <v>9</v>
      </c>
      <c r="F2511">
        <v>2</v>
      </c>
      <c r="G2511">
        <v>2</v>
      </c>
      <c r="H2511" t="s">
        <v>10</v>
      </c>
      <c r="I2511">
        <f t="shared" si="156"/>
        <v>1</v>
      </c>
      <c r="J2511">
        <f>IF(Table2[[#This Row],[Drained_after_socializing]]="Yes",1,IF(Table2[[#This Row],[Drained_after_socializing]]="No",0,""))</f>
        <v>1</v>
      </c>
      <c r="K2511">
        <f t="shared" si="157"/>
        <v>0</v>
      </c>
      <c r="L2511" t="str">
        <f t="shared" si="158"/>
        <v>Medium</v>
      </c>
      <c r="M2511">
        <f t="shared" si="159"/>
        <v>4.5061608304100043</v>
      </c>
    </row>
    <row r="2512" spans="1:13" x14ac:dyDescent="0.35">
      <c r="A2512">
        <v>2</v>
      </c>
      <c r="B2512" t="s">
        <v>7</v>
      </c>
      <c r="C2512">
        <v>4</v>
      </c>
      <c r="D2512">
        <v>3</v>
      </c>
      <c r="E2512" t="s">
        <v>7</v>
      </c>
      <c r="F2512">
        <v>8</v>
      </c>
      <c r="G2512">
        <v>8</v>
      </c>
      <c r="H2512" t="s">
        <v>8</v>
      </c>
      <c r="I2512">
        <f t="shared" si="156"/>
        <v>0</v>
      </c>
      <c r="J2512">
        <f>IF(Table2[[#This Row],[Drained_after_socializing]]="Yes",1,IF(Table2[[#This Row],[Drained_after_socializing]]="No",0,""))</f>
        <v>0</v>
      </c>
      <c r="K2512">
        <f t="shared" si="157"/>
        <v>1</v>
      </c>
      <c r="L2512" t="str">
        <f t="shared" si="158"/>
        <v>Low</v>
      </c>
      <c r="M2512">
        <f t="shared" si="159"/>
        <v>0</v>
      </c>
    </row>
    <row r="2513" spans="1:13" x14ac:dyDescent="0.35">
      <c r="A2513">
        <v>10</v>
      </c>
      <c r="B2513" t="s">
        <v>9</v>
      </c>
      <c r="C2513">
        <v>1</v>
      </c>
      <c r="D2513">
        <v>2</v>
      </c>
      <c r="E2513" t="s">
        <v>9</v>
      </c>
      <c r="F2513">
        <v>2</v>
      </c>
      <c r="G2513">
        <v>1</v>
      </c>
      <c r="H2513" t="s">
        <v>10</v>
      </c>
      <c r="I2513">
        <f t="shared" si="156"/>
        <v>1</v>
      </c>
      <c r="J2513">
        <f>IF(Table2[[#This Row],[Drained_after_socializing]]="Yes",1,IF(Table2[[#This Row],[Drained_after_socializing]]="No",0,""))</f>
        <v>1</v>
      </c>
      <c r="K2513">
        <f t="shared" si="157"/>
        <v>0</v>
      </c>
      <c r="L2513" t="str">
        <f t="shared" si="158"/>
        <v>High</v>
      </c>
      <c r="M2513">
        <f t="shared" si="159"/>
        <v>4.5061608304100043</v>
      </c>
    </row>
    <row r="2514" spans="1:13" x14ac:dyDescent="0.35">
      <c r="A2514">
        <v>9</v>
      </c>
      <c r="B2514" t="s">
        <v>9</v>
      </c>
      <c r="C2514">
        <v>3</v>
      </c>
      <c r="D2514">
        <v>0</v>
      </c>
      <c r="E2514" t="s">
        <v>9</v>
      </c>
      <c r="F2514">
        <v>4</v>
      </c>
      <c r="G2514">
        <v>0</v>
      </c>
      <c r="H2514" t="s">
        <v>10</v>
      </c>
      <c r="I2514">
        <f t="shared" si="156"/>
        <v>1</v>
      </c>
      <c r="J2514">
        <f>IF(Table2[[#This Row],[Drained_after_socializing]]="Yes",1,IF(Table2[[#This Row],[Drained_after_socializing]]="No",0,""))</f>
        <v>1</v>
      </c>
      <c r="K2514">
        <f t="shared" si="157"/>
        <v>0</v>
      </c>
      <c r="L2514" t="str">
        <f t="shared" si="158"/>
        <v>High</v>
      </c>
      <c r="M2514">
        <f t="shared" si="159"/>
        <v>4.5061608304100043</v>
      </c>
    </row>
    <row r="2515" spans="1:13" x14ac:dyDescent="0.35">
      <c r="A2515">
        <v>0</v>
      </c>
      <c r="B2515" t="s">
        <v>7</v>
      </c>
      <c r="C2515">
        <v>5</v>
      </c>
      <c r="D2515">
        <v>5</v>
      </c>
      <c r="E2515" t="s">
        <v>7</v>
      </c>
      <c r="F2515">
        <v>14</v>
      </c>
      <c r="G2515">
        <v>5</v>
      </c>
      <c r="H2515" t="s">
        <v>8</v>
      </c>
      <c r="I2515">
        <f t="shared" si="156"/>
        <v>0</v>
      </c>
      <c r="J2515">
        <f>IF(Table2[[#This Row],[Drained_after_socializing]]="Yes",1,IF(Table2[[#This Row],[Drained_after_socializing]]="No",0,""))</f>
        <v>0</v>
      </c>
      <c r="K2515">
        <f t="shared" si="157"/>
        <v>1</v>
      </c>
      <c r="L2515" t="str">
        <f t="shared" si="158"/>
        <v>Low</v>
      </c>
      <c r="M2515">
        <f t="shared" si="159"/>
        <v>0</v>
      </c>
    </row>
    <row r="2516" spans="1:13" x14ac:dyDescent="0.35">
      <c r="A2516">
        <v>3</v>
      </c>
      <c r="B2516" t="s">
        <v>7</v>
      </c>
      <c r="C2516">
        <v>7</v>
      </c>
      <c r="D2516">
        <v>6</v>
      </c>
      <c r="E2516" t="s">
        <v>7</v>
      </c>
      <c r="F2516">
        <v>13</v>
      </c>
      <c r="G2516">
        <v>9</v>
      </c>
      <c r="H2516" t="s">
        <v>8</v>
      </c>
      <c r="I2516">
        <f t="shared" si="156"/>
        <v>0</v>
      </c>
      <c r="J2516">
        <f>IF(Table2[[#This Row],[Drained_after_socializing]]="Yes",1,IF(Table2[[#This Row],[Drained_after_socializing]]="No",0,""))</f>
        <v>0</v>
      </c>
      <c r="K2516">
        <f t="shared" si="157"/>
        <v>1</v>
      </c>
      <c r="L2516" t="str">
        <f t="shared" si="158"/>
        <v>Low</v>
      </c>
      <c r="M2516">
        <f t="shared" si="159"/>
        <v>0</v>
      </c>
    </row>
    <row r="2517" spans="1:13" x14ac:dyDescent="0.35">
      <c r="A2517">
        <v>1</v>
      </c>
      <c r="B2517" t="s">
        <v>7</v>
      </c>
      <c r="C2517">
        <v>6</v>
      </c>
      <c r="D2517">
        <v>6</v>
      </c>
      <c r="E2517" t="s">
        <v>7</v>
      </c>
      <c r="F2517">
        <v>5</v>
      </c>
      <c r="G2517">
        <v>8</v>
      </c>
      <c r="H2517" t="s">
        <v>8</v>
      </c>
      <c r="I2517">
        <f t="shared" si="156"/>
        <v>0</v>
      </c>
      <c r="J2517">
        <f>IF(Table2[[#This Row],[Drained_after_socializing]]="Yes",1,IF(Table2[[#This Row],[Drained_after_socializing]]="No",0,""))</f>
        <v>0</v>
      </c>
      <c r="K2517">
        <f t="shared" si="157"/>
        <v>1</v>
      </c>
      <c r="L2517" t="str">
        <f t="shared" si="158"/>
        <v>Low</v>
      </c>
      <c r="M2517">
        <f t="shared" si="159"/>
        <v>0</v>
      </c>
    </row>
    <row r="2518" spans="1:13" x14ac:dyDescent="0.35">
      <c r="A2518">
        <v>6</v>
      </c>
      <c r="B2518" t="s">
        <v>7</v>
      </c>
      <c r="C2518">
        <v>3.963354475</v>
      </c>
      <c r="D2518">
        <v>1</v>
      </c>
      <c r="E2518" t="s">
        <v>9</v>
      </c>
      <c r="F2518">
        <v>2</v>
      </c>
      <c r="G2518">
        <v>2</v>
      </c>
      <c r="H2518" t="s">
        <v>10</v>
      </c>
      <c r="I2518">
        <f t="shared" si="156"/>
        <v>0</v>
      </c>
      <c r="J2518">
        <f>IF(Table2[[#This Row],[Drained_after_socializing]]="Yes",1,IF(Table2[[#This Row],[Drained_after_socializing]]="No",0,""))</f>
        <v>1</v>
      </c>
      <c r="K2518">
        <f t="shared" si="157"/>
        <v>0</v>
      </c>
      <c r="L2518" t="str">
        <f t="shared" si="158"/>
        <v>Medium</v>
      </c>
      <c r="M2518">
        <f t="shared" si="159"/>
        <v>4.5061608304100043</v>
      </c>
    </row>
    <row r="2519" spans="1:13" x14ac:dyDescent="0.35">
      <c r="A2519">
        <v>3</v>
      </c>
      <c r="B2519" t="s">
        <v>7</v>
      </c>
      <c r="C2519">
        <v>5</v>
      </c>
      <c r="D2519">
        <v>5</v>
      </c>
      <c r="E2519" t="s">
        <v>7</v>
      </c>
      <c r="F2519">
        <v>13</v>
      </c>
      <c r="G2519">
        <v>9</v>
      </c>
      <c r="H2519" t="s">
        <v>8</v>
      </c>
      <c r="I2519">
        <f t="shared" si="156"/>
        <v>0</v>
      </c>
      <c r="J2519">
        <f>IF(Table2[[#This Row],[Drained_after_socializing]]="Yes",1,IF(Table2[[#This Row],[Drained_after_socializing]]="No",0,""))</f>
        <v>0</v>
      </c>
      <c r="K2519">
        <f t="shared" si="157"/>
        <v>1</v>
      </c>
      <c r="L2519" t="str">
        <f t="shared" si="158"/>
        <v>Low</v>
      </c>
      <c r="M2519">
        <f t="shared" si="159"/>
        <v>0</v>
      </c>
    </row>
    <row r="2520" spans="1:13" x14ac:dyDescent="0.35">
      <c r="A2520">
        <v>7</v>
      </c>
      <c r="B2520" t="s">
        <v>9</v>
      </c>
      <c r="C2520">
        <v>1</v>
      </c>
      <c r="D2520">
        <v>2</v>
      </c>
      <c r="E2520" t="s">
        <v>9</v>
      </c>
      <c r="F2520">
        <v>2</v>
      </c>
      <c r="G2520">
        <v>0</v>
      </c>
      <c r="H2520" t="s">
        <v>10</v>
      </c>
      <c r="I2520">
        <f t="shared" si="156"/>
        <v>1</v>
      </c>
      <c r="J2520">
        <f>IF(Table2[[#This Row],[Drained_after_socializing]]="Yes",1,IF(Table2[[#This Row],[Drained_after_socializing]]="No",0,""))</f>
        <v>1</v>
      </c>
      <c r="K2520">
        <f t="shared" si="157"/>
        <v>0</v>
      </c>
      <c r="L2520" t="str">
        <f t="shared" si="158"/>
        <v>Medium</v>
      </c>
      <c r="M2520">
        <f t="shared" si="159"/>
        <v>4.5061608304100043</v>
      </c>
    </row>
    <row r="2521" spans="1:13" x14ac:dyDescent="0.35">
      <c r="A2521">
        <v>6</v>
      </c>
      <c r="B2521" t="s">
        <v>9</v>
      </c>
      <c r="C2521">
        <v>1</v>
      </c>
      <c r="D2521">
        <v>0</v>
      </c>
      <c r="E2521" t="s">
        <v>9</v>
      </c>
      <c r="F2521">
        <v>5</v>
      </c>
      <c r="G2521">
        <v>2</v>
      </c>
      <c r="H2521" t="s">
        <v>10</v>
      </c>
      <c r="I2521">
        <f t="shared" si="156"/>
        <v>1</v>
      </c>
      <c r="J2521">
        <f>IF(Table2[[#This Row],[Drained_after_socializing]]="Yes",1,IF(Table2[[#This Row],[Drained_after_socializing]]="No",0,""))</f>
        <v>1</v>
      </c>
      <c r="K2521">
        <f t="shared" si="157"/>
        <v>0</v>
      </c>
      <c r="L2521" t="str">
        <f t="shared" si="158"/>
        <v>Medium</v>
      </c>
      <c r="M2521">
        <f t="shared" si="159"/>
        <v>4.5061608304100043</v>
      </c>
    </row>
    <row r="2522" spans="1:13" x14ac:dyDescent="0.35">
      <c r="A2522">
        <v>0</v>
      </c>
      <c r="B2522" t="s">
        <v>7</v>
      </c>
      <c r="C2522">
        <v>9</v>
      </c>
      <c r="D2522">
        <v>3</v>
      </c>
      <c r="E2522" t="s">
        <v>7</v>
      </c>
      <c r="F2522">
        <v>12</v>
      </c>
      <c r="G2522">
        <v>8</v>
      </c>
      <c r="H2522" t="s">
        <v>8</v>
      </c>
      <c r="I2522">
        <f t="shared" si="156"/>
        <v>0</v>
      </c>
      <c r="J2522">
        <f>IF(Table2[[#This Row],[Drained_after_socializing]]="Yes",1,IF(Table2[[#This Row],[Drained_after_socializing]]="No",0,""))</f>
        <v>0</v>
      </c>
      <c r="K2522">
        <f t="shared" si="157"/>
        <v>1</v>
      </c>
      <c r="L2522" t="str">
        <f t="shared" si="158"/>
        <v>Low</v>
      </c>
      <c r="M2522">
        <f t="shared" si="159"/>
        <v>0</v>
      </c>
    </row>
    <row r="2523" spans="1:13" x14ac:dyDescent="0.35">
      <c r="A2523">
        <v>3</v>
      </c>
      <c r="B2523" t="s">
        <v>7</v>
      </c>
      <c r="C2523">
        <v>4</v>
      </c>
      <c r="D2523">
        <v>3</v>
      </c>
      <c r="E2523" t="s">
        <v>7</v>
      </c>
      <c r="F2523">
        <v>12</v>
      </c>
      <c r="G2523">
        <v>7</v>
      </c>
      <c r="H2523" t="s">
        <v>8</v>
      </c>
      <c r="I2523">
        <f t="shared" si="156"/>
        <v>0</v>
      </c>
      <c r="J2523">
        <f>IF(Table2[[#This Row],[Drained_after_socializing]]="Yes",1,IF(Table2[[#This Row],[Drained_after_socializing]]="No",0,""))</f>
        <v>0</v>
      </c>
      <c r="K2523">
        <f t="shared" si="157"/>
        <v>1</v>
      </c>
      <c r="L2523" t="str">
        <f t="shared" si="158"/>
        <v>Low</v>
      </c>
      <c r="M2523">
        <f t="shared" si="159"/>
        <v>0</v>
      </c>
    </row>
    <row r="2524" spans="1:13" x14ac:dyDescent="0.35">
      <c r="A2524">
        <v>9</v>
      </c>
      <c r="B2524" t="s">
        <v>9</v>
      </c>
      <c r="C2524">
        <v>2</v>
      </c>
      <c r="D2524">
        <v>1</v>
      </c>
      <c r="E2524" t="s">
        <v>9</v>
      </c>
      <c r="F2524">
        <v>4</v>
      </c>
      <c r="G2524">
        <v>0</v>
      </c>
      <c r="H2524" t="s">
        <v>8</v>
      </c>
      <c r="I2524">
        <f t="shared" si="156"/>
        <v>1</v>
      </c>
      <c r="J2524">
        <f>IF(Table2[[#This Row],[Drained_after_socializing]]="Yes",1,IF(Table2[[#This Row],[Drained_after_socializing]]="No",0,""))</f>
        <v>1</v>
      </c>
      <c r="K2524">
        <f t="shared" si="157"/>
        <v>1</v>
      </c>
      <c r="L2524" t="str">
        <f t="shared" si="158"/>
        <v>High</v>
      </c>
      <c r="M2524">
        <f t="shared" si="159"/>
        <v>0</v>
      </c>
    </row>
    <row r="2525" spans="1:13" x14ac:dyDescent="0.35">
      <c r="A2525">
        <v>1</v>
      </c>
      <c r="B2525" t="s">
        <v>7</v>
      </c>
      <c r="C2525">
        <v>4</v>
      </c>
      <c r="D2525">
        <v>6</v>
      </c>
      <c r="E2525" t="s">
        <v>7</v>
      </c>
      <c r="F2525">
        <v>5</v>
      </c>
      <c r="G2525">
        <v>3</v>
      </c>
      <c r="H2525" t="s">
        <v>8</v>
      </c>
      <c r="I2525">
        <f t="shared" si="156"/>
        <v>0</v>
      </c>
      <c r="J2525">
        <f>IF(Table2[[#This Row],[Drained_after_socializing]]="Yes",1,IF(Table2[[#This Row],[Drained_after_socializing]]="No",0,""))</f>
        <v>0</v>
      </c>
      <c r="K2525">
        <f t="shared" si="157"/>
        <v>1</v>
      </c>
      <c r="L2525" t="str">
        <f t="shared" si="158"/>
        <v>Low</v>
      </c>
      <c r="M2525">
        <f t="shared" si="159"/>
        <v>0</v>
      </c>
    </row>
    <row r="2526" spans="1:13" x14ac:dyDescent="0.35">
      <c r="A2526">
        <v>0</v>
      </c>
      <c r="B2526" t="s">
        <v>7</v>
      </c>
      <c r="C2526">
        <v>5</v>
      </c>
      <c r="D2526">
        <v>6</v>
      </c>
      <c r="E2526" t="s">
        <v>7</v>
      </c>
      <c r="F2526">
        <v>12</v>
      </c>
      <c r="G2526">
        <v>4</v>
      </c>
      <c r="H2526" t="s">
        <v>8</v>
      </c>
      <c r="I2526">
        <f t="shared" si="156"/>
        <v>0</v>
      </c>
      <c r="J2526">
        <f>IF(Table2[[#This Row],[Drained_after_socializing]]="Yes",1,IF(Table2[[#This Row],[Drained_after_socializing]]="No",0,""))</f>
        <v>0</v>
      </c>
      <c r="K2526">
        <f t="shared" si="157"/>
        <v>1</v>
      </c>
      <c r="L2526" t="str">
        <f t="shared" si="158"/>
        <v>Low</v>
      </c>
      <c r="M2526">
        <f t="shared" si="159"/>
        <v>0</v>
      </c>
    </row>
    <row r="2527" spans="1:13" x14ac:dyDescent="0.35">
      <c r="A2527">
        <v>7</v>
      </c>
      <c r="B2527" t="s">
        <v>9</v>
      </c>
      <c r="C2527">
        <v>0</v>
      </c>
      <c r="D2527">
        <v>0</v>
      </c>
      <c r="E2527" t="s">
        <v>9</v>
      </c>
      <c r="F2527">
        <v>1</v>
      </c>
      <c r="G2527">
        <v>1</v>
      </c>
      <c r="H2527" t="s">
        <v>8</v>
      </c>
      <c r="I2527">
        <f t="shared" si="156"/>
        <v>1</v>
      </c>
      <c r="J2527">
        <f>IF(Table2[[#This Row],[Drained_after_socializing]]="Yes",1,IF(Table2[[#This Row],[Drained_after_socializing]]="No",0,""))</f>
        <v>1</v>
      </c>
      <c r="K2527">
        <f t="shared" si="157"/>
        <v>1</v>
      </c>
      <c r="L2527" t="str">
        <f t="shared" si="158"/>
        <v>Medium</v>
      </c>
      <c r="M2527">
        <f t="shared" si="159"/>
        <v>0</v>
      </c>
    </row>
    <row r="2528" spans="1:13" x14ac:dyDescent="0.35">
      <c r="A2528">
        <v>8</v>
      </c>
      <c r="B2528" t="s">
        <v>7</v>
      </c>
      <c r="C2528">
        <v>3</v>
      </c>
      <c r="D2528">
        <v>3</v>
      </c>
      <c r="E2528" t="s">
        <v>9</v>
      </c>
      <c r="F2528">
        <v>5</v>
      </c>
      <c r="G2528">
        <v>0</v>
      </c>
      <c r="H2528" t="s">
        <v>10</v>
      </c>
      <c r="I2528">
        <f t="shared" si="156"/>
        <v>0</v>
      </c>
      <c r="J2528">
        <f>IF(Table2[[#This Row],[Drained_after_socializing]]="Yes",1,IF(Table2[[#This Row],[Drained_after_socializing]]="No",0,""))</f>
        <v>1</v>
      </c>
      <c r="K2528">
        <f t="shared" si="157"/>
        <v>0</v>
      </c>
      <c r="L2528" t="str">
        <f t="shared" si="158"/>
        <v>High</v>
      </c>
      <c r="M2528">
        <f t="shared" si="159"/>
        <v>4.5061608304100043</v>
      </c>
    </row>
    <row r="2529" spans="1:13" x14ac:dyDescent="0.35">
      <c r="A2529">
        <v>4.5058160029999996</v>
      </c>
      <c r="B2529" t="s">
        <v>9</v>
      </c>
      <c r="C2529">
        <v>1</v>
      </c>
      <c r="D2529">
        <v>0</v>
      </c>
      <c r="E2529" t="s">
        <v>7</v>
      </c>
      <c r="F2529">
        <v>5</v>
      </c>
      <c r="G2529">
        <v>1</v>
      </c>
      <c r="H2529" t="s">
        <v>10</v>
      </c>
      <c r="I2529">
        <f t="shared" si="156"/>
        <v>1</v>
      </c>
      <c r="J2529">
        <f>IF(Table2[[#This Row],[Drained_after_socializing]]="Yes",1,IF(Table2[[#This Row],[Drained_after_socializing]]="No",0,""))</f>
        <v>0</v>
      </c>
      <c r="K2529">
        <f t="shared" si="157"/>
        <v>0</v>
      </c>
      <c r="L2529" t="str">
        <f t="shared" si="158"/>
        <v>Medium</v>
      </c>
      <c r="M2529">
        <f t="shared" si="159"/>
        <v>4.5061608304100043</v>
      </c>
    </row>
    <row r="2530" spans="1:13" x14ac:dyDescent="0.35">
      <c r="A2530">
        <v>4</v>
      </c>
      <c r="B2530" t="s">
        <v>9</v>
      </c>
      <c r="C2530">
        <v>0</v>
      </c>
      <c r="D2530">
        <v>1</v>
      </c>
      <c r="E2530" t="s">
        <v>9</v>
      </c>
      <c r="F2530">
        <v>1</v>
      </c>
      <c r="G2530">
        <v>0</v>
      </c>
      <c r="H2530" t="s">
        <v>10</v>
      </c>
      <c r="I2530">
        <f t="shared" si="156"/>
        <v>1</v>
      </c>
      <c r="J2530">
        <f>IF(Table2[[#This Row],[Drained_after_socializing]]="Yes",1,IF(Table2[[#This Row],[Drained_after_socializing]]="No",0,""))</f>
        <v>1</v>
      </c>
      <c r="K2530">
        <f t="shared" si="157"/>
        <v>0</v>
      </c>
      <c r="L2530" t="str">
        <f t="shared" si="158"/>
        <v>Medium</v>
      </c>
      <c r="M2530">
        <f t="shared" si="159"/>
        <v>4.5061608304100043</v>
      </c>
    </row>
    <row r="2531" spans="1:13" x14ac:dyDescent="0.35">
      <c r="A2531">
        <v>10</v>
      </c>
      <c r="B2531" t="s">
        <v>9</v>
      </c>
      <c r="C2531">
        <v>3</v>
      </c>
      <c r="D2531">
        <v>1</v>
      </c>
      <c r="E2531" t="s">
        <v>9</v>
      </c>
      <c r="F2531">
        <v>3</v>
      </c>
      <c r="G2531">
        <v>2</v>
      </c>
      <c r="H2531" t="s">
        <v>10</v>
      </c>
      <c r="I2531">
        <f t="shared" si="156"/>
        <v>1</v>
      </c>
      <c r="J2531">
        <f>IF(Table2[[#This Row],[Drained_after_socializing]]="Yes",1,IF(Table2[[#This Row],[Drained_after_socializing]]="No",0,""))</f>
        <v>1</v>
      </c>
      <c r="K2531">
        <f t="shared" si="157"/>
        <v>0</v>
      </c>
      <c r="L2531" t="str">
        <f t="shared" si="158"/>
        <v>High</v>
      </c>
      <c r="M2531">
        <f t="shared" si="159"/>
        <v>4.5061608304100043</v>
      </c>
    </row>
    <row r="2532" spans="1:13" x14ac:dyDescent="0.35">
      <c r="A2532">
        <v>2</v>
      </c>
      <c r="B2532" t="s">
        <v>7</v>
      </c>
      <c r="C2532">
        <v>7</v>
      </c>
      <c r="D2532">
        <v>3</v>
      </c>
      <c r="E2532" t="s">
        <v>7</v>
      </c>
      <c r="F2532">
        <v>15</v>
      </c>
      <c r="G2532">
        <v>9</v>
      </c>
      <c r="H2532" t="s">
        <v>8</v>
      </c>
      <c r="I2532">
        <f t="shared" si="156"/>
        <v>0</v>
      </c>
      <c r="J2532">
        <f>IF(Table2[[#This Row],[Drained_after_socializing]]="Yes",1,IF(Table2[[#This Row],[Drained_after_socializing]]="No",0,""))</f>
        <v>0</v>
      </c>
      <c r="K2532">
        <f t="shared" si="157"/>
        <v>1</v>
      </c>
      <c r="L2532" t="str">
        <f t="shared" si="158"/>
        <v>Low</v>
      </c>
      <c r="M2532">
        <f t="shared" si="159"/>
        <v>0</v>
      </c>
    </row>
    <row r="2533" spans="1:13" x14ac:dyDescent="0.35">
      <c r="A2533">
        <v>9</v>
      </c>
      <c r="B2533" t="s">
        <v>9</v>
      </c>
      <c r="C2533">
        <v>1</v>
      </c>
      <c r="D2533">
        <v>1</v>
      </c>
      <c r="E2533" t="s">
        <v>9</v>
      </c>
      <c r="F2533">
        <v>1</v>
      </c>
      <c r="G2533">
        <v>0</v>
      </c>
      <c r="H2533" t="s">
        <v>8</v>
      </c>
      <c r="I2533">
        <f t="shared" si="156"/>
        <v>1</v>
      </c>
      <c r="J2533">
        <f>IF(Table2[[#This Row],[Drained_after_socializing]]="Yes",1,IF(Table2[[#This Row],[Drained_after_socializing]]="No",0,""))</f>
        <v>1</v>
      </c>
      <c r="K2533">
        <f t="shared" si="157"/>
        <v>1</v>
      </c>
      <c r="L2533" t="str">
        <f t="shared" si="158"/>
        <v>High</v>
      </c>
      <c r="M2533">
        <f t="shared" si="159"/>
        <v>0</v>
      </c>
    </row>
    <row r="2534" spans="1:13" x14ac:dyDescent="0.35">
      <c r="A2534">
        <v>7</v>
      </c>
      <c r="B2534" t="s">
        <v>9</v>
      </c>
      <c r="C2534">
        <v>1</v>
      </c>
      <c r="D2534">
        <v>0</v>
      </c>
      <c r="E2534" t="s">
        <v>9</v>
      </c>
      <c r="F2534">
        <v>2</v>
      </c>
      <c r="G2534">
        <v>1</v>
      </c>
      <c r="H2534" t="s">
        <v>10</v>
      </c>
      <c r="I2534">
        <f t="shared" si="156"/>
        <v>1</v>
      </c>
      <c r="J2534">
        <f>IF(Table2[[#This Row],[Drained_after_socializing]]="Yes",1,IF(Table2[[#This Row],[Drained_after_socializing]]="No",0,""))</f>
        <v>1</v>
      </c>
      <c r="K2534">
        <f t="shared" si="157"/>
        <v>0</v>
      </c>
      <c r="L2534" t="str">
        <f t="shared" si="158"/>
        <v>Medium</v>
      </c>
      <c r="M2534">
        <f t="shared" si="159"/>
        <v>4.5061608304100043</v>
      </c>
    </row>
    <row r="2535" spans="1:13" x14ac:dyDescent="0.35">
      <c r="A2535">
        <v>9</v>
      </c>
      <c r="B2535" t="s">
        <v>9</v>
      </c>
      <c r="C2535">
        <v>3</v>
      </c>
      <c r="D2535">
        <v>0</v>
      </c>
      <c r="E2535" t="s">
        <v>9</v>
      </c>
      <c r="F2535">
        <v>2</v>
      </c>
      <c r="G2535">
        <v>0</v>
      </c>
      <c r="H2535" t="s">
        <v>10</v>
      </c>
      <c r="I2535">
        <f t="shared" si="156"/>
        <v>1</v>
      </c>
      <c r="J2535">
        <f>IF(Table2[[#This Row],[Drained_after_socializing]]="Yes",1,IF(Table2[[#This Row],[Drained_after_socializing]]="No",0,""))</f>
        <v>1</v>
      </c>
      <c r="K2535">
        <f t="shared" si="157"/>
        <v>0</v>
      </c>
      <c r="L2535" t="str">
        <f t="shared" si="158"/>
        <v>High</v>
      </c>
      <c r="M2535">
        <f t="shared" si="159"/>
        <v>4.5061608304100043</v>
      </c>
    </row>
    <row r="2536" spans="1:13" x14ac:dyDescent="0.35">
      <c r="A2536">
        <v>2</v>
      </c>
      <c r="B2536" t="s">
        <v>7</v>
      </c>
      <c r="C2536">
        <v>5</v>
      </c>
      <c r="D2536">
        <v>3</v>
      </c>
      <c r="E2536" t="s">
        <v>7</v>
      </c>
      <c r="F2536">
        <v>14</v>
      </c>
      <c r="G2536">
        <v>5</v>
      </c>
      <c r="H2536" t="s">
        <v>8</v>
      </c>
      <c r="I2536">
        <f t="shared" si="156"/>
        <v>0</v>
      </c>
      <c r="J2536">
        <f>IF(Table2[[#This Row],[Drained_after_socializing]]="Yes",1,IF(Table2[[#This Row],[Drained_after_socializing]]="No",0,""))</f>
        <v>0</v>
      </c>
      <c r="K2536">
        <f t="shared" si="157"/>
        <v>1</v>
      </c>
      <c r="L2536" t="str">
        <f t="shared" si="158"/>
        <v>Low</v>
      </c>
      <c r="M2536">
        <f t="shared" si="159"/>
        <v>0</v>
      </c>
    </row>
    <row r="2537" spans="1:13" x14ac:dyDescent="0.35">
      <c r="A2537">
        <v>4</v>
      </c>
      <c r="B2537" t="s">
        <v>9</v>
      </c>
      <c r="C2537">
        <v>3</v>
      </c>
      <c r="D2537">
        <v>0</v>
      </c>
      <c r="E2537" t="s">
        <v>9</v>
      </c>
      <c r="F2537">
        <v>4</v>
      </c>
      <c r="G2537">
        <v>0</v>
      </c>
      <c r="H2537" t="s">
        <v>10</v>
      </c>
      <c r="I2537">
        <f t="shared" si="156"/>
        <v>1</v>
      </c>
      <c r="J2537">
        <f>IF(Table2[[#This Row],[Drained_after_socializing]]="Yes",1,IF(Table2[[#This Row],[Drained_after_socializing]]="No",0,""))</f>
        <v>1</v>
      </c>
      <c r="K2537">
        <f t="shared" si="157"/>
        <v>0</v>
      </c>
      <c r="L2537" t="str">
        <f t="shared" si="158"/>
        <v>Medium</v>
      </c>
      <c r="M2537">
        <f t="shared" si="159"/>
        <v>4.5061608304100043</v>
      </c>
    </row>
    <row r="2538" spans="1:13" x14ac:dyDescent="0.35">
      <c r="A2538">
        <v>3</v>
      </c>
      <c r="B2538" t="s">
        <v>7</v>
      </c>
      <c r="C2538">
        <v>6</v>
      </c>
      <c r="D2538">
        <v>3</v>
      </c>
      <c r="E2538" t="s">
        <v>7</v>
      </c>
      <c r="F2538">
        <v>5</v>
      </c>
      <c r="G2538">
        <v>9</v>
      </c>
      <c r="H2538" t="s">
        <v>8</v>
      </c>
      <c r="I2538">
        <f t="shared" si="156"/>
        <v>0</v>
      </c>
      <c r="J2538">
        <f>IF(Table2[[#This Row],[Drained_after_socializing]]="Yes",1,IF(Table2[[#This Row],[Drained_after_socializing]]="No",0,""))</f>
        <v>0</v>
      </c>
      <c r="K2538">
        <f t="shared" si="157"/>
        <v>1</v>
      </c>
      <c r="L2538" t="str">
        <f t="shared" si="158"/>
        <v>Low</v>
      </c>
      <c r="M2538">
        <f t="shared" si="159"/>
        <v>0</v>
      </c>
    </row>
    <row r="2539" spans="1:13" x14ac:dyDescent="0.35">
      <c r="A2539">
        <v>1</v>
      </c>
      <c r="B2539" t="s">
        <v>7</v>
      </c>
      <c r="C2539">
        <v>6</v>
      </c>
      <c r="D2539">
        <v>3</v>
      </c>
      <c r="E2539" t="s">
        <v>7</v>
      </c>
      <c r="F2539">
        <v>8</v>
      </c>
      <c r="G2539">
        <v>6</v>
      </c>
      <c r="H2539" t="s">
        <v>8</v>
      </c>
      <c r="I2539">
        <f t="shared" si="156"/>
        <v>0</v>
      </c>
      <c r="J2539">
        <f>IF(Table2[[#This Row],[Drained_after_socializing]]="Yes",1,IF(Table2[[#This Row],[Drained_after_socializing]]="No",0,""))</f>
        <v>0</v>
      </c>
      <c r="K2539">
        <f t="shared" si="157"/>
        <v>1</v>
      </c>
      <c r="L2539" t="str">
        <f t="shared" si="158"/>
        <v>Low</v>
      </c>
      <c r="M2539">
        <f t="shared" si="159"/>
        <v>0</v>
      </c>
    </row>
    <row r="2540" spans="1:13" x14ac:dyDescent="0.35">
      <c r="A2540">
        <v>0</v>
      </c>
      <c r="B2540" t="s">
        <v>7</v>
      </c>
      <c r="C2540">
        <v>9</v>
      </c>
      <c r="D2540">
        <v>5</v>
      </c>
      <c r="E2540" t="s">
        <v>7</v>
      </c>
      <c r="F2540">
        <v>8</v>
      </c>
      <c r="G2540">
        <v>7</v>
      </c>
      <c r="H2540" t="s">
        <v>8</v>
      </c>
      <c r="I2540">
        <f t="shared" si="156"/>
        <v>0</v>
      </c>
      <c r="J2540">
        <f>IF(Table2[[#This Row],[Drained_after_socializing]]="Yes",1,IF(Table2[[#This Row],[Drained_after_socializing]]="No",0,""))</f>
        <v>0</v>
      </c>
      <c r="K2540">
        <f t="shared" si="157"/>
        <v>1</v>
      </c>
      <c r="L2540" t="str">
        <f t="shared" si="158"/>
        <v>Low</v>
      </c>
      <c r="M2540">
        <f t="shared" si="159"/>
        <v>0</v>
      </c>
    </row>
    <row r="2541" spans="1:13" x14ac:dyDescent="0.35">
      <c r="A2541">
        <v>1</v>
      </c>
      <c r="B2541" t="s">
        <v>7</v>
      </c>
      <c r="C2541">
        <v>9</v>
      </c>
      <c r="D2541">
        <v>3</v>
      </c>
      <c r="E2541" t="s">
        <v>7</v>
      </c>
      <c r="F2541">
        <v>5</v>
      </c>
      <c r="G2541">
        <v>3</v>
      </c>
      <c r="H2541" t="s">
        <v>8</v>
      </c>
      <c r="I2541">
        <f t="shared" si="156"/>
        <v>0</v>
      </c>
      <c r="J2541">
        <f>IF(Table2[[#This Row],[Drained_after_socializing]]="Yes",1,IF(Table2[[#This Row],[Drained_after_socializing]]="No",0,""))</f>
        <v>0</v>
      </c>
      <c r="K2541">
        <f t="shared" si="157"/>
        <v>1</v>
      </c>
      <c r="L2541" t="str">
        <f t="shared" si="158"/>
        <v>Low</v>
      </c>
      <c r="M2541">
        <f t="shared" si="159"/>
        <v>0</v>
      </c>
    </row>
    <row r="2542" spans="1:13" x14ac:dyDescent="0.35">
      <c r="A2542">
        <v>1</v>
      </c>
      <c r="B2542" t="s">
        <v>7</v>
      </c>
      <c r="C2542">
        <v>9</v>
      </c>
      <c r="D2542">
        <v>6</v>
      </c>
      <c r="E2542" t="s">
        <v>7</v>
      </c>
      <c r="F2542">
        <v>14</v>
      </c>
      <c r="G2542">
        <v>7</v>
      </c>
      <c r="H2542" t="s">
        <v>8</v>
      </c>
      <c r="I2542">
        <f t="shared" si="156"/>
        <v>0</v>
      </c>
      <c r="J2542">
        <f>IF(Table2[[#This Row],[Drained_after_socializing]]="Yes",1,IF(Table2[[#This Row],[Drained_after_socializing]]="No",0,""))</f>
        <v>0</v>
      </c>
      <c r="K2542">
        <f t="shared" si="157"/>
        <v>1</v>
      </c>
      <c r="L2542" t="str">
        <f t="shared" si="158"/>
        <v>Low</v>
      </c>
      <c r="M2542">
        <f t="shared" si="159"/>
        <v>0</v>
      </c>
    </row>
    <row r="2543" spans="1:13" x14ac:dyDescent="0.35">
      <c r="A2543">
        <v>4.5058160029999996</v>
      </c>
      <c r="B2543" t="s">
        <v>9</v>
      </c>
      <c r="C2543">
        <v>3</v>
      </c>
      <c r="D2543">
        <v>1</v>
      </c>
      <c r="E2543" t="s">
        <v>9</v>
      </c>
      <c r="F2543">
        <v>4</v>
      </c>
      <c r="G2543">
        <v>2</v>
      </c>
      <c r="H2543" t="s">
        <v>10</v>
      </c>
      <c r="I2543">
        <f t="shared" si="156"/>
        <v>1</v>
      </c>
      <c r="J2543">
        <f>IF(Table2[[#This Row],[Drained_after_socializing]]="Yes",1,IF(Table2[[#This Row],[Drained_after_socializing]]="No",0,""))</f>
        <v>1</v>
      </c>
      <c r="K2543">
        <f t="shared" si="157"/>
        <v>0</v>
      </c>
      <c r="L2543" t="str">
        <f t="shared" si="158"/>
        <v>Medium</v>
      </c>
      <c r="M2543">
        <f t="shared" si="159"/>
        <v>4.5061608304100043</v>
      </c>
    </row>
    <row r="2544" spans="1:13" x14ac:dyDescent="0.35">
      <c r="A2544">
        <v>0</v>
      </c>
      <c r="B2544" t="s">
        <v>7</v>
      </c>
      <c r="C2544">
        <v>9</v>
      </c>
      <c r="D2544">
        <v>5</v>
      </c>
      <c r="E2544" t="s">
        <v>7</v>
      </c>
      <c r="F2544">
        <v>14</v>
      </c>
      <c r="G2544">
        <v>4</v>
      </c>
      <c r="H2544" t="s">
        <v>8</v>
      </c>
      <c r="I2544">
        <f t="shared" si="156"/>
        <v>0</v>
      </c>
      <c r="J2544">
        <f>IF(Table2[[#This Row],[Drained_after_socializing]]="Yes",1,IF(Table2[[#This Row],[Drained_after_socializing]]="No",0,""))</f>
        <v>0</v>
      </c>
      <c r="K2544">
        <f t="shared" si="157"/>
        <v>1</v>
      </c>
      <c r="L2544" t="str">
        <f t="shared" si="158"/>
        <v>Low</v>
      </c>
      <c r="M2544">
        <f t="shared" si="159"/>
        <v>0</v>
      </c>
    </row>
    <row r="2545" spans="1:13" x14ac:dyDescent="0.35">
      <c r="A2545">
        <v>1</v>
      </c>
      <c r="B2545" t="s">
        <v>7</v>
      </c>
      <c r="C2545">
        <v>4</v>
      </c>
      <c r="D2545">
        <v>4</v>
      </c>
      <c r="E2545" t="s">
        <v>7</v>
      </c>
      <c r="F2545">
        <v>13</v>
      </c>
      <c r="G2545">
        <v>7</v>
      </c>
      <c r="H2545" t="s">
        <v>8</v>
      </c>
      <c r="I2545">
        <f t="shared" si="156"/>
        <v>0</v>
      </c>
      <c r="J2545">
        <f>IF(Table2[[#This Row],[Drained_after_socializing]]="Yes",1,IF(Table2[[#This Row],[Drained_after_socializing]]="No",0,""))</f>
        <v>0</v>
      </c>
      <c r="K2545">
        <f t="shared" si="157"/>
        <v>1</v>
      </c>
      <c r="L2545" t="str">
        <f t="shared" si="158"/>
        <v>Low</v>
      </c>
      <c r="M2545">
        <f t="shared" si="159"/>
        <v>0</v>
      </c>
    </row>
    <row r="2546" spans="1:13" x14ac:dyDescent="0.35">
      <c r="A2546">
        <v>7</v>
      </c>
      <c r="B2546" t="s">
        <v>9</v>
      </c>
      <c r="C2546">
        <v>2</v>
      </c>
      <c r="D2546">
        <v>2</v>
      </c>
      <c r="E2546" t="s">
        <v>9</v>
      </c>
      <c r="F2546">
        <v>4</v>
      </c>
      <c r="G2546">
        <v>0</v>
      </c>
      <c r="H2546" t="s">
        <v>10</v>
      </c>
      <c r="I2546">
        <f t="shared" si="156"/>
        <v>1</v>
      </c>
      <c r="J2546">
        <f>IF(Table2[[#This Row],[Drained_after_socializing]]="Yes",1,IF(Table2[[#This Row],[Drained_after_socializing]]="No",0,""))</f>
        <v>1</v>
      </c>
      <c r="K2546">
        <f t="shared" si="157"/>
        <v>0</v>
      </c>
      <c r="L2546" t="str">
        <f t="shared" si="158"/>
        <v>Medium</v>
      </c>
      <c r="M2546">
        <f t="shared" si="159"/>
        <v>4.5061608304100043</v>
      </c>
    </row>
    <row r="2547" spans="1:13" x14ac:dyDescent="0.35">
      <c r="A2547">
        <v>1</v>
      </c>
      <c r="B2547" t="s">
        <v>7</v>
      </c>
      <c r="C2547">
        <v>6</v>
      </c>
      <c r="D2547">
        <v>4</v>
      </c>
      <c r="E2547" t="s">
        <v>7</v>
      </c>
      <c r="F2547">
        <v>5</v>
      </c>
      <c r="G2547">
        <v>6</v>
      </c>
      <c r="H2547" t="s">
        <v>8</v>
      </c>
      <c r="I2547">
        <f t="shared" si="156"/>
        <v>0</v>
      </c>
      <c r="J2547">
        <f>IF(Table2[[#This Row],[Drained_after_socializing]]="Yes",1,IF(Table2[[#This Row],[Drained_after_socializing]]="No",0,""))</f>
        <v>0</v>
      </c>
      <c r="K2547">
        <f t="shared" si="157"/>
        <v>1</v>
      </c>
      <c r="L2547" t="str">
        <f t="shared" si="158"/>
        <v>Low</v>
      </c>
      <c r="M2547">
        <f t="shared" si="159"/>
        <v>0</v>
      </c>
    </row>
    <row r="2548" spans="1:13" x14ac:dyDescent="0.35">
      <c r="A2548">
        <v>1</v>
      </c>
      <c r="B2548" t="s">
        <v>7</v>
      </c>
      <c r="C2548">
        <v>7</v>
      </c>
      <c r="D2548">
        <v>3</v>
      </c>
      <c r="E2548" t="s">
        <v>7</v>
      </c>
      <c r="F2548">
        <v>12</v>
      </c>
      <c r="G2548">
        <v>8</v>
      </c>
      <c r="H2548" t="s">
        <v>8</v>
      </c>
      <c r="I2548">
        <f t="shared" si="156"/>
        <v>0</v>
      </c>
      <c r="J2548">
        <f>IF(Table2[[#This Row],[Drained_after_socializing]]="Yes",1,IF(Table2[[#This Row],[Drained_after_socializing]]="No",0,""))</f>
        <v>0</v>
      </c>
      <c r="K2548">
        <f t="shared" si="157"/>
        <v>1</v>
      </c>
      <c r="L2548" t="str">
        <f t="shared" si="158"/>
        <v>Low</v>
      </c>
      <c r="M2548">
        <f t="shared" si="159"/>
        <v>0</v>
      </c>
    </row>
    <row r="2549" spans="1:13" x14ac:dyDescent="0.35">
      <c r="A2549">
        <v>1</v>
      </c>
      <c r="B2549" t="s">
        <v>7</v>
      </c>
      <c r="C2549">
        <v>7</v>
      </c>
      <c r="D2549">
        <v>4</v>
      </c>
      <c r="E2549" t="s">
        <v>7</v>
      </c>
      <c r="F2549">
        <v>9</v>
      </c>
      <c r="G2549">
        <v>6</v>
      </c>
      <c r="H2549" t="s">
        <v>8</v>
      </c>
      <c r="I2549">
        <f t="shared" si="156"/>
        <v>0</v>
      </c>
      <c r="J2549">
        <f>IF(Table2[[#This Row],[Drained_after_socializing]]="Yes",1,IF(Table2[[#This Row],[Drained_after_socializing]]="No",0,""))</f>
        <v>0</v>
      </c>
      <c r="K2549">
        <f t="shared" si="157"/>
        <v>1</v>
      </c>
      <c r="L2549" t="str">
        <f t="shared" si="158"/>
        <v>Low</v>
      </c>
      <c r="M2549">
        <f t="shared" si="159"/>
        <v>0</v>
      </c>
    </row>
    <row r="2550" spans="1:13" x14ac:dyDescent="0.35">
      <c r="A2550">
        <v>3</v>
      </c>
      <c r="B2550" t="s">
        <v>7</v>
      </c>
      <c r="C2550">
        <v>7</v>
      </c>
      <c r="D2550">
        <v>6</v>
      </c>
      <c r="E2550" t="s">
        <v>7</v>
      </c>
      <c r="F2550">
        <v>6</v>
      </c>
      <c r="G2550">
        <v>4</v>
      </c>
      <c r="H2550" t="s">
        <v>8</v>
      </c>
      <c r="I2550">
        <f t="shared" si="156"/>
        <v>0</v>
      </c>
      <c r="J2550">
        <f>IF(Table2[[#This Row],[Drained_after_socializing]]="Yes",1,IF(Table2[[#This Row],[Drained_after_socializing]]="No",0,""))</f>
        <v>0</v>
      </c>
      <c r="K2550">
        <f t="shared" si="157"/>
        <v>1</v>
      </c>
      <c r="L2550" t="str">
        <f t="shared" si="158"/>
        <v>Low</v>
      </c>
      <c r="M2550">
        <f t="shared" si="159"/>
        <v>0</v>
      </c>
    </row>
    <row r="2551" spans="1:13" x14ac:dyDescent="0.35">
      <c r="A2551">
        <v>0</v>
      </c>
      <c r="B2551" t="s">
        <v>7</v>
      </c>
      <c r="C2551">
        <v>8</v>
      </c>
      <c r="D2551">
        <v>5</v>
      </c>
      <c r="E2551" t="s">
        <v>7</v>
      </c>
      <c r="F2551">
        <v>5</v>
      </c>
      <c r="G2551">
        <v>8</v>
      </c>
      <c r="H2551" t="s">
        <v>8</v>
      </c>
      <c r="I2551">
        <f t="shared" si="156"/>
        <v>0</v>
      </c>
      <c r="J2551">
        <f>IF(Table2[[#This Row],[Drained_after_socializing]]="Yes",1,IF(Table2[[#This Row],[Drained_after_socializing]]="No",0,""))</f>
        <v>0</v>
      </c>
      <c r="K2551">
        <f t="shared" si="157"/>
        <v>1</v>
      </c>
      <c r="L2551" t="str">
        <f t="shared" si="158"/>
        <v>Low</v>
      </c>
      <c r="M2551">
        <f t="shared" si="159"/>
        <v>0</v>
      </c>
    </row>
    <row r="2552" spans="1:13" x14ac:dyDescent="0.35">
      <c r="A2552">
        <v>3</v>
      </c>
      <c r="B2552" t="s">
        <v>7</v>
      </c>
      <c r="C2552">
        <v>7</v>
      </c>
      <c r="D2552">
        <v>4</v>
      </c>
      <c r="E2552" t="s">
        <v>7</v>
      </c>
      <c r="F2552">
        <v>8</v>
      </c>
      <c r="G2552">
        <v>6</v>
      </c>
      <c r="H2552" t="s">
        <v>8</v>
      </c>
      <c r="I2552">
        <f t="shared" si="156"/>
        <v>0</v>
      </c>
      <c r="J2552">
        <f>IF(Table2[[#This Row],[Drained_after_socializing]]="Yes",1,IF(Table2[[#This Row],[Drained_after_socializing]]="No",0,""))</f>
        <v>0</v>
      </c>
      <c r="K2552">
        <f t="shared" si="157"/>
        <v>1</v>
      </c>
      <c r="L2552" t="str">
        <f t="shared" si="158"/>
        <v>Low</v>
      </c>
      <c r="M2552">
        <f t="shared" si="159"/>
        <v>0</v>
      </c>
    </row>
    <row r="2553" spans="1:13" x14ac:dyDescent="0.35">
      <c r="A2553">
        <v>2</v>
      </c>
      <c r="B2553" t="s">
        <v>7</v>
      </c>
      <c r="C2553">
        <v>9</v>
      </c>
      <c r="D2553">
        <v>5</v>
      </c>
      <c r="E2553" t="s">
        <v>7</v>
      </c>
      <c r="F2553">
        <v>11</v>
      </c>
      <c r="G2553">
        <v>6</v>
      </c>
      <c r="H2553" t="s">
        <v>8</v>
      </c>
      <c r="I2553">
        <f t="shared" si="156"/>
        <v>0</v>
      </c>
      <c r="J2553">
        <f>IF(Table2[[#This Row],[Drained_after_socializing]]="Yes",1,IF(Table2[[#This Row],[Drained_after_socializing]]="No",0,""))</f>
        <v>0</v>
      </c>
      <c r="K2553">
        <f t="shared" si="157"/>
        <v>1</v>
      </c>
      <c r="L2553" t="str">
        <f t="shared" si="158"/>
        <v>Low</v>
      </c>
      <c r="M2553">
        <f t="shared" si="159"/>
        <v>0</v>
      </c>
    </row>
    <row r="2554" spans="1:13" x14ac:dyDescent="0.35">
      <c r="A2554">
        <v>3</v>
      </c>
      <c r="B2554" t="s">
        <v>7</v>
      </c>
      <c r="C2554">
        <v>5</v>
      </c>
      <c r="D2554">
        <v>6</v>
      </c>
      <c r="E2554" t="s">
        <v>7</v>
      </c>
      <c r="F2554">
        <v>8</v>
      </c>
      <c r="G2554">
        <v>8</v>
      </c>
      <c r="H2554" t="s">
        <v>8</v>
      </c>
      <c r="I2554">
        <f t="shared" si="156"/>
        <v>0</v>
      </c>
      <c r="J2554">
        <f>IF(Table2[[#This Row],[Drained_after_socializing]]="Yes",1,IF(Table2[[#This Row],[Drained_after_socializing]]="No",0,""))</f>
        <v>0</v>
      </c>
      <c r="K2554">
        <f t="shared" si="157"/>
        <v>1</v>
      </c>
      <c r="L2554" t="str">
        <f t="shared" si="158"/>
        <v>Low</v>
      </c>
      <c r="M2554">
        <f t="shared" si="159"/>
        <v>0</v>
      </c>
    </row>
    <row r="2555" spans="1:13" x14ac:dyDescent="0.35">
      <c r="A2555">
        <v>3</v>
      </c>
      <c r="B2555" t="s">
        <v>7</v>
      </c>
      <c r="C2555">
        <v>6</v>
      </c>
      <c r="D2555">
        <v>4</v>
      </c>
      <c r="E2555" t="s">
        <v>7</v>
      </c>
      <c r="F2555">
        <v>10</v>
      </c>
      <c r="G2555">
        <v>7</v>
      </c>
      <c r="H2555" t="s">
        <v>8</v>
      </c>
      <c r="I2555">
        <f t="shared" si="156"/>
        <v>0</v>
      </c>
      <c r="J2555">
        <f>IF(Table2[[#This Row],[Drained_after_socializing]]="Yes",1,IF(Table2[[#This Row],[Drained_after_socializing]]="No",0,""))</f>
        <v>0</v>
      </c>
      <c r="K2555">
        <f t="shared" si="157"/>
        <v>1</v>
      </c>
      <c r="L2555" t="str">
        <f t="shared" si="158"/>
        <v>Low</v>
      </c>
      <c r="M2555">
        <f t="shared" si="159"/>
        <v>0</v>
      </c>
    </row>
    <row r="2556" spans="1:13" x14ac:dyDescent="0.35">
      <c r="A2556">
        <v>7</v>
      </c>
      <c r="B2556" t="s">
        <v>9</v>
      </c>
      <c r="C2556">
        <v>1</v>
      </c>
      <c r="D2556">
        <v>0</v>
      </c>
      <c r="E2556" t="s">
        <v>9</v>
      </c>
      <c r="F2556">
        <v>2</v>
      </c>
      <c r="G2556">
        <v>1</v>
      </c>
      <c r="H2556" t="s">
        <v>8</v>
      </c>
      <c r="I2556">
        <f t="shared" si="156"/>
        <v>1</v>
      </c>
      <c r="J2556">
        <f>IF(Table2[[#This Row],[Drained_after_socializing]]="Yes",1,IF(Table2[[#This Row],[Drained_after_socializing]]="No",0,""))</f>
        <v>1</v>
      </c>
      <c r="K2556">
        <f t="shared" si="157"/>
        <v>1</v>
      </c>
      <c r="L2556" t="str">
        <f t="shared" si="158"/>
        <v>Medium</v>
      </c>
      <c r="M2556">
        <f t="shared" si="159"/>
        <v>0</v>
      </c>
    </row>
    <row r="2557" spans="1:13" x14ac:dyDescent="0.35">
      <c r="A2557">
        <v>9</v>
      </c>
      <c r="B2557" t="s">
        <v>9</v>
      </c>
      <c r="C2557">
        <v>2</v>
      </c>
      <c r="D2557">
        <v>2</v>
      </c>
      <c r="E2557" t="s">
        <v>9</v>
      </c>
      <c r="F2557">
        <v>1</v>
      </c>
      <c r="G2557">
        <v>0</v>
      </c>
      <c r="H2557" t="s">
        <v>8</v>
      </c>
      <c r="I2557">
        <f t="shared" si="156"/>
        <v>1</v>
      </c>
      <c r="J2557">
        <f>IF(Table2[[#This Row],[Drained_after_socializing]]="Yes",1,IF(Table2[[#This Row],[Drained_after_socializing]]="No",0,""))</f>
        <v>1</v>
      </c>
      <c r="K2557">
        <f t="shared" si="157"/>
        <v>1</v>
      </c>
      <c r="L2557" t="str">
        <f t="shared" si="158"/>
        <v>High</v>
      </c>
      <c r="M2557">
        <f t="shared" si="159"/>
        <v>0</v>
      </c>
    </row>
    <row r="2558" spans="1:13" x14ac:dyDescent="0.35">
      <c r="A2558">
        <v>11</v>
      </c>
      <c r="B2558" t="s">
        <v>9</v>
      </c>
      <c r="C2558">
        <v>2</v>
      </c>
      <c r="D2558">
        <v>2</v>
      </c>
      <c r="E2558" t="s">
        <v>9</v>
      </c>
      <c r="F2558">
        <v>4</v>
      </c>
      <c r="G2558">
        <v>2</v>
      </c>
      <c r="H2558" t="s">
        <v>10</v>
      </c>
      <c r="I2558">
        <f t="shared" si="156"/>
        <v>1</v>
      </c>
      <c r="J2558">
        <f>IF(Table2[[#This Row],[Drained_after_socializing]]="Yes",1,IF(Table2[[#This Row],[Drained_after_socializing]]="No",0,""))</f>
        <v>1</v>
      </c>
      <c r="K2558">
        <f t="shared" si="157"/>
        <v>0</v>
      </c>
      <c r="L2558" t="str">
        <f t="shared" si="158"/>
        <v>High</v>
      </c>
      <c r="M2558">
        <f t="shared" si="159"/>
        <v>4.5061608304100043</v>
      </c>
    </row>
    <row r="2559" spans="1:13" x14ac:dyDescent="0.35">
      <c r="A2559">
        <v>0</v>
      </c>
      <c r="B2559" t="s">
        <v>7</v>
      </c>
      <c r="C2559">
        <v>3.963354475</v>
      </c>
      <c r="D2559">
        <v>3</v>
      </c>
      <c r="E2559" t="s">
        <v>7</v>
      </c>
      <c r="F2559">
        <v>11</v>
      </c>
      <c r="G2559">
        <v>5</v>
      </c>
      <c r="H2559" t="s">
        <v>8</v>
      </c>
      <c r="I2559">
        <f t="shared" si="156"/>
        <v>0</v>
      </c>
      <c r="J2559">
        <f>IF(Table2[[#This Row],[Drained_after_socializing]]="Yes",1,IF(Table2[[#This Row],[Drained_after_socializing]]="No",0,""))</f>
        <v>0</v>
      </c>
      <c r="K2559">
        <f t="shared" si="157"/>
        <v>1</v>
      </c>
      <c r="L2559" t="str">
        <f t="shared" si="158"/>
        <v>Low</v>
      </c>
      <c r="M2559">
        <f t="shared" si="159"/>
        <v>0</v>
      </c>
    </row>
    <row r="2560" spans="1:13" x14ac:dyDescent="0.35">
      <c r="A2560">
        <v>8</v>
      </c>
      <c r="B2560" t="s">
        <v>9</v>
      </c>
      <c r="C2560">
        <v>2</v>
      </c>
      <c r="D2560">
        <v>2</v>
      </c>
      <c r="E2560" t="s">
        <v>9</v>
      </c>
      <c r="F2560">
        <v>2</v>
      </c>
      <c r="G2560">
        <v>0</v>
      </c>
      <c r="H2560" t="s">
        <v>8</v>
      </c>
      <c r="I2560">
        <f t="shared" si="156"/>
        <v>1</v>
      </c>
      <c r="J2560">
        <f>IF(Table2[[#This Row],[Drained_after_socializing]]="Yes",1,IF(Table2[[#This Row],[Drained_after_socializing]]="No",0,""))</f>
        <v>1</v>
      </c>
      <c r="K2560">
        <f t="shared" si="157"/>
        <v>1</v>
      </c>
      <c r="L2560" t="str">
        <f t="shared" si="158"/>
        <v>High</v>
      </c>
      <c r="M2560">
        <f t="shared" si="159"/>
        <v>0</v>
      </c>
    </row>
    <row r="2561" spans="1:13" x14ac:dyDescent="0.35">
      <c r="A2561">
        <v>8</v>
      </c>
      <c r="B2561" t="s">
        <v>9</v>
      </c>
      <c r="C2561">
        <v>2</v>
      </c>
      <c r="D2561">
        <v>0</v>
      </c>
      <c r="E2561" t="s">
        <v>9</v>
      </c>
      <c r="F2561">
        <v>5</v>
      </c>
      <c r="G2561">
        <v>0</v>
      </c>
      <c r="H2561" t="s">
        <v>10</v>
      </c>
      <c r="I2561">
        <f t="shared" si="156"/>
        <v>1</v>
      </c>
      <c r="J2561">
        <f>IF(Table2[[#This Row],[Drained_after_socializing]]="Yes",1,IF(Table2[[#This Row],[Drained_after_socializing]]="No",0,""))</f>
        <v>1</v>
      </c>
      <c r="K2561">
        <f t="shared" si="157"/>
        <v>0</v>
      </c>
      <c r="L2561" t="str">
        <f t="shared" si="158"/>
        <v>High</v>
      </c>
      <c r="M2561">
        <f t="shared" si="159"/>
        <v>4.5061608304100043</v>
      </c>
    </row>
    <row r="2562" spans="1:13" x14ac:dyDescent="0.35">
      <c r="A2562">
        <v>2</v>
      </c>
      <c r="B2562" t="s">
        <v>7</v>
      </c>
      <c r="C2562">
        <v>6</v>
      </c>
      <c r="D2562">
        <v>3</v>
      </c>
      <c r="E2562" t="s">
        <v>7</v>
      </c>
      <c r="F2562">
        <v>10</v>
      </c>
      <c r="G2562">
        <v>3</v>
      </c>
      <c r="H2562" t="s">
        <v>8</v>
      </c>
      <c r="I2562">
        <f t="shared" ref="I2562:I2625" si="160">IF(B2562="Yes",1,IF(B2562="No",0,""))</f>
        <v>0</v>
      </c>
      <c r="J2562">
        <f>IF(Table2[[#This Row],[Drained_after_socializing]]="Yes",1,IF(Table2[[#This Row],[Drained_after_socializing]]="No",0,""))</f>
        <v>0</v>
      </c>
      <c r="K2562">
        <f t="shared" ref="K2562:K2625" si="161">IF(H2562="Extrovert",1,IF(H2562="Introvert",0,""))</f>
        <v>1</v>
      </c>
      <c r="L2562" t="str">
        <f t="shared" ref="L2562:L2625" si="162">IF(A2562&lt;=3,"Low",IF(A2562&lt;=7,"Medium","High"))</f>
        <v>Low</v>
      </c>
      <c r="M2562">
        <f t="shared" ref="M2562:M2625" si="163">AVERAGE(IF(H:H="Introvert",A:A))</f>
        <v>0</v>
      </c>
    </row>
    <row r="2563" spans="1:13" x14ac:dyDescent="0.35">
      <c r="A2563">
        <v>5</v>
      </c>
      <c r="B2563" t="s">
        <v>9</v>
      </c>
      <c r="C2563">
        <v>0</v>
      </c>
      <c r="D2563">
        <v>0</v>
      </c>
      <c r="E2563" t="s">
        <v>9</v>
      </c>
      <c r="F2563">
        <v>1</v>
      </c>
      <c r="G2563">
        <v>2</v>
      </c>
      <c r="H2563" t="s">
        <v>10</v>
      </c>
      <c r="I2563">
        <f t="shared" si="160"/>
        <v>1</v>
      </c>
      <c r="J2563">
        <f>IF(Table2[[#This Row],[Drained_after_socializing]]="Yes",1,IF(Table2[[#This Row],[Drained_after_socializing]]="No",0,""))</f>
        <v>1</v>
      </c>
      <c r="K2563">
        <f t="shared" si="161"/>
        <v>0</v>
      </c>
      <c r="L2563" t="str">
        <f t="shared" si="162"/>
        <v>Medium</v>
      </c>
      <c r="M2563">
        <f t="shared" si="163"/>
        <v>4.5061608304100043</v>
      </c>
    </row>
    <row r="2564" spans="1:13" x14ac:dyDescent="0.35">
      <c r="A2564">
        <v>1</v>
      </c>
      <c r="B2564" t="s">
        <v>7</v>
      </c>
      <c r="C2564">
        <v>6</v>
      </c>
      <c r="D2564">
        <v>5</v>
      </c>
      <c r="E2564" t="s">
        <v>7</v>
      </c>
      <c r="F2564">
        <v>12</v>
      </c>
      <c r="G2564">
        <v>6</v>
      </c>
      <c r="H2564" t="s">
        <v>10</v>
      </c>
      <c r="I2564">
        <f t="shared" si="160"/>
        <v>0</v>
      </c>
      <c r="J2564">
        <f>IF(Table2[[#This Row],[Drained_after_socializing]]="Yes",1,IF(Table2[[#This Row],[Drained_after_socializing]]="No",0,""))</f>
        <v>0</v>
      </c>
      <c r="K2564">
        <f t="shared" si="161"/>
        <v>0</v>
      </c>
      <c r="L2564" t="str">
        <f t="shared" si="162"/>
        <v>Low</v>
      </c>
      <c r="M2564">
        <f t="shared" si="163"/>
        <v>4.5061608304100043</v>
      </c>
    </row>
    <row r="2565" spans="1:13" x14ac:dyDescent="0.35">
      <c r="A2565">
        <v>2</v>
      </c>
      <c r="B2565" t="s">
        <v>7</v>
      </c>
      <c r="C2565">
        <v>9</v>
      </c>
      <c r="D2565">
        <v>5</v>
      </c>
      <c r="E2565" t="s">
        <v>7</v>
      </c>
      <c r="F2565">
        <v>14</v>
      </c>
      <c r="G2565">
        <v>6</v>
      </c>
      <c r="H2565" t="s">
        <v>8</v>
      </c>
      <c r="I2565">
        <f t="shared" si="160"/>
        <v>0</v>
      </c>
      <c r="J2565">
        <f>IF(Table2[[#This Row],[Drained_after_socializing]]="Yes",1,IF(Table2[[#This Row],[Drained_after_socializing]]="No",0,""))</f>
        <v>0</v>
      </c>
      <c r="K2565">
        <f t="shared" si="161"/>
        <v>1</v>
      </c>
      <c r="L2565" t="str">
        <f t="shared" si="162"/>
        <v>Low</v>
      </c>
      <c r="M2565">
        <f t="shared" si="163"/>
        <v>0</v>
      </c>
    </row>
    <row r="2566" spans="1:13" x14ac:dyDescent="0.35">
      <c r="A2566">
        <v>9</v>
      </c>
      <c r="B2566" t="s">
        <v>9</v>
      </c>
      <c r="C2566">
        <v>3</v>
      </c>
      <c r="D2566">
        <v>2</v>
      </c>
      <c r="E2566" t="s">
        <v>7</v>
      </c>
      <c r="F2566">
        <v>2</v>
      </c>
      <c r="G2566">
        <v>0</v>
      </c>
      <c r="H2566" t="s">
        <v>10</v>
      </c>
      <c r="I2566">
        <f t="shared" si="160"/>
        <v>1</v>
      </c>
      <c r="J2566">
        <f>IF(Table2[[#This Row],[Drained_after_socializing]]="Yes",1,IF(Table2[[#This Row],[Drained_after_socializing]]="No",0,""))</f>
        <v>0</v>
      </c>
      <c r="K2566">
        <f t="shared" si="161"/>
        <v>0</v>
      </c>
      <c r="L2566" t="str">
        <f t="shared" si="162"/>
        <v>High</v>
      </c>
      <c r="M2566">
        <f t="shared" si="163"/>
        <v>4.5061608304100043</v>
      </c>
    </row>
    <row r="2567" spans="1:13" x14ac:dyDescent="0.35">
      <c r="A2567">
        <v>1</v>
      </c>
      <c r="B2567" t="s">
        <v>7</v>
      </c>
      <c r="C2567">
        <v>5</v>
      </c>
      <c r="D2567">
        <v>3</v>
      </c>
      <c r="E2567" t="s">
        <v>7</v>
      </c>
      <c r="F2567">
        <v>5</v>
      </c>
      <c r="G2567">
        <v>5</v>
      </c>
      <c r="H2567" t="s">
        <v>8</v>
      </c>
      <c r="I2567">
        <f t="shared" si="160"/>
        <v>0</v>
      </c>
      <c r="J2567">
        <f>IF(Table2[[#This Row],[Drained_after_socializing]]="Yes",1,IF(Table2[[#This Row],[Drained_after_socializing]]="No",0,""))</f>
        <v>0</v>
      </c>
      <c r="K2567">
        <f t="shared" si="161"/>
        <v>1</v>
      </c>
      <c r="L2567" t="str">
        <f t="shared" si="162"/>
        <v>Low</v>
      </c>
      <c r="M2567">
        <f t="shared" si="163"/>
        <v>0</v>
      </c>
    </row>
    <row r="2568" spans="1:13" x14ac:dyDescent="0.35">
      <c r="A2568">
        <v>1</v>
      </c>
      <c r="B2568" t="s">
        <v>7</v>
      </c>
      <c r="C2568">
        <v>6</v>
      </c>
      <c r="D2568">
        <v>3</v>
      </c>
      <c r="E2568" t="s">
        <v>7</v>
      </c>
      <c r="F2568">
        <v>11</v>
      </c>
      <c r="G2568">
        <v>6</v>
      </c>
      <c r="H2568" t="s">
        <v>8</v>
      </c>
      <c r="I2568">
        <f t="shared" si="160"/>
        <v>0</v>
      </c>
      <c r="J2568">
        <f>IF(Table2[[#This Row],[Drained_after_socializing]]="Yes",1,IF(Table2[[#This Row],[Drained_after_socializing]]="No",0,""))</f>
        <v>0</v>
      </c>
      <c r="K2568">
        <f t="shared" si="161"/>
        <v>1</v>
      </c>
      <c r="L2568" t="str">
        <f t="shared" si="162"/>
        <v>Low</v>
      </c>
      <c r="M2568">
        <f t="shared" si="163"/>
        <v>0</v>
      </c>
    </row>
    <row r="2569" spans="1:13" x14ac:dyDescent="0.35">
      <c r="A2569">
        <v>1</v>
      </c>
      <c r="B2569" t="s">
        <v>7</v>
      </c>
      <c r="C2569">
        <v>8</v>
      </c>
      <c r="D2569">
        <v>4</v>
      </c>
      <c r="E2569" t="s">
        <v>7</v>
      </c>
      <c r="F2569">
        <v>14</v>
      </c>
      <c r="G2569">
        <v>7</v>
      </c>
      <c r="H2569" t="s">
        <v>8</v>
      </c>
      <c r="I2569">
        <f t="shared" si="160"/>
        <v>0</v>
      </c>
      <c r="J2569">
        <f>IF(Table2[[#This Row],[Drained_after_socializing]]="Yes",1,IF(Table2[[#This Row],[Drained_after_socializing]]="No",0,""))</f>
        <v>0</v>
      </c>
      <c r="K2569">
        <f t="shared" si="161"/>
        <v>1</v>
      </c>
      <c r="L2569" t="str">
        <f t="shared" si="162"/>
        <v>Low</v>
      </c>
      <c r="M2569">
        <f t="shared" si="163"/>
        <v>0</v>
      </c>
    </row>
    <row r="2570" spans="1:13" x14ac:dyDescent="0.35">
      <c r="A2570">
        <v>9</v>
      </c>
      <c r="B2570" t="s">
        <v>9</v>
      </c>
      <c r="C2570">
        <v>0</v>
      </c>
      <c r="D2570">
        <v>1</v>
      </c>
      <c r="E2570" t="s">
        <v>9</v>
      </c>
      <c r="F2570">
        <v>5</v>
      </c>
      <c r="G2570">
        <v>2</v>
      </c>
      <c r="H2570" t="s">
        <v>10</v>
      </c>
      <c r="I2570">
        <f t="shared" si="160"/>
        <v>1</v>
      </c>
      <c r="J2570">
        <f>IF(Table2[[#This Row],[Drained_after_socializing]]="Yes",1,IF(Table2[[#This Row],[Drained_after_socializing]]="No",0,""))</f>
        <v>1</v>
      </c>
      <c r="K2570">
        <f t="shared" si="161"/>
        <v>0</v>
      </c>
      <c r="L2570" t="str">
        <f t="shared" si="162"/>
        <v>High</v>
      </c>
      <c r="M2570">
        <f t="shared" si="163"/>
        <v>4.5061608304100043</v>
      </c>
    </row>
    <row r="2571" spans="1:13" x14ac:dyDescent="0.35">
      <c r="A2571">
        <v>5</v>
      </c>
      <c r="B2571" t="s">
        <v>9</v>
      </c>
      <c r="C2571">
        <v>3</v>
      </c>
      <c r="D2571">
        <v>0</v>
      </c>
      <c r="E2571" t="s">
        <v>9</v>
      </c>
      <c r="F2571">
        <v>2</v>
      </c>
      <c r="G2571">
        <v>1</v>
      </c>
      <c r="H2571" t="s">
        <v>10</v>
      </c>
      <c r="I2571">
        <f t="shared" si="160"/>
        <v>1</v>
      </c>
      <c r="J2571">
        <f>IF(Table2[[#This Row],[Drained_after_socializing]]="Yes",1,IF(Table2[[#This Row],[Drained_after_socializing]]="No",0,""))</f>
        <v>1</v>
      </c>
      <c r="K2571">
        <f t="shared" si="161"/>
        <v>0</v>
      </c>
      <c r="L2571" t="str">
        <f t="shared" si="162"/>
        <v>Medium</v>
      </c>
      <c r="M2571">
        <f t="shared" si="163"/>
        <v>4.5061608304100043</v>
      </c>
    </row>
    <row r="2572" spans="1:13" x14ac:dyDescent="0.35">
      <c r="A2572">
        <v>11</v>
      </c>
      <c r="B2572" t="s">
        <v>9</v>
      </c>
      <c r="C2572">
        <v>0</v>
      </c>
      <c r="D2572">
        <v>2</v>
      </c>
      <c r="E2572" t="s">
        <v>9</v>
      </c>
      <c r="F2572">
        <v>3</v>
      </c>
      <c r="G2572">
        <v>2</v>
      </c>
      <c r="H2572" t="s">
        <v>8</v>
      </c>
      <c r="I2572">
        <f t="shared" si="160"/>
        <v>1</v>
      </c>
      <c r="J2572">
        <f>IF(Table2[[#This Row],[Drained_after_socializing]]="Yes",1,IF(Table2[[#This Row],[Drained_after_socializing]]="No",0,""))</f>
        <v>1</v>
      </c>
      <c r="K2572">
        <f t="shared" si="161"/>
        <v>1</v>
      </c>
      <c r="L2572" t="str">
        <f t="shared" si="162"/>
        <v>High</v>
      </c>
      <c r="M2572">
        <f t="shared" si="163"/>
        <v>0</v>
      </c>
    </row>
    <row r="2573" spans="1:13" x14ac:dyDescent="0.35">
      <c r="A2573">
        <v>0</v>
      </c>
      <c r="B2573" t="s">
        <v>7</v>
      </c>
      <c r="C2573">
        <v>7</v>
      </c>
      <c r="D2573">
        <v>3</v>
      </c>
      <c r="E2573" t="s">
        <v>7</v>
      </c>
      <c r="F2573">
        <v>6</v>
      </c>
      <c r="G2573">
        <v>4</v>
      </c>
      <c r="H2573" t="s">
        <v>8</v>
      </c>
      <c r="I2573">
        <f t="shared" si="160"/>
        <v>0</v>
      </c>
      <c r="J2573">
        <f>IF(Table2[[#This Row],[Drained_after_socializing]]="Yes",1,IF(Table2[[#This Row],[Drained_after_socializing]]="No",0,""))</f>
        <v>0</v>
      </c>
      <c r="K2573">
        <f t="shared" si="161"/>
        <v>1</v>
      </c>
      <c r="L2573" t="str">
        <f t="shared" si="162"/>
        <v>Low</v>
      </c>
      <c r="M2573">
        <f t="shared" si="163"/>
        <v>0</v>
      </c>
    </row>
    <row r="2574" spans="1:13" x14ac:dyDescent="0.35">
      <c r="A2574">
        <v>2</v>
      </c>
      <c r="B2574" t="s">
        <v>7</v>
      </c>
      <c r="C2574">
        <v>7</v>
      </c>
      <c r="D2574">
        <v>3</v>
      </c>
      <c r="E2574" t="s">
        <v>7</v>
      </c>
      <c r="F2574">
        <v>8</v>
      </c>
      <c r="G2574">
        <v>4</v>
      </c>
      <c r="H2574" t="s">
        <v>8</v>
      </c>
      <c r="I2574">
        <f t="shared" si="160"/>
        <v>0</v>
      </c>
      <c r="J2574">
        <f>IF(Table2[[#This Row],[Drained_after_socializing]]="Yes",1,IF(Table2[[#This Row],[Drained_after_socializing]]="No",0,""))</f>
        <v>0</v>
      </c>
      <c r="K2574">
        <f t="shared" si="161"/>
        <v>1</v>
      </c>
      <c r="L2574" t="str">
        <f t="shared" si="162"/>
        <v>Low</v>
      </c>
      <c r="M2574">
        <f t="shared" si="163"/>
        <v>0</v>
      </c>
    </row>
    <row r="2575" spans="1:13" x14ac:dyDescent="0.35">
      <c r="A2575">
        <v>8</v>
      </c>
      <c r="B2575" t="s">
        <v>9</v>
      </c>
      <c r="C2575">
        <v>3</v>
      </c>
      <c r="D2575">
        <v>0</v>
      </c>
      <c r="E2575" t="s">
        <v>9</v>
      </c>
      <c r="F2575">
        <v>2</v>
      </c>
      <c r="G2575">
        <v>0</v>
      </c>
      <c r="H2575" t="s">
        <v>10</v>
      </c>
      <c r="I2575">
        <f t="shared" si="160"/>
        <v>1</v>
      </c>
      <c r="J2575">
        <f>IF(Table2[[#This Row],[Drained_after_socializing]]="Yes",1,IF(Table2[[#This Row],[Drained_after_socializing]]="No",0,""))</f>
        <v>1</v>
      </c>
      <c r="K2575">
        <f t="shared" si="161"/>
        <v>0</v>
      </c>
      <c r="L2575" t="str">
        <f t="shared" si="162"/>
        <v>High</v>
      </c>
      <c r="M2575">
        <f t="shared" si="163"/>
        <v>4.5061608304100043</v>
      </c>
    </row>
    <row r="2576" spans="1:13" x14ac:dyDescent="0.35">
      <c r="A2576">
        <v>1</v>
      </c>
      <c r="B2576" t="s">
        <v>7</v>
      </c>
      <c r="C2576">
        <v>9</v>
      </c>
      <c r="D2576">
        <v>4</v>
      </c>
      <c r="E2576" t="s">
        <v>7</v>
      </c>
      <c r="F2576">
        <v>9</v>
      </c>
      <c r="G2576">
        <v>8</v>
      </c>
      <c r="H2576" t="s">
        <v>8</v>
      </c>
      <c r="I2576">
        <f t="shared" si="160"/>
        <v>0</v>
      </c>
      <c r="J2576">
        <f>IF(Table2[[#This Row],[Drained_after_socializing]]="Yes",1,IF(Table2[[#This Row],[Drained_after_socializing]]="No",0,""))</f>
        <v>0</v>
      </c>
      <c r="K2576">
        <f t="shared" si="161"/>
        <v>1</v>
      </c>
      <c r="L2576" t="str">
        <f t="shared" si="162"/>
        <v>Low</v>
      </c>
      <c r="M2576">
        <f t="shared" si="163"/>
        <v>0</v>
      </c>
    </row>
    <row r="2577" spans="1:13" x14ac:dyDescent="0.35">
      <c r="A2577">
        <v>0</v>
      </c>
      <c r="B2577" t="s">
        <v>7</v>
      </c>
      <c r="C2577">
        <v>7</v>
      </c>
      <c r="D2577">
        <v>4</v>
      </c>
      <c r="E2577" t="s">
        <v>7</v>
      </c>
      <c r="F2577">
        <v>11</v>
      </c>
      <c r="G2577">
        <v>6</v>
      </c>
      <c r="H2577" t="s">
        <v>8</v>
      </c>
      <c r="I2577">
        <f t="shared" si="160"/>
        <v>0</v>
      </c>
      <c r="J2577">
        <f>IF(Table2[[#This Row],[Drained_after_socializing]]="Yes",1,IF(Table2[[#This Row],[Drained_after_socializing]]="No",0,""))</f>
        <v>0</v>
      </c>
      <c r="K2577">
        <f t="shared" si="161"/>
        <v>1</v>
      </c>
      <c r="L2577" t="str">
        <f t="shared" si="162"/>
        <v>Low</v>
      </c>
      <c r="M2577">
        <f t="shared" si="163"/>
        <v>0</v>
      </c>
    </row>
    <row r="2578" spans="1:13" x14ac:dyDescent="0.35">
      <c r="A2578">
        <v>3</v>
      </c>
      <c r="B2578" t="s">
        <v>7</v>
      </c>
      <c r="C2578">
        <v>4</v>
      </c>
      <c r="D2578">
        <v>3</v>
      </c>
      <c r="E2578" t="s">
        <v>7</v>
      </c>
      <c r="F2578">
        <v>14</v>
      </c>
      <c r="G2578">
        <v>8</v>
      </c>
      <c r="H2578" t="s">
        <v>8</v>
      </c>
      <c r="I2578">
        <f t="shared" si="160"/>
        <v>0</v>
      </c>
      <c r="J2578">
        <f>IF(Table2[[#This Row],[Drained_after_socializing]]="Yes",1,IF(Table2[[#This Row],[Drained_after_socializing]]="No",0,""))</f>
        <v>0</v>
      </c>
      <c r="K2578">
        <f t="shared" si="161"/>
        <v>1</v>
      </c>
      <c r="L2578" t="str">
        <f t="shared" si="162"/>
        <v>Low</v>
      </c>
      <c r="M2578">
        <f t="shared" si="163"/>
        <v>0</v>
      </c>
    </row>
    <row r="2579" spans="1:13" x14ac:dyDescent="0.35">
      <c r="A2579">
        <v>9</v>
      </c>
      <c r="B2579" t="s">
        <v>9</v>
      </c>
      <c r="C2579">
        <v>1</v>
      </c>
      <c r="D2579">
        <v>0</v>
      </c>
      <c r="E2579" t="s">
        <v>9</v>
      </c>
      <c r="F2579">
        <v>4</v>
      </c>
      <c r="G2579">
        <v>1</v>
      </c>
      <c r="H2579" t="s">
        <v>10</v>
      </c>
      <c r="I2579">
        <f t="shared" si="160"/>
        <v>1</v>
      </c>
      <c r="J2579">
        <f>IF(Table2[[#This Row],[Drained_after_socializing]]="Yes",1,IF(Table2[[#This Row],[Drained_after_socializing]]="No",0,""))</f>
        <v>1</v>
      </c>
      <c r="K2579">
        <f t="shared" si="161"/>
        <v>0</v>
      </c>
      <c r="L2579" t="str">
        <f t="shared" si="162"/>
        <v>High</v>
      </c>
      <c r="M2579">
        <f t="shared" si="163"/>
        <v>4.5061608304100043</v>
      </c>
    </row>
    <row r="2580" spans="1:13" x14ac:dyDescent="0.35">
      <c r="A2580">
        <v>3</v>
      </c>
      <c r="B2580" t="s">
        <v>7</v>
      </c>
      <c r="C2580">
        <v>5</v>
      </c>
      <c r="D2580">
        <v>5</v>
      </c>
      <c r="E2580" t="s">
        <v>7</v>
      </c>
      <c r="F2580">
        <v>14</v>
      </c>
      <c r="G2580">
        <v>8</v>
      </c>
      <c r="H2580" t="s">
        <v>8</v>
      </c>
      <c r="I2580">
        <f t="shared" si="160"/>
        <v>0</v>
      </c>
      <c r="J2580">
        <f>IF(Table2[[#This Row],[Drained_after_socializing]]="Yes",1,IF(Table2[[#This Row],[Drained_after_socializing]]="No",0,""))</f>
        <v>0</v>
      </c>
      <c r="K2580">
        <f t="shared" si="161"/>
        <v>1</v>
      </c>
      <c r="L2580" t="str">
        <f t="shared" si="162"/>
        <v>Low</v>
      </c>
      <c r="M2580">
        <f t="shared" si="163"/>
        <v>0</v>
      </c>
    </row>
    <row r="2581" spans="1:13" x14ac:dyDescent="0.35">
      <c r="A2581">
        <v>0</v>
      </c>
      <c r="B2581" t="s">
        <v>7</v>
      </c>
      <c r="C2581">
        <v>6</v>
      </c>
      <c r="D2581">
        <v>4</v>
      </c>
      <c r="E2581" t="s">
        <v>7</v>
      </c>
      <c r="F2581">
        <v>6.2688629120000003</v>
      </c>
      <c r="G2581">
        <v>5</v>
      </c>
      <c r="H2581" t="s">
        <v>8</v>
      </c>
      <c r="I2581">
        <f t="shared" si="160"/>
        <v>0</v>
      </c>
      <c r="J2581">
        <f>IF(Table2[[#This Row],[Drained_after_socializing]]="Yes",1,IF(Table2[[#This Row],[Drained_after_socializing]]="No",0,""))</f>
        <v>0</v>
      </c>
      <c r="K2581">
        <f t="shared" si="161"/>
        <v>1</v>
      </c>
      <c r="L2581" t="str">
        <f t="shared" si="162"/>
        <v>Low</v>
      </c>
      <c r="M2581">
        <f t="shared" si="163"/>
        <v>0</v>
      </c>
    </row>
    <row r="2582" spans="1:13" x14ac:dyDescent="0.35">
      <c r="A2582">
        <v>1</v>
      </c>
      <c r="B2582" t="s">
        <v>7</v>
      </c>
      <c r="C2582">
        <v>8</v>
      </c>
      <c r="D2582">
        <v>6</v>
      </c>
      <c r="E2582" t="s">
        <v>7</v>
      </c>
      <c r="F2582">
        <v>10</v>
      </c>
      <c r="G2582">
        <v>7</v>
      </c>
      <c r="H2582" t="s">
        <v>8</v>
      </c>
      <c r="I2582">
        <f t="shared" si="160"/>
        <v>0</v>
      </c>
      <c r="J2582">
        <f>IF(Table2[[#This Row],[Drained_after_socializing]]="Yes",1,IF(Table2[[#This Row],[Drained_after_socializing]]="No",0,""))</f>
        <v>0</v>
      </c>
      <c r="K2582">
        <f t="shared" si="161"/>
        <v>1</v>
      </c>
      <c r="L2582" t="str">
        <f t="shared" si="162"/>
        <v>Low</v>
      </c>
      <c r="M2582">
        <f t="shared" si="163"/>
        <v>0</v>
      </c>
    </row>
    <row r="2583" spans="1:13" x14ac:dyDescent="0.35">
      <c r="A2583">
        <v>4</v>
      </c>
      <c r="B2583" t="s">
        <v>9</v>
      </c>
      <c r="C2583">
        <v>1</v>
      </c>
      <c r="D2583">
        <v>2</v>
      </c>
      <c r="E2583" t="s">
        <v>9</v>
      </c>
      <c r="F2583">
        <v>1</v>
      </c>
      <c r="G2583">
        <v>2</v>
      </c>
      <c r="H2583" t="s">
        <v>10</v>
      </c>
      <c r="I2583">
        <f t="shared" si="160"/>
        <v>1</v>
      </c>
      <c r="J2583">
        <f>IF(Table2[[#This Row],[Drained_after_socializing]]="Yes",1,IF(Table2[[#This Row],[Drained_after_socializing]]="No",0,""))</f>
        <v>1</v>
      </c>
      <c r="K2583">
        <f t="shared" si="161"/>
        <v>0</v>
      </c>
      <c r="L2583" t="str">
        <f t="shared" si="162"/>
        <v>Medium</v>
      </c>
      <c r="M2583">
        <f t="shared" si="163"/>
        <v>4.5061608304100043</v>
      </c>
    </row>
    <row r="2584" spans="1:13" x14ac:dyDescent="0.35">
      <c r="A2584">
        <v>1</v>
      </c>
      <c r="B2584" t="s">
        <v>7</v>
      </c>
      <c r="C2584">
        <v>7</v>
      </c>
      <c r="D2584">
        <v>3</v>
      </c>
      <c r="E2584" t="s">
        <v>7</v>
      </c>
      <c r="F2584">
        <v>8</v>
      </c>
      <c r="G2584">
        <v>6</v>
      </c>
      <c r="H2584" t="s">
        <v>8</v>
      </c>
      <c r="I2584">
        <f t="shared" si="160"/>
        <v>0</v>
      </c>
      <c r="J2584">
        <f>IF(Table2[[#This Row],[Drained_after_socializing]]="Yes",1,IF(Table2[[#This Row],[Drained_after_socializing]]="No",0,""))</f>
        <v>0</v>
      </c>
      <c r="K2584">
        <f t="shared" si="161"/>
        <v>1</v>
      </c>
      <c r="L2584" t="str">
        <f t="shared" si="162"/>
        <v>Low</v>
      </c>
      <c r="M2584">
        <f t="shared" si="163"/>
        <v>0</v>
      </c>
    </row>
    <row r="2585" spans="1:13" x14ac:dyDescent="0.35">
      <c r="A2585">
        <v>3</v>
      </c>
      <c r="B2585" t="s">
        <v>7</v>
      </c>
      <c r="C2585">
        <v>5</v>
      </c>
      <c r="D2585">
        <v>5</v>
      </c>
      <c r="E2585" t="s">
        <v>7</v>
      </c>
      <c r="F2585">
        <v>14</v>
      </c>
      <c r="G2585">
        <v>8</v>
      </c>
      <c r="H2585" t="s">
        <v>8</v>
      </c>
      <c r="I2585">
        <f t="shared" si="160"/>
        <v>0</v>
      </c>
      <c r="J2585">
        <f>IF(Table2[[#This Row],[Drained_after_socializing]]="Yes",1,IF(Table2[[#This Row],[Drained_after_socializing]]="No",0,""))</f>
        <v>0</v>
      </c>
      <c r="K2585">
        <f t="shared" si="161"/>
        <v>1</v>
      </c>
      <c r="L2585" t="str">
        <f t="shared" si="162"/>
        <v>Low</v>
      </c>
      <c r="M2585">
        <f t="shared" si="163"/>
        <v>0</v>
      </c>
    </row>
    <row r="2586" spans="1:13" x14ac:dyDescent="0.35">
      <c r="A2586">
        <v>4</v>
      </c>
      <c r="B2586" t="s">
        <v>9</v>
      </c>
      <c r="C2586">
        <v>3</v>
      </c>
      <c r="D2586">
        <v>1</v>
      </c>
      <c r="E2586" t="s">
        <v>9</v>
      </c>
      <c r="F2586">
        <v>2</v>
      </c>
      <c r="G2586">
        <v>1</v>
      </c>
      <c r="H2586" t="s">
        <v>10</v>
      </c>
      <c r="I2586">
        <f t="shared" si="160"/>
        <v>1</v>
      </c>
      <c r="J2586">
        <f>IF(Table2[[#This Row],[Drained_after_socializing]]="Yes",1,IF(Table2[[#This Row],[Drained_after_socializing]]="No",0,""))</f>
        <v>1</v>
      </c>
      <c r="K2586">
        <f t="shared" si="161"/>
        <v>0</v>
      </c>
      <c r="L2586" t="str">
        <f t="shared" si="162"/>
        <v>Medium</v>
      </c>
      <c r="M2586">
        <f t="shared" si="163"/>
        <v>4.5061608304100043</v>
      </c>
    </row>
    <row r="2587" spans="1:13" x14ac:dyDescent="0.35">
      <c r="A2587">
        <v>0</v>
      </c>
      <c r="B2587" t="s">
        <v>7</v>
      </c>
      <c r="C2587">
        <v>6</v>
      </c>
      <c r="D2587">
        <v>5</v>
      </c>
      <c r="E2587" t="s">
        <v>7</v>
      </c>
      <c r="F2587">
        <v>6</v>
      </c>
      <c r="G2587">
        <v>3</v>
      </c>
      <c r="H2587" t="s">
        <v>8</v>
      </c>
      <c r="I2587">
        <f t="shared" si="160"/>
        <v>0</v>
      </c>
      <c r="J2587">
        <f>IF(Table2[[#This Row],[Drained_after_socializing]]="Yes",1,IF(Table2[[#This Row],[Drained_after_socializing]]="No",0,""))</f>
        <v>0</v>
      </c>
      <c r="K2587">
        <f t="shared" si="161"/>
        <v>1</v>
      </c>
      <c r="L2587" t="str">
        <f t="shared" si="162"/>
        <v>Low</v>
      </c>
      <c r="M2587">
        <f t="shared" si="163"/>
        <v>0</v>
      </c>
    </row>
    <row r="2588" spans="1:13" x14ac:dyDescent="0.35">
      <c r="A2588">
        <v>3</v>
      </c>
      <c r="B2588" t="s">
        <v>7</v>
      </c>
      <c r="C2588">
        <v>9</v>
      </c>
      <c r="D2588">
        <v>5</v>
      </c>
      <c r="E2588" t="s">
        <v>7</v>
      </c>
      <c r="F2588">
        <v>11</v>
      </c>
      <c r="G2588">
        <v>3</v>
      </c>
      <c r="H2588" t="s">
        <v>8</v>
      </c>
      <c r="I2588">
        <f t="shared" si="160"/>
        <v>0</v>
      </c>
      <c r="J2588">
        <f>IF(Table2[[#This Row],[Drained_after_socializing]]="Yes",1,IF(Table2[[#This Row],[Drained_after_socializing]]="No",0,""))</f>
        <v>0</v>
      </c>
      <c r="K2588">
        <f t="shared" si="161"/>
        <v>1</v>
      </c>
      <c r="L2588" t="str">
        <f t="shared" si="162"/>
        <v>Low</v>
      </c>
      <c r="M2588">
        <f t="shared" si="163"/>
        <v>0</v>
      </c>
    </row>
    <row r="2589" spans="1:13" x14ac:dyDescent="0.35">
      <c r="A2589">
        <v>8</v>
      </c>
      <c r="B2589" t="s">
        <v>9</v>
      </c>
      <c r="C2589">
        <v>1</v>
      </c>
      <c r="D2589">
        <v>1</v>
      </c>
      <c r="E2589" t="s">
        <v>9</v>
      </c>
      <c r="F2589">
        <v>1</v>
      </c>
      <c r="G2589">
        <v>0</v>
      </c>
      <c r="H2589" t="s">
        <v>10</v>
      </c>
      <c r="I2589">
        <f t="shared" si="160"/>
        <v>1</v>
      </c>
      <c r="J2589">
        <f>IF(Table2[[#This Row],[Drained_after_socializing]]="Yes",1,IF(Table2[[#This Row],[Drained_after_socializing]]="No",0,""))</f>
        <v>1</v>
      </c>
      <c r="K2589">
        <f t="shared" si="161"/>
        <v>0</v>
      </c>
      <c r="L2589" t="str">
        <f t="shared" si="162"/>
        <v>High</v>
      </c>
      <c r="M2589">
        <f t="shared" si="163"/>
        <v>4.5061608304100043</v>
      </c>
    </row>
    <row r="2590" spans="1:13" x14ac:dyDescent="0.35">
      <c r="A2590">
        <v>5</v>
      </c>
      <c r="B2590" t="s">
        <v>9</v>
      </c>
      <c r="C2590">
        <v>3</v>
      </c>
      <c r="D2590">
        <v>2</v>
      </c>
      <c r="E2590" t="s">
        <v>9</v>
      </c>
      <c r="F2590">
        <v>3</v>
      </c>
      <c r="G2590">
        <v>1</v>
      </c>
      <c r="H2590" t="s">
        <v>10</v>
      </c>
      <c r="I2590">
        <f t="shared" si="160"/>
        <v>1</v>
      </c>
      <c r="J2590">
        <f>IF(Table2[[#This Row],[Drained_after_socializing]]="Yes",1,IF(Table2[[#This Row],[Drained_after_socializing]]="No",0,""))</f>
        <v>1</v>
      </c>
      <c r="K2590">
        <f t="shared" si="161"/>
        <v>0</v>
      </c>
      <c r="L2590" t="str">
        <f t="shared" si="162"/>
        <v>Medium</v>
      </c>
      <c r="M2590">
        <f t="shared" si="163"/>
        <v>4.5061608304100043</v>
      </c>
    </row>
    <row r="2591" spans="1:13" x14ac:dyDescent="0.35">
      <c r="A2591">
        <v>0</v>
      </c>
      <c r="B2591" t="s">
        <v>7</v>
      </c>
      <c r="C2591">
        <v>9</v>
      </c>
      <c r="D2591">
        <v>4</v>
      </c>
      <c r="E2591" t="s">
        <v>7</v>
      </c>
      <c r="F2591">
        <v>12</v>
      </c>
      <c r="G2591">
        <v>3.5647266310000001</v>
      </c>
      <c r="H2591" t="s">
        <v>8</v>
      </c>
      <c r="I2591">
        <f t="shared" si="160"/>
        <v>0</v>
      </c>
      <c r="J2591">
        <f>IF(Table2[[#This Row],[Drained_after_socializing]]="Yes",1,IF(Table2[[#This Row],[Drained_after_socializing]]="No",0,""))</f>
        <v>0</v>
      </c>
      <c r="K2591">
        <f t="shared" si="161"/>
        <v>1</v>
      </c>
      <c r="L2591" t="str">
        <f t="shared" si="162"/>
        <v>Low</v>
      </c>
      <c r="M2591">
        <f t="shared" si="163"/>
        <v>0</v>
      </c>
    </row>
    <row r="2592" spans="1:13" x14ac:dyDescent="0.35">
      <c r="A2592">
        <v>9</v>
      </c>
      <c r="B2592" t="s">
        <v>9</v>
      </c>
      <c r="C2592">
        <v>3</v>
      </c>
      <c r="D2592">
        <v>0</v>
      </c>
      <c r="E2592" t="s">
        <v>9</v>
      </c>
      <c r="F2592">
        <v>2</v>
      </c>
      <c r="G2592">
        <v>2</v>
      </c>
      <c r="H2592" t="s">
        <v>10</v>
      </c>
      <c r="I2592">
        <f t="shared" si="160"/>
        <v>1</v>
      </c>
      <c r="J2592">
        <f>IF(Table2[[#This Row],[Drained_after_socializing]]="Yes",1,IF(Table2[[#This Row],[Drained_after_socializing]]="No",0,""))</f>
        <v>1</v>
      </c>
      <c r="K2592">
        <f t="shared" si="161"/>
        <v>0</v>
      </c>
      <c r="L2592" t="str">
        <f t="shared" si="162"/>
        <v>High</v>
      </c>
      <c r="M2592">
        <f t="shared" si="163"/>
        <v>4.5061608304100043</v>
      </c>
    </row>
    <row r="2593" spans="1:13" x14ac:dyDescent="0.35">
      <c r="A2593">
        <v>3</v>
      </c>
      <c r="B2593" t="s">
        <v>7</v>
      </c>
      <c r="C2593">
        <v>4</v>
      </c>
      <c r="D2593">
        <v>5</v>
      </c>
      <c r="E2593" t="s">
        <v>7</v>
      </c>
      <c r="F2593">
        <v>6</v>
      </c>
      <c r="G2593">
        <v>4</v>
      </c>
      <c r="H2593" t="s">
        <v>8</v>
      </c>
      <c r="I2593">
        <f t="shared" si="160"/>
        <v>0</v>
      </c>
      <c r="J2593">
        <f>IF(Table2[[#This Row],[Drained_after_socializing]]="Yes",1,IF(Table2[[#This Row],[Drained_after_socializing]]="No",0,""))</f>
        <v>0</v>
      </c>
      <c r="K2593">
        <f t="shared" si="161"/>
        <v>1</v>
      </c>
      <c r="L2593" t="str">
        <f t="shared" si="162"/>
        <v>Low</v>
      </c>
      <c r="M2593">
        <f t="shared" si="163"/>
        <v>0</v>
      </c>
    </row>
    <row r="2594" spans="1:13" x14ac:dyDescent="0.35">
      <c r="A2594">
        <v>2</v>
      </c>
      <c r="B2594" t="s">
        <v>7</v>
      </c>
      <c r="C2594">
        <v>8</v>
      </c>
      <c r="D2594">
        <v>5</v>
      </c>
      <c r="E2594" t="s">
        <v>7</v>
      </c>
      <c r="F2594">
        <v>13</v>
      </c>
      <c r="G2594">
        <v>7</v>
      </c>
      <c r="H2594" t="s">
        <v>10</v>
      </c>
      <c r="I2594">
        <f t="shared" si="160"/>
        <v>0</v>
      </c>
      <c r="J2594">
        <f>IF(Table2[[#This Row],[Drained_after_socializing]]="Yes",1,IF(Table2[[#This Row],[Drained_after_socializing]]="No",0,""))</f>
        <v>0</v>
      </c>
      <c r="K2594">
        <f t="shared" si="161"/>
        <v>0</v>
      </c>
      <c r="L2594" t="str">
        <f t="shared" si="162"/>
        <v>Low</v>
      </c>
      <c r="M2594">
        <f t="shared" si="163"/>
        <v>4.5061608304100043</v>
      </c>
    </row>
    <row r="2595" spans="1:13" x14ac:dyDescent="0.35">
      <c r="A2595">
        <v>3</v>
      </c>
      <c r="B2595" t="s">
        <v>7</v>
      </c>
      <c r="C2595">
        <v>5</v>
      </c>
      <c r="D2595">
        <v>5</v>
      </c>
      <c r="E2595" t="s">
        <v>7</v>
      </c>
      <c r="F2595">
        <v>6</v>
      </c>
      <c r="G2595">
        <v>7</v>
      </c>
      <c r="H2595" t="s">
        <v>8</v>
      </c>
      <c r="I2595">
        <f t="shared" si="160"/>
        <v>0</v>
      </c>
      <c r="J2595">
        <f>IF(Table2[[#This Row],[Drained_after_socializing]]="Yes",1,IF(Table2[[#This Row],[Drained_after_socializing]]="No",0,""))</f>
        <v>0</v>
      </c>
      <c r="K2595">
        <f t="shared" si="161"/>
        <v>1</v>
      </c>
      <c r="L2595" t="str">
        <f t="shared" si="162"/>
        <v>Low</v>
      </c>
      <c r="M2595">
        <f t="shared" si="163"/>
        <v>0</v>
      </c>
    </row>
    <row r="2596" spans="1:13" x14ac:dyDescent="0.35">
      <c r="A2596">
        <v>9</v>
      </c>
      <c r="B2596" t="s">
        <v>9</v>
      </c>
      <c r="C2596">
        <v>2</v>
      </c>
      <c r="D2596">
        <v>1</v>
      </c>
      <c r="E2596" t="s">
        <v>9</v>
      </c>
      <c r="F2596">
        <v>3</v>
      </c>
      <c r="G2596">
        <v>3.5647266310000001</v>
      </c>
      <c r="H2596" t="s">
        <v>10</v>
      </c>
      <c r="I2596">
        <f t="shared" si="160"/>
        <v>1</v>
      </c>
      <c r="J2596">
        <f>IF(Table2[[#This Row],[Drained_after_socializing]]="Yes",1,IF(Table2[[#This Row],[Drained_after_socializing]]="No",0,""))</f>
        <v>1</v>
      </c>
      <c r="K2596">
        <f t="shared" si="161"/>
        <v>0</v>
      </c>
      <c r="L2596" t="str">
        <f t="shared" si="162"/>
        <v>High</v>
      </c>
      <c r="M2596">
        <f t="shared" si="163"/>
        <v>4.5061608304100043</v>
      </c>
    </row>
    <row r="2597" spans="1:13" x14ac:dyDescent="0.35">
      <c r="A2597">
        <v>3</v>
      </c>
      <c r="B2597" t="s">
        <v>7</v>
      </c>
      <c r="C2597">
        <v>4</v>
      </c>
      <c r="D2597">
        <v>6</v>
      </c>
      <c r="E2597" t="s">
        <v>7</v>
      </c>
      <c r="F2597">
        <v>12</v>
      </c>
      <c r="G2597">
        <v>4</v>
      </c>
      <c r="H2597" t="s">
        <v>8</v>
      </c>
      <c r="I2597">
        <f t="shared" si="160"/>
        <v>0</v>
      </c>
      <c r="J2597">
        <f>IF(Table2[[#This Row],[Drained_after_socializing]]="Yes",1,IF(Table2[[#This Row],[Drained_after_socializing]]="No",0,""))</f>
        <v>0</v>
      </c>
      <c r="K2597">
        <f t="shared" si="161"/>
        <v>1</v>
      </c>
      <c r="L2597" t="str">
        <f t="shared" si="162"/>
        <v>Low</v>
      </c>
      <c r="M2597">
        <f t="shared" si="163"/>
        <v>0</v>
      </c>
    </row>
    <row r="2598" spans="1:13" x14ac:dyDescent="0.35">
      <c r="A2598">
        <v>0</v>
      </c>
      <c r="B2598" t="s">
        <v>7</v>
      </c>
      <c r="C2598">
        <v>4</v>
      </c>
      <c r="D2598">
        <v>6</v>
      </c>
      <c r="E2598" t="s">
        <v>7</v>
      </c>
      <c r="F2598">
        <v>6</v>
      </c>
      <c r="G2598">
        <v>3</v>
      </c>
      <c r="H2598" t="s">
        <v>8</v>
      </c>
      <c r="I2598">
        <f t="shared" si="160"/>
        <v>0</v>
      </c>
      <c r="J2598">
        <f>IF(Table2[[#This Row],[Drained_after_socializing]]="Yes",1,IF(Table2[[#This Row],[Drained_after_socializing]]="No",0,""))</f>
        <v>0</v>
      </c>
      <c r="K2598">
        <f t="shared" si="161"/>
        <v>1</v>
      </c>
      <c r="L2598" t="str">
        <f t="shared" si="162"/>
        <v>Low</v>
      </c>
      <c r="M2598">
        <f t="shared" si="163"/>
        <v>0</v>
      </c>
    </row>
    <row r="2599" spans="1:13" x14ac:dyDescent="0.35">
      <c r="A2599">
        <v>3</v>
      </c>
      <c r="B2599" t="s">
        <v>7</v>
      </c>
      <c r="C2599">
        <v>8</v>
      </c>
      <c r="D2599">
        <v>4</v>
      </c>
      <c r="E2599" t="s">
        <v>7</v>
      </c>
      <c r="F2599">
        <v>10</v>
      </c>
      <c r="G2599">
        <v>7</v>
      </c>
      <c r="H2599" t="s">
        <v>8</v>
      </c>
      <c r="I2599">
        <f t="shared" si="160"/>
        <v>0</v>
      </c>
      <c r="J2599">
        <f>IF(Table2[[#This Row],[Drained_after_socializing]]="Yes",1,IF(Table2[[#This Row],[Drained_after_socializing]]="No",0,""))</f>
        <v>0</v>
      </c>
      <c r="K2599">
        <f t="shared" si="161"/>
        <v>1</v>
      </c>
      <c r="L2599" t="str">
        <f t="shared" si="162"/>
        <v>Low</v>
      </c>
      <c r="M2599">
        <f t="shared" si="163"/>
        <v>0</v>
      </c>
    </row>
    <row r="2600" spans="1:13" x14ac:dyDescent="0.35">
      <c r="A2600">
        <v>2</v>
      </c>
      <c r="B2600" t="s">
        <v>7</v>
      </c>
      <c r="C2600">
        <v>8</v>
      </c>
      <c r="D2600">
        <v>5</v>
      </c>
      <c r="E2600" t="s">
        <v>7</v>
      </c>
      <c r="F2600">
        <v>14</v>
      </c>
      <c r="G2600">
        <v>5</v>
      </c>
      <c r="H2600" t="s">
        <v>8</v>
      </c>
      <c r="I2600">
        <f t="shared" si="160"/>
        <v>0</v>
      </c>
      <c r="J2600">
        <f>IF(Table2[[#This Row],[Drained_after_socializing]]="Yes",1,IF(Table2[[#This Row],[Drained_after_socializing]]="No",0,""))</f>
        <v>0</v>
      </c>
      <c r="K2600">
        <f t="shared" si="161"/>
        <v>1</v>
      </c>
      <c r="L2600" t="str">
        <f t="shared" si="162"/>
        <v>Low</v>
      </c>
      <c r="M2600">
        <f t="shared" si="163"/>
        <v>0</v>
      </c>
    </row>
    <row r="2601" spans="1:13" x14ac:dyDescent="0.35">
      <c r="A2601">
        <v>1</v>
      </c>
      <c r="B2601" t="s">
        <v>7</v>
      </c>
      <c r="C2601">
        <v>7</v>
      </c>
      <c r="D2601">
        <v>5</v>
      </c>
      <c r="E2601" t="s">
        <v>7</v>
      </c>
      <c r="F2601">
        <v>9</v>
      </c>
      <c r="G2601">
        <v>7</v>
      </c>
      <c r="H2601" t="s">
        <v>10</v>
      </c>
      <c r="I2601">
        <f t="shared" si="160"/>
        <v>0</v>
      </c>
      <c r="J2601">
        <f>IF(Table2[[#This Row],[Drained_after_socializing]]="Yes",1,IF(Table2[[#This Row],[Drained_after_socializing]]="No",0,""))</f>
        <v>0</v>
      </c>
      <c r="K2601">
        <f t="shared" si="161"/>
        <v>0</v>
      </c>
      <c r="L2601" t="str">
        <f t="shared" si="162"/>
        <v>Low</v>
      </c>
      <c r="M2601">
        <f t="shared" si="163"/>
        <v>4.5061608304100043</v>
      </c>
    </row>
    <row r="2602" spans="1:13" x14ac:dyDescent="0.35">
      <c r="A2602">
        <v>2</v>
      </c>
      <c r="B2602" t="s">
        <v>7</v>
      </c>
      <c r="C2602">
        <v>7</v>
      </c>
      <c r="D2602">
        <v>6</v>
      </c>
      <c r="E2602" t="s">
        <v>7</v>
      </c>
      <c r="F2602">
        <v>6</v>
      </c>
      <c r="G2602">
        <v>7</v>
      </c>
      <c r="H2602" t="s">
        <v>8</v>
      </c>
      <c r="I2602">
        <f t="shared" si="160"/>
        <v>0</v>
      </c>
      <c r="J2602">
        <f>IF(Table2[[#This Row],[Drained_after_socializing]]="Yes",1,IF(Table2[[#This Row],[Drained_after_socializing]]="No",0,""))</f>
        <v>0</v>
      </c>
      <c r="K2602">
        <f t="shared" si="161"/>
        <v>1</v>
      </c>
      <c r="L2602" t="str">
        <f t="shared" si="162"/>
        <v>Low</v>
      </c>
      <c r="M2602">
        <f t="shared" si="163"/>
        <v>0</v>
      </c>
    </row>
    <row r="2603" spans="1:13" x14ac:dyDescent="0.35">
      <c r="A2603">
        <v>8</v>
      </c>
      <c r="B2603" t="s">
        <v>9</v>
      </c>
      <c r="C2603">
        <v>1</v>
      </c>
      <c r="D2603">
        <v>1</v>
      </c>
      <c r="E2603" t="s">
        <v>9</v>
      </c>
      <c r="F2603">
        <v>5</v>
      </c>
      <c r="G2603">
        <v>2</v>
      </c>
      <c r="H2603" t="s">
        <v>10</v>
      </c>
      <c r="I2603">
        <f t="shared" si="160"/>
        <v>1</v>
      </c>
      <c r="J2603">
        <f>IF(Table2[[#This Row],[Drained_after_socializing]]="Yes",1,IF(Table2[[#This Row],[Drained_after_socializing]]="No",0,""))</f>
        <v>1</v>
      </c>
      <c r="K2603">
        <f t="shared" si="161"/>
        <v>0</v>
      </c>
      <c r="L2603" t="str">
        <f t="shared" si="162"/>
        <v>High</v>
      </c>
      <c r="M2603">
        <f t="shared" si="163"/>
        <v>4.5061608304100043</v>
      </c>
    </row>
    <row r="2604" spans="1:13" x14ac:dyDescent="0.35">
      <c r="A2604">
        <v>5</v>
      </c>
      <c r="B2604" t="s">
        <v>9</v>
      </c>
      <c r="C2604">
        <v>1</v>
      </c>
      <c r="D2604">
        <v>2</v>
      </c>
      <c r="E2604" t="s">
        <v>9</v>
      </c>
      <c r="F2604">
        <v>4</v>
      </c>
      <c r="G2604">
        <v>0</v>
      </c>
      <c r="H2604" t="s">
        <v>10</v>
      </c>
      <c r="I2604">
        <f t="shared" si="160"/>
        <v>1</v>
      </c>
      <c r="J2604">
        <f>IF(Table2[[#This Row],[Drained_after_socializing]]="Yes",1,IF(Table2[[#This Row],[Drained_after_socializing]]="No",0,""))</f>
        <v>1</v>
      </c>
      <c r="K2604">
        <f t="shared" si="161"/>
        <v>0</v>
      </c>
      <c r="L2604" t="str">
        <f t="shared" si="162"/>
        <v>Medium</v>
      </c>
      <c r="M2604">
        <f t="shared" si="163"/>
        <v>4.5061608304100043</v>
      </c>
    </row>
    <row r="2605" spans="1:13" x14ac:dyDescent="0.35">
      <c r="A2605">
        <v>11</v>
      </c>
      <c r="B2605" t="s">
        <v>9</v>
      </c>
      <c r="C2605">
        <v>2</v>
      </c>
      <c r="D2605">
        <v>0</v>
      </c>
      <c r="E2605" t="s">
        <v>9</v>
      </c>
      <c r="F2605">
        <v>5</v>
      </c>
      <c r="G2605">
        <v>0</v>
      </c>
      <c r="H2605" t="s">
        <v>10</v>
      </c>
      <c r="I2605">
        <f t="shared" si="160"/>
        <v>1</v>
      </c>
      <c r="J2605">
        <f>IF(Table2[[#This Row],[Drained_after_socializing]]="Yes",1,IF(Table2[[#This Row],[Drained_after_socializing]]="No",0,""))</f>
        <v>1</v>
      </c>
      <c r="K2605">
        <f t="shared" si="161"/>
        <v>0</v>
      </c>
      <c r="L2605" t="str">
        <f t="shared" si="162"/>
        <v>High</v>
      </c>
      <c r="M2605">
        <f t="shared" si="163"/>
        <v>4.5061608304100043</v>
      </c>
    </row>
    <row r="2606" spans="1:13" x14ac:dyDescent="0.35">
      <c r="A2606">
        <v>2</v>
      </c>
      <c r="B2606" t="s">
        <v>7</v>
      </c>
      <c r="C2606">
        <v>5</v>
      </c>
      <c r="D2606">
        <v>6</v>
      </c>
      <c r="E2606" t="s">
        <v>7</v>
      </c>
      <c r="F2606">
        <v>13</v>
      </c>
      <c r="G2606">
        <v>7</v>
      </c>
      <c r="H2606" t="s">
        <v>8</v>
      </c>
      <c r="I2606">
        <f t="shared" si="160"/>
        <v>0</v>
      </c>
      <c r="J2606">
        <f>IF(Table2[[#This Row],[Drained_after_socializing]]="Yes",1,IF(Table2[[#This Row],[Drained_after_socializing]]="No",0,""))</f>
        <v>0</v>
      </c>
      <c r="K2606">
        <f t="shared" si="161"/>
        <v>1</v>
      </c>
      <c r="L2606" t="str">
        <f t="shared" si="162"/>
        <v>Low</v>
      </c>
      <c r="M2606">
        <f t="shared" si="163"/>
        <v>0</v>
      </c>
    </row>
    <row r="2607" spans="1:13" x14ac:dyDescent="0.35">
      <c r="A2607">
        <v>1</v>
      </c>
      <c r="B2607" t="s">
        <v>7</v>
      </c>
      <c r="C2607">
        <v>5</v>
      </c>
      <c r="D2607">
        <v>5</v>
      </c>
      <c r="E2607" t="s">
        <v>7</v>
      </c>
      <c r="F2607">
        <v>14</v>
      </c>
      <c r="G2607">
        <v>9</v>
      </c>
      <c r="H2607" t="s">
        <v>8</v>
      </c>
      <c r="I2607">
        <f t="shared" si="160"/>
        <v>0</v>
      </c>
      <c r="J2607">
        <f>IF(Table2[[#This Row],[Drained_after_socializing]]="Yes",1,IF(Table2[[#This Row],[Drained_after_socializing]]="No",0,""))</f>
        <v>0</v>
      </c>
      <c r="K2607">
        <f t="shared" si="161"/>
        <v>1</v>
      </c>
      <c r="L2607" t="str">
        <f t="shared" si="162"/>
        <v>Low</v>
      </c>
      <c r="M2607">
        <f t="shared" si="163"/>
        <v>0</v>
      </c>
    </row>
    <row r="2608" spans="1:13" x14ac:dyDescent="0.35">
      <c r="A2608">
        <v>2</v>
      </c>
      <c r="B2608" t="s">
        <v>7</v>
      </c>
      <c r="C2608">
        <v>7</v>
      </c>
      <c r="D2608">
        <v>6</v>
      </c>
      <c r="E2608" t="s">
        <v>7</v>
      </c>
      <c r="F2608">
        <v>7</v>
      </c>
      <c r="G2608">
        <v>9</v>
      </c>
      <c r="H2608" t="s">
        <v>8</v>
      </c>
      <c r="I2608">
        <f t="shared" si="160"/>
        <v>0</v>
      </c>
      <c r="J2608">
        <f>IF(Table2[[#This Row],[Drained_after_socializing]]="Yes",1,IF(Table2[[#This Row],[Drained_after_socializing]]="No",0,""))</f>
        <v>0</v>
      </c>
      <c r="K2608">
        <f t="shared" si="161"/>
        <v>1</v>
      </c>
      <c r="L2608" t="str">
        <f t="shared" si="162"/>
        <v>Low</v>
      </c>
      <c r="M2608">
        <f t="shared" si="163"/>
        <v>0</v>
      </c>
    </row>
    <row r="2609" spans="1:13" x14ac:dyDescent="0.35">
      <c r="A2609">
        <v>10</v>
      </c>
      <c r="B2609" t="s">
        <v>9</v>
      </c>
      <c r="C2609">
        <v>3</v>
      </c>
      <c r="D2609">
        <v>0</v>
      </c>
      <c r="E2609" t="s">
        <v>9</v>
      </c>
      <c r="F2609">
        <v>1</v>
      </c>
      <c r="G2609">
        <v>2</v>
      </c>
      <c r="H2609" t="s">
        <v>10</v>
      </c>
      <c r="I2609">
        <f t="shared" si="160"/>
        <v>1</v>
      </c>
      <c r="J2609">
        <f>IF(Table2[[#This Row],[Drained_after_socializing]]="Yes",1,IF(Table2[[#This Row],[Drained_after_socializing]]="No",0,""))</f>
        <v>1</v>
      </c>
      <c r="K2609">
        <f t="shared" si="161"/>
        <v>0</v>
      </c>
      <c r="L2609" t="str">
        <f t="shared" si="162"/>
        <v>High</v>
      </c>
      <c r="M2609">
        <f t="shared" si="163"/>
        <v>4.5061608304100043</v>
      </c>
    </row>
    <row r="2610" spans="1:13" x14ac:dyDescent="0.35">
      <c r="A2610">
        <v>7</v>
      </c>
      <c r="B2610" t="s">
        <v>9</v>
      </c>
      <c r="C2610">
        <v>1</v>
      </c>
      <c r="D2610">
        <v>0</v>
      </c>
      <c r="E2610" t="s">
        <v>9</v>
      </c>
      <c r="F2610">
        <v>5</v>
      </c>
      <c r="G2610">
        <v>2</v>
      </c>
      <c r="H2610" t="s">
        <v>10</v>
      </c>
      <c r="I2610">
        <f t="shared" si="160"/>
        <v>1</v>
      </c>
      <c r="J2610">
        <f>IF(Table2[[#This Row],[Drained_after_socializing]]="Yes",1,IF(Table2[[#This Row],[Drained_after_socializing]]="No",0,""))</f>
        <v>1</v>
      </c>
      <c r="K2610">
        <f t="shared" si="161"/>
        <v>0</v>
      </c>
      <c r="L2610" t="str">
        <f t="shared" si="162"/>
        <v>Medium</v>
      </c>
      <c r="M2610">
        <f t="shared" si="163"/>
        <v>4.5061608304100043</v>
      </c>
    </row>
    <row r="2611" spans="1:13" x14ac:dyDescent="0.35">
      <c r="A2611">
        <v>0</v>
      </c>
      <c r="B2611" t="s">
        <v>7</v>
      </c>
      <c r="C2611">
        <v>8</v>
      </c>
      <c r="D2611">
        <v>6</v>
      </c>
      <c r="E2611" t="s">
        <v>7</v>
      </c>
      <c r="F2611">
        <v>5</v>
      </c>
      <c r="G2611">
        <v>5</v>
      </c>
      <c r="H2611" t="s">
        <v>8</v>
      </c>
      <c r="I2611">
        <f t="shared" si="160"/>
        <v>0</v>
      </c>
      <c r="J2611">
        <f>IF(Table2[[#This Row],[Drained_after_socializing]]="Yes",1,IF(Table2[[#This Row],[Drained_after_socializing]]="No",0,""))</f>
        <v>0</v>
      </c>
      <c r="K2611">
        <f t="shared" si="161"/>
        <v>1</v>
      </c>
      <c r="L2611" t="str">
        <f t="shared" si="162"/>
        <v>Low</v>
      </c>
      <c r="M2611">
        <f t="shared" si="163"/>
        <v>0</v>
      </c>
    </row>
    <row r="2612" spans="1:13" x14ac:dyDescent="0.35">
      <c r="A2612">
        <v>10</v>
      </c>
      <c r="B2612" t="s">
        <v>9</v>
      </c>
      <c r="C2612">
        <v>3</v>
      </c>
      <c r="D2612">
        <v>0</v>
      </c>
      <c r="E2612" t="s">
        <v>9</v>
      </c>
      <c r="F2612">
        <v>3</v>
      </c>
      <c r="G2612">
        <v>1</v>
      </c>
      <c r="H2612" t="s">
        <v>10</v>
      </c>
      <c r="I2612">
        <f t="shared" si="160"/>
        <v>1</v>
      </c>
      <c r="J2612">
        <f>IF(Table2[[#This Row],[Drained_after_socializing]]="Yes",1,IF(Table2[[#This Row],[Drained_after_socializing]]="No",0,""))</f>
        <v>1</v>
      </c>
      <c r="K2612">
        <f t="shared" si="161"/>
        <v>0</v>
      </c>
      <c r="L2612" t="str">
        <f t="shared" si="162"/>
        <v>High</v>
      </c>
      <c r="M2612">
        <f t="shared" si="163"/>
        <v>4.5061608304100043</v>
      </c>
    </row>
    <row r="2613" spans="1:13" x14ac:dyDescent="0.35">
      <c r="A2613">
        <v>8</v>
      </c>
      <c r="B2613" t="s">
        <v>9</v>
      </c>
      <c r="C2613">
        <v>2</v>
      </c>
      <c r="D2613">
        <v>2</v>
      </c>
      <c r="E2613" t="s">
        <v>9</v>
      </c>
      <c r="F2613">
        <v>5</v>
      </c>
      <c r="G2613">
        <v>1</v>
      </c>
      <c r="H2613" t="s">
        <v>10</v>
      </c>
      <c r="I2613">
        <f t="shared" si="160"/>
        <v>1</v>
      </c>
      <c r="J2613">
        <f>IF(Table2[[#This Row],[Drained_after_socializing]]="Yes",1,IF(Table2[[#This Row],[Drained_after_socializing]]="No",0,""))</f>
        <v>1</v>
      </c>
      <c r="K2613">
        <f t="shared" si="161"/>
        <v>0</v>
      </c>
      <c r="L2613" t="str">
        <f t="shared" si="162"/>
        <v>High</v>
      </c>
      <c r="M2613">
        <f t="shared" si="163"/>
        <v>4.5061608304100043</v>
      </c>
    </row>
    <row r="2614" spans="1:13" x14ac:dyDescent="0.35">
      <c r="A2614">
        <v>4</v>
      </c>
      <c r="B2614" t="s">
        <v>9</v>
      </c>
      <c r="C2614">
        <v>3</v>
      </c>
      <c r="D2614">
        <v>1</v>
      </c>
      <c r="E2614" t="s">
        <v>9</v>
      </c>
      <c r="F2614">
        <v>5</v>
      </c>
      <c r="G2614">
        <v>0</v>
      </c>
      <c r="H2614" t="s">
        <v>10</v>
      </c>
      <c r="I2614">
        <f t="shared" si="160"/>
        <v>1</v>
      </c>
      <c r="J2614">
        <f>IF(Table2[[#This Row],[Drained_after_socializing]]="Yes",1,IF(Table2[[#This Row],[Drained_after_socializing]]="No",0,""))</f>
        <v>1</v>
      </c>
      <c r="K2614">
        <f t="shared" si="161"/>
        <v>0</v>
      </c>
      <c r="L2614" t="str">
        <f t="shared" si="162"/>
        <v>Medium</v>
      </c>
      <c r="M2614">
        <f t="shared" si="163"/>
        <v>4.5061608304100043</v>
      </c>
    </row>
    <row r="2615" spans="1:13" x14ac:dyDescent="0.35">
      <c r="A2615">
        <v>3</v>
      </c>
      <c r="B2615" t="s">
        <v>7</v>
      </c>
      <c r="C2615">
        <v>4</v>
      </c>
      <c r="D2615">
        <v>6</v>
      </c>
      <c r="E2615" t="s">
        <v>7</v>
      </c>
      <c r="F2615">
        <v>9</v>
      </c>
      <c r="G2615">
        <v>3.5647266310000001</v>
      </c>
      <c r="H2615" t="s">
        <v>8</v>
      </c>
      <c r="I2615">
        <f t="shared" si="160"/>
        <v>0</v>
      </c>
      <c r="J2615">
        <f>IF(Table2[[#This Row],[Drained_after_socializing]]="Yes",1,IF(Table2[[#This Row],[Drained_after_socializing]]="No",0,""))</f>
        <v>0</v>
      </c>
      <c r="K2615">
        <f t="shared" si="161"/>
        <v>1</v>
      </c>
      <c r="L2615" t="str">
        <f t="shared" si="162"/>
        <v>Low</v>
      </c>
      <c r="M2615">
        <f t="shared" si="163"/>
        <v>0</v>
      </c>
    </row>
    <row r="2616" spans="1:13" x14ac:dyDescent="0.35">
      <c r="A2616">
        <v>3</v>
      </c>
      <c r="B2616" t="s">
        <v>7</v>
      </c>
      <c r="C2616">
        <v>9</v>
      </c>
      <c r="D2616">
        <v>6</v>
      </c>
      <c r="E2616" t="s">
        <v>7</v>
      </c>
      <c r="F2616">
        <v>12</v>
      </c>
      <c r="G2616">
        <v>5</v>
      </c>
      <c r="H2616" t="s">
        <v>8</v>
      </c>
      <c r="I2616">
        <f t="shared" si="160"/>
        <v>0</v>
      </c>
      <c r="J2616">
        <f>IF(Table2[[#This Row],[Drained_after_socializing]]="Yes",1,IF(Table2[[#This Row],[Drained_after_socializing]]="No",0,""))</f>
        <v>0</v>
      </c>
      <c r="K2616">
        <f t="shared" si="161"/>
        <v>1</v>
      </c>
      <c r="L2616" t="str">
        <f t="shared" si="162"/>
        <v>Low</v>
      </c>
      <c r="M2616">
        <f t="shared" si="163"/>
        <v>0</v>
      </c>
    </row>
    <row r="2617" spans="1:13" x14ac:dyDescent="0.35">
      <c r="A2617">
        <v>8</v>
      </c>
      <c r="B2617" t="s">
        <v>9</v>
      </c>
      <c r="C2617">
        <v>3.963354475</v>
      </c>
      <c r="D2617">
        <v>1</v>
      </c>
      <c r="E2617" t="s">
        <v>9</v>
      </c>
      <c r="F2617">
        <v>2</v>
      </c>
      <c r="G2617">
        <v>0</v>
      </c>
      <c r="H2617" t="s">
        <v>10</v>
      </c>
      <c r="I2617">
        <f t="shared" si="160"/>
        <v>1</v>
      </c>
      <c r="J2617">
        <f>IF(Table2[[#This Row],[Drained_after_socializing]]="Yes",1,IF(Table2[[#This Row],[Drained_after_socializing]]="No",0,""))</f>
        <v>1</v>
      </c>
      <c r="K2617">
        <f t="shared" si="161"/>
        <v>0</v>
      </c>
      <c r="L2617" t="str">
        <f t="shared" si="162"/>
        <v>High</v>
      </c>
      <c r="M2617">
        <f t="shared" si="163"/>
        <v>4.5061608304100043</v>
      </c>
    </row>
    <row r="2618" spans="1:13" x14ac:dyDescent="0.35">
      <c r="A2618">
        <v>10</v>
      </c>
      <c r="B2618" t="s">
        <v>9</v>
      </c>
      <c r="C2618">
        <v>1</v>
      </c>
      <c r="D2618">
        <v>0</v>
      </c>
      <c r="E2618" t="s">
        <v>9</v>
      </c>
      <c r="F2618">
        <v>2</v>
      </c>
      <c r="G2618">
        <v>1</v>
      </c>
      <c r="H2618" t="s">
        <v>10</v>
      </c>
      <c r="I2618">
        <f t="shared" si="160"/>
        <v>1</v>
      </c>
      <c r="J2618">
        <f>IF(Table2[[#This Row],[Drained_after_socializing]]="Yes",1,IF(Table2[[#This Row],[Drained_after_socializing]]="No",0,""))</f>
        <v>1</v>
      </c>
      <c r="K2618">
        <f t="shared" si="161"/>
        <v>0</v>
      </c>
      <c r="L2618" t="str">
        <f t="shared" si="162"/>
        <v>High</v>
      </c>
      <c r="M2618">
        <f t="shared" si="163"/>
        <v>4.5061608304100043</v>
      </c>
    </row>
    <row r="2619" spans="1:13" x14ac:dyDescent="0.35">
      <c r="A2619">
        <v>2</v>
      </c>
      <c r="B2619" t="s">
        <v>7</v>
      </c>
      <c r="C2619">
        <v>5</v>
      </c>
      <c r="D2619">
        <v>4</v>
      </c>
      <c r="E2619" t="s">
        <v>7</v>
      </c>
      <c r="F2619">
        <v>8</v>
      </c>
      <c r="G2619">
        <v>7</v>
      </c>
      <c r="H2619" t="s">
        <v>8</v>
      </c>
      <c r="I2619">
        <f t="shared" si="160"/>
        <v>0</v>
      </c>
      <c r="J2619">
        <f>IF(Table2[[#This Row],[Drained_after_socializing]]="Yes",1,IF(Table2[[#This Row],[Drained_after_socializing]]="No",0,""))</f>
        <v>0</v>
      </c>
      <c r="K2619">
        <f t="shared" si="161"/>
        <v>1</v>
      </c>
      <c r="L2619" t="str">
        <f t="shared" si="162"/>
        <v>Low</v>
      </c>
      <c r="M2619">
        <f t="shared" si="163"/>
        <v>0</v>
      </c>
    </row>
    <row r="2620" spans="1:13" x14ac:dyDescent="0.35">
      <c r="A2620">
        <v>0</v>
      </c>
      <c r="B2620" t="s">
        <v>7</v>
      </c>
      <c r="C2620">
        <v>4</v>
      </c>
      <c r="D2620">
        <v>6</v>
      </c>
      <c r="E2620" t="s">
        <v>7</v>
      </c>
      <c r="F2620">
        <v>9</v>
      </c>
      <c r="G2620">
        <v>5</v>
      </c>
      <c r="H2620" t="s">
        <v>8</v>
      </c>
      <c r="I2620">
        <f t="shared" si="160"/>
        <v>0</v>
      </c>
      <c r="J2620">
        <f>IF(Table2[[#This Row],[Drained_after_socializing]]="Yes",1,IF(Table2[[#This Row],[Drained_after_socializing]]="No",0,""))</f>
        <v>0</v>
      </c>
      <c r="K2620">
        <f t="shared" si="161"/>
        <v>1</v>
      </c>
      <c r="L2620" t="str">
        <f t="shared" si="162"/>
        <v>Low</v>
      </c>
      <c r="M2620">
        <f t="shared" si="163"/>
        <v>0</v>
      </c>
    </row>
    <row r="2621" spans="1:13" x14ac:dyDescent="0.35">
      <c r="A2621">
        <v>5</v>
      </c>
      <c r="B2621" t="s">
        <v>9</v>
      </c>
      <c r="C2621">
        <v>2</v>
      </c>
      <c r="D2621">
        <v>0</v>
      </c>
      <c r="E2621" t="s">
        <v>9</v>
      </c>
      <c r="F2621">
        <v>5</v>
      </c>
      <c r="G2621">
        <v>0</v>
      </c>
      <c r="H2621" t="s">
        <v>10</v>
      </c>
      <c r="I2621">
        <f t="shared" si="160"/>
        <v>1</v>
      </c>
      <c r="J2621">
        <f>IF(Table2[[#This Row],[Drained_after_socializing]]="Yes",1,IF(Table2[[#This Row],[Drained_after_socializing]]="No",0,""))</f>
        <v>1</v>
      </c>
      <c r="K2621">
        <f t="shared" si="161"/>
        <v>0</v>
      </c>
      <c r="L2621" t="str">
        <f t="shared" si="162"/>
        <v>Medium</v>
      </c>
      <c r="M2621">
        <f t="shared" si="163"/>
        <v>4.5061608304100043</v>
      </c>
    </row>
    <row r="2622" spans="1:13" x14ac:dyDescent="0.35">
      <c r="A2622">
        <v>2</v>
      </c>
      <c r="B2622" t="s">
        <v>7</v>
      </c>
      <c r="C2622">
        <v>9</v>
      </c>
      <c r="D2622">
        <v>5</v>
      </c>
      <c r="E2622" t="s">
        <v>7</v>
      </c>
      <c r="F2622">
        <v>14</v>
      </c>
      <c r="G2622">
        <v>6</v>
      </c>
      <c r="H2622" t="s">
        <v>8</v>
      </c>
      <c r="I2622">
        <f t="shared" si="160"/>
        <v>0</v>
      </c>
      <c r="J2622">
        <f>IF(Table2[[#This Row],[Drained_after_socializing]]="Yes",1,IF(Table2[[#This Row],[Drained_after_socializing]]="No",0,""))</f>
        <v>0</v>
      </c>
      <c r="K2622">
        <f t="shared" si="161"/>
        <v>1</v>
      </c>
      <c r="L2622" t="str">
        <f t="shared" si="162"/>
        <v>Low</v>
      </c>
      <c r="M2622">
        <f t="shared" si="163"/>
        <v>0</v>
      </c>
    </row>
    <row r="2623" spans="1:13" x14ac:dyDescent="0.35">
      <c r="A2623">
        <v>9</v>
      </c>
      <c r="B2623" t="s">
        <v>9</v>
      </c>
      <c r="C2623">
        <v>3</v>
      </c>
      <c r="D2623">
        <v>2</v>
      </c>
      <c r="E2623" t="s">
        <v>7</v>
      </c>
      <c r="F2623">
        <v>2</v>
      </c>
      <c r="G2623">
        <v>0</v>
      </c>
      <c r="H2623" t="s">
        <v>10</v>
      </c>
      <c r="I2623">
        <f t="shared" si="160"/>
        <v>1</v>
      </c>
      <c r="J2623">
        <f>IF(Table2[[#This Row],[Drained_after_socializing]]="Yes",1,IF(Table2[[#This Row],[Drained_after_socializing]]="No",0,""))</f>
        <v>0</v>
      </c>
      <c r="K2623">
        <f t="shared" si="161"/>
        <v>0</v>
      </c>
      <c r="L2623" t="str">
        <f t="shared" si="162"/>
        <v>High</v>
      </c>
      <c r="M2623">
        <f t="shared" si="163"/>
        <v>4.5061608304100043</v>
      </c>
    </row>
    <row r="2624" spans="1:13" x14ac:dyDescent="0.35">
      <c r="A2624">
        <v>10</v>
      </c>
      <c r="B2624" t="s">
        <v>9</v>
      </c>
      <c r="C2624">
        <v>3</v>
      </c>
      <c r="D2624">
        <v>1</v>
      </c>
      <c r="E2624" t="s">
        <v>9</v>
      </c>
      <c r="F2624">
        <v>4</v>
      </c>
      <c r="G2624">
        <v>3.5647266310000001</v>
      </c>
      <c r="H2624" t="s">
        <v>10</v>
      </c>
      <c r="I2624">
        <f t="shared" si="160"/>
        <v>1</v>
      </c>
      <c r="J2624">
        <f>IF(Table2[[#This Row],[Drained_after_socializing]]="Yes",1,IF(Table2[[#This Row],[Drained_after_socializing]]="No",0,""))</f>
        <v>1</v>
      </c>
      <c r="K2624">
        <f t="shared" si="161"/>
        <v>0</v>
      </c>
      <c r="L2624" t="str">
        <f t="shared" si="162"/>
        <v>High</v>
      </c>
      <c r="M2624">
        <f t="shared" si="163"/>
        <v>4.5061608304100043</v>
      </c>
    </row>
    <row r="2625" spans="1:13" x14ac:dyDescent="0.35">
      <c r="A2625">
        <v>2</v>
      </c>
      <c r="B2625" t="s">
        <v>7</v>
      </c>
      <c r="C2625">
        <v>4</v>
      </c>
      <c r="D2625">
        <v>3</v>
      </c>
      <c r="E2625" t="s">
        <v>7</v>
      </c>
      <c r="F2625">
        <v>9</v>
      </c>
      <c r="G2625">
        <v>4</v>
      </c>
      <c r="H2625" t="s">
        <v>8</v>
      </c>
      <c r="I2625">
        <f t="shared" si="160"/>
        <v>0</v>
      </c>
      <c r="J2625">
        <f>IF(Table2[[#This Row],[Drained_after_socializing]]="Yes",1,IF(Table2[[#This Row],[Drained_after_socializing]]="No",0,""))</f>
        <v>0</v>
      </c>
      <c r="K2625">
        <f t="shared" si="161"/>
        <v>1</v>
      </c>
      <c r="L2625" t="str">
        <f t="shared" si="162"/>
        <v>Low</v>
      </c>
      <c r="M2625">
        <f t="shared" si="163"/>
        <v>0</v>
      </c>
    </row>
    <row r="2626" spans="1:13" x14ac:dyDescent="0.35">
      <c r="A2626">
        <v>6</v>
      </c>
      <c r="B2626" t="s">
        <v>9</v>
      </c>
      <c r="C2626">
        <v>2</v>
      </c>
      <c r="D2626">
        <v>1</v>
      </c>
      <c r="E2626" t="s">
        <v>9</v>
      </c>
      <c r="F2626">
        <v>1</v>
      </c>
      <c r="G2626">
        <v>2</v>
      </c>
      <c r="H2626" t="s">
        <v>10</v>
      </c>
      <c r="I2626">
        <f t="shared" ref="I2626:I2689" si="164">IF(B2626="Yes",1,IF(B2626="No",0,""))</f>
        <v>1</v>
      </c>
      <c r="J2626">
        <f>IF(Table2[[#This Row],[Drained_after_socializing]]="Yes",1,IF(Table2[[#This Row],[Drained_after_socializing]]="No",0,""))</f>
        <v>1</v>
      </c>
      <c r="K2626">
        <f t="shared" ref="K2626:K2689" si="165">IF(H2626="Extrovert",1,IF(H2626="Introvert",0,""))</f>
        <v>0</v>
      </c>
      <c r="L2626" t="str">
        <f t="shared" ref="L2626:L2689" si="166">IF(A2626&lt;=3,"Low",IF(A2626&lt;=7,"Medium","High"))</f>
        <v>Medium</v>
      </c>
      <c r="M2626">
        <f t="shared" ref="M2626:M2689" si="167">AVERAGE(IF(H:H="Introvert",A:A))</f>
        <v>4.5061608304100043</v>
      </c>
    </row>
    <row r="2627" spans="1:13" x14ac:dyDescent="0.35">
      <c r="A2627">
        <v>1</v>
      </c>
      <c r="B2627" t="s">
        <v>7</v>
      </c>
      <c r="C2627">
        <v>4</v>
      </c>
      <c r="D2627">
        <v>4</v>
      </c>
      <c r="E2627" t="s">
        <v>7</v>
      </c>
      <c r="F2627">
        <v>8</v>
      </c>
      <c r="G2627">
        <v>7</v>
      </c>
      <c r="H2627" t="s">
        <v>8</v>
      </c>
      <c r="I2627">
        <f t="shared" si="164"/>
        <v>0</v>
      </c>
      <c r="J2627">
        <f>IF(Table2[[#This Row],[Drained_after_socializing]]="Yes",1,IF(Table2[[#This Row],[Drained_after_socializing]]="No",0,""))</f>
        <v>0</v>
      </c>
      <c r="K2627">
        <f t="shared" si="165"/>
        <v>1</v>
      </c>
      <c r="L2627" t="str">
        <f t="shared" si="166"/>
        <v>Low</v>
      </c>
      <c r="M2627">
        <f t="shared" si="167"/>
        <v>0</v>
      </c>
    </row>
    <row r="2628" spans="1:13" x14ac:dyDescent="0.35">
      <c r="A2628">
        <v>4</v>
      </c>
      <c r="B2628" t="s">
        <v>9</v>
      </c>
      <c r="C2628">
        <v>2</v>
      </c>
      <c r="D2628">
        <v>0</v>
      </c>
      <c r="E2628" t="s">
        <v>9</v>
      </c>
      <c r="F2628">
        <v>2</v>
      </c>
      <c r="G2628">
        <v>2</v>
      </c>
      <c r="H2628" t="s">
        <v>10</v>
      </c>
      <c r="I2628">
        <f t="shared" si="164"/>
        <v>1</v>
      </c>
      <c r="J2628">
        <f>IF(Table2[[#This Row],[Drained_after_socializing]]="Yes",1,IF(Table2[[#This Row],[Drained_after_socializing]]="No",0,""))</f>
        <v>1</v>
      </c>
      <c r="K2628">
        <f t="shared" si="165"/>
        <v>0</v>
      </c>
      <c r="L2628" t="str">
        <f t="shared" si="166"/>
        <v>Medium</v>
      </c>
      <c r="M2628">
        <f t="shared" si="167"/>
        <v>4.5061608304100043</v>
      </c>
    </row>
    <row r="2629" spans="1:13" x14ac:dyDescent="0.35">
      <c r="A2629">
        <v>7</v>
      </c>
      <c r="B2629" t="s">
        <v>9</v>
      </c>
      <c r="C2629">
        <v>1</v>
      </c>
      <c r="D2629">
        <v>0</v>
      </c>
      <c r="E2629" t="s">
        <v>9</v>
      </c>
      <c r="F2629">
        <v>6.2688629120000003</v>
      </c>
      <c r="G2629">
        <v>1</v>
      </c>
      <c r="H2629" t="s">
        <v>10</v>
      </c>
      <c r="I2629">
        <f t="shared" si="164"/>
        <v>1</v>
      </c>
      <c r="J2629">
        <f>IF(Table2[[#This Row],[Drained_after_socializing]]="Yes",1,IF(Table2[[#This Row],[Drained_after_socializing]]="No",0,""))</f>
        <v>1</v>
      </c>
      <c r="K2629">
        <f t="shared" si="165"/>
        <v>0</v>
      </c>
      <c r="L2629" t="str">
        <f t="shared" si="166"/>
        <v>Medium</v>
      </c>
      <c r="M2629">
        <f t="shared" si="167"/>
        <v>4.5061608304100043</v>
      </c>
    </row>
    <row r="2630" spans="1:13" x14ac:dyDescent="0.35">
      <c r="A2630">
        <v>0</v>
      </c>
      <c r="B2630" t="s">
        <v>7</v>
      </c>
      <c r="C2630">
        <v>5</v>
      </c>
      <c r="D2630">
        <v>3</v>
      </c>
      <c r="E2630" t="s">
        <v>7</v>
      </c>
      <c r="F2630">
        <v>15</v>
      </c>
      <c r="G2630">
        <v>5</v>
      </c>
      <c r="H2630" t="s">
        <v>8</v>
      </c>
      <c r="I2630">
        <f t="shared" si="164"/>
        <v>0</v>
      </c>
      <c r="J2630">
        <f>IF(Table2[[#This Row],[Drained_after_socializing]]="Yes",1,IF(Table2[[#This Row],[Drained_after_socializing]]="No",0,""))</f>
        <v>0</v>
      </c>
      <c r="K2630">
        <f t="shared" si="165"/>
        <v>1</v>
      </c>
      <c r="L2630" t="str">
        <f t="shared" si="166"/>
        <v>Low</v>
      </c>
      <c r="M2630">
        <f t="shared" si="167"/>
        <v>0</v>
      </c>
    </row>
    <row r="2631" spans="1:13" x14ac:dyDescent="0.35">
      <c r="A2631">
        <v>11</v>
      </c>
      <c r="B2631" t="s">
        <v>7</v>
      </c>
      <c r="C2631">
        <v>2</v>
      </c>
      <c r="D2631">
        <v>1</v>
      </c>
      <c r="E2631" t="s">
        <v>9</v>
      </c>
      <c r="F2631">
        <v>2</v>
      </c>
      <c r="G2631">
        <v>1</v>
      </c>
      <c r="H2631" t="s">
        <v>10</v>
      </c>
      <c r="I2631">
        <f t="shared" si="164"/>
        <v>0</v>
      </c>
      <c r="J2631">
        <f>IF(Table2[[#This Row],[Drained_after_socializing]]="Yes",1,IF(Table2[[#This Row],[Drained_after_socializing]]="No",0,""))</f>
        <v>1</v>
      </c>
      <c r="K2631">
        <f t="shared" si="165"/>
        <v>0</v>
      </c>
      <c r="L2631" t="str">
        <f t="shared" si="166"/>
        <v>High</v>
      </c>
      <c r="M2631">
        <f t="shared" si="167"/>
        <v>4.5061608304100043</v>
      </c>
    </row>
    <row r="2632" spans="1:13" x14ac:dyDescent="0.35">
      <c r="A2632">
        <v>2</v>
      </c>
      <c r="B2632" t="s">
        <v>7</v>
      </c>
      <c r="C2632">
        <v>5</v>
      </c>
      <c r="D2632">
        <v>3</v>
      </c>
      <c r="E2632" t="s">
        <v>7</v>
      </c>
      <c r="F2632">
        <v>10</v>
      </c>
      <c r="G2632">
        <v>9</v>
      </c>
      <c r="H2632" t="s">
        <v>8</v>
      </c>
      <c r="I2632">
        <f t="shared" si="164"/>
        <v>0</v>
      </c>
      <c r="J2632">
        <f>IF(Table2[[#This Row],[Drained_after_socializing]]="Yes",1,IF(Table2[[#This Row],[Drained_after_socializing]]="No",0,""))</f>
        <v>0</v>
      </c>
      <c r="K2632">
        <f t="shared" si="165"/>
        <v>1</v>
      </c>
      <c r="L2632" t="str">
        <f t="shared" si="166"/>
        <v>Low</v>
      </c>
      <c r="M2632">
        <f t="shared" si="167"/>
        <v>0</v>
      </c>
    </row>
    <row r="2633" spans="1:13" x14ac:dyDescent="0.35">
      <c r="A2633">
        <v>9</v>
      </c>
      <c r="B2633" t="s">
        <v>9</v>
      </c>
      <c r="C2633">
        <v>3.963354475</v>
      </c>
      <c r="D2633">
        <v>0</v>
      </c>
      <c r="E2633" t="s">
        <v>9</v>
      </c>
      <c r="F2633">
        <v>3</v>
      </c>
      <c r="G2633">
        <v>0</v>
      </c>
      <c r="H2633" t="s">
        <v>10</v>
      </c>
      <c r="I2633">
        <f t="shared" si="164"/>
        <v>1</v>
      </c>
      <c r="J2633">
        <f>IF(Table2[[#This Row],[Drained_after_socializing]]="Yes",1,IF(Table2[[#This Row],[Drained_after_socializing]]="No",0,""))</f>
        <v>1</v>
      </c>
      <c r="K2633">
        <f t="shared" si="165"/>
        <v>0</v>
      </c>
      <c r="L2633" t="str">
        <f t="shared" si="166"/>
        <v>High</v>
      </c>
      <c r="M2633">
        <f t="shared" si="167"/>
        <v>4.5061608304100043</v>
      </c>
    </row>
    <row r="2634" spans="1:13" x14ac:dyDescent="0.35">
      <c r="A2634">
        <v>7</v>
      </c>
      <c r="B2634" t="s">
        <v>9</v>
      </c>
      <c r="C2634">
        <v>2</v>
      </c>
      <c r="D2634">
        <v>2</v>
      </c>
      <c r="E2634" t="s">
        <v>9</v>
      </c>
      <c r="F2634">
        <v>2</v>
      </c>
      <c r="G2634">
        <v>0</v>
      </c>
      <c r="H2634" t="s">
        <v>10</v>
      </c>
      <c r="I2634">
        <f t="shared" si="164"/>
        <v>1</v>
      </c>
      <c r="J2634">
        <f>IF(Table2[[#This Row],[Drained_after_socializing]]="Yes",1,IF(Table2[[#This Row],[Drained_after_socializing]]="No",0,""))</f>
        <v>1</v>
      </c>
      <c r="K2634">
        <f t="shared" si="165"/>
        <v>0</v>
      </c>
      <c r="L2634" t="str">
        <f t="shared" si="166"/>
        <v>Medium</v>
      </c>
      <c r="M2634">
        <f t="shared" si="167"/>
        <v>4.5061608304100043</v>
      </c>
    </row>
    <row r="2635" spans="1:13" x14ac:dyDescent="0.35">
      <c r="A2635">
        <v>11</v>
      </c>
      <c r="B2635" t="s">
        <v>9</v>
      </c>
      <c r="C2635">
        <v>3</v>
      </c>
      <c r="D2635">
        <v>2</v>
      </c>
      <c r="E2635" t="s">
        <v>9</v>
      </c>
      <c r="F2635">
        <v>3</v>
      </c>
      <c r="G2635">
        <v>2</v>
      </c>
      <c r="H2635" t="s">
        <v>10</v>
      </c>
      <c r="I2635">
        <f t="shared" si="164"/>
        <v>1</v>
      </c>
      <c r="J2635">
        <f>IF(Table2[[#This Row],[Drained_after_socializing]]="Yes",1,IF(Table2[[#This Row],[Drained_after_socializing]]="No",0,""))</f>
        <v>1</v>
      </c>
      <c r="K2635">
        <f t="shared" si="165"/>
        <v>0</v>
      </c>
      <c r="L2635" t="str">
        <f t="shared" si="166"/>
        <v>High</v>
      </c>
      <c r="M2635">
        <f t="shared" si="167"/>
        <v>4.5061608304100043</v>
      </c>
    </row>
    <row r="2636" spans="1:13" x14ac:dyDescent="0.35">
      <c r="A2636">
        <v>1</v>
      </c>
      <c r="B2636" t="s">
        <v>7</v>
      </c>
      <c r="C2636">
        <v>4</v>
      </c>
      <c r="D2636">
        <v>6</v>
      </c>
      <c r="E2636" t="s">
        <v>7</v>
      </c>
      <c r="F2636">
        <v>6.2688629120000003</v>
      </c>
      <c r="G2636">
        <v>3</v>
      </c>
      <c r="H2636" t="s">
        <v>8</v>
      </c>
      <c r="I2636">
        <f t="shared" si="164"/>
        <v>0</v>
      </c>
      <c r="J2636">
        <f>IF(Table2[[#This Row],[Drained_after_socializing]]="Yes",1,IF(Table2[[#This Row],[Drained_after_socializing]]="No",0,""))</f>
        <v>0</v>
      </c>
      <c r="K2636">
        <f t="shared" si="165"/>
        <v>1</v>
      </c>
      <c r="L2636" t="str">
        <f t="shared" si="166"/>
        <v>Low</v>
      </c>
      <c r="M2636">
        <f t="shared" si="167"/>
        <v>0</v>
      </c>
    </row>
    <row r="2637" spans="1:13" x14ac:dyDescent="0.35">
      <c r="A2637">
        <v>10</v>
      </c>
      <c r="B2637" t="s">
        <v>7</v>
      </c>
      <c r="C2637">
        <v>0</v>
      </c>
      <c r="D2637">
        <v>2</v>
      </c>
      <c r="E2637" t="s">
        <v>9</v>
      </c>
      <c r="F2637">
        <v>3</v>
      </c>
      <c r="G2637">
        <v>1</v>
      </c>
      <c r="H2637" t="s">
        <v>10</v>
      </c>
      <c r="I2637">
        <f t="shared" si="164"/>
        <v>0</v>
      </c>
      <c r="J2637">
        <f>IF(Table2[[#This Row],[Drained_after_socializing]]="Yes",1,IF(Table2[[#This Row],[Drained_after_socializing]]="No",0,""))</f>
        <v>1</v>
      </c>
      <c r="K2637">
        <f t="shared" si="165"/>
        <v>0</v>
      </c>
      <c r="L2637" t="str">
        <f t="shared" si="166"/>
        <v>High</v>
      </c>
      <c r="M2637">
        <f t="shared" si="167"/>
        <v>4.5061608304100043</v>
      </c>
    </row>
    <row r="2638" spans="1:13" x14ac:dyDescent="0.35">
      <c r="A2638">
        <v>3</v>
      </c>
      <c r="B2638" t="s">
        <v>7</v>
      </c>
      <c r="C2638">
        <v>9</v>
      </c>
      <c r="D2638">
        <v>6</v>
      </c>
      <c r="E2638" t="s">
        <v>7</v>
      </c>
      <c r="F2638">
        <v>7</v>
      </c>
      <c r="G2638">
        <v>8</v>
      </c>
      <c r="H2638" t="s">
        <v>8</v>
      </c>
      <c r="I2638">
        <f t="shared" si="164"/>
        <v>0</v>
      </c>
      <c r="J2638">
        <f>IF(Table2[[#This Row],[Drained_after_socializing]]="Yes",1,IF(Table2[[#This Row],[Drained_after_socializing]]="No",0,""))</f>
        <v>0</v>
      </c>
      <c r="K2638">
        <f t="shared" si="165"/>
        <v>1</v>
      </c>
      <c r="L2638" t="str">
        <f t="shared" si="166"/>
        <v>Low</v>
      </c>
      <c r="M2638">
        <f t="shared" si="167"/>
        <v>0</v>
      </c>
    </row>
    <row r="2639" spans="1:13" x14ac:dyDescent="0.35">
      <c r="A2639">
        <v>0</v>
      </c>
      <c r="B2639" t="s">
        <v>7</v>
      </c>
      <c r="C2639">
        <v>9</v>
      </c>
      <c r="D2639">
        <v>4</v>
      </c>
      <c r="E2639" t="s">
        <v>7</v>
      </c>
      <c r="F2639">
        <v>6.2688629120000003</v>
      </c>
      <c r="G2639">
        <v>4</v>
      </c>
      <c r="H2639" t="s">
        <v>8</v>
      </c>
      <c r="I2639">
        <f t="shared" si="164"/>
        <v>0</v>
      </c>
      <c r="J2639">
        <f>IF(Table2[[#This Row],[Drained_after_socializing]]="Yes",1,IF(Table2[[#This Row],[Drained_after_socializing]]="No",0,""))</f>
        <v>0</v>
      </c>
      <c r="K2639">
        <f t="shared" si="165"/>
        <v>1</v>
      </c>
      <c r="L2639" t="str">
        <f t="shared" si="166"/>
        <v>Low</v>
      </c>
      <c r="M2639">
        <f t="shared" si="167"/>
        <v>0</v>
      </c>
    </row>
    <row r="2640" spans="1:13" x14ac:dyDescent="0.35">
      <c r="A2640">
        <v>2</v>
      </c>
      <c r="B2640" t="s">
        <v>7</v>
      </c>
      <c r="C2640">
        <v>7</v>
      </c>
      <c r="D2640">
        <v>3</v>
      </c>
      <c r="E2640" t="s">
        <v>7</v>
      </c>
      <c r="F2640">
        <v>11</v>
      </c>
      <c r="G2640">
        <v>7</v>
      </c>
      <c r="H2640" t="s">
        <v>8</v>
      </c>
      <c r="I2640">
        <f t="shared" si="164"/>
        <v>0</v>
      </c>
      <c r="J2640">
        <f>IF(Table2[[#This Row],[Drained_after_socializing]]="Yes",1,IF(Table2[[#This Row],[Drained_after_socializing]]="No",0,""))</f>
        <v>0</v>
      </c>
      <c r="K2640">
        <f t="shared" si="165"/>
        <v>1</v>
      </c>
      <c r="L2640" t="str">
        <f t="shared" si="166"/>
        <v>Low</v>
      </c>
      <c r="M2640">
        <f t="shared" si="167"/>
        <v>0</v>
      </c>
    </row>
    <row r="2641" spans="1:13" x14ac:dyDescent="0.35">
      <c r="A2641">
        <v>1</v>
      </c>
      <c r="B2641" t="s">
        <v>7</v>
      </c>
      <c r="C2641">
        <v>7</v>
      </c>
      <c r="D2641">
        <v>7</v>
      </c>
      <c r="E2641" t="s">
        <v>7</v>
      </c>
      <c r="F2641">
        <v>10</v>
      </c>
      <c r="G2641">
        <v>9</v>
      </c>
      <c r="H2641" t="s">
        <v>10</v>
      </c>
      <c r="I2641">
        <f t="shared" si="164"/>
        <v>0</v>
      </c>
      <c r="J2641">
        <f>IF(Table2[[#This Row],[Drained_after_socializing]]="Yes",1,IF(Table2[[#This Row],[Drained_after_socializing]]="No",0,""))</f>
        <v>0</v>
      </c>
      <c r="K2641">
        <f t="shared" si="165"/>
        <v>0</v>
      </c>
      <c r="L2641" t="str">
        <f t="shared" si="166"/>
        <v>Low</v>
      </c>
      <c r="M2641">
        <f t="shared" si="167"/>
        <v>4.5061608304100043</v>
      </c>
    </row>
    <row r="2642" spans="1:13" x14ac:dyDescent="0.35">
      <c r="A2642">
        <v>1</v>
      </c>
      <c r="B2642" t="s">
        <v>7</v>
      </c>
      <c r="C2642">
        <v>9</v>
      </c>
      <c r="D2642">
        <v>3</v>
      </c>
      <c r="E2642" t="s">
        <v>7</v>
      </c>
      <c r="F2642">
        <v>8</v>
      </c>
      <c r="G2642">
        <v>9</v>
      </c>
      <c r="H2642" t="s">
        <v>8</v>
      </c>
      <c r="I2642">
        <f t="shared" si="164"/>
        <v>0</v>
      </c>
      <c r="J2642">
        <f>IF(Table2[[#This Row],[Drained_after_socializing]]="Yes",1,IF(Table2[[#This Row],[Drained_after_socializing]]="No",0,""))</f>
        <v>0</v>
      </c>
      <c r="K2642">
        <f t="shared" si="165"/>
        <v>1</v>
      </c>
      <c r="L2642" t="str">
        <f t="shared" si="166"/>
        <v>Low</v>
      </c>
      <c r="M2642">
        <f t="shared" si="167"/>
        <v>0</v>
      </c>
    </row>
    <row r="2643" spans="1:13" x14ac:dyDescent="0.35">
      <c r="A2643">
        <v>2</v>
      </c>
      <c r="B2643" t="s">
        <v>7</v>
      </c>
      <c r="C2643">
        <v>7</v>
      </c>
      <c r="D2643">
        <v>6</v>
      </c>
      <c r="E2643" t="s">
        <v>7</v>
      </c>
      <c r="F2643">
        <v>9</v>
      </c>
      <c r="G2643">
        <v>7</v>
      </c>
      <c r="H2643" t="s">
        <v>8</v>
      </c>
      <c r="I2643">
        <f t="shared" si="164"/>
        <v>0</v>
      </c>
      <c r="J2643">
        <f>IF(Table2[[#This Row],[Drained_after_socializing]]="Yes",1,IF(Table2[[#This Row],[Drained_after_socializing]]="No",0,""))</f>
        <v>0</v>
      </c>
      <c r="K2643">
        <f t="shared" si="165"/>
        <v>1</v>
      </c>
      <c r="L2643" t="str">
        <f t="shared" si="166"/>
        <v>Low</v>
      </c>
      <c r="M2643">
        <f t="shared" si="167"/>
        <v>0</v>
      </c>
    </row>
    <row r="2644" spans="1:13" x14ac:dyDescent="0.35">
      <c r="A2644">
        <v>2</v>
      </c>
      <c r="B2644" t="s">
        <v>7</v>
      </c>
      <c r="C2644">
        <v>4</v>
      </c>
      <c r="D2644">
        <v>4</v>
      </c>
      <c r="E2644" t="s">
        <v>7</v>
      </c>
      <c r="F2644">
        <v>9</v>
      </c>
      <c r="G2644">
        <v>7</v>
      </c>
      <c r="H2644" t="s">
        <v>8</v>
      </c>
      <c r="I2644">
        <f t="shared" si="164"/>
        <v>0</v>
      </c>
      <c r="J2644">
        <f>IF(Table2[[#This Row],[Drained_after_socializing]]="Yes",1,IF(Table2[[#This Row],[Drained_after_socializing]]="No",0,""))</f>
        <v>0</v>
      </c>
      <c r="K2644">
        <f t="shared" si="165"/>
        <v>1</v>
      </c>
      <c r="L2644" t="str">
        <f t="shared" si="166"/>
        <v>Low</v>
      </c>
      <c r="M2644">
        <f t="shared" si="167"/>
        <v>0</v>
      </c>
    </row>
    <row r="2645" spans="1:13" x14ac:dyDescent="0.35">
      <c r="A2645">
        <v>2</v>
      </c>
      <c r="B2645" t="s">
        <v>7</v>
      </c>
      <c r="C2645">
        <v>9</v>
      </c>
      <c r="D2645">
        <v>3</v>
      </c>
      <c r="E2645" t="s">
        <v>7</v>
      </c>
      <c r="F2645">
        <v>6</v>
      </c>
      <c r="G2645">
        <v>8</v>
      </c>
      <c r="H2645" t="s">
        <v>8</v>
      </c>
      <c r="I2645">
        <f t="shared" si="164"/>
        <v>0</v>
      </c>
      <c r="J2645">
        <f>IF(Table2[[#This Row],[Drained_after_socializing]]="Yes",1,IF(Table2[[#This Row],[Drained_after_socializing]]="No",0,""))</f>
        <v>0</v>
      </c>
      <c r="K2645">
        <f t="shared" si="165"/>
        <v>1</v>
      </c>
      <c r="L2645" t="str">
        <f t="shared" si="166"/>
        <v>Low</v>
      </c>
      <c r="M2645">
        <f t="shared" si="167"/>
        <v>0</v>
      </c>
    </row>
    <row r="2646" spans="1:13" x14ac:dyDescent="0.35">
      <c r="A2646">
        <v>1</v>
      </c>
      <c r="B2646" t="s">
        <v>7</v>
      </c>
      <c r="C2646">
        <v>3.963354475</v>
      </c>
      <c r="D2646">
        <v>6</v>
      </c>
      <c r="E2646" t="s">
        <v>7</v>
      </c>
      <c r="F2646">
        <v>8</v>
      </c>
      <c r="G2646">
        <v>6</v>
      </c>
      <c r="H2646" t="s">
        <v>8</v>
      </c>
      <c r="I2646">
        <f t="shared" si="164"/>
        <v>0</v>
      </c>
      <c r="J2646">
        <f>IF(Table2[[#This Row],[Drained_after_socializing]]="Yes",1,IF(Table2[[#This Row],[Drained_after_socializing]]="No",0,""))</f>
        <v>0</v>
      </c>
      <c r="K2646">
        <f t="shared" si="165"/>
        <v>1</v>
      </c>
      <c r="L2646" t="str">
        <f t="shared" si="166"/>
        <v>Low</v>
      </c>
      <c r="M2646">
        <f t="shared" si="167"/>
        <v>0</v>
      </c>
    </row>
    <row r="2647" spans="1:13" x14ac:dyDescent="0.35">
      <c r="A2647">
        <v>2</v>
      </c>
      <c r="B2647" t="s">
        <v>7</v>
      </c>
      <c r="C2647">
        <v>8</v>
      </c>
      <c r="D2647">
        <v>6</v>
      </c>
      <c r="E2647" t="s">
        <v>7</v>
      </c>
      <c r="F2647">
        <v>11</v>
      </c>
      <c r="G2647">
        <v>3</v>
      </c>
      <c r="H2647" t="s">
        <v>8</v>
      </c>
      <c r="I2647">
        <f t="shared" si="164"/>
        <v>0</v>
      </c>
      <c r="J2647">
        <f>IF(Table2[[#This Row],[Drained_after_socializing]]="Yes",1,IF(Table2[[#This Row],[Drained_after_socializing]]="No",0,""))</f>
        <v>0</v>
      </c>
      <c r="K2647">
        <f t="shared" si="165"/>
        <v>1</v>
      </c>
      <c r="L2647" t="str">
        <f t="shared" si="166"/>
        <v>Low</v>
      </c>
      <c r="M2647">
        <f t="shared" si="167"/>
        <v>0</v>
      </c>
    </row>
    <row r="2648" spans="1:13" x14ac:dyDescent="0.35">
      <c r="A2648">
        <v>1</v>
      </c>
      <c r="B2648" t="s">
        <v>7</v>
      </c>
      <c r="C2648">
        <v>8</v>
      </c>
      <c r="D2648">
        <v>6</v>
      </c>
      <c r="E2648" t="s">
        <v>7</v>
      </c>
      <c r="F2648">
        <v>12</v>
      </c>
      <c r="G2648">
        <v>7</v>
      </c>
      <c r="H2648" t="s">
        <v>10</v>
      </c>
      <c r="I2648">
        <f t="shared" si="164"/>
        <v>0</v>
      </c>
      <c r="J2648">
        <f>IF(Table2[[#This Row],[Drained_after_socializing]]="Yes",1,IF(Table2[[#This Row],[Drained_after_socializing]]="No",0,""))</f>
        <v>0</v>
      </c>
      <c r="K2648">
        <f t="shared" si="165"/>
        <v>0</v>
      </c>
      <c r="L2648" t="str">
        <f t="shared" si="166"/>
        <v>Low</v>
      </c>
      <c r="M2648">
        <f t="shared" si="167"/>
        <v>4.5061608304100043</v>
      </c>
    </row>
    <row r="2649" spans="1:13" x14ac:dyDescent="0.35">
      <c r="A2649">
        <v>8</v>
      </c>
      <c r="B2649" t="s">
        <v>9</v>
      </c>
      <c r="C2649">
        <v>2</v>
      </c>
      <c r="D2649">
        <v>1</v>
      </c>
      <c r="E2649" t="s">
        <v>9</v>
      </c>
      <c r="F2649">
        <v>2</v>
      </c>
      <c r="G2649">
        <v>0</v>
      </c>
      <c r="H2649" t="s">
        <v>10</v>
      </c>
      <c r="I2649">
        <f t="shared" si="164"/>
        <v>1</v>
      </c>
      <c r="J2649">
        <f>IF(Table2[[#This Row],[Drained_after_socializing]]="Yes",1,IF(Table2[[#This Row],[Drained_after_socializing]]="No",0,""))</f>
        <v>1</v>
      </c>
      <c r="K2649">
        <f t="shared" si="165"/>
        <v>0</v>
      </c>
      <c r="L2649" t="str">
        <f t="shared" si="166"/>
        <v>High</v>
      </c>
      <c r="M2649">
        <f t="shared" si="167"/>
        <v>4.5061608304100043</v>
      </c>
    </row>
    <row r="2650" spans="1:13" x14ac:dyDescent="0.35">
      <c r="A2650">
        <v>10</v>
      </c>
      <c r="B2650" t="s">
        <v>9</v>
      </c>
      <c r="C2650">
        <v>0</v>
      </c>
      <c r="D2650">
        <v>1</v>
      </c>
      <c r="E2650" t="s">
        <v>9</v>
      </c>
      <c r="F2650">
        <v>3</v>
      </c>
      <c r="G2650">
        <v>1</v>
      </c>
      <c r="H2650" t="s">
        <v>8</v>
      </c>
      <c r="I2650">
        <f t="shared" si="164"/>
        <v>1</v>
      </c>
      <c r="J2650">
        <f>IF(Table2[[#This Row],[Drained_after_socializing]]="Yes",1,IF(Table2[[#This Row],[Drained_after_socializing]]="No",0,""))</f>
        <v>1</v>
      </c>
      <c r="K2650">
        <f t="shared" si="165"/>
        <v>1</v>
      </c>
      <c r="L2650" t="str">
        <f t="shared" si="166"/>
        <v>High</v>
      </c>
      <c r="M2650">
        <f t="shared" si="167"/>
        <v>0</v>
      </c>
    </row>
    <row r="2651" spans="1:13" x14ac:dyDescent="0.35">
      <c r="A2651">
        <v>1</v>
      </c>
      <c r="B2651" t="s">
        <v>7</v>
      </c>
      <c r="C2651">
        <v>6</v>
      </c>
      <c r="D2651">
        <v>6</v>
      </c>
      <c r="E2651" t="s">
        <v>7</v>
      </c>
      <c r="F2651">
        <v>7</v>
      </c>
      <c r="G2651">
        <v>7</v>
      </c>
      <c r="H2651" t="s">
        <v>8</v>
      </c>
      <c r="I2651">
        <f t="shared" si="164"/>
        <v>0</v>
      </c>
      <c r="J2651">
        <f>IF(Table2[[#This Row],[Drained_after_socializing]]="Yes",1,IF(Table2[[#This Row],[Drained_after_socializing]]="No",0,""))</f>
        <v>0</v>
      </c>
      <c r="K2651">
        <f t="shared" si="165"/>
        <v>1</v>
      </c>
      <c r="L2651" t="str">
        <f t="shared" si="166"/>
        <v>Low</v>
      </c>
      <c r="M2651">
        <f t="shared" si="167"/>
        <v>0</v>
      </c>
    </row>
    <row r="2652" spans="1:13" x14ac:dyDescent="0.35">
      <c r="A2652">
        <v>3</v>
      </c>
      <c r="B2652" t="s">
        <v>7</v>
      </c>
      <c r="C2652">
        <v>4</v>
      </c>
      <c r="D2652">
        <v>6</v>
      </c>
      <c r="E2652" t="s">
        <v>7</v>
      </c>
      <c r="F2652">
        <v>5</v>
      </c>
      <c r="G2652">
        <v>9</v>
      </c>
      <c r="H2652" t="s">
        <v>8</v>
      </c>
      <c r="I2652">
        <f t="shared" si="164"/>
        <v>0</v>
      </c>
      <c r="J2652">
        <f>IF(Table2[[#This Row],[Drained_after_socializing]]="Yes",1,IF(Table2[[#This Row],[Drained_after_socializing]]="No",0,""))</f>
        <v>0</v>
      </c>
      <c r="K2652">
        <f t="shared" si="165"/>
        <v>1</v>
      </c>
      <c r="L2652" t="str">
        <f t="shared" si="166"/>
        <v>Low</v>
      </c>
      <c r="M2652">
        <f t="shared" si="167"/>
        <v>0</v>
      </c>
    </row>
    <row r="2653" spans="1:13" x14ac:dyDescent="0.35">
      <c r="A2653">
        <v>8</v>
      </c>
      <c r="B2653" t="s">
        <v>9</v>
      </c>
      <c r="C2653">
        <v>2</v>
      </c>
      <c r="D2653">
        <v>0</v>
      </c>
      <c r="E2653" t="s">
        <v>9</v>
      </c>
      <c r="F2653">
        <v>4</v>
      </c>
      <c r="G2653">
        <v>1</v>
      </c>
      <c r="H2653" t="s">
        <v>8</v>
      </c>
      <c r="I2653">
        <f t="shared" si="164"/>
        <v>1</v>
      </c>
      <c r="J2653">
        <f>IF(Table2[[#This Row],[Drained_after_socializing]]="Yes",1,IF(Table2[[#This Row],[Drained_after_socializing]]="No",0,""))</f>
        <v>1</v>
      </c>
      <c r="K2653">
        <f t="shared" si="165"/>
        <v>1</v>
      </c>
      <c r="L2653" t="str">
        <f t="shared" si="166"/>
        <v>High</v>
      </c>
      <c r="M2653">
        <f t="shared" si="167"/>
        <v>0</v>
      </c>
    </row>
    <row r="2654" spans="1:13" x14ac:dyDescent="0.35">
      <c r="A2654">
        <v>4</v>
      </c>
      <c r="B2654" t="s">
        <v>9</v>
      </c>
      <c r="C2654">
        <v>0</v>
      </c>
      <c r="D2654">
        <v>0</v>
      </c>
      <c r="E2654" t="s">
        <v>9</v>
      </c>
      <c r="F2654">
        <v>2</v>
      </c>
      <c r="G2654">
        <v>0</v>
      </c>
      <c r="H2654" t="s">
        <v>10</v>
      </c>
      <c r="I2654">
        <f t="shared" si="164"/>
        <v>1</v>
      </c>
      <c r="J2654">
        <f>IF(Table2[[#This Row],[Drained_after_socializing]]="Yes",1,IF(Table2[[#This Row],[Drained_after_socializing]]="No",0,""))</f>
        <v>1</v>
      </c>
      <c r="K2654">
        <f t="shared" si="165"/>
        <v>0</v>
      </c>
      <c r="L2654" t="str">
        <f t="shared" si="166"/>
        <v>Medium</v>
      </c>
      <c r="M2654">
        <f t="shared" si="167"/>
        <v>4.5061608304100043</v>
      </c>
    </row>
    <row r="2655" spans="1:13" x14ac:dyDescent="0.35">
      <c r="A2655">
        <v>9</v>
      </c>
      <c r="B2655" t="s">
        <v>9</v>
      </c>
      <c r="C2655">
        <v>2</v>
      </c>
      <c r="D2655">
        <v>0</v>
      </c>
      <c r="E2655" t="s">
        <v>9</v>
      </c>
      <c r="F2655">
        <v>3</v>
      </c>
      <c r="G2655">
        <v>2</v>
      </c>
      <c r="H2655" t="s">
        <v>10</v>
      </c>
      <c r="I2655">
        <f t="shared" si="164"/>
        <v>1</v>
      </c>
      <c r="J2655">
        <f>IF(Table2[[#This Row],[Drained_after_socializing]]="Yes",1,IF(Table2[[#This Row],[Drained_after_socializing]]="No",0,""))</f>
        <v>1</v>
      </c>
      <c r="K2655">
        <f t="shared" si="165"/>
        <v>0</v>
      </c>
      <c r="L2655" t="str">
        <f t="shared" si="166"/>
        <v>High</v>
      </c>
      <c r="M2655">
        <f t="shared" si="167"/>
        <v>4.5061608304100043</v>
      </c>
    </row>
    <row r="2656" spans="1:13" x14ac:dyDescent="0.35">
      <c r="A2656">
        <v>2</v>
      </c>
      <c r="B2656" t="s">
        <v>7</v>
      </c>
      <c r="C2656">
        <v>7</v>
      </c>
      <c r="D2656">
        <v>4</v>
      </c>
      <c r="E2656" t="s">
        <v>7</v>
      </c>
      <c r="F2656">
        <v>5</v>
      </c>
      <c r="G2656">
        <v>7</v>
      </c>
      <c r="H2656" t="s">
        <v>8</v>
      </c>
      <c r="I2656">
        <f t="shared" si="164"/>
        <v>0</v>
      </c>
      <c r="J2656">
        <f>IF(Table2[[#This Row],[Drained_after_socializing]]="Yes",1,IF(Table2[[#This Row],[Drained_after_socializing]]="No",0,""))</f>
        <v>0</v>
      </c>
      <c r="K2656">
        <f t="shared" si="165"/>
        <v>1</v>
      </c>
      <c r="L2656" t="str">
        <f t="shared" si="166"/>
        <v>Low</v>
      </c>
      <c r="M2656">
        <f t="shared" si="167"/>
        <v>0</v>
      </c>
    </row>
    <row r="2657" spans="1:13" x14ac:dyDescent="0.35">
      <c r="A2657">
        <v>9</v>
      </c>
      <c r="B2657" t="s">
        <v>9</v>
      </c>
      <c r="C2657">
        <v>3</v>
      </c>
      <c r="D2657">
        <v>0</v>
      </c>
      <c r="E2657" t="s">
        <v>9</v>
      </c>
      <c r="F2657">
        <v>5</v>
      </c>
      <c r="G2657">
        <v>2</v>
      </c>
      <c r="H2657" t="s">
        <v>10</v>
      </c>
      <c r="I2657">
        <f t="shared" si="164"/>
        <v>1</v>
      </c>
      <c r="J2657">
        <f>IF(Table2[[#This Row],[Drained_after_socializing]]="Yes",1,IF(Table2[[#This Row],[Drained_after_socializing]]="No",0,""))</f>
        <v>1</v>
      </c>
      <c r="K2657">
        <f t="shared" si="165"/>
        <v>0</v>
      </c>
      <c r="L2657" t="str">
        <f t="shared" si="166"/>
        <v>High</v>
      </c>
      <c r="M2657">
        <f t="shared" si="167"/>
        <v>4.5061608304100043</v>
      </c>
    </row>
    <row r="2658" spans="1:13" x14ac:dyDescent="0.35">
      <c r="A2658">
        <v>4</v>
      </c>
      <c r="B2658" t="s">
        <v>9</v>
      </c>
      <c r="C2658">
        <v>3</v>
      </c>
      <c r="D2658">
        <v>1</v>
      </c>
      <c r="E2658" t="s">
        <v>9</v>
      </c>
      <c r="F2658">
        <v>4</v>
      </c>
      <c r="G2658">
        <v>1</v>
      </c>
      <c r="H2658" t="s">
        <v>10</v>
      </c>
      <c r="I2658">
        <f t="shared" si="164"/>
        <v>1</v>
      </c>
      <c r="J2658">
        <f>IF(Table2[[#This Row],[Drained_after_socializing]]="Yes",1,IF(Table2[[#This Row],[Drained_after_socializing]]="No",0,""))</f>
        <v>1</v>
      </c>
      <c r="K2658">
        <f t="shared" si="165"/>
        <v>0</v>
      </c>
      <c r="L2658" t="str">
        <f t="shared" si="166"/>
        <v>Medium</v>
      </c>
      <c r="M2658">
        <f t="shared" si="167"/>
        <v>4.5061608304100043</v>
      </c>
    </row>
    <row r="2659" spans="1:13" x14ac:dyDescent="0.35">
      <c r="A2659">
        <v>2</v>
      </c>
      <c r="B2659" t="s">
        <v>7</v>
      </c>
      <c r="C2659">
        <v>9</v>
      </c>
      <c r="D2659">
        <v>3</v>
      </c>
      <c r="E2659" t="s">
        <v>7</v>
      </c>
      <c r="F2659">
        <v>5</v>
      </c>
      <c r="G2659">
        <v>9</v>
      </c>
      <c r="H2659" t="s">
        <v>8</v>
      </c>
      <c r="I2659">
        <f t="shared" si="164"/>
        <v>0</v>
      </c>
      <c r="J2659">
        <f>IF(Table2[[#This Row],[Drained_after_socializing]]="Yes",1,IF(Table2[[#This Row],[Drained_after_socializing]]="No",0,""))</f>
        <v>0</v>
      </c>
      <c r="K2659">
        <f t="shared" si="165"/>
        <v>1</v>
      </c>
      <c r="L2659" t="str">
        <f t="shared" si="166"/>
        <v>Low</v>
      </c>
      <c r="M2659">
        <f t="shared" si="167"/>
        <v>0</v>
      </c>
    </row>
    <row r="2660" spans="1:13" x14ac:dyDescent="0.35">
      <c r="A2660">
        <v>5</v>
      </c>
      <c r="B2660" t="s">
        <v>9</v>
      </c>
      <c r="C2660">
        <v>2</v>
      </c>
      <c r="D2660">
        <v>0</v>
      </c>
      <c r="E2660" t="s">
        <v>9</v>
      </c>
      <c r="F2660">
        <v>4</v>
      </c>
      <c r="G2660">
        <v>3.5647266310000001</v>
      </c>
      <c r="H2660" t="s">
        <v>10</v>
      </c>
      <c r="I2660">
        <f t="shared" si="164"/>
        <v>1</v>
      </c>
      <c r="J2660">
        <f>IF(Table2[[#This Row],[Drained_after_socializing]]="Yes",1,IF(Table2[[#This Row],[Drained_after_socializing]]="No",0,""))</f>
        <v>1</v>
      </c>
      <c r="K2660">
        <f t="shared" si="165"/>
        <v>0</v>
      </c>
      <c r="L2660" t="str">
        <f t="shared" si="166"/>
        <v>Medium</v>
      </c>
      <c r="M2660">
        <f t="shared" si="167"/>
        <v>4.5061608304100043</v>
      </c>
    </row>
    <row r="2661" spans="1:13" x14ac:dyDescent="0.35">
      <c r="A2661">
        <v>3</v>
      </c>
      <c r="B2661" t="s">
        <v>7</v>
      </c>
      <c r="C2661">
        <v>9</v>
      </c>
      <c r="D2661">
        <v>5</v>
      </c>
      <c r="E2661" t="s">
        <v>7</v>
      </c>
      <c r="F2661">
        <v>8</v>
      </c>
      <c r="G2661">
        <v>3.5647266310000001</v>
      </c>
      <c r="H2661" t="s">
        <v>8</v>
      </c>
      <c r="I2661">
        <f t="shared" si="164"/>
        <v>0</v>
      </c>
      <c r="J2661">
        <f>IF(Table2[[#This Row],[Drained_after_socializing]]="Yes",1,IF(Table2[[#This Row],[Drained_after_socializing]]="No",0,""))</f>
        <v>0</v>
      </c>
      <c r="K2661">
        <f t="shared" si="165"/>
        <v>1</v>
      </c>
      <c r="L2661" t="str">
        <f t="shared" si="166"/>
        <v>Low</v>
      </c>
      <c r="M2661">
        <f t="shared" si="167"/>
        <v>0</v>
      </c>
    </row>
    <row r="2662" spans="1:13" x14ac:dyDescent="0.35">
      <c r="A2662">
        <v>9</v>
      </c>
      <c r="B2662" t="s">
        <v>7</v>
      </c>
      <c r="C2662">
        <v>1</v>
      </c>
      <c r="D2662">
        <v>0</v>
      </c>
      <c r="E2662" t="s">
        <v>9</v>
      </c>
      <c r="F2662">
        <v>4</v>
      </c>
      <c r="G2662">
        <v>0</v>
      </c>
      <c r="H2662" t="s">
        <v>10</v>
      </c>
      <c r="I2662">
        <f t="shared" si="164"/>
        <v>0</v>
      </c>
      <c r="J2662">
        <f>IF(Table2[[#This Row],[Drained_after_socializing]]="Yes",1,IF(Table2[[#This Row],[Drained_after_socializing]]="No",0,""))</f>
        <v>1</v>
      </c>
      <c r="K2662">
        <f t="shared" si="165"/>
        <v>0</v>
      </c>
      <c r="L2662" t="str">
        <f t="shared" si="166"/>
        <v>High</v>
      </c>
      <c r="M2662">
        <f t="shared" si="167"/>
        <v>4.5061608304100043</v>
      </c>
    </row>
    <row r="2663" spans="1:13" x14ac:dyDescent="0.35">
      <c r="A2663">
        <v>3</v>
      </c>
      <c r="B2663" t="s">
        <v>7</v>
      </c>
      <c r="C2663">
        <v>8</v>
      </c>
      <c r="D2663">
        <v>4</v>
      </c>
      <c r="E2663" t="s">
        <v>7</v>
      </c>
      <c r="F2663">
        <v>10</v>
      </c>
      <c r="G2663">
        <v>3</v>
      </c>
      <c r="H2663" t="s">
        <v>8</v>
      </c>
      <c r="I2663">
        <f t="shared" si="164"/>
        <v>0</v>
      </c>
      <c r="J2663">
        <f>IF(Table2[[#This Row],[Drained_after_socializing]]="Yes",1,IF(Table2[[#This Row],[Drained_after_socializing]]="No",0,""))</f>
        <v>0</v>
      </c>
      <c r="K2663">
        <f t="shared" si="165"/>
        <v>1</v>
      </c>
      <c r="L2663" t="str">
        <f t="shared" si="166"/>
        <v>Low</v>
      </c>
      <c r="M2663">
        <f t="shared" si="167"/>
        <v>0</v>
      </c>
    </row>
    <row r="2664" spans="1:13" x14ac:dyDescent="0.35">
      <c r="A2664">
        <v>8</v>
      </c>
      <c r="B2664" t="s">
        <v>9</v>
      </c>
      <c r="C2664">
        <v>2</v>
      </c>
      <c r="D2664">
        <v>0</v>
      </c>
      <c r="E2664" t="s">
        <v>9</v>
      </c>
      <c r="F2664">
        <v>1</v>
      </c>
      <c r="G2664">
        <v>0</v>
      </c>
      <c r="H2664" t="s">
        <v>10</v>
      </c>
      <c r="I2664">
        <f t="shared" si="164"/>
        <v>1</v>
      </c>
      <c r="J2664">
        <f>IF(Table2[[#This Row],[Drained_after_socializing]]="Yes",1,IF(Table2[[#This Row],[Drained_after_socializing]]="No",0,""))</f>
        <v>1</v>
      </c>
      <c r="K2664">
        <f t="shared" si="165"/>
        <v>0</v>
      </c>
      <c r="L2664" t="str">
        <f t="shared" si="166"/>
        <v>High</v>
      </c>
      <c r="M2664">
        <f t="shared" si="167"/>
        <v>4.5061608304100043</v>
      </c>
    </row>
    <row r="2665" spans="1:13" x14ac:dyDescent="0.35">
      <c r="A2665">
        <v>6</v>
      </c>
      <c r="B2665" t="s">
        <v>9</v>
      </c>
      <c r="C2665">
        <v>1</v>
      </c>
      <c r="D2665">
        <v>3</v>
      </c>
      <c r="E2665" t="s">
        <v>9</v>
      </c>
      <c r="F2665">
        <v>3</v>
      </c>
      <c r="G2665">
        <v>0</v>
      </c>
      <c r="H2665" t="s">
        <v>10</v>
      </c>
      <c r="I2665">
        <f t="shared" si="164"/>
        <v>1</v>
      </c>
      <c r="J2665">
        <f>IF(Table2[[#This Row],[Drained_after_socializing]]="Yes",1,IF(Table2[[#This Row],[Drained_after_socializing]]="No",0,""))</f>
        <v>1</v>
      </c>
      <c r="K2665">
        <f t="shared" si="165"/>
        <v>0</v>
      </c>
      <c r="L2665" t="str">
        <f t="shared" si="166"/>
        <v>Medium</v>
      </c>
      <c r="M2665">
        <f t="shared" si="167"/>
        <v>4.5061608304100043</v>
      </c>
    </row>
    <row r="2666" spans="1:13" x14ac:dyDescent="0.35">
      <c r="A2666">
        <v>11</v>
      </c>
      <c r="B2666" t="s">
        <v>9</v>
      </c>
      <c r="C2666">
        <v>2</v>
      </c>
      <c r="D2666">
        <v>0</v>
      </c>
      <c r="E2666" t="s">
        <v>9</v>
      </c>
      <c r="F2666">
        <v>5</v>
      </c>
      <c r="G2666">
        <v>1</v>
      </c>
      <c r="H2666" t="s">
        <v>10</v>
      </c>
      <c r="I2666">
        <f t="shared" si="164"/>
        <v>1</v>
      </c>
      <c r="J2666">
        <f>IF(Table2[[#This Row],[Drained_after_socializing]]="Yes",1,IF(Table2[[#This Row],[Drained_after_socializing]]="No",0,""))</f>
        <v>1</v>
      </c>
      <c r="K2666">
        <f t="shared" si="165"/>
        <v>0</v>
      </c>
      <c r="L2666" t="str">
        <f t="shared" si="166"/>
        <v>High</v>
      </c>
      <c r="M2666">
        <f t="shared" si="167"/>
        <v>4.5061608304100043</v>
      </c>
    </row>
    <row r="2667" spans="1:13" x14ac:dyDescent="0.35">
      <c r="A2667">
        <v>8</v>
      </c>
      <c r="B2667" t="s">
        <v>9</v>
      </c>
      <c r="C2667">
        <v>2</v>
      </c>
      <c r="D2667">
        <v>0</v>
      </c>
      <c r="E2667" t="s">
        <v>9</v>
      </c>
      <c r="F2667">
        <v>2</v>
      </c>
      <c r="G2667">
        <v>0</v>
      </c>
      <c r="H2667" t="s">
        <v>10</v>
      </c>
      <c r="I2667">
        <f t="shared" si="164"/>
        <v>1</v>
      </c>
      <c r="J2667">
        <f>IF(Table2[[#This Row],[Drained_after_socializing]]="Yes",1,IF(Table2[[#This Row],[Drained_after_socializing]]="No",0,""))</f>
        <v>1</v>
      </c>
      <c r="K2667">
        <f t="shared" si="165"/>
        <v>0</v>
      </c>
      <c r="L2667" t="str">
        <f t="shared" si="166"/>
        <v>High</v>
      </c>
      <c r="M2667">
        <f t="shared" si="167"/>
        <v>4.5061608304100043</v>
      </c>
    </row>
    <row r="2668" spans="1:13" x14ac:dyDescent="0.35">
      <c r="A2668">
        <v>11</v>
      </c>
      <c r="B2668" t="s">
        <v>9</v>
      </c>
      <c r="C2668">
        <v>2</v>
      </c>
      <c r="D2668">
        <v>2</v>
      </c>
      <c r="E2668" t="s">
        <v>9</v>
      </c>
      <c r="F2668">
        <v>3</v>
      </c>
      <c r="G2668">
        <v>0</v>
      </c>
      <c r="H2668" t="s">
        <v>10</v>
      </c>
      <c r="I2668">
        <f t="shared" si="164"/>
        <v>1</v>
      </c>
      <c r="J2668">
        <f>IF(Table2[[#This Row],[Drained_after_socializing]]="Yes",1,IF(Table2[[#This Row],[Drained_after_socializing]]="No",0,""))</f>
        <v>1</v>
      </c>
      <c r="K2668">
        <f t="shared" si="165"/>
        <v>0</v>
      </c>
      <c r="L2668" t="str">
        <f t="shared" si="166"/>
        <v>High</v>
      </c>
      <c r="M2668">
        <f t="shared" si="167"/>
        <v>4.5061608304100043</v>
      </c>
    </row>
    <row r="2669" spans="1:13" x14ac:dyDescent="0.35">
      <c r="A2669">
        <v>0</v>
      </c>
      <c r="B2669" t="s">
        <v>7</v>
      </c>
      <c r="C2669">
        <v>4</v>
      </c>
      <c r="D2669">
        <v>5</v>
      </c>
      <c r="E2669" t="s">
        <v>7</v>
      </c>
      <c r="F2669">
        <v>13</v>
      </c>
      <c r="G2669">
        <v>3</v>
      </c>
      <c r="H2669" t="s">
        <v>8</v>
      </c>
      <c r="I2669">
        <f t="shared" si="164"/>
        <v>0</v>
      </c>
      <c r="J2669">
        <f>IF(Table2[[#This Row],[Drained_after_socializing]]="Yes",1,IF(Table2[[#This Row],[Drained_after_socializing]]="No",0,""))</f>
        <v>0</v>
      </c>
      <c r="K2669">
        <f t="shared" si="165"/>
        <v>1</v>
      </c>
      <c r="L2669" t="str">
        <f t="shared" si="166"/>
        <v>Low</v>
      </c>
      <c r="M2669">
        <f t="shared" si="167"/>
        <v>0</v>
      </c>
    </row>
    <row r="2670" spans="1:13" x14ac:dyDescent="0.35">
      <c r="A2670">
        <v>0</v>
      </c>
      <c r="B2670" t="s">
        <v>7</v>
      </c>
      <c r="C2670">
        <v>5</v>
      </c>
      <c r="D2670">
        <v>5</v>
      </c>
      <c r="E2670" t="s">
        <v>7</v>
      </c>
      <c r="F2670">
        <v>7</v>
      </c>
      <c r="G2670">
        <v>9</v>
      </c>
      <c r="H2670" t="s">
        <v>8</v>
      </c>
      <c r="I2670">
        <f t="shared" si="164"/>
        <v>0</v>
      </c>
      <c r="J2670">
        <f>IF(Table2[[#This Row],[Drained_after_socializing]]="Yes",1,IF(Table2[[#This Row],[Drained_after_socializing]]="No",0,""))</f>
        <v>0</v>
      </c>
      <c r="K2670">
        <f t="shared" si="165"/>
        <v>1</v>
      </c>
      <c r="L2670" t="str">
        <f t="shared" si="166"/>
        <v>Low</v>
      </c>
      <c r="M2670">
        <f t="shared" si="167"/>
        <v>0</v>
      </c>
    </row>
    <row r="2671" spans="1:13" x14ac:dyDescent="0.35">
      <c r="A2671">
        <v>9</v>
      </c>
      <c r="B2671" t="s">
        <v>9</v>
      </c>
      <c r="C2671">
        <v>2</v>
      </c>
      <c r="D2671">
        <v>1</v>
      </c>
      <c r="E2671" t="s">
        <v>9</v>
      </c>
      <c r="F2671">
        <v>2</v>
      </c>
      <c r="G2671">
        <v>2</v>
      </c>
      <c r="H2671" t="s">
        <v>10</v>
      </c>
      <c r="I2671">
        <f t="shared" si="164"/>
        <v>1</v>
      </c>
      <c r="J2671">
        <f>IF(Table2[[#This Row],[Drained_after_socializing]]="Yes",1,IF(Table2[[#This Row],[Drained_after_socializing]]="No",0,""))</f>
        <v>1</v>
      </c>
      <c r="K2671">
        <f t="shared" si="165"/>
        <v>0</v>
      </c>
      <c r="L2671" t="str">
        <f t="shared" si="166"/>
        <v>High</v>
      </c>
      <c r="M2671">
        <f t="shared" si="167"/>
        <v>4.5061608304100043</v>
      </c>
    </row>
    <row r="2672" spans="1:13" x14ac:dyDescent="0.35">
      <c r="A2672">
        <v>3</v>
      </c>
      <c r="B2672" t="s">
        <v>7</v>
      </c>
      <c r="C2672">
        <v>4</v>
      </c>
      <c r="D2672">
        <v>3</v>
      </c>
      <c r="E2672" t="s">
        <v>7</v>
      </c>
      <c r="F2672">
        <v>15</v>
      </c>
      <c r="G2672">
        <v>9</v>
      </c>
      <c r="H2672" t="s">
        <v>8</v>
      </c>
      <c r="I2672">
        <f t="shared" si="164"/>
        <v>0</v>
      </c>
      <c r="J2672">
        <f>IF(Table2[[#This Row],[Drained_after_socializing]]="Yes",1,IF(Table2[[#This Row],[Drained_after_socializing]]="No",0,""))</f>
        <v>0</v>
      </c>
      <c r="K2672">
        <f t="shared" si="165"/>
        <v>1</v>
      </c>
      <c r="L2672" t="str">
        <f t="shared" si="166"/>
        <v>Low</v>
      </c>
      <c r="M2672">
        <f t="shared" si="167"/>
        <v>0</v>
      </c>
    </row>
    <row r="2673" spans="1:13" x14ac:dyDescent="0.35">
      <c r="A2673">
        <v>1</v>
      </c>
      <c r="B2673" t="s">
        <v>7</v>
      </c>
      <c r="C2673">
        <v>9</v>
      </c>
      <c r="D2673">
        <v>6</v>
      </c>
      <c r="E2673" t="s">
        <v>7</v>
      </c>
      <c r="F2673">
        <v>7</v>
      </c>
      <c r="G2673">
        <v>3</v>
      </c>
      <c r="H2673" t="s">
        <v>8</v>
      </c>
      <c r="I2673">
        <f t="shared" si="164"/>
        <v>0</v>
      </c>
      <c r="J2673">
        <f>IF(Table2[[#This Row],[Drained_after_socializing]]="Yes",1,IF(Table2[[#This Row],[Drained_after_socializing]]="No",0,""))</f>
        <v>0</v>
      </c>
      <c r="K2673">
        <f t="shared" si="165"/>
        <v>1</v>
      </c>
      <c r="L2673" t="str">
        <f t="shared" si="166"/>
        <v>Low</v>
      </c>
      <c r="M2673">
        <f t="shared" si="167"/>
        <v>0</v>
      </c>
    </row>
    <row r="2674" spans="1:13" x14ac:dyDescent="0.35">
      <c r="A2674">
        <v>0</v>
      </c>
      <c r="B2674" t="s">
        <v>7</v>
      </c>
      <c r="C2674">
        <v>5</v>
      </c>
      <c r="D2674">
        <v>3</v>
      </c>
      <c r="E2674" t="s">
        <v>7</v>
      </c>
      <c r="F2674">
        <v>6.2688629120000003</v>
      </c>
      <c r="G2674">
        <v>5</v>
      </c>
      <c r="H2674" t="s">
        <v>8</v>
      </c>
      <c r="I2674">
        <f t="shared" si="164"/>
        <v>0</v>
      </c>
      <c r="J2674">
        <f>IF(Table2[[#This Row],[Drained_after_socializing]]="Yes",1,IF(Table2[[#This Row],[Drained_after_socializing]]="No",0,""))</f>
        <v>0</v>
      </c>
      <c r="K2674">
        <f t="shared" si="165"/>
        <v>1</v>
      </c>
      <c r="L2674" t="str">
        <f t="shared" si="166"/>
        <v>Low</v>
      </c>
      <c r="M2674">
        <f t="shared" si="167"/>
        <v>0</v>
      </c>
    </row>
    <row r="2675" spans="1:13" x14ac:dyDescent="0.35">
      <c r="A2675">
        <v>10</v>
      </c>
      <c r="B2675" t="s">
        <v>9</v>
      </c>
      <c r="C2675">
        <v>0</v>
      </c>
      <c r="D2675">
        <v>2</v>
      </c>
      <c r="E2675" t="s">
        <v>9</v>
      </c>
      <c r="F2675">
        <v>4</v>
      </c>
      <c r="G2675">
        <v>0</v>
      </c>
      <c r="H2675" t="s">
        <v>10</v>
      </c>
      <c r="I2675">
        <f t="shared" si="164"/>
        <v>1</v>
      </c>
      <c r="J2675">
        <f>IF(Table2[[#This Row],[Drained_after_socializing]]="Yes",1,IF(Table2[[#This Row],[Drained_after_socializing]]="No",0,""))</f>
        <v>1</v>
      </c>
      <c r="K2675">
        <f t="shared" si="165"/>
        <v>0</v>
      </c>
      <c r="L2675" t="str">
        <f t="shared" si="166"/>
        <v>High</v>
      </c>
      <c r="M2675">
        <f t="shared" si="167"/>
        <v>4.5061608304100043</v>
      </c>
    </row>
    <row r="2676" spans="1:13" x14ac:dyDescent="0.35">
      <c r="A2676">
        <v>3</v>
      </c>
      <c r="B2676" t="s">
        <v>7</v>
      </c>
      <c r="C2676">
        <v>9</v>
      </c>
      <c r="D2676">
        <v>3</v>
      </c>
      <c r="E2676" t="s">
        <v>7</v>
      </c>
      <c r="F2676">
        <v>9</v>
      </c>
      <c r="G2676">
        <v>8</v>
      </c>
      <c r="H2676" t="s">
        <v>8</v>
      </c>
      <c r="I2676">
        <f t="shared" si="164"/>
        <v>0</v>
      </c>
      <c r="J2676">
        <f>IF(Table2[[#This Row],[Drained_after_socializing]]="Yes",1,IF(Table2[[#This Row],[Drained_after_socializing]]="No",0,""))</f>
        <v>0</v>
      </c>
      <c r="K2676">
        <f t="shared" si="165"/>
        <v>1</v>
      </c>
      <c r="L2676" t="str">
        <f t="shared" si="166"/>
        <v>Low</v>
      </c>
      <c r="M2676">
        <f t="shared" si="167"/>
        <v>0</v>
      </c>
    </row>
    <row r="2677" spans="1:13" x14ac:dyDescent="0.35">
      <c r="A2677">
        <v>7</v>
      </c>
      <c r="B2677" t="s">
        <v>9</v>
      </c>
      <c r="C2677">
        <v>3</v>
      </c>
      <c r="D2677">
        <v>0</v>
      </c>
      <c r="E2677" t="s">
        <v>9</v>
      </c>
      <c r="F2677">
        <v>1</v>
      </c>
      <c r="G2677">
        <v>2</v>
      </c>
      <c r="H2677" t="s">
        <v>10</v>
      </c>
      <c r="I2677">
        <f t="shared" si="164"/>
        <v>1</v>
      </c>
      <c r="J2677">
        <f>IF(Table2[[#This Row],[Drained_after_socializing]]="Yes",1,IF(Table2[[#This Row],[Drained_after_socializing]]="No",0,""))</f>
        <v>1</v>
      </c>
      <c r="K2677">
        <f t="shared" si="165"/>
        <v>0</v>
      </c>
      <c r="L2677" t="str">
        <f t="shared" si="166"/>
        <v>Medium</v>
      </c>
      <c r="M2677">
        <f t="shared" si="167"/>
        <v>4.5061608304100043</v>
      </c>
    </row>
    <row r="2678" spans="1:13" x14ac:dyDescent="0.35">
      <c r="A2678">
        <v>11</v>
      </c>
      <c r="B2678" t="s">
        <v>9</v>
      </c>
      <c r="C2678">
        <v>1</v>
      </c>
      <c r="D2678">
        <v>0</v>
      </c>
      <c r="E2678" t="s">
        <v>9</v>
      </c>
      <c r="F2678">
        <v>2</v>
      </c>
      <c r="G2678">
        <v>1</v>
      </c>
      <c r="H2678" t="s">
        <v>10</v>
      </c>
      <c r="I2678">
        <f t="shared" si="164"/>
        <v>1</v>
      </c>
      <c r="J2678">
        <f>IF(Table2[[#This Row],[Drained_after_socializing]]="Yes",1,IF(Table2[[#This Row],[Drained_after_socializing]]="No",0,""))</f>
        <v>1</v>
      </c>
      <c r="K2678">
        <f t="shared" si="165"/>
        <v>0</v>
      </c>
      <c r="L2678" t="str">
        <f t="shared" si="166"/>
        <v>High</v>
      </c>
      <c r="M2678">
        <f t="shared" si="167"/>
        <v>4.5061608304100043</v>
      </c>
    </row>
    <row r="2679" spans="1:13" x14ac:dyDescent="0.35">
      <c r="A2679">
        <v>8</v>
      </c>
      <c r="B2679" t="s">
        <v>9</v>
      </c>
      <c r="C2679">
        <v>1</v>
      </c>
      <c r="D2679">
        <v>0</v>
      </c>
      <c r="E2679" t="s">
        <v>9</v>
      </c>
      <c r="F2679">
        <v>3</v>
      </c>
      <c r="G2679">
        <v>1</v>
      </c>
      <c r="H2679" t="s">
        <v>8</v>
      </c>
      <c r="I2679">
        <f t="shared" si="164"/>
        <v>1</v>
      </c>
      <c r="J2679">
        <f>IF(Table2[[#This Row],[Drained_after_socializing]]="Yes",1,IF(Table2[[#This Row],[Drained_after_socializing]]="No",0,""))</f>
        <v>1</v>
      </c>
      <c r="K2679">
        <f t="shared" si="165"/>
        <v>1</v>
      </c>
      <c r="L2679" t="str">
        <f t="shared" si="166"/>
        <v>High</v>
      </c>
      <c r="M2679">
        <f t="shared" si="167"/>
        <v>0</v>
      </c>
    </row>
    <row r="2680" spans="1:13" x14ac:dyDescent="0.35">
      <c r="A2680">
        <v>2</v>
      </c>
      <c r="B2680" t="s">
        <v>7</v>
      </c>
      <c r="C2680">
        <v>9</v>
      </c>
      <c r="D2680">
        <v>7</v>
      </c>
      <c r="E2680" t="s">
        <v>7</v>
      </c>
      <c r="F2680">
        <v>14</v>
      </c>
      <c r="G2680">
        <v>5</v>
      </c>
      <c r="H2680" t="s">
        <v>10</v>
      </c>
      <c r="I2680">
        <f t="shared" si="164"/>
        <v>0</v>
      </c>
      <c r="J2680">
        <f>IF(Table2[[#This Row],[Drained_after_socializing]]="Yes",1,IF(Table2[[#This Row],[Drained_after_socializing]]="No",0,""))</f>
        <v>0</v>
      </c>
      <c r="K2680">
        <f t="shared" si="165"/>
        <v>0</v>
      </c>
      <c r="L2680" t="str">
        <f t="shared" si="166"/>
        <v>Low</v>
      </c>
      <c r="M2680">
        <f t="shared" si="167"/>
        <v>4.5061608304100043</v>
      </c>
    </row>
    <row r="2681" spans="1:13" x14ac:dyDescent="0.35">
      <c r="A2681">
        <v>0</v>
      </c>
      <c r="B2681" t="s">
        <v>7</v>
      </c>
      <c r="C2681">
        <v>4</v>
      </c>
      <c r="D2681">
        <v>5</v>
      </c>
      <c r="E2681" t="s">
        <v>7</v>
      </c>
      <c r="F2681">
        <v>13</v>
      </c>
      <c r="G2681">
        <v>9</v>
      </c>
      <c r="H2681" t="s">
        <v>8</v>
      </c>
      <c r="I2681">
        <f t="shared" si="164"/>
        <v>0</v>
      </c>
      <c r="J2681">
        <f>IF(Table2[[#This Row],[Drained_after_socializing]]="Yes",1,IF(Table2[[#This Row],[Drained_after_socializing]]="No",0,""))</f>
        <v>0</v>
      </c>
      <c r="K2681">
        <f t="shared" si="165"/>
        <v>1</v>
      </c>
      <c r="L2681" t="str">
        <f t="shared" si="166"/>
        <v>Low</v>
      </c>
      <c r="M2681">
        <f t="shared" si="167"/>
        <v>0</v>
      </c>
    </row>
    <row r="2682" spans="1:13" x14ac:dyDescent="0.35">
      <c r="A2682">
        <v>3</v>
      </c>
      <c r="B2682" t="s">
        <v>7</v>
      </c>
      <c r="C2682">
        <v>7</v>
      </c>
      <c r="D2682">
        <v>3</v>
      </c>
      <c r="E2682" t="s">
        <v>7</v>
      </c>
      <c r="F2682">
        <v>7</v>
      </c>
      <c r="G2682">
        <v>8</v>
      </c>
      <c r="H2682" t="s">
        <v>8</v>
      </c>
      <c r="I2682">
        <f t="shared" si="164"/>
        <v>0</v>
      </c>
      <c r="J2682">
        <f>IF(Table2[[#This Row],[Drained_after_socializing]]="Yes",1,IF(Table2[[#This Row],[Drained_after_socializing]]="No",0,""))</f>
        <v>0</v>
      </c>
      <c r="K2682">
        <f t="shared" si="165"/>
        <v>1</v>
      </c>
      <c r="L2682" t="str">
        <f t="shared" si="166"/>
        <v>Low</v>
      </c>
      <c r="M2682">
        <f t="shared" si="167"/>
        <v>0</v>
      </c>
    </row>
    <row r="2683" spans="1:13" x14ac:dyDescent="0.35">
      <c r="A2683">
        <v>2</v>
      </c>
      <c r="B2683" t="s">
        <v>7</v>
      </c>
      <c r="C2683">
        <v>6</v>
      </c>
      <c r="D2683">
        <v>3</v>
      </c>
      <c r="E2683" t="s">
        <v>7</v>
      </c>
      <c r="F2683">
        <v>8</v>
      </c>
      <c r="G2683">
        <v>3</v>
      </c>
      <c r="H2683" t="s">
        <v>8</v>
      </c>
      <c r="I2683">
        <f t="shared" si="164"/>
        <v>0</v>
      </c>
      <c r="J2683">
        <f>IF(Table2[[#This Row],[Drained_after_socializing]]="Yes",1,IF(Table2[[#This Row],[Drained_after_socializing]]="No",0,""))</f>
        <v>0</v>
      </c>
      <c r="K2683">
        <f t="shared" si="165"/>
        <v>1</v>
      </c>
      <c r="L2683" t="str">
        <f t="shared" si="166"/>
        <v>Low</v>
      </c>
      <c r="M2683">
        <f t="shared" si="167"/>
        <v>0</v>
      </c>
    </row>
    <row r="2684" spans="1:13" x14ac:dyDescent="0.35">
      <c r="A2684">
        <v>0</v>
      </c>
      <c r="B2684" t="s">
        <v>7</v>
      </c>
      <c r="C2684">
        <v>4</v>
      </c>
      <c r="D2684">
        <v>3</v>
      </c>
      <c r="E2684" t="s">
        <v>7</v>
      </c>
      <c r="F2684">
        <v>5</v>
      </c>
      <c r="G2684">
        <v>4</v>
      </c>
      <c r="H2684" t="s">
        <v>8</v>
      </c>
      <c r="I2684">
        <f t="shared" si="164"/>
        <v>0</v>
      </c>
      <c r="J2684">
        <f>IF(Table2[[#This Row],[Drained_after_socializing]]="Yes",1,IF(Table2[[#This Row],[Drained_after_socializing]]="No",0,""))</f>
        <v>0</v>
      </c>
      <c r="K2684">
        <f t="shared" si="165"/>
        <v>1</v>
      </c>
      <c r="L2684" t="str">
        <f t="shared" si="166"/>
        <v>Low</v>
      </c>
      <c r="M2684">
        <f t="shared" si="167"/>
        <v>0</v>
      </c>
    </row>
    <row r="2685" spans="1:13" x14ac:dyDescent="0.35">
      <c r="A2685">
        <v>10</v>
      </c>
      <c r="B2685" t="s">
        <v>9</v>
      </c>
      <c r="C2685">
        <v>2</v>
      </c>
      <c r="D2685">
        <v>3</v>
      </c>
      <c r="E2685" t="s">
        <v>9</v>
      </c>
      <c r="F2685">
        <v>4</v>
      </c>
      <c r="G2685">
        <v>1</v>
      </c>
      <c r="H2685" t="s">
        <v>10</v>
      </c>
      <c r="I2685">
        <f t="shared" si="164"/>
        <v>1</v>
      </c>
      <c r="J2685">
        <f>IF(Table2[[#This Row],[Drained_after_socializing]]="Yes",1,IF(Table2[[#This Row],[Drained_after_socializing]]="No",0,""))</f>
        <v>1</v>
      </c>
      <c r="K2685">
        <f t="shared" si="165"/>
        <v>0</v>
      </c>
      <c r="L2685" t="str">
        <f t="shared" si="166"/>
        <v>High</v>
      </c>
      <c r="M2685">
        <f t="shared" si="167"/>
        <v>4.5061608304100043</v>
      </c>
    </row>
    <row r="2686" spans="1:13" x14ac:dyDescent="0.35">
      <c r="A2686">
        <v>5</v>
      </c>
      <c r="B2686" t="s">
        <v>9</v>
      </c>
      <c r="C2686">
        <v>3</v>
      </c>
      <c r="D2686">
        <v>1</v>
      </c>
      <c r="E2686" t="s">
        <v>9</v>
      </c>
      <c r="F2686">
        <v>3</v>
      </c>
      <c r="G2686">
        <v>1</v>
      </c>
      <c r="H2686" t="s">
        <v>10</v>
      </c>
      <c r="I2686">
        <f t="shared" si="164"/>
        <v>1</v>
      </c>
      <c r="J2686">
        <f>IF(Table2[[#This Row],[Drained_after_socializing]]="Yes",1,IF(Table2[[#This Row],[Drained_after_socializing]]="No",0,""))</f>
        <v>1</v>
      </c>
      <c r="K2686">
        <f t="shared" si="165"/>
        <v>0</v>
      </c>
      <c r="L2686" t="str">
        <f t="shared" si="166"/>
        <v>Medium</v>
      </c>
      <c r="M2686">
        <f t="shared" si="167"/>
        <v>4.5061608304100043</v>
      </c>
    </row>
    <row r="2687" spans="1:13" x14ac:dyDescent="0.35">
      <c r="A2687">
        <v>2</v>
      </c>
      <c r="B2687" t="s">
        <v>7</v>
      </c>
      <c r="C2687">
        <v>4</v>
      </c>
      <c r="D2687">
        <v>3</v>
      </c>
      <c r="E2687" t="s">
        <v>7</v>
      </c>
      <c r="F2687">
        <v>6</v>
      </c>
      <c r="G2687">
        <v>6</v>
      </c>
      <c r="H2687" t="s">
        <v>8</v>
      </c>
      <c r="I2687">
        <f t="shared" si="164"/>
        <v>0</v>
      </c>
      <c r="J2687">
        <f>IF(Table2[[#This Row],[Drained_after_socializing]]="Yes",1,IF(Table2[[#This Row],[Drained_after_socializing]]="No",0,""))</f>
        <v>0</v>
      </c>
      <c r="K2687">
        <f t="shared" si="165"/>
        <v>1</v>
      </c>
      <c r="L2687" t="str">
        <f t="shared" si="166"/>
        <v>Low</v>
      </c>
      <c r="M2687">
        <f t="shared" si="167"/>
        <v>0</v>
      </c>
    </row>
    <row r="2688" spans="1:13" x14ac:dyDescent="0.35">
      <c r="A2688">
        <v>11</v>
      </c>
      <c r="B2688" t="s">
        <v>9</v>
      </c>
      <c r="C2688">
        <v>1</v>
      </c>
      <c r="D2688">
        <v>2</v>
      </c>
      <c r="E2688" t="s">
        <v>9</v>
      </c>
      <c r="F2688">
        <v>2</v>
      </c>
      <c r="G2688">
        <v>2</v>
      </c>
      <c r="H2688" t="s">
        <v>10</v>
      </c>
      <c r="I2688">
        <f t="shared" si="164"/>
        <v>1</v>
      </c>
      <c r="J2688">
        <f>IF(Table2[[#This Row],[Drained_after_socializing]]="Yes",1,IF(Table2[[#This Row],[Drained_after_socializing]]="No",0,""))</f>
        <v>1</v>
      </c>
      <c r="K2688">
        <f t="shared" si="165"/>
        <v>0</v>
      </c>
      <c r="L2688" t="str">
        <f t="shared" si="166"/>
        <v>High</v>
      </c>
      <c r="M2688">
        <f t="shared" si="167"/>
        <v>4.5061608304100043</v>
      </c>
    </row>
    <row r="2689" spans="1:13" x14ac:dyDescent="0.35">
      <c r="A2689">
        <v>0</v>
      </c>
      <c r="B2689" t="s">
        <v>7</v>
      </c>
      <c r="C2689">
        <v>6</v>
      </c>
      <c r="D2689">
        <v>5</v>
      </c>
      <c r="E2689" t="s">
        <v>7</v>
      </c>
      <c r="F2689">
        <v>13</v>
      </c>
      <c r="G2689">
        <v>8</v>
      </c>
      <c r="H2689" t="s">
        <v>10</v>
      </c>
      <c r="I2689">
        <f t="shared" si="164"/>
        <v>0</v>
      </c>
      <c r="J2689">
        <f>IF(Table2[[#This Row],[Drained_after_socializing]]="Yes",1,IF(Table2[[#This Row],[Drained_after_socializing]]="No",0,""))</f>
        <v>0</v>
      </c>
      <c r="K2689">
        <f t="shared" si="165"/>
        <v>0</v>
      </c>
      <c r="L2689" t="str">
        <f t="shared" si="166"/>
        <v>Low</v>
      </c>
      <c r="M2689">
        <f t="shared" si="167"/>
        <v>4.5061608304100043</v>
      </c>
    </row>
    <row r="2690" spans="1:13" x14ac:dyDescent="0.35">
      <c r="A2690">
        <v>4</v>
      </c>
      <c r="B2690" t="s">
        <v>9</v>
      </c>
      <c r="C2690">
        <v>2</v>
      </c>
      <c r="D2690">
        <v>0</v>
      </c>
      <c r="E2690" t="s">
        <v>9</v>
      </c>
      <c r="F2690">
        <v>3</v>
      </c>
      <c r="G2690">
        <v>2</v>
      </c>
      <c r="H2690" t="s">
        <v>10</v>
      </c>
      <c r="I2690">
        <f t="shared" ref="I2690:I2753" si="168">IF(B2690="Yes",1,IF(B2690="No",0,""))</f>
        <v>1</v>
      </c>
      <c r="J2690">
        <f>IF(Table2[[#This Row],[Drained_after_socializing]]="Yes",1,IF(Table2[[#This Row],[Drained_after_socializing]]="No",0,""))</f>
        <v>1</v>
      </c>
      <c r="K2690">
        <f t="shared" ref="K2690:K2753" si="169">IF(H2690="Extrovert",1,IF(H2690="Introvert",0,""))</f>
        <v>0</v>
      </c>
      <c r="L2690" t="str">
        <f t="shared" ref="L2690:L2753" si="170">IF(A2690&lt;=3,"Low",IF(A2690&lt;=7,"Medium","High"))</f>
        <v>Medium</v>
      </c>
      <c r="M2690">
        <f t="shared" ref="M2690:M2753" si="171">AVERAGE(IF(H:H="Introvert",A:A))</f>
        <v>4.5061608304100043</v>
      </c>
    </row>
    <row r="2691" spans="1:13" x14ac:dyDescent="0.35">
      <c r="A2691">
        <v>5</v>
      </c>
      <c r="B2691" t="s">
        <v>9</v>
      </c>
      <c r="C2691">
        <v>0</v>
      </c>
      <c r="D2691">
        <v>1</v>
      </c>
      <c r="E2691" t="s">
        <v>9</v>
      </c>
      <c r="F2691">
        <v>4</v>
      </c>
      <c r="G2691">
        <v>1</v>
      </c>
      <c r="H2691" t="s">
        <v>10</v>
      </c>
      <c r="I2691">
        <f t="shared" si="168"/>
        <v>1</v>
      </c>
      <c r="J2691">
        <f>IF(Table2[[#This Row],[Drained_after_socializing]]="Yes",1,IF(Table2[[#This Row],[Drained_after_socializing]]="No",0,""))</f>
        <v>1</v>
      </c>
      <c r="K2691">
        <f t="shared" si="169"/>
        <v>0</v>
      </c>
      <c r="L2691" t="str">
        <f t="shared" si="170"/>
        <v>Medium</v>
      </c>
      <c r="M2691">
        <f t="shared" si="171"/>
        <v>4.5061608304100043</v>
      </c>
    </row>
    <row r="2692" spans="1:13" x14ac:dyDescent="0.35">
      <c r="A2692">
        <v>7</v>
      </c>
      <c r="B2692" t="s">
        <v>9</v>
      </c>
      <c r="C2692">
        <v>2</v>
      </c>
      <c r="D2692">
        <v>0</v>
      </c>
      <c r="E2692" t="s">
        <v>9</v>
      </c>
      <c r="F2692">
        <v>4</v>
      </c>
      <c r="G2692">
        <v>1</v>
      </c>
      <c r="H2692" t="s">
        <v>10</v>
      </c>
      <c r="I2692">
        <f t="shared" si="168"/>
        <v>1</v>
      </c>
      <c r="J2692">
        <f>IF(Table2[[#This Row],[Drained_after_socializing]]="Yes",1,IF(Table2[[#This Row],[Drained_after_socializing]]="No",0,""))</f>
        <v>1</v>
      </c>
      <c r="K2692">
        <f t="shared" si="169"/>
        <v>0</v>
      </c>
      <c r="L2692" t="str">
        <f t="shared" si="170"/>
        <v>Medium</v>
      </c>
      <c r="M2692">
        <f t="shared" si="171"/>
        <v>4.5061608304100043</v>
      </c>
    </row>
    <row r="2693" spans="1:13" x14ac:dyDescent="0.35">
      <c r="A2693">
        <v>6</v>
      </c>
      <c r="B2693" t="s">
        <v>9</v>
      </c>
      <c r="C2693">
        <v>1</v>
      </c>
      <c r="D2693">
        <v>1</v>
      </c>
      <c r="E2693" t="s">
        <v>9</v>
      </c>
      <c r="F2693">
        <v>4</v>
      </c>
      <c r="G2693">
        <v>0</v>
      </c>
      <c r="H2693" t="s">
        <v>10</v>
      </c>
      <c r="I2693">
        <f t="shared" si="168"/>
        <v>1</v>
      </c>
      <c r="J2693">
        <f>IF(Table2[[#This Row],[Drained_after_socializing]]="Yes",1,IF(Table2[[#This Row],[Drained_after_socializing]]="No",0,""))</f>
        <v>1</v>
      </c>
      <c r="K2693">
        <f t="shared" si="169"/>
        <v>0</v>
      </c>
      <c r="L2693" t="str">
        <f t="shared" si="170"/>
        <v>Medium</v>
      </c>
      <c r="M2693">
        <f t="shared" si="171"/>
        <v>4.5061608304100043</v>
      </c>
    </row>
    <row r="2694" spans="1:13" x14ac:dyDescent="0.35">
      <c r="A2694">
        <v>1</v>
      </c>
      <c r="B2694" t="s">
        <v>7</v>
      </c>
      <c r="C2694">
        <v>7</v>
      </c>
      <c r="D2694">
        <v>5</v>
      </c>
      <c r="E2694" t="s">
        <v>7</v>
      </c>
      <c r="F2694">
        <v>12</v>
      </c>
      <c r="G2694">
        <v>3</v>
      </c>
      <c r="H2694" t="s">
        <v>8</v>
      </c>
      <c r="I2694">
        <f t="shared" si="168"/>
        <v>0</v>
      </c>
      <c r="J2694">
        <f>IF(Table2[[#This Row],[Drained_after_socializing]]="Yes",1,IF(Table2[[#This Row],[Drained_after_socializing]]="No",0,""))</f>
        <v>0</v>
      </c>
      <c r="K2694">
        <f t="shared" si="169"/>
        <v>1</v>
      </c>
      <c r="L2694" t="str">
        <f t="shared" si="170"/>
        <v>Low</v>
      </c>
      <c r="M2694">
        <f t="shared" si="171"/>
        <v>0</v>
      </c>
    </row>
    <row r="2695" spans="1:13" x14ac:dyDescent="0.35">
      <c r="A2695">
        <v>0</v>
      </c>
      <c r="B2695" t="s">
        <v>7</v>
      </c>
      <c r="C2695">
        <v>4</v>
      </c>
      <c r="D2695">
        <v>5</v>
      </c>
      <c r="E2695" t="s">
        <v>7</v>
      </c>
      <c r="F2695">
        <v>14</v>
      </c>
      <c r="G2695">
        <v>7</v>
      </c>
      <c r="H2695" t="s">
        <v>8</v>
      </c>
      <c r="I2695">
        <f t="shared" si="168"/>
        <v>0</v>
      </c>
      <c r="J2695">
        <f>IF(Table2[[#This Row],[Drained_after_socializing]]="Yes",1,IF(Table2[[#This Row],[Drained_after_socializing]]="No",0,""))</f>
        <v>0</v>
      </c>
      <c r="K2695">
        <f t="shared" si="169"/>
        <v>1</v>
      </c>
      <c r="L2695" t="str">
        <f t="shared" si="170"/>
        <v>Low</v>
      </c>
      <c r="M2695">
        <f t="shared" si="171"/>
        <v>0</v>
      </c>
    </row>
    <row r="2696" spans="1:13" x14ac:dyDescent="0.35">
      <c r="A2696">
        <v>3</v>
      </c>
      <c r="B2696" t="s">
        <v>7</v>
      </c>
      <c r="C2696">
        <v>5</v>
      </c>
      <c r="D2696">
        <v>4</v>
      </c>
      <c r="E2696" t="s">
        <v>7</v>
      </c>
      <c r="F2696">
        <v>10</v>
      </c>
      <c r="G2696">
        <v>6</v>
      </c>
      <c r="H2696" t="s">
        <v>8</v>
      </c>
      <c r="I2696">
        <f t="shared" si="168"/>
        <v>0</v>
      </c>
      <c r="J2696">
        <f>IF(Table2[[#This Row],[Drained_after_socializing]]="Yes",1,IF(Table2[[#This Row],[Drained_after_socializing]]="No",0,""))</f>
        <v>0</v>
      </c>
      <c r="K2696">
        <f t="shared" si="169"/>
        <v>1</v>
      </c>
      <c r="L2696" t="str">
        <f t="shared" si="170"/>
        <v>Low</v>
      </c>
      <c r="M2696">
        <f t="shared" si="171"/>
        <v>0</v>
      </c>
    </row>
    <row r="2697" spans="1:13" x14ac:dyDescent="0.35">
      <c r="A2697">
        <v>7</v>
      </c>
      <c r="B2697" t="s">
        <v>9</v>
      </c>
      <c r="C2697">
        <v>3.963354475</v>
      </c>
      <c r="D2697">
        <v>1</v>
      </c>
      <c r="E2697" t="s">
        <v>9</v>
      </c>
      <c r="F2697">
        <v>2</v>
      </c>
      <c r="G2697">
        <v>1</v>
      </c>
      <c r="H2697" t="s">
        <v>10</v>
      </c>
      <c r="I2697">
        <f t="shared" si="168"/>
        <v>1</v>
      </c>
      <c r="J2697">
        <f>IF(Table2[[#This Row],[Drained_after_socializing]]="Yes",1,IF(Table2[[#This Row],[Drained_after_socializing]]="No",0,""))</f>
        <v>1</v>
      </c>
      <c r="K2697">
        <f t="shared" si="169"/>
        <v>0</v>
      </c>
      <c r="L2697" t="str">
        <f t="shared" si="170"/>
        <v>Medium</v>
      </c>
      <c r="M2697">
        <f t="shared" si="171"/>
        <v>4.5061608304100043</v>
      </c>
    </row>
    <row r="2698" spans="1:13" x14ac:dyDescent="0.35">
      <c r="A2698">
        <v>10</v>
      </c>
      <c r="B2698" t="s">
        <v>9</v>
      </c>
      <c r="C2698">
        <v>1</v>
      </c>
      <c r="D2698">
        <v>1</v>
      </c>
      <c r="E2698" t="s">
        <v>9</v>
      </c>
      <c r="F2698">
        <v>1</v>
      </c>
      <c r="G2698">
        <v>2</v>
      </c>
      <c r="H2698" t="s">
        <v>10</v>
      </c>
      <c r="I2698">
        <f t="shared" si="168"/>
        <v>1</v>
      </c>
      <c r="J2698">
        <f>IF(Table2[[#This Row],[Drained_after_socializing]]="Yes",1,IF(Table2[[#This Row],[Drained_after_socializing]]="No",0,""))</f>
        <v>1</v>
      </c>
      <c r="K2698">
        <f t="shared" si="169"/>
        <v>0</v>
      </c>
      <c r="L2698" t="str">
        <f t="shared" si="170"/>
        <v>High</v>
      </c>
      <c r="M2698">
        <f t="shared" si="171"/>
        <v>4.5061608304100043</v>
      </c>
    </row>
    <row r="2699" spans="1:13" x14ac:dyDescent="0.35">
      <c r="A2699">
        <v>9</v>
      </c>
      <c r="B2699" t="s">
        <v>9</v>
      </c>
      <c r="C2699">
        <v>0</v>
      </c>
      <c r="D2699">
        <v>2</v>
      </c>
      <c r="E2699" t="s">
        <v>9</v>
      </c>
      <c r="F2699">
        <v>3</v>
      </c>
      <c r="G2699">
        <v>3.5647266310000001</v>
      </c>
      <c r="H2699" t="s">
        <v>10</v>
      </c>
      <c r="I2699">
        <f t="shared" si="168"/>
        <v>1</v>
      </c>
      <c r="J2699">
        <f>IF(Table2[[#This Row],[Drained_after_socializing]]="Yes",1,IF(Table2[[#This Row],[Drained_after_socializing]]="No",0,""))</f>
        <v>1</v>
      </c>
      <c r="K2699">
        <f t="shared" si="169"/>
        <v>0</v>
      </c>
      <c r="L2699" t="str">
        <f t="shared" si="170"/>
        <v>High</v>
      </c>
      <c r="M2699">
        <f t="shared" si="171"/>
        <v>4.5061608304100043</v>
      </c>
    </row>
    <row r="2700" spans="1:13" x14ac:dyDescent="0.35">
      <c r="A2700">
        <v>2</v>
      </c>
      <c r="B2700" t="s">
        <v>7</v>
      </c>
      <c r="C2700">
        <v>5</v>
      </c>
      <c r="D2700">
        <v>4</v>
      </c>
      <c r="E2700" t="s">
        <v>7</v>
      </c>
      <c r="F2700">
        <v>6</v>
      </c>
      <c r="G2700">
        <v>8</v>
      </c>
      <c r="H2700" t="s">
        <v>8</v>
      </c>
      <c r="I2700">
        <f t="shared" si="168"/>
        <v>0</v>
      </c>
      <c r="J2700">
        <f>IF(Table2[[#This Row],[Drained_after_socializing]]="Yes",1,IF(Table2[[#This Row],[Drained_after_socializing]]="No",0,""))</f>
        <v>0</v>
      </c>
      <c r="K2700">
        <f t="shared" si="169"/>
        <v>1</v>
      </c>
      <c r="L2700" t="str">
        <f t="shared" si="170"/>
        <v>Low</v>
      </c>
      <c r="M2700">
        <f t="shared" si="171"/>
        <v>0</v>
      </c>
    </row>
    <row r="2701" spans="1:13" x14ac:dyDescent="0.35">
      <c r="A2701">
        <v>0</v>
      </c>
      <c r="B2701" t="s">
        <v>7</v>
      </c>
      <c r="C2701">
        <v>5</v>
      </c>
      <c r="D2701">
        <v>5</v>
      </c>
      <c r="E2701" t="s">
        <v>7</v>
      </c>
      <c r="F2701">
        <v>6</v>
      </c>
      <c r="G2701">
        <v>6</v>
      </c>
      <c r="H2701" t="s">
        <v>8</v>
      </c>
      <c r="I2701">
        <f t="shared" si="168"/>
        <v>0</v>
      </c>
      <c r="J2701">
        <f>IF(Table2[[#This Row],[Drained_after_socializing]]="Yes",1,IF(Table2[[#This Row],[Drained_after_socializing]]="No",0,""))</f>
        <v>0</v>
      </c>
      <c r="K2701">
        <f t="shared" si="169"/>
        <v>1</v>
      </c>
      <c r="L2701" t="str">
        <f t="shared" si="170"/>
        <v>Low</v>
      </c>
      <c r="M2701">
        <f t="shared" si="171"/>
        <v>0</v>
      </c>
    </row>
    <row r="2702" spans="1:13" x14ac:dyDescent="0.35">
      <c r="A2702">
        <v>10</v>
      </c>
      <c r="B2702" t="s">
        <v>9</v>
      </c>
      <c r="C2702">
        <v>1</v>
      </c>
      <c r="D2702">
        <v>1</v>
      </c>
      <c r="E2702" t="s">
        <v>9</v>
      </c>
      <c r="F2702">
        <v>2</v>
      </c>
      <c r="G2702">
        <v>0</v>
      </c>
      <c r="H2702" t="s">
        <v>10</v>
      </c>
      <c r="I2702">
        <f t="shared" si="168"/>
        <v>1</v>
      </c>
      <c r="J2702">
        <f>IF(Table2[[#This Row],[Drained_after_socializing]]="Yes",1,IF(Table2[[#This Row],[Drained_after_socializing]]="No",0,""))</f>
        <v>1</v>
      </c>
      <c r="K2702">
        <f t="shared" si="169"/>
        <v>0</v>
      </c>
      <c r="L2702" t="str">
        <f t="shared" si="170"/>
        <v>High</v>
      </c>
      <c r="M2702">
        <f t="shared" si="171"/>
        <v>4.5061608304100043</v>
      </c>
    </row>
    <row r="2703" spans="1:13" x14ac:dyDescent="0.35">
      <c r="A2703">
        <v>1</v>
      </c>
      <c r="B2703" t="s">
        <v>7</v>
      </c>
      <c r="C2703">
        <v>6</v>
      </c>
      <c r="D2703">
        <v>5</v>
      </c>
      <c r="E2703" t="s">
        <v>7</v>
      </c>
      <c r="F2703">
        <v>10</v>
      </c>
      <c r="G2703">
        <v>8</v>
      </c>
      <c r="H2703" t="s">
        <v>8</v>
      </c>
      <c r="I2703">
        <f t="shared" si="168"/>
        <v>0</v>
      </c>
      <c r="J2703">
        <f>IF(Table2[[#This Row],[Drained_after_socializing]]="Yes",1,IF(Table2[[#This Row],[Drained_after_socializing]]="No",0,""))</f>
        <v>0</v>
      </c>
      <c r="K2703">
        <f t="shared" si="169"/>
        <v>1</v>
      </c>
      <c r="L2703" t="str">
        <f t="shared" si="170"/>
        <v>Low</v>
      </c>
      <c r="M2703">
        <f t="shared" si="171"/>
        <v>0</v>
      </c>
    </row>
    <row r="2704" spans="1:13" x14ac:dyDescent="0.35">
      <c r="A2704">
        <v>5</v>
      </c>
      <c r="B2704" t="s">
        <v>9</v>
      </c>
      <c r="C2704">
        <v>2</v>
      </c>
      <c r="D2704">
        <v>2</v>
      </c>
      <c r="E2704" t="s">
        <v>9</v>
      </c>
      <c r="F2704">
        <v>5</v>
      </c>
      <c r="G2704">
        <v>0</v>
      </c>
      <c r="H2704" t="s">
        <v>10</v>
      </c>
      <c r="I2704">
        <f t="shared" si="168"/>
        <v>1</v>
      </c>
      <c r="J2704">
        <f>IF(Table2[[#This Row],[Drained_after_socializing]]="Yes",1,IF(Table2[[#This Row],[Drained_after_socializing]]="No",0,""))</f>
        <v>1</v>
      </c>
      <c r="K2704">
        <f t="shared" si="169"/>
        <v>0</v>
      </c>
      <c r="L2704" t="str">
        <f t="shared" si="170"/>
        <v>Medium</v>
      </c>
      <c r="M2704">
        <f t="shared" si="171"/>
        <v>4.5061608304100043</v>
      </c>
    </row>
    <row r="2705" spans="1:13" x14ac:dyDescent="0.35">
      <c r="A2705">
        <v>3</v>
      </c>
      <c r="B2705" t="s">
        <v>7</v>
      </c>
      <c r="C2705">
        <v>4</v>
      </c>
      <c r="D2705">
        <v>5</v>
      </c>
      <c r="E2705" t="s">
        <v>7</v>
      </c>
      <c r="F2705">
        <v>12</v>
      </c>
      <c r="G2705">
        <v>4</v>
      </c>
      <c r="H2705" t="s">
        <v>8</v>
      </c>
      <c r="I2705">
        <f t="shared" si="168"/>
        <v>0</v>
      </c>
      <c r="J2705">
        <f>IF(Table2[[#This Row],[Drained_after_socializing]]="Yes",1,IF(Table2[[#This Row],[Drained_after_socializing]]="No",0,""))</f>
        <v>0</v>
      </c>
      <c r="K2705">
        <f t="shared" si="169"/>
        <v>1</v>
      </c>
      <c r="L2705" t="str">
        <f t="shared" si="170"/>
        <v>Low</v>
      </c>
      <c r="M2705">
        <f t="shared" si="171"/>
        <v>0</v>
      </c>
    </row>
    <row r="2706" spans="1:13" x14ac:dyDescent="0.35">
      <c r="A2706">
        <v>3</v>
      </c>
      <c r="B2706" t="s">
        <v>7</v>
      </c>
      <c r="C2706">
        <v>3.963354475</v>
      </c>
      <c r="D2706">
        <v>5</v>
      </c>
      <c r="E2706" t="s">
        <v>7</v>
      </c>
      <c r="F2706">
        <v>12</v>
      </c>
      <c r="G2706">
        <v>3</v>
      </c>
      <c r="H2706" t="s">
        <v>8</v>
      </c>
      <c r="I2706">
        <f t="shared" si="168"/>
        <v>0</v>
      </c>
      <c r="J2706">
        <f>IF(Table2[[#This Row],[Drained_after_socializing]]="Yes",1,IF(Table2[[#This Row],[Drained_after_socializing]]="No",0,""))</f>
        <v>0</v>
      </c>
      <c r="K2706">
        <f t="shared" si="169"/>
        <v>1</v>
      </c>
      <c r="L2706" t="str">
        <f t="shared" si="170"/>
        <v>Low</v>
      </c>
      <c r="M2706">
        <f t="shared" si="171"/>
        <v>0</v>
      </c>
    </row>
    <row r="2707" spans="1:13" x14ac:dyDescent="0.35">
      <c r="A2707">
        <v>4.5058160029999996</v>
      </c>
      <c r="B2707" t="s">
        <v>7</v>
      </c>
      <c r="C2707">
        <v>9</v>
      </c>
      <c r="D2707">
        <v>5</v>
      </c>
      <c r="E2707" t="s">
        <v>7</v>
      </c>
      <c r="F2707">
        <v>9</v>
      </c>
      <c r="G2707">
        <v>4</v>
      </c>
      <c r="H2707" t="s">
        <v>8</v>
      </c>
      <c r="I2707">
        <f t="shared" si="168"/>
        <v>0</v>
      </c>
      <c r="J2707">
        <f>IF(Table2[[#This Row],[Drained_after_socializing]]="Yes",1,IF(Table2[[#This Row],[Drained_after_socializing]]="No",0,""))</f>
        <v>0</v>
      </c>
      <c r="K2707">
        <f t="shared" si="169"/>
        <v>1</v>
      </c>
      <c r="L2707" t="str">
        <f t="shared" si="170"/>
        <v>Medium</v>
      </c>
      <c r="M2707">
        <f t="shared" si="171"/>
        <v>0</v>
      </c>
    </row>
    <row r="2708" spans="1:13" x14ac:dyDescent="0.35">
      <c r="A2708">
        <v>0</v>
      </c>
      <c r="B2708" t="s">
        <v>7</v>
      </c>
      <c r="C2708">
        <v>6</v>
      </c>
      <c r="D2708">
        <v>3</v>
      </c>
      <c r="E2708" t="s">
        <v>7</v>
      </c>
      <c r="F2708">
        <v>7</v>
      </c>
      <c r="G2708">
        <v>7</v>
      </c>
      <c r="H2708" t="s">
        <v>8</v>
      </c>
      <c r="I2708">
        <f t="shared" si="168"/>
        <v>0</v>
      </c>
      <c r="J2708">
        <f>IF(Table2[[#This Row],[Drained_after_socializing]]="Yes",1,IF(Table2[[#This Row],[Drained_after_socializing]]="No",0,""))</f>
        <v>0</v>
      </c>
      <c r="K2708">
        <f t="shared" si="169"/>
        <v>1</v>
      </c>
      <c r="L2708" t="str">
        <f t="shared" si="170"/>
        <v>Low</v>
      </c>
      <c r="M2708">
        <f t="shared" si="171"/>
        <v>0</v>
      </c>
    </row>
    <row r="2709" spans="1:13" x14ac:dyDescent="0.35">
      <c r="A2709">
        <v>3</v>
      </c>
      <c r="B2709" t="s">
        <v>7</v>
      </c>
      <c r="C2709">
        <v>9</v>
      </c>
      <c r="D2709">
        <v>6</v>
      </c>
      <c r="E2709" t="s">
        <v>7</v>
      </c>
      <c r="F2709">
        <v>12</v>
      </c>
      <c r="G2709">
        <v>5</v>
      </c>
      <c r="H2709" t="s">
        <v>8</v>
      </c>
      <c r="I2709">
        <f t="shared" si="168"/>
        <v>0</v>
      </c>
      <c r="J2709">
        <f>IF(Table2[[#This Row],[Drained_after_socializing]]="Yes",1,IF(Table2[[#This Row],[Drained_after_socializing]]="No",0,""))</f>
        <v>0</v>
      </c>
      <c r="K2709">
        <f t="shared" si="169"/>
        <v>1</v>
      </c>
      <c r="L2709" t="str">
        <f t="shared" si="170"/>
        <v>Low</v>
      </c>
      <c r="M2709">
        <f t="shared" si="171"/>
        <v>0</v>
      </c>
    </row>
    <row r="2710" spans="1:13" x14ac:dyDescent="0.35">
      <c r="A2710">
        <v>6</v>
      </c>
      <c r="B2710" t="s">
        <v>9</v>
      </c>
      <c r="C2710">
        <v>2</v>
      </c>
      <c r="D2710">
        <v>0</v>
      </c>
      <c r="E2710" t="s">
        <v>9</v>
      </c>
      <c r="F2710">
        <v>5</v>
      </c>
      <c r="G2710">
        <v>1</v>
      </c>
      <c r="H2710" t="s">
        <v>10</v>
      </c>
      <c r="I2710">
        <f t="shared" si="168"/>
        <v>1</v>
      </c>
      <c r="J2710">
        <f>IF(Table2[[#This Row],[Drained_after_socializing]]="Yes",1,IF(Table2[[#This Row],[Drained_after_socializing]]="No",0,""))</f>
        <v>1</v>
      </c>
      <c r="K2710">
        <f t="shared" si="169"/>
        <v>0</v>
      </c>
      <c r="L2710" t="str">
        <f t="shared" si="170"/>
        <v>Medium</v>
      </c>
      <c r="M2710">
        <f t="shared" si="171"/>
        <v>4.5061608304100043</v>
      </c>
    </row>
    <row r="2711" spans="1:13" x14ac:dyDescent="0.35">
      <c r="A2711">
        <v>2</v>
      </c>
      <c r="B2711" t="s">
        <v>7</v>
      </c>
      <c r="C2711">
        <v>7</v>
      </c>
      <c r="D2711">
        <v>3</v>
      </c>
      <c r="E2711" t="s">
        <v>7</v>
      </c>
      <c r="F2711">
        <v>12</v>
      </c>
      <c r="G2711">
        <v>7</v>
      </c>
      <c r="H2711" t="s">
        <v>8</v>
      </c>
      <c r="I2711">
        <f t="shared" si="168"/>
        <v>0</v>
      </c>
      <c r="J2711">
        <f>IF(Table2[[#This Row],[Drained_after_socializing]]="Yes",1,IF(Table2[[#This Row],[Drained_after_socializing]]="No",0,""))</f>
        <v>0</v>
      </c>
      <c r="K2711">
        <f t="shared" si="169"/>
        <v>1</v>
      </c>
      <c r="L2711" t="str">
        <f t="shared" si="170"/>
        <v>Low</v>
      </c>
      <c r="M2711">
        <f t="shared" si="171"/>
        <v>0</v>
      </c>
    </row>
    <row r="2712" spans="1:13" x14ac:dyDescent="0.35">
      <c r="A2712">
        <v>7</v>
      </c>
      <c r="B2712" t="s">
        <v>9</v>
      </c>
      <c r="C2712">
        <v>1</v>
      </c>
      <c r="D2712">
        <v>1</v>
      </c>
      <c r="E2712" t="s">
        <v>9</v>
      </c>
      <c r="F2712">
        <v>5</v>
      </c>
      <c r="G2712">
        <v>2</v>
      </c>
      <c r="H2712" t="s">
        <v>10</v>
      </c>
      <c r="I2712">
        <f t="shared" si="168"/>
        <v>1</v>
      </c>
      <c r="J2712">
        <f>IF(Table2[[#This Row],[Drained_after_socializing]]="Yes",1,IF(Table2[[#This Row],[Drained_after_socializing]]="No",0,""))</f>
        <v>1</v>
      </c>
      <c r="K2712">
        <f t="shared" si="169"/>
        <v>0</v>
      </c>
      <c r="L2712" t="str">
        <f t="shared" si="170"/>
        <v>Medium</v>
      </c>
      <c r="M2712">
        <f t="shared" si="171"/>
        <v>4.5061608304100043</v>
      </c>
    </row>
    <row r="2713" spans="1:13" x14ac:dyDescent="0.35">
      <c r="A2713">
        <v>4.5058160029999996</v>
      </c>
      <c r="B2713" t="s">
        <v>7</v>
      </c>
      <c r="C2713">
        <v>4</v>
      </c>
      <c r="D2713">
        <v>6</v>
      </c>
      <c r="E2713" t="s">
        <v>7</v>
      </c>
      <c r="F2713">
        <v>12</v>
      </c>
      <c r="G2713">
        <v>3</v>
      </c>
      <c r="H2713" t="s">
        <v>8</v>
      </c>
      <c r="I2713">
        <f t="shared" si="168"/>
        <v>0</v>
      </c>
      <c r="J2713">
        <f>IF(Table2[[#This Row],[Drained_after_socializing]]="Yes",1,IF(Table2[[#This Row],[Drained_after_socializing]]="No",0,""))</f>
        <v>0</v>
      </c>
      <c r="K2713">
        <f t="shared" si="169"/>
        <v>1</v>
      </c>
      <c r="L2713" t="str">
        <f t="shared" si="170"/>
        <v>Medium</v>
      </c>
      <c r="M2713">
        <f t="shared" si="171"/>
        <v>0</v>
      </c>
    </row>
    <row r="2714" spans="1:13" x14ac:dyDescent="0.35">
      <c r="A2714">
        <v>2</v>
      </c>
      <c r="B2714" t="s">
        <v>7</v>
      </c>
      <c r="C2714">
        <v>4</v>
      </c>
      <c r="D2714">
        <v>3</v>
      </c>
      <c r="E2714" t="s">
        <v>7</v>
      </c>
      <c r="F2714">
        <v>6.2688629120000003</v>
      </c>
      <c r="G2714">
        <v>3</v>
      </c>
      <c r="H2714" t="s">
        <v>8</v>
      </c>
      <c r="I2714">
        <f t="shared" si="168"/>
        <v>0</v>
      </c>
      <c r="J2714">
        <f>IF(Table2[[#This Row],[Drained_after_socializing]]="Yes",1,IF(Table2[[#This Row],[Drained_after_socializing]]="No",0,""))</f>
        <v>0</v>
      </c>
      <c r="K2714">
        <f t="shared" si="169"/>
        <v>1</v>
      </c>
      <c r="L2714" t="str">
        <f t="shared" si="170"/>
        <v>Low</v>
      </c>
      <c r="M2714">
        <f t="shared" si="171"/>
        <v>0</v>
      </c>
    </row>
    <row r="2715" spans="1:13" x14ac:dyDescent="0.35">
      <c r="A2715">
        <v>0</v>
      </c>
      <c r="B2715" t="s">
        <v>7</v>
      </c>
      <c r="C2715">
        <v>7</v>
      </c>
      <c r="D2715">
        <v>4</v>
      </c>
      <c r="E2715" t="s">
        <v>7</v>
      </c>
      <c r="F2715">
        <v>8</v>
      </c>
      <c r="G2715">
        <v>3.5647266310000001</v>
      </c>
      <c r="H2715" t="s">
        <v>8</v>
      </c>
      <c r="I2715">
        <f t="shared" si="168"/>
        <v>0</v>
      </c>
      <c r="J2715">
        <f>IF(Table2[[#This Row],[Drained_after_socializing]]="Yes",1,IF(Table2[[#This Row],[Drained_after_socializing]]="No",0,""))</f>
        <v>0</v>
      </c>
      <c r="K2715">
        <f t="shared" si="169"/>
        <v>1</v>
      </c>
      <c r="L2715" t="str">
        <f t="shared" si="170"/>
        <v>Low</v>
      </c>
      <c r="M2715">
        <f t="shared" si="171"/>
        <v>0</v>
      </c>
    </row>
    <row r="2716" spans="1:13" x14ac:dyDescent="0.35">
      <c r="A2716">
        <v>6</v>
      </c>
      <c r="B2716" t="s">
        <v>9</v>
      </c>
      <c r="C2716">
        <v>2</v>
      </c>
      <c r="D2716">
        <v>1</v>
      </c>
      <c r="E2716" t="s">
        <v>9</v>
      </c>
      <c r="F2716">
        <v>3</v>
      </c>
      <c r="G2716">
        <v>2</v>
      </c>
      <c r="H2716" t="s">
        <v>10</v>
      </c>
      <c r="I2716">
        <f t="shared" si="168"/>
        <v>1</v>
      </c>
      <c r="J2716">
        <f>IF(Table2[[#This Row],[Drained_after_socializing]]="Yes",1,IF(Table2[[#This Row],[Drained_after_socializing]]="No",0,""))</f>
        <v>1</v>
      </c>
      <c r="K2716">
        <f t="shared" si="169"/>
        <v>0</v>
      </c>
      <c r="L2716" t="str">
        <f t="shared" si="170"/>
        <v>Medium</v>
      </c>
      <c r="M2716">
        <f t="shared" si="171"/>
        <v>4.5061608304100043</v>
      </c>
    </row>
    <row r="2717" spans="1:13" x14ac:dyDescent="0.35">
      <c r="A2717">
        <v>4.5058160029999996</v>
      </c>
      <c r="B2717" t="s">
        <v>7</v>
      </c>
      <c r="C2717">
        <v>6</v>
      </c>
      <c r="D2717">
        <v>6</v>
      </c>
      <c r="E2717" t="s">
        <v>7</v>
      </c>
      <c r="F2717">
        <v>14</v>
      </c>
      <c r="G2717">
        <v>6</v>
      </c>
      <c r="H2717" t="s">
        <v>8</v>
      </c>
      <c r="I2717">
        <f t="shared" si="168"/>
        <v>0</v>
      </c>
      <c r="J2717">
        <f>IF(Table2[[#This Row],[Drained_after_socializing]]="Yes",1,IF(Table2[[#This Row],[Drained_after_socializing]]="No",0,""))</f>
        <v>0</v>
      </c>
      <c r="K2717">
        <f t="shared" si="169"/>
        <v>1</v>
      </c>
      <c r="L2717" t="str">
        <f t="shared" si="170"/>
        <v>Medium</v>
      </c>
      <c r="M2717">
        <f t="shared" si="171"/>
        <v>0</v>
      </c>
    </row>
    <row r="2718" spans="1:13" x14ac:dyDescent="0.35">
      <c r="A2718">
        <v>3</v>
      </c>
      <c r="B2718" t="s">
        <v>7</v>
      </c>
      <c r="C2718">
        <v>8</v>
      </c>
      <c r="D2718">
        <v>6</v>
      </c>
      <c r="E2718" t="s">
        <v>7</v>
      </c>
      <c r="F2718">
        <v>11</v>
      </c>
      <c r="G2718">
        <v>9</v>
      </c>
      <c r="H2718" t="s">
        <v>8</v>
      </c>
      <c r="I2718">
        <f t="shared" si="168"/>
        <v>0</v>
      </c>
      <c r="J2718">
        <f>IF(Table2[[#This Row],[Drained_after_socializing]]="Yes",1,IF(Table2[[#This Row],[Drained_after_socializing]]="No",0,""))</f>
        <v>0</v>
      </c>
      <c r="K2718">
        <f t="shared" si="169"/>
        <v>1</v>
      </c>
      <c r="L2718" t="str">
        <f t="shared" si="170"/>
        <v>Low</v>
      </c>
      <c r="M2718">
        <f t="shared" si="171"/>
        <v>0</v>
      </c>
    </row>
    <row r="2719" spans="1:13" x14ac:dyDescent="0.35">
      <c r="A2719">
        <v>0</v>
      </c>
      <c r="B2719" t="s">
        <v>7</v>
      </c>
      <c r="C2719">
        <v>4</v>
      </c>
      <c r="D2719">
        <v>3</v>
      </c>
      <c r="E2719" t="s">
        <v>7</v>
      </c>
      <c r="F2719">
        <v>9</v>
      </c>
      <c r="G2719">
        <v>7</v>
      </c>
      <c r="H2719" t="s">
        <v>8</v>
      </c>
      <c r="I2719">
        <f t="shared" si="168"/>
        <v>0</v>
      </c>
      <c r="J2719">
        <f>IF(Table2[[#This Row],[Drained_after_socializing]]="Yes",1,IF(Table2[[#This Row],[Drained_after_socializing]]="No",0,""))</f>
        <v>0</v>
      </c>
      <c r="K2719">
        <f t="shared" si="169"/>
        <v>1</v>
      </c>
      <c r="L2719" t="str">
        <f t="shared" si="170"/>
        <v>Low</v>
      </c>
      <c r="M2719">
        <f t="shared" si="171"/>
        <v>0</v>
      </c>
    </row>
    <row r="2720" spans="1:13" x14ac:dyDescent="0.35">
      <c r="A2720">
        <v>7</v>
      </c>
      <c r="B2720" t="s">
        <v>9</v>
      </c>
      <c r="C2720">
        <v>0</v>
      </c>
      <c r="D2720">
        <v>1</v>
      </c>
      <c r="E2720" t="s">
        <v>9</v>
      </c>
      <c r="F2720">
        <v>1</v>
      </c>
      <c r="G2720">
        <v>0</v>
      </c>
      <c r="H2720" t="s">
        <v>10</v>
      </c>
      <c r="I2720">
        <f t="shared" si="168"/>
        <v>1</v>
      </c>
      <c r="J2720">
        <f>IF(Table2[[#This Row],[Drained_after_socializing]]="Yes",1,IF(Table2[[#This Row],[Drained_after_socializing]]="No",0,""))</f>
        <v>1</v>
      </c>
      <c r="K2720">
        <f t="shared" si="169"/>
        <v>0</v>
      </c>
      <c r="L2720" t="str">
        <f t="shared" si="170"/>
        <v>Medium</v>
      </c>
      <c r="M2720">
        <f t="shared" si="171"/>
        <v>4.5061608304100043</v>
      </c>
    </row>
    <row r="2721" spans="1:13" x14ac:dyDescent="0.35">
      <c r="A2721">
        <v>11</v>
      </c>
      <c r="B2721" t="s">
        <v>9</v>
      </c>
      <c r="C2721">
        <v>1</v>
      </c>
      <c r="D2721">
        <v>0</v>
      </c>
      <c r="E2721" t="s">
        <v>9</v>
      </c>
      <c r="F2721">
        <v>3</v>
      </c>
      <c r="G2721">
        <v>2</v>
      </c>
      <c r="H2721" t="s">
        <v>10</v>
      </c>
      <c r="I2721">
        <f t="shared" si="168"/>
        <v>1</v>
      </c>
      <c r="J2721">
        <f>IF(Table2[[#This Row],[Drained_after_socializing]]="Yes",1,IF(Table2[[#This Row],[Drained_after_socializing]]="No",0,""))</f>
        <v>1</v>
      </c>
      <c r="K2721">
        <f t="shared" si="169"/>
        <v>0</v>
      </c>
      <c r="L2721" t="str">
        <f t="shared" si="170"/>
        <v>High</v>
      </c>
      <c r="M2721">
        <f t="shared" si="171"/>
        <v>4.5061608304100043</v>
      </c>
    </row>
    <row r="2722" spans="1:13" x14ac:dyDescent="0.35">
      <c r="A2722">
        <v>11</v>
      </c>
      <c r="B2722" t="s">
        <v>9</v>
      </c>
      <c r="C2722">
        <v>0</v>
      </c>
      <c r="D2722">
        <v>1</v>
      </c>
      <c r="E2722" t="s">
        <v>9</v>
      </c>
      <c r="F2722">
        <v>3</v>
      </c>
      <c r="G2722">
        <v>1</v>
      </c>
      <c r="H2722" t="s">
        <v>10</v>
      </c>
      <c r="I2722">
        <f t="shared" si="168"/>
        <v>1</v>
      </c>
      <c r="J2722">
        <f>IF(Table2[[#This Row],[Drained_after_socializing]]="Yes",1,IF(Table2[[#This Row],[Drained_after_socializing]]="No",0,""))</f>
        <v>1</v>
      </c>
      <c r="K2722">
        <f t="shared" si="169"/>
        <v>0</v>
      </c>
      <c r="L2722" t="str">
        <f t="shared" si="170"/>
        <v>High</v>
      </c>
      <c r="M2722">
        <f t="shared" si="171"/>
        <v>4.5061608304100043</v>
      </c>
    </row>
    <row r="2723" spans="1:13" x14ac:dyDescent="0.35">
      <c r="A2723">
        <v>10</v>
      </c>
      <c r="B2723" t="s">
        <v>9</v>
      </c>
      <c r="C2723">
        <v>0</v>
      </c>
      <c r="D2723">
        <v>1</v>
      </c>
      <c r="E2723" t="s">
        <v>9</v>
      </c>
      <c r="F2723">
        <v>2</v>
      </c>
      <c r="G2723">
        <v>1</v>
      </c>
      <c r="H2723" t="s">
        <v>10</v>
      </c>
      <c r="I2723">
        <f t="shared" si="168"/>
        <v>1</v>
      </c>
      <c r="J2723">
        <f>IF(Table2[[#This Row],[Drained_after_socializing]]="Yes",1,IF(Table2[[#This Row],[Drained_after_socializing]]="No",0,""))</f>
        <v>1</v>
      </c>
      <c r="K2723">
        <f t="shared" si="169"/>
        <v>0</v>
      </c>
      <c r="L2723" t="str">
        <f t="shared" si="170"/>
        <v>High</v>
      </c>
      <c r="M2723">
        <f t="shared" si="171"/>
        <v>4.5061608304100043</v>
      </c>
    </row>
    <row r="2724" spans="1:13" x14ac:dyDescent="0.35">
      <c r="A2724">
        <v>2</v>
      </c>
      <c r="B2724" t="s">
        <v>7</v>
      </c>
      <c r="C2724">
        <v>6</v>
      </c>
      <c r="D2724">
        <v>3</v>
      </c>
      <c r="E2724" t="s">
        <v>7</v>
      </c>
      <c r="F2724">
        <v>11</v>
      </c>
      <c r="G2724">
        <v>7</v>
      </c>
      <c r="H2724" t="s">
        <v>8</v>
      </c>
      <c r="I2724">
        <f t="shared" si="168"/>
        <v>0</v>
      </c>
      <c r="J2724">
        <f>IF(Table2[[#This Row],[Drained_after_socializing]]="Yes",1,IF(Table2[[#This Row],[Drained_after_socializing]]="No",0,""))</f>
        <v>0</v>
      </c>
      <c r="K2724">
        <f t="shared" si="169"/>
        <v>1</v>
      </c>
      <c r="L2724" t="str">
        <f t="shared" si="170"/>
        <v>Low</v>
      </c>
      <c r="M2724">
        <f t="shared" si="171"/>
        <v>0</v>
      </c>
    </row>
    <row r="2725" spans="1:13" x14ac:dyDescent="0.35">
      <c r="A2725">
        <v>5</v>
      </c>
      <c r="B2725" t="s">
        <v>9</v>
      </c>
      <c r="C2725">
        <v>1</v>
      </c>
      <c r="D2725">
        <v>0</v>
      </c>
      <c r="E2725" t="s">
        <v>9</v>
      </c>
      <c r="F2725">
        <v>4</v>
      </c>
      <c r="G2725">
        <v>0</v>
      </c>
      <c r="H2725" t="s">
        <v>10</v>
      </c>
      <c r="I2725">
        <f t="shared" si="168"/>
        <v>1</v>
      </c>
      <c r="J2725">
        <f>IF(Table2[[#This Row],[Drained_after_socializing]]="Yes",1,IF(Table2[[#This Row],[Drained_after_socializing]]="No",0,""))</f>
        <v>1</v>
      </c>
      <c r="K2725">
        <f t="shared" si="169"/>
        <v>0</v>
      </c>
      <c r="L2725" t="str">
        <f t="shared" si="170"/>
        <v>Medium</v>
      </c>
      <c r="M2725">
        <f t="shared" si="171"/>
        <v>4.5061608304100043</v>
      </c>
    </row>
    <row r="2726" spans="1:13" x14ac:dyDescent="0.35">
      <c r="A2726">
        <v>1</v>
      </c>
      <c r="B2726" t="s">
        <v>7</v>
      </c>
      <c r="C2726">
        <v>5</v>
      </c>
      <c r="D2726">
        <v>6</v>
      </c>
      <c r="E2726" t="s">
        <v>7</v>
      </c>
      <c r="F2726">
        <v>13</v>
      </c>
      <c r="G2726">
        <v>6</v>
      </c>
      <c r="H2726" t="s">
        <v>8</v>
      </c>
      <c r="I2726">
        <f t="shared" si="168"/>
        <v>0</v>
      </c>
      <c r="J2726">
        <f>IF(Table2[[#This Row],[Drained_after_socializing]]="Yes",1,IF(Table2[[#This Row],[Drained_after_socializing]]="No",0,""))</f>
        <v>0</v>
      </c>
      <c r="K2726">
        <f t="shared" si="169"/>
        <v>1</v>
      </c>
      <c r="L2726" t="str">
        <f t="shared" si="170"/>
        <v>Low</v>
      </c>
      <c r="M2726">
        <f t="shared" si="171"/>
        <v>0</v>
      </c>
    </row>
    <row r="2727" spans="1:13" x14ac:dyDescent="0.35">
      <c r="A2727">
        <v>10</v>
      </c>
      <c r="B2727" t="s">
        <v>9</v>
      </c>
      <c r="C2727">
        <v>2</v>
      </c>
      <c r="D2727">
        <v>0</v>
      </c>
      <c r="E2727" t="s">
        <v>9</v>
      </c>
      <c r="F2727">
        <v>6.2688629120000003</v>
      </c>
      <c r="G2727">
        <v>2</v>
      </c>
      <c r="H2727" t="s">
        <v>10</v>
      </c>
      <c r="I2727">
        <f t="shared" si="168"/>
        <v>1</v>
      </c>
      <c r="J2727">
        <f>IF(Table2[[#This Row],[Drained_after_socializing]]="Yes",1,IF(Table2[[#This Row],[Drained_after_socializing]]="No",0,""))</f>
        <v>1</v>
      </c>
      <c r="K2727">
        <f t="shared" si="169"/>
        <v>0</v>
      </c>
      <c r="L2727" t="str">
        <f t="shared" si="170"/>
        <v>High</v>
      </c>
      <c r="M2727">
        <f t="shared" si="171"/>
        <v>4.5061608304100043</v>
      </c>
    </row>
    <row r="2728" spans="1:13" x14ac:dyDescent="0.35">
      <c r="A2728">
        <v>9</v>
      </c>
      <c r="B2728" t="s">
        <v>9</v>
      </c>
      <c r="C2728">
        <v>0</v>
      </c>
      <c r="D2728">
        <v>2</v>
      </c>
      <c r="E2728" t="s">
        <v>9</v>
      </c>
      <c r="F2728">
        <v>3</v>
      </c>
      <c r="G2728">
        <v>1</v>
      </c>
      <c r="H2728" t="s">
        <v>10</v>
      </c>
      <c r="I2728">
        <f t="shared" si="168"/>
        <v>1</v>
      </c>
      <c r="J2728">
        <f>IF(Table2[[#This Row],[Drained_after_socializing]]="Yes",1,IF(Table2[[#This Row],[Drained_after_socializing]]="No",0,""))</f>
        <v>1</v>
      </c>
      <c r="K2728">
        <f t="shared" si="169"/>
        <v>0</v>
      </c>
      <c r="L2728" t="str">
        <f t="shared" si="170"/>
        <v>High</v>
      </c>
      <c r="M2728">
        <f t="shared" si="171"/>
        <v>4.5061608304100043</v>
      </c>
    </row>
    <row r="2729" spans="1:13" x14ac:dyDescent="0.35">
      <c r="A2729">
        <v>1</v>
      </c>
      <c r="B2729" t="s">
        <v>7</v>
      </c>
      <c r="C2729">
        <v>9</v>
      </c>
      <c r="D2729">
        <v>4</v>
      </c>
      <c r="E2729" t="s">
        <v>7</v>
      </c>
      <c r="F2729">
        <v>10</v>
      </c>
      <c r="G2729">
        <v>6</v>
      </c>
      <c r="H2729" t="s">
        <v>8</v>
      </c>
      <c r="I2729">
        <f t="shared" si="168"/>
        <v>0</v>
      </c>
      <c r="J2729">
        <f>IF(Table2[[#This Row],[Drained_after_socializing]]="Yes",1,IF(Table2[[#This Row],[Drained_after_socializing]]="No",0,""))</f>
        <v>0</v>
      </c>
      <c r="K2729">
        <f t="shared" si="169"/>
        <v>1</v>
      </c>
      <c r="L2729" t="str">
        <f t="shared" si="170"/>
        <v>Low</v>
      </c>
      <c r="M2729">
        <f t="shared" si="171"/>
        <v>0</v>
      </c>
    </row>
    <row r="2730" spans="1:13" x14ac:dyDescent="0.35">
      <c r="A2730">
        <v>0</v>
      </c>
      <c r="B2730" t="s">
        <v>7</v>
      </c>
      <c r="C2730">
        <v>7</v>
      </c>
      <c r="D2730">
        <v>3</v>
      </c>
      <c r="E2730" t="s">
        <v>7</v>
      </c>
      <c r="F2730">
        <v>12</v>
      </c>
      <c r="G2730">
        <v>7</v>
      </c>
      <c r="H2730" t="s">
        <v>8</v>
      </c>
      <c r="I2730">
        <f t="shared" si="168"/>
        <v>0</v>
      </c>
      <c r="J2730">
        <f>IF(Table2[[#This Row],[Drained_after_socializing]]="Yes",1,IF(Table2[[#This Row],[Drained_after_socializing]]="No",0,""))</f>
        <v>0</v>
      </c>
      <c r="K2730">
        <f t="shared" si="169"/>
        <v>1</v>
      </c>
      <c r="L2730" t="str">
        <f t="shared" si="170"/>
        <v>Low</v>
      </c>
      <c r="M2730">
        <f t="shared" si="171"/>
        <v>0</v>
      </c>
    </row>
    <row r="2731" spans="1:13" x14ac:dyDescent="0.35">
      <c r="A2731">
        <v>0</v>
      </c>
      <c r="B2731" t="s">
        <v>7</v>
      </c>
      <c r="C2731">
        <v>7</v>
      </c>
      <c r="D2731">
        <v>3</v>
      </c>
      <c r="E2731" t="s">
        <v>7</v>
      </c>
      <c r="F2731">
        <v>10</v>
      </c>
      <c r="G2731">
        <v>4</v>
      </c>
      <c r="H2731" t="s">
        <v>8</v>
      </c>
      <c r="I2731">
        <f t="shared" si="168"/>
        <v>0</v>
      </c>
      <c r="J2731">
        <f>IF(Table2[[#This Row],[Drained_after_socializing]]="Yes",1,IF(Table2[[#This Row],[Drained_after_socializing]]="No",0,""))</f>
        <v>0</v>
      </c>
      <c r="K2731">
        <f t="shared" si="169"/>
        <v>1</v>
      </c>
      <c r="L2731" t="str">
        <f t="shared" si="170"/>
        <v>Low</v>
      </c>
      <c r="M2731">
        <f t="shared" si="171"/>
        <v>0</v>
      </c>
    </row>
    <row r="2732" spans="1:13" x14ac:dyDescent="0.35">
      <c r="A2732">
        <v>2</v>
      </c>
      <c r="B2732" t="s">
        <v>7</v>
      </c>
      <c r="C2732">
        <v>8</v>
      </c>
      <c r="D2732">
        <v>5</v>
      </c>
      <c r="E2732" t="s">
        <v>7</v>
      </c>
      <c r="F2732">
        <v>6</v>
      </c>
      <c r="G2732">
        <v>8</v>
      </c>
      <c r="H2732" t="s">
        <v>8</v>
      </c>
      <c r="I2732">
        <f t="shared" si="168"/>
        <v>0</v>
      </c>
      <c r="J2732">
        <f>IF(Table2[[#This Row],[Drained_after_socializing]]="Yes",1,IF(Table2[[#This Row],[Drained_after_socializing]]="No",0,""))</f>
        <v>0</v>
      </c>
      <c r="K2732">
        <f t="shared" si="169"/>
        <v>1</v>
      </c>
      <c r="L2732" t="str">
        <f t="shared" si="170"/>
        <v>Low</v>
      </c>
      <c r="M2732">
        <f t="shared" si="171"/>
        <v>0</v>
      </c>
    </row>
    <row r="2733" spans="1:13" x14ac:dyDescent="0.35">
      <c r="A2733">
        <v>1</v>
      </c>
      <c r="B2733" t="s">
        <v>7</v>
      </c>
      <c r="C2733">
        <v>8</v>
      </c>
      <c r="D2733">
        <v>3</v>
      </c>
      <c r="E2733" t="s">
        <v>7</v>
      </c>
      <c r="F2733">
        <v>7</v>
      </c>
      <c r="G2733">
        <v>9</v>
      </c>
      <c r="H2733" t="s">
        <v>8</v>
      </c>
      <c r="I2733">
        <f t="shared" si="168"/>
        <v>0</v>
      </c>
      <c r="J2733">
        <f>IF(Table2[[#This Row],[Drained_after_socializing]]="Yes",1,IF(Table2[[#This Row],[Drained_after_socializing]]="No",0,""))</f>
        <v>0</v>
      </c>
      <c r="K2733">
        <f t="shared" si="169"/>
        <v>1</v>
      </c>
      <c r="L2733" t="str">
        <f t="shared" si="170"/>
        <v>Low</v>
      </c>
      <c r="M2733">
        <f t="shared" si="171"/>
        <v>0</v>
      </c>
    </row>
    <row r="2734" spans="1:13" x14ac:dyDescent="0.35">
      <c r="A2734">
        <v>11</v>
      </c>
      <c r="B2734" t="s">
        <v>9</v>
      </c>
      <c r="C2734">
        <v>1</v>
      </c>
      <c r="D2734">
        <v>2</v>
      </c>
      <c r="E2734" t="s">
        <v>9</v>
      </c>
      <c r="F2734">
        <v>2</v>
      </c>
      <c r="G2734">
        <v>2</v>
      </c>
      <c r="H2734" t="s">
        <v>10</v>
      </c>
      <c r="I2734">
        <f t="shared" si="168"/>
        <v>1</v>
      </c>
      <c r="J2734">
        <f>IF(Table2[[#This Row],[Drained_after_socializing]]="Yes",1,IF(Table2[[#This Row],[Drained_after_socializing]]="No",0,""))</f>
        <v>1</v>
      </c>
      <c r="K2734">
        <f t="shared" si="169"/>
        <v>0</v>
      </c>
      <c r="L2734" t="str">
        <f t="shared" si="170"/>
        <v>High</v>
      </c>
      <c r="M2734">
        <f t="shared" si="171"/>
        <v>4.5061608304100043</v>
      </c>
    </row>
    <row r="2735" spans="1:13" x14ac:dyDescent="0.35">
      <c r="A2735">
        <v>3</v>
      </c>
      <c r="B2735" t="s">
        <v>7</v>
      </c>
      <c r="C2735">
        <v>7</v>
      </c>
      <c r="D2735">
        <v>4</v>
      </c>
      <c r="E2735" t="s">
        <v>7</v>
      </c>
      <c r="F2735">
        <v>11</v>
      </c>
      <c r="G2735">
        <v>3</v>
      </c>
      <c r="H2735" t="s">
        <v>8</v>
      </c>
      <c r="I2735">
        <f t="shared" si="168"/>
        <v>0</v>
      </c>
      <c r="J2735">
        <f>IF(Table2[[#This Row],[Drained_after_socializing]]="Yes",1,IF(Table2[[#This Row],[Drained_after_socializing]]="No",0,""))</f>
        <v>0</v>
      </c>
      <c r="K2735">
        <f t="shared" si="169"/>
        <v>1</v>
      </c>
      <c r="L2735" t="str">
        <f t="shared" si="170"/>
        <v>Low</v>
      </c>
      <c r="M2735">
        <f t="shared" si="171"/>
        <v>0</v>
      </c>
    </row>
    <row r="2736" spans="1:13" x14ac:dyDescent="0.35">
      <c r="A2736">
        <v>3</v>
      </c>
      <c r="B2736" t="s">
        <v>7</v>
      </c>
      <c r="C2736">
        <v>3.963354475</v>
      </c>
      <c r="D2736">
        <v>4</v>
      </c>
      <c r="E2736" t="s">
        <v>7</v>
      </c>
      <c r="F2736">
        <v>7</v>
      </c>
      <c r="G2736">
        <v>4</v>
      </c>
      <c r="H2736" t="s">
        <v>8</v>
      </c>
      <c r="I2736">
        <f t="shared" si="168"/>
        <v>0</v>
      </c>
      <c r="J2736">
        <f>IF(Table2[[#This Row],[Drained_after_socializing]]="Yes",1,IF(Table2[[#This Row],[Drained_after_socializing]]="No",0,""))</f>
        <v>0</v>
      </c>
      <c r="K2736">
        <f t="shared" si="169"/>
        <v>1</v>
      </c>
      <c r="L2736" t="str">
        <f t="shared" si="170"/>
        <v>Low</v>
      </c>
      <c r="M2736">
        <f t="shared" si="171"/>
        <v>0</v>
      </c>
    </row>
    <row r="2737" spans="1:13" x14ac:dyDescent="0.35">
      <c r="A2737">
        <v>3</v>
      </c>
      <c r="B2737" t="s">
        <v>7</v>
      </c>
      <c r="C2737">
        <v>5</v>
      </c>
      <c r="D2737">
        <v>4</v>
      </c>
      <c r="E2737" t="s">
        <v>7</v>
      </c>
      <c r="F2737">
        <v>13</v>
      </c>
      <c r="G2737">
        <v>5</v>
      </c>
      <c r="H2737" t="s">
        <v>8</v>
      </c>
      <c r="I2737">
        <f t="shared" si="168"/>
        <v>0</v>
      </c>
      <c r="J2737">
        <f>IF(Table2[[#This Row],[Drained_after_socializing]]="Yes",1,IF(Table2[[#This Row],[Drained_after_socializing]]="No",0,""))</f>
        <v>0</v>
      </c>
      <c r="K2737">
        <f t="shared" si="169"/>
        <v>1</v>
      </c>
      <c r="L2737" t="str">
        <f t="shared" si="170"/>
        <v>Low</v>
      </c>
      <c r="M2737">
        <f t="shared" si="171"/>
        <v>0</v>
      </c>
    </row>
    <row r="2738" spans="1:13" x14ac:dyDescent="0.35">
      <c r="A2738">
        <v>8</v>
      </c>
      <c r="B2738" t="s">
        <v>9</v>
      </c>
      <c r="C2738">
        <v>2</v>
      </c>
      <c r="D2738">
        <v>0</v>
      </c>
      <c r="E2738" t="s">
        <v>9</v>
      </c>
      <c r="F2738">
        <v>5</v>
      </c>
      <c r="G2738">
        <v>0</v>
      </c>
      <c r="H2738" t="s">
        <v>10</v>
      </c>
      <c r="I2738">
        <f t="shared" si="168"/>
        <v>1</v>
      </c>
      <c r="J2738">
        <f>IF(Table2[[#This Row],[Drained_after_socializing]]="Yes",1,IF(Table2[[#This Row],[Drained_after_socializing]]="No",0,""))</f>
        <v>1</v>
      </c>
      <c r="K2738">
        <f t="shared" si="169"/>
        <v>0</v>
      </c>
      <c r="L2738" t="str">
        <f t="shared" si="170"/>
        <v>High</v>
      </c>
      <c r="M2738">
        <f t="shared" si="171"/>
        <v>4.5061608304100043</v>
      </c>
    </row>
    <row r="2739" spans="1:13" x14ac:dyDescent="0.35">
      <c r="A2739">
        <v>2</v>
      </c>
      <c r="B2739" t="s">
        <v>7</v>
      </c>
      <c r="C2739">
        <v>9</v>
      </c>
      <c r="D2739">
        <v>4</v>
      </c>
      <c r="E2739" t="s">
        <v>7</v>
      </c>
      <c r="F2739">
        <v>15</v>
      </c>
      <c r="G2739">
        <v>4</v>
      </c>
      <c r="H2739" t="s">
        <v>8</v>
      </c>
      <c r="I2739">
        <f t="shared" si="168"/>
        <v>0</v>
      </c>
      <c r="J2739">
        <f>IF(Table2[[#This Row],[Drained_after_socializing]]="Yes",1,IF(Table2[[#This Row],[Drained_after_socializing]]="No",0,""))</f>
        <v>0</v>
      </c>
      <c r="K2739">
        <f t="shared" si="169"/>
        <v>1</v>
      </c>
      <c r="L2739" t="str">
        <f t="shared" si="170"/>
        <v>Low</v>
      </c>
      <c r="M2739">
        <f t="shared" si="171"/>
        <v>0</v>
      </c>
    </row>
    <row r="2740" spans="1:13" x14ac:dyDescent="0.35">
      <c r="A2740">
        <v>11</v>
      </c>
      <c r="B2740" t="s">
        <v>9</v>
      </c>
      <c r="C2740">
        <v>2</v>
      </c>
      <c r="D2740">
        <v>1</v>
      </c>
      <c r="E2740" t="s">
        <v>9</v>
      </c>
      <c r="F2740">
        <v>5</v>
      </c>
      <c r="G2740">
        <v>3.5647266310000001</v>
      </c>
      <c r="H2740" t="s">
        <v>10</v>
      </c>
      <c r="I2740">
        <f t="shared" si="168"/>
        <v>1</v>
      </c>
      <c r="J2740">
        <f>IF(Table2[[#This Row],[Drained_after_socializing]]="Yes",1,IF(Table2[[#This Row],[Drained_after_socializing]]="No",0,""))</f>
        <v>1</v>
      </c>
      <c r="K2740">
        <f t="shared" si="169"/>
        <v>0</v>
      </c>
      <c r="L2740" t="str">
        <f t="shared" si="170"/>
        <v>High</v>
      </c>
      <c r="M2740">
        <f t="shared" si="171"/>
        <v>4.5061608304100043</v>
      </c>
    </row>
    <row r="2741" spans="1:13" x14ac:dyDescent="0.35">
      <c r="A2741">
        <v>9</v>
      </c>
      <c r="B2741" t="s">
        <v>9</v>
      </c>
      <c r="C2741">
        <v>0</v>
      </c>
      <c r="D2741">
        <v>2</v>
      </c>
      <c r="E2741" t="s">
        <v>9</v>
      </c>
      <c r="F2741">
        <v>4</v>
      </c>
      <c r="G2741">
        <v>1</v>
      </c>
      <c r="H2741" t="s">
        <v>10</v>
      </c>
      <c r="I2741">
        <f t="shared" si="168"/>
        <v>1</v>
      </c>
      <c r="J2741">
        <f>IF(Table2[[#This Row],[Drained_after_socializing]]="Yes",1,IF(Table2[[#This Row],[Drained_after_socializing]]="No",0,""))</f>
        <v>1</v>
      </c>
      <c r="K2741">
        <f t="shared" si="169"/>
        <v>0</v>
      </c>
      <c r="L2741" t="str">
        <f t="shared" si="170"/>
        <v>High</v>
      </c>
      <c r="M2741">
        <f t="shared" si="171"/>
        <v>4.5061608304100043</v>
      </c>
    </row>
    <row r="2742" spans="1:13" x14ac:dyDescent="0.35">
      <c r="A2742">
        <v>8</v>
      </c>
      <c r="B2742" t="s">
        <v>9</v>
      </c>
      <c r="C2742">
        <v>2</v>
      </c>
      <c r="D2742">
        <v>1</v>
      </c>
      <c r="E2742" t="s">
        <v>9</v>
      </c>
      <c r="F2742">
        <v>3</v>
      </c>
      <c r="G2742">
        <v>0</v>
      </c>
      <c r="H2742" t="s">
        <v>10</v>
      </c>
      <c r="I2742">
        <f t="shared" si="168"/>
        <v>1</v>
      </c>
      <c r="J2742">
        <f>IF(Table2[[#This Row],[Drained_after_socializing]]="Yes",1,IF(Table2[[#This Row],[Drained_after_socializing]]="No",0,""))</f>
        <v>1</v>
      </c>
      <c r="K2742">
        <f t="shared" si="169"/>
        <v>0</v>
      </c>
      <c r="L2742" t="str">
        <f t="shared" si="170"/>
        <v>High</v>
      </c>
      <c r="M2742">
        <f t="shared" si="171"/>
        <v>4.5061608304100043</v>
      </c>
    </row>
    <row r="2743" spans="1:13" x14ac:dyDescent="0.35">
      <c r="A2743">
        <v>11</v>
      </c>
      <c r="B2743" t="s">
        <v>9</v>
      </c>
      <c r="C2743">
        <v>0</v>
      </c>
      <c r="D2743">
        <v>1</v>
      </c>
      <c r="E2743" t="s">
        <v>9</v>
      </c>
      <c r="F2743">
        <v>5</v>
      </c>
      <c r="G2743">
        <v>1</v>
      </c>
      <c r="H2743" t="s">
        <v>10</v>
      </c>
      <c r="I2743">
        <f t="shared" si="168"/>
        <v>1</v>
      </c>
      <c r="J2743">
        <f>IF(Table2[[#This Row],[Drained_after_socializing]]="Yes",1,IF(Table2[[#This Row],[Drained_after_socializing]]="No",0,""))</f>
        <v>1</v>
      </c>
      <c r="K2743">
        <f t="shared" si="169"/>
        <v>0</v>
      </c>
      <c r="L2743" t="str">
        <f t="shared" si="170"/>
        <v>High</v>
      </c>
      <c r="M2743">
        <f t="shared" si="171"/>
        <v>4.5061608304100043</v>
      </c>
    </row>
    <row r="2744" spans="1:13" x14ac:dyDescent="0.35">
      <c r="A2744">
        <v>2</v>
      </c>
      <c r="B2744" t="s">
        <v>7</v>
      </c>
      <c r="C2744">
        <v>7</v>
      </c>
      <c r="D2744">
        <v>4</v>
      </c>
      <c r="E2744" t="s">
        <v>7</v>
      </c>
      <c r="F2744">
        <v>7</v>
      </c>
      <c r="G2744">
        <v>7</v>
      </c>
      <c r="H2744" t="s">
        <v>8</v>
      </c>
      <c r="I2744">
        <f t="shared" si="168"/>
        <v>0</v>
      </c>
      <c r="J2744">
        <f>IF(Table2[[#This Row],[Drained_after_socializing]]="Yes",1,IF(Table2[[#This Row],[Drained_after_socializing]]="No",0,""))</f>
        <v>0</v>
      </c>
      <c r="K2744">
        <f t="shared" si="169"/>
        <v>1</v>
      </c>
      <c r="L2744" t="str">
        <f t="shared" si="170"/>
        <v>Low</v>
      </c>
      <c r="M2744">
        <f t="shared" si="171"/>
        <v>0</v>
      </c>
    </row>
    <row r="2745" spans="1:13" x14ac:dyDescent="0.35">
      <c r="A2745">
        <v>3</v>
      </c>
      <c r="B2745" t="s">
        <v>7</v>
      </c>
      <c r="C2745">
        <v>3.963354475</v>
      </c>
      <c r="D2745">
        <v>3</v>
      </c>
      <c r="E2745" t="s">
        <v>7</v>
      </c>
      <c r="F2745">
        <v>10</v>
      </c>
      <c r="G2745">
        <v>4</v>
      </c>
      <c r="H2745" t="s">
        <v>8</v>
      </c>
      <c r="I2745">
        <f t="shared" si="168"/>
        <v>0</v>
      </c>
      <c r="J2745">
        <f>IF(Table2[[#This Row],[Drained_after_socializing]]="Yes",1,IF(Table2[[#This Row],[Drained_after_socializing]]="No",0,""))</f>
        <v>0</v>
      </c>
      <c r="K2745">
        <f t="shared" si="169"/>
        <v>1</v>
      </c>
      <c r="L2745" t="str">
        <f t="shared" si="170"/>
        <v>Low</v>
      </c>
      <c r="M2745">
        <f t="shared" si="171"/>
        <v>0</v>
      </c>
    </row>
    <row r="2746" spans="1:13" x14ac:dyDescent="0.35">
      <c r="A2746">
        <v>2</v>
      </c>
      <c r="B2746" t="s">
        <v>7</v>
      </c>
      <c r="C2746">
        <v>6</v>
      </c>
      <c r="D2746">
        <v>3</v>
      </c>
      <c r="E2746" t="s">
        <v>7</v>
      </c>
      <c r="F2746">
        <v>9</v>
      </c>
      <c r="G2746">
        <v>9</v>
      </c>
      <c r="H2746" t="s">
        <v>8</v>
      </c>
      <c r="I2746">
        <f t="shared" si="168"/>
        <v>0</v>
      </c>
      <c r="J2746">
        <f>IF(Table2[[#This Row],[Drained_after_socializing]]="Yes",1,IF(Table2[[#This Row],[Drained_after_socializing]]="No",0,""))</f>
        <v>0</v>
      </c>
      <c r="K2746">
        <f t="shared" si="169"/>
        <v>1</v>
      </c>
      <c r="L2746" t="str">
        <f t="shared" si="170"/>
        <v>Low</v>
      </c>
      <c r="M2746">
        <f t="shared" si="171"/>
        <v>0</v>
      </c>
    </row>
    <row r="2747" spans="1:13" x14ac:dyDescent="0.35">
      <c r="A2747">
        <v>10</v>
      </c>
      <c r="B2747" t="s">
        <v>9</v>
      </c>
      <c r="C2747">
        <v>1</v>
      </c>
      <c r="D2747">
        <v>1</v>
      </c>
      <c r="E2747" t="s">
        <v>9</v>
      </c>
      <c r="F2747">
        <v>2</v>
      </c>
      <c r="G2747">
        <v>2</v>
      </c>
      <c r="H2747" t="s">
        <v>10</v>
      </c>
      <c r="I2747">
        <f t="shared" si="168"/>
        <v>1</v>
      </c>
      <c r="J2747">
        <f>IF(Table2[[#This Row],[Drained_after_socializing]]="Yes",1,IF(Table2[[#This Row],[Drained_after_socializing]]="No",0,""))</f>
        <v>1</v>
      </c>
      <c r="K2747">
        <f t="shared" si="169"/>
        <v>0</v>
      </c>
      <c r="L2747" t="str">
        <f t="shared" si="170"/>
        <v>High</v>
      </c>
      <c r="M2747">
        <f t="shared" si="171"/>
        <v>4.5061608304100043</v>
      </c>
    </row>
    <row r="2748" spans="1:13" x14ac:dyDescent="0.35">
      <c r="A2748">
        <v>7</v>
      </c>
      <c r="B2748" t="s">
        <v>9</v>
      </c>
      <c r="C2748">
        <v>2</v>
      </c>
      <c r="D2748">
        <v>2</v>
      </c>
      <c r="E2748" t="s">
        <v>9</v>
      </c>
      <c r="F2748">
        <v>2</v>
      </c>
      <c r="G2748">
        <v>2</v>
      </c>
      <c r="H2748" t="s">
        <v>10</v>
      </c>
      <c r="I2748">
        <f t="shared" si="168"/>
        <v>1</v>
      </c>
      <c r="J2748">
        <f>IF(Table2[[#This Row],[Drained_after_socializing]]="Yes",1,IF(Table2[[#This Row],[Drained_after_socializing]]="No",0,""))</f>
        <v>1</v>
      </c>
      <c r="K2748">
        <f t="shared" si="169"/>
        <v>0</v>
      </c>
      <c r="L2748" t="str">
        <f t="shared" si="170"/>
        <v>Medium</v>
      </c>
      <c r="M2748">
        <f t="shared" si="171"/>
        <v>4.5061608304100043</v>
      </c>
    </row>
    <row r="2749" spans="1:13" x14ac:dyDescent="0.35">
      <c r="A2749">
        <v>4</v>
      </c>
      <c r="B2749" t="s">
        <v>9</v>
      </c>
      <c r="C2749">
        <v>2</v>
      </c>
      <c r="D2749">
        <v>2</v>
      </c>
      <c r="E2749" t="s">
        <v>9</v>
      </c>
      <c r="F2749">
        <v>3</v>
      </c>
      <c r="G2749">
        <v>2</v>
      </c>
      <c r="H2749" t="s">
        <v>10</v>
      </c>
      <c r="I2749">
        <f t="shared" si="168"/>
        <v>1</v>
      </c>
      <c r="J2749">
        <f>IF(Table2[[#This Row],[Drained_after_socializing]]="Yes",1,IF(Table2[[#This Row],[Drained_after_socializing]]="No",0,""))</f>
        <v>1</v>
      </c>
      <c r="K2749">
        <f t="shared" si="169"/>
        <v>0</v>
      </c>
      <c r="L2749" t="str">
        <f t="shared" si="170"/>
        <v>Medium</v>
      </c>
      <c r="M2749">
        <f t="shared" si="171"/>
        <v>4.5061608304100043</v>
      </c>
    </row>
    <row r="2750" spans="1:13" x14ac:dyDescent="0.35">
      <c r="A2750">
        <v>3</v>
      </c>
      <c r="B2750" t="s">
        <v>7</v>
      </c>
      <c r="C2750">
        <v>4</v>
      </c>
      <c r="D2750">
        <v>3</v>
      </c>
      <c r="E2750" t="s">
        <v>7</v>
      </c>
      <c r="F2750">
        <v>15</v>
      </c>
      <c r="G2750">
        <v>8</v>
      </c>
      <c r="H2750" t="s">
        <v>8</v>
      </c>
      <c r="I2750">
        <f t="shared" si="168"/>
        <v>0</v>
      </c>
      <c r="J2750">
        <f>IF(Table2[[#This Row],[Drained_after_socializing]]="Yes",1,IF(Table2[[#This Row],[Drained_after_socializing]]="No",0,""))</f>
        <v>0</v>
      </c>
      <c r="K2750">
        <f t="shared" si="169"/>
        <v>1</v>
      </c>
      <c r="L2750" t="str">
        <f t="shared" si="170"/>
        <v>Low</v>
      </c>
      <c r="M2750">
        <f t="shared" si="171"/>
        <v>0</v>
      </c>
    </row>
    <row r="2751" spans="1:13" x14ac:dyDescent="0.35">
      <c r="A2751">
        <v>7</v>
      </c>
      <c r="B2751" t="s">
        <v>9</v>
      </c>
      <c r="C2751">
        <v>3.963354475</v>
      </c>
      <c r="D2751">
        <v>2</v>
      </c>
      <c r="E2751" t="s">
        <v>9</v>
      </c>
      <c r="F2751">
        <v>3</v>
      </c>
      <c r="G2751">
        <v>1</v>
      </c>
      <c r="H2751" t="s">
        <v>10</v>
      </c>
      <c r="I2751">
        <f t="shared" si="168"/>
        <v>1</v>
      </c>
      <c r="J2751">
        <f>IF(Table2[[#This Row],[Drained_after_socializing]]="Yes",1,IF(Table2[[#This Row],[Drained_after_socializing]]="No",0,""))</f>
        <v>1</v>
      </c>
      <c r="K2751">
        <f t="shared" si="169"/>
        <v>0</v>
      </c>
      <c r="L2751" t="str">
        <f t="shared" si="170"/>
        <v>Medium</v>
      </c>
      <c r="M2751">
        <f t="shared" si="171"/>
        <v>4.5061608304100043</v>
      </c>
    </row>
    <row r="2752" spans="1:13" x14ac:dyDescent="0.35">
      <c r="A2752">
        <v>1</v>
      </c>
      <c r="B2752" t="s">
        <v>7</v>
      </c>
      <c r="C2752">
        <v>9</v>
      </c>
      <c r="D2752">
        <v>6</v>
      </c>
      <c r="E2752" t="s">
        <v>7</v>
      </c>
      <c r="F2752">
        <v>14</v>
      </c>
      <c r="G2752">
        <v>7</v>
      </c>
      <c r="H2752" t="s">
        <v>8</v>
      </c>
      <c r="I2752">
        <f t="shared" si="168"/>
        <v>0</v>
      </c>
      <c r="J2752">
        <f>IF(Table2[[#This Row],[Drained_after_socializing]]="Yes",1,IF(Table2[[#This Row],[Drained_after_socializing]]="No",0,""))</f>
        <v>0</v>
      </c>
      <c r="K2752">
        <f t="shared" si="169"/>
        <v>1</v>
      </c>
      <c r="L2752" t="str">
        <f t="shared" si="170"/>
        <v>Low</v>
      </c>
      <c r="M2752">
        <f t="shared" si="171"/>
        <v>0</v>
      </c>
    </row>
    <row r="2753" spans="1:13" x14ac:dyDescent="0.35">
      <c r="A2753">
        <v>0</v>
      </c>
      <c r="B2753" t="s">
        <v>7</v>
      </c>
      <c r="C2753">
        <v>5</v>
      </c>
      <c r="D2753">
        <v>4</v>
      </c>
      <c r="E2753" t="s">
        <v>7</v>
      </c>
      <c r="F2753">
        <v>10</v>
      </c>
      <c r="G2753">
        <v>7</v>
      </c>
      <c r="H2753" t="s">
        <v>8</v>
      </c>
      <c r="I2753">
        <f t="shared" si="168"/>
        <v>0</v>
      </c>
      <c r="J2753">
        <f>IF(Table2[[#This Row],[Drained_after_socializing]]="Yes",1,IF(Table2[[#This Row],[Drained_after_socializing]]="No",0,""))</f>
        <v>0</v>
      </c>
      <c r="K2753">
        <f t="shared" si="169"/>
        <v>1</v>
      </c>
      <c r="L2753" t="str">
        <f t="shared" si="170"/>
        <v>Low</v>
      </c>
      <c r="M2753">
        <f t="shared" si="171"/>
        <v>0</v>
      </c>
    </row>
    <row r="2754" spans="1:13" x14ac:dyDescent="0.35">
      <c r="A2754">
        <v>10</v>
      </c>
      <c r="B2754" t="s">
        <v>9</v>
      </c>
      <c r="C2754">
        <v>1</v>
      </c>
      <c r="D2754">
        <v>1</v>
      </c>
      <c r="E2754" t="s">
        <v>9</v>
      </c>
      <c r="F2754">
        <v>4</v>
      </c>
      <c r="G2754">
        <v>1</v>
      </c>
      <c r="H2754" t="s">
        <v>10</v>
      </c>
      <c r="I2754">
        <f t="shared" ref="I2754:I2817" si="172">IF(B2754="Yes",1,IF(B2754="No",0,""))</f>
        <v>1</v>
      </c>
      <c r="J2754">
        <f>IF(Table2[[#This Row],[Drained_after_socializing]]="Yes",1,IF(Table2[[#This Row],[Drained_after_socializing]]="No",0,""))</f>
        <v>1</v>
      </c>
      <c r="K2754">
        <f t="shared" ref="K2754:K2817" si="173">IF(H2754="Extrovert",1,IF(H2754="Introvert",0,""))</f>
        <v>0</v>
      </c>
      <c r="L2754" t="str">
        <f t="shared" ref="L2754:L2817" si="174">IF(A2754&lt;=3,"Low",IF(A2754&lt;=7,"Medium","High"))</f>
        <v>High</v>
      </c>
      <c r="M2754">
        <f t="shared" ref="M2754:M2817" si="175">AVERAGE(IF(H:H="Introvert",A:A))</f>
        <v>4.5061608304100043</v>
      </c>
    </row>
    <row r="2755" spans="1:13" x14ac:dyDescent="0.35">
      <c r="A2755">
        <v>0</v>
      </c>
      <c r="B2755" t="s">
        <v>7</v>
      </c>
      <c r="C2755">
        <v>4</v>
      </c>
      <c r="D2755">
        <v>5</v>
      </c>
      <c r="E2755" t="s">
        <v>7</v>
      </c>
      <c r="F2755">
        <v>10</v>
      </c>
      <c r="G2755">
        <v>3</v>
      </c>
      <c r="H2755" t="s">
        <v>8</v>
      </c>
      <c r="I2755">
        <f t="shared" si="172"/>
        <v>0</v>
      </c>
      <c r="J2755">
        <f>IF(Table2[[#This Row],[Drained_after_socializing]]="Yes",1,IF(Table2[[#This Row],[Drained_after_socializing]]="No",0,""))</f>
        <v>0</v>
      </c>
      <c r="K2755">
        <f t="shared" si="173"/>
        <v>1</v>
      </c>
      <c r="L2755" t="str">
        <f t="shared" si="174"/>
        <v>Low</v>
      </c>
      <c r="M2755">
        <f t="shared" si="175"/>
        <v>0</v>
      </c>
    </row>
    <row r="2756" spans="1:13" x14ac:dyDescent="0.35">
      <c r="A2756">
        <v>8</v>
      </c>
      <c r="B2756" t="s">
        <v>9</v>
      </c>
      <c r="C2756">
        <v>2</v>
      </c>
      <c r="D2756">
        <v>0</v>
      </c>
      <c r="E2756" t="s">
        <v>9</v>
      </c>
      <c r="F2756">
        <v>4</v>
      </c>
      <c r="G2756">
        <v>0</v>
      </c>
      <c r="H2756" t="s">
        <v>8</v>
      </c>
      <c r="I2756">
        <f t="shared" si="172"/>
        <v>1</v>
      </c>
      <c r="J2756">
        <f>IF(Table2[[#This Row],[Drained_after_socializing]]="Yes",1,IF(Table2[[#This Row],[Drained_after_socializing]]="No",0,""))</f>
        <v>1</v>
      </c>
      <c r="K2756">
        <f t="shared" si="173"/>
        <v>1</v>
      </c>
      <c r="L2756" t="str">
        <f t="shared" si="174"/>
        <v>High</v>
      </c>
      <c r="M2756">
        <f t="shared" si="175"/>
        <v>0</v>
      </c>
    </row>
    <row r="2757" spans="1:13" x14ac:dyDescent="0.35">
      <c r="A2757">
        <v>0</v>
      </c>
      <c r="B2757" t="s">
        <v>7</v>
      </c>
      <c r="C2757">
        <v>8</v>
      </c>
      <c r="D2757">
        <v>4</v>
      </c>
      <c r="E2757" t="s">
        <v>7</v>
      </c>
      <c r="F2757">
        <v>10</v>
      </c>
      <c r="G2757">
        <v>9</v>
      </c>
      <c r="H2757" t="s">
        <v>8</v>
      </c>
      <c r="I2757">
        <f t="shared" si="172"/>
        <v>0</v>
      </c>
      <c r="J2757">
        <f>IF(Table2[[#This Row],[Drained_after_socializing]]="Yes",1,IF(Table2[[#This Row],[Drained_after_socializing]]="No",0,""))</f>
        <v>0</v>
      </c>
      <c r="K2757">
        <f t="shared" si="173"/>
        <v>1</v>
      </c>
      <c r="L2757" t="str">
        <f t="shared" si="174"/>
        <v>Low</v>
      </c>
      <c r="M2757">
        <f t="shared" si="175"/>
        <v>0</v>
      </c>
    </row>
    <row r="2758" spans="1:13" x14ac:dyDescent="0.35">
      <c r="A2758">
        <v>3</v>
      </c>
      <c r="B2758" t="s">
        <v>7</v>
      </c>
      <c r="C2758">
        <v>5</v>
      </c>
      <c r="D2758">
        <v>6</v>
      </c>
      <c r="E2758" t="s">
        <v>7</v>
      </c>
      <c r="F2758">
        <v>9</v>
      </c>
      <c r="G2758">
        <v>3.5647266310000001</v>
      </c>
      <c r="H2758" t="s">
        <v>8</v>
      </c>
      <c r="I2758">
        <f t="shared" si="172"/>
        <v>0</v>
      </c>
      <c r="J2758">
        <f>IF(Table2[[#This Row],[Drained_after_socializing]]="Yes",1,IF(Table2[[#This Row],[Drained_after_socializing]]="No",0,""))</f>
        <v>0</v>
      </c>
      <c r="K2758">
        <f t="shared" si="173"/>
        <v>1</v>
      </c>
      <c r="L2758" t="str">
        <f t="shared" si="174"/>
        <v>Low</v>
      </c>
      <c r="M2758">
        <f t="shared" si="175"/>
        <v>0</v>
      </c>
    </row>
    <row r="2759" spans="1:13" x14ac:dyDescent="0.35">
      <c r="A2759">
        <v>10</v>
      </c>
      <c r="B2759" t="s">
        <v>9</v>
      </c>
      <c r="C2759">
        <v>2</v>
      </c>
      <c r="D2759">
        <v>0</v>
      </c>
      <c r="E2759" t="s">
        <v>9</v>
      </c>
      <c r="F2759">
        <v>5</v>
      </c>
      <c r="G2759">
        <v>3.5647266310000001</v>
      </c>
      <c r="H2759" t="s">
        <v>10</v>
      </c>
      <c r="I2759">
        <f t="shared" si="172"/>
        <v>1</v>
      </c>
      <c r="J2759">
        <f>IF(Table2[[#This Row],[Drained_after_socializing]]="Yes",1,IF(Table2[[#This Row],[Drained_after_socializing]]="No",0,""))</f>
        <v>1</v>
      </c>
      <c r="K2759">
        <f t="shared" si="173"/>
        <v>0</v>
      </c>
      <c r="L2759" t="str">
        <f t="shared" si="174"/>
        <v>High</v>
      </c>
      <c r="M2759">
        <f t="shared" si="175"/>
        <v>4.5061608304100043</v>
      </c>
    </row>
    <row r="2760" spans="1:13" x14ac:dyDescent="0.35">
      <c r="A2760">
        <v>7</v>
      </c>
      <c r="B2760" t="s">
        <v>9</v>
      </c>
      <c r="C2760">
        <v>2</v>
      </c>
      <c r="D2760">
        <v>2</v>
      </c>
      <c r="E2760" t="s">
        <v>9</v>
      </c>
      <c r="F2760">
        <v>5</v>
      </c>
      <c r="G2760">
        <v>2</v>
      </c>
      <c r="H2760" t="s">
        <v>10</v>
      </c>
      <c r="I2760">
        <f t="shared" si="172"/>
        <v>1</v>
      </c>
      <c r="J2760">
        <f>IF(Table2[[#This Row],[Drained_after_socializing]]="Yes",1,IF(Table2[[#This Row],[Drained_after_socializing]]="No",0,""))</f>
        <v>1</v>
      </c>
      <c r="K2760">
        <f t="shared" si="173"/>
        <v>0</v>
      </c>
      <c r="L2760" t="str">
        <f t="shared" si="174"/>
        <v>Medium</v>
      </c>
      <c r="M2760">
        <f t="shared" si="175"/>
        <v>4.5061608304100043</v>
      </c>
    </row>
    <row r="2761" spans="1:13" x14ac:dyDescent="0.35">
      <c r="A2761">
        <v>2</v>
      </c>
      <c r="B2761" t="s">
        <v>7</v>
      </c>
      <c r="C2761">
        <v>8</v>
      </c>
      <c r="D2761">
        <v>4</v>
      </c>
      <c r="E2761" t="s">
        <v>7</v>
      </c>
      <c r="F2761">
        <v>10</v>
      </c>
      <c r="G2761">
        <v>5</v>
      </c>
      <c r="H2761" t="s">
        <v>8</v>
      </c>
      <c r="I2761">
        <f t="shared" si="172"/>
        <v>0</v>
      </c>
      <c r="J2761">
        <f>IF(Table2[[#This Row],[Drained_after_socializing]]="Yes",1,IF(Table2[[#This Row],[Drained_after_socializing]]="No",0,""))</f>
        <v>0</v>
      </c>
      <c r="K2761">
        <f t="shared" si="173"/>
        <v>1</v>
      </c>
      <c r="L2761" t="str">
        <f t="shared" si="174"/>
        <v>Low</v>
      </c>
      <c r="M2761">
        <f t="shared" si="175"/>
        <v>0</v>
      </c>
    </row>
    <row r="2762" spans="1:13" x14ac:dyDescent="0.35">
      <c r="A2762">
        <v>1</v>
      </c>
      <c r="B2762" t="s">
        <v>7</v>
      </c>
      <c r="C2762">
        <v>5</v>
      </c>
      <c r="D2762">
        <v>4</v>
      </c>
      <c r="E2762" t="s">
        <v>7</v>
      </c>
      <c r="F2762">
        <v>15</v>
      </c>
      <c r="G2762">
        <v>8</v>
      </c>
      <c r="H2762" t="s">
        <v>8</v>
      </c>
      <c r="I2762">
        <f t="shared" si="172"/>
        <v>0</v>
      </c>
      <c r="J2762">
        <f>IF(Table2[[#This Row],[Drained_after_socializing]]="Yes",1,IF(Table2[[#This Row],[Drained_after_socializing]]="No",0,""))</f>
        <v>0</v>
      </c>
      <c r="K2762">
        <f t="shared" si="173"/>
        <v>1</v>
      </c>
      <c r="L2762" t="str">
        <f t="shared" si="174"/>
        <v>Low</v>
      </c>
      <c r="M2762">
        <f t="shared" si="175"/>
        <v>0</v>
      </c>
    </row>
    <row r="2763" spans="1:13" x14ac:dyDescent="0.35">
      <c r="A2763">
        <v>9</v>
      </c>
      <c r="B2763" t="s">
        <v>9</v>
      </c>
      <c r="C2763">
        <v>0</v>
      </c>
      <c r="D2763">
        <v>2</v>
      </c>
      <c r="E2763" t="s">
        <v>9</v>
      </c>
      <c r="F2763">
        <v>1</v>
      </c>
      <c r="G2763">
        <v>0</v>
      </c>
      <c r="H2763" t="s">
        <v>10</v>
      </c>
      <c r="I2763">
        <f t="shared" si="172"/>
        <v>1</v>
      </c>
      <c r="J2763">
        <f>IF(Table2[[#This Row],[Drained_after_socializing]]="Yes",1,IF(Table2[[#This Row],[Drained_after_socializing]]="No",0,""))</f>
        <v>1</v>
      </c>
      <c r="K2763">
        <f t="shared" si="173"/>
        <v>0</v>
      </c>
      <c r="L2763" t="str">
        <f t="shared" si="174"/>
        <v>High</v>
      </c>
      <c r="M2763">
        <f t="shared" si="175"/>
        <v>4.5061608304100043</v>
      </c>
    </row>
    <row r="2764" spans="1:13" x14ac:dyDescent="0.35">
      <c r="A2764">
        <v>2</v>
      </c>
      <c r="B2764" t="s">
        <v>7</v>
      </c>
      <c r="C2764">
        <v>9</v>
      </c>
      <c r="D2764">
        <v>3</v>
      </c>
      <c r="E2764" t="s">
        <v>7</v>
      </c>
      <c r="F2764">
        <v>12</v>
      </c>
      <c r="G2764">
        <v>5</v>
      </c>
      <c r="H2764" t="s">
        <v>8</v>
      </c>
      <c r="I2764">
        <f t="shared" si="172"/>
        <v>0</v>
      </c>
      <c r="J2764">
        <f>IF(Table2[[#This Row],[Drained_after_socializing]]="Yes",1,IF(Table2[[#This Row],[Drained_after_socializing]]="No",0,""))</f>
        <v>0</v>
      </c>
      <c r="K2764">
        <f t="shared" si="173"/>
        <v>1</v>
      </c>
      <c r="L2764" t="str">
        <f t="shared" si="174"/>
        <v>Low</v>
      </c>
      <c r="M2764">
        <f t="shared" si="175"/>
        <v>0</v>
      </c>
    </row>
    <row r="2765" spans="1:13" x14ac:dyDescent="0.35">
      <c r="A2765">
        <v>1</v>
      </c>
      <c r="B2765" t="s">
        <v>7</v>
      </c>
      <c r="C2765">
        <v>8</v>
      </c>
      <c r="D2765">
        <v>6</v>
      </c>
      <c r="E2765" t="s">
        <v>7</v>
      </c>
      <c r="F2765">
        <v>12</v>
      </c>
      <c r="G2765">
        <v>6</v>
      </c>
      <c r="H2765" t="s">
        <v>8</v>
      </c>
      <c r="I2765">
        <f t="shared" si="172"/>
        <v>0</v>
      </c>
      <c r="J2765">
        <f>IF(Table2[[#This Row],[Drained_after_socializing]]="Yes",1,IF(Table2[[#This Row],[Drained_after_socializing]]="No",0,""))</f>
        <v>0</v>
      </c>
      <c r="K2765">
        <f t="shared" si="173"/>
        <v>1</v>
      </c>
      <c r="L2765" t="str">
        <f t="shared" si="174"/>
        <v>Low</v>
      </c>
      <c r="M2765">
        <f t="shared" si="175"/>
        <v>0</v>
      </c>
    </row>
    <row r="2766" spans="1:13" x14ac:dyDescent="0.35">
      <c r="A2766">
        <v>3</v>
      </c>
      <c r="B2766" t="s">
        <v>7</v>
      </c>
      <c r="C2766">
        <v>5</v>
      </c>
      <c r="D2766">
        <v>4</v>
      </c>
      <c r="E2766" t="s">
        <v>7</v>
      </c>
      <c r="F2766">
        <v>6</v>
      </c>
      <c r="G2766">
        <v>3</v>
      </c>
      <c r="H2766" t="s">
        <v>8</v>
      </c>
      <c r="I2766">
        <f t="shared" si="172"/>
        <v>0</v>
      </c>
      <c r="J2766">
        <f>IF(Table2[[#This Row],[Drained_after_socializing]]="Yes",1,IF(Table2[[#This Row],[Drained_after_socializing]]="No",0,""))</f>
        <v>0</v>
      </c>
      <c r="K2766">
        <f t="shared" si="173"/>
        <v>1</v>
      </c>
      <c r="L2766" t="str">
        <f t="shared" si="174"/>
        <v>Low</v>
      </c>
      <c r="M2766">
        <f t="shared" si="175"/>
        <v>0</v>
      </c>
    </row>
    <row r="2767" spans="1:13" x14ac:dyDescent="0.35">
      <c r="A2767">
        <v>8</v>
      </c>
      <c r="B2767" t="s">
        <v>9</v>
      </c>
      <c r="C2767">
        <v>3</v>
      </c>
      <c r="D2767">
        <v>0</v>
      </c>
      <c r="E2767" t="s">
        <v>9</v>
      </c>
      <c r="F2767">
        <v>2</v>
      </c>
      <c r="G2767">
        <v>1</v>
      </c>
      <c r="H2767" t="s">
        <v>10</v>
      </c>
      <c r="I2767">
        <f t="shared" si="172"/>
        <v>1</v>
      </c>
      <c r="J2767">
        <f>IF(Table2[[#This Row],[Drained_after_socializing]]="Yes",1,IF(Table2[[#This Row],[Drained_after_socializing]]="No",0,""))</f>
        <v>1</v>
      </c>
      <c r="K2767">
        <f t="shared" si="173"/>
        <v>0</v>
      </c>
      <c r="L2767" t="str">
        <f t="shared" si="174"/>
        <v>High</v>
      </c>
      <c r="M2767">
        <f t="shared" si="175"/>
        <v>4.5061608304100043</v>
      </c>
    </row>
    <row r="2768" spans="1:13" x14ac:dyDescent="0.35">
      <c r="A2768">
        <v>0</v>
      </c>
      <c r="B2768" t="s">
        <v>7</v>
      </c>
      <c r="C2768">
        <v>9</v>
      </c>
      <c r="D2768">
        <v>6</v>
      </c>
      <c r="E2768" t="s">
        <v>7</v>
      </c>
      <c r="F2768">
        <v>8</v>
      </c>
      <c r="G2768">
        <v>6</v>
      </c>
      <c r="H2768" t="s">
        <v>8</v>
      </c>
      <c r="I2768">
        <f t="shared" si="172"/>
        <v>0</v>
      </c>
      <c r="J2768">
        <f>IF(Table2[[#This Row],[Drained_after_socializing]]="Yes",1,IF(Table2[[#This Row],[Drained_after_socializing]]="No",0,""))</f>
        <v>0</v>
      </c>
      <c r="K2768">
        <f t="shared" si="173"/>
        <v>1</v>
      </c>
      <c r="L2768" t="str">
        <f t="shared" si="174"/>
        <v>Low</v>
      </c>
      <c r="M2768">
        <f t="shared" si="175"/>
        <v>0</v>
      </c>
    </row>
    <row r="2769" spans="1:13" x14ac:dyDescent="0.35">
      <c r="A2769">
        <v>0</v>
      </c>
      <c r="B2769" t="s">
        <v>7</v>
      </c>
      <c r="C2769">
        <v>9</v>
      </c>
      <c r="D2769">
        <v>3</v>
      </c>
      <c r="E2769" t="s">
        <v>7</v>
      </c>
      <c r="F2769">
        <v>6.2688629120000003</v>
      </c>
      <c r="G2769">
        <v>9</v>
      </c>
      <c r="H2769" t="s">
        <v>8</v>
      </c>
      <c r="I2769">
        <f t="shared" si="172"/>
        <v>0</v>
      </c>
      <c r="J2769">
        <f>IF(Table2[[#This Row],[Drained_after_socializing]]="Yes",1,IF(Table2[[#This Row],[Drained_after_socializing]]="No",0,""))</f>
        <v>0</v>
      </c>
      <c r="K2769">
        <f t="shared" si="173"/>
        <v>1</v>
      </c>
      <c r="L2769" t="str">
        <f t="shared" si="174"/>
        <v>Low</v>
      </c>
      <c r="M2769">
        <f t="shared" si="175"/>
        <v>0</v>
      </c>
    </row>
    <row r="2770" spans="1:13" x14ac:dyDescent="0.35">
      <c r="A2770">
        <v>10</v>
      </c>
      <c r="B2770" t="s">
        <v>9</v>
      </c>
      <c r="C2770">
        <v>0</v>
      </c>
      <c r="D2770">
        <v>0</v>
      </c>
      <c r="E2770" t="s">
        <v>9</v>
      </c>
      <c r="F2770">
        <v>4</v>
      </c>
      <c r="G2770">
        <v>1</v>
      </c>
      <c r="H2770" t="s">
        <v>10</v>
      </c>
      <c r="I2770">
        <f t="shared" si="172"/>
        <v>1</v>
      </c>
      <c r="J2770">
        <f>IF(Table2[[#This Row],[Drained_after_socializing]]="Yes",1,IF(Table2[[#This Row],[Drained_after_socializing]]="No",0,""))</f>
        <v>1</v>
      </c>
      <c r="K2770">
        <f t="shared" si="173"/>
        <v>0</v>
      </c>
      <c r="L2770" t="str">
        <f t="shared" si="174"/>
        <v>High</v>
      </c>
      <c r="M2770">
        <f t="shared" si="175"/>
        <v>4.5061608304100043</v>
      </c>
    </row>
    <row r="2771" spans="1:13" x14ac:dyDescent="0.35">
      <c r="A2771">
        <v>10</v>
      </c>
      <c r="B2771" t="s">
        <v>9</v>
      </c>
      <c r="C2771">
        <v>1</v>
      </c>
      <c r="D2771">
        <v>0</v>
      </c>
      <c r="E2771" t="s">
        <v>9</v>
      </c>
      <c r="F2771">
        <v>1</v>
      </c>
      <c r="G2771">
        <v>0</v>
      </c>
      <c r="H2771" t="s">
        <v>10</v>
      </c>
      <c r="I2771">
        <f t="shared" si="172"/>
        <v>1</v>
      </c>
      <c r="J2771">
        <f>IF(Table2[[#This Row],[Drained_after_socializing]]="Yes",1,IF(Table2[[#This Row],[Drained_after_socializing]]="No",0,""))</f>
        <v>1</v>
      </c>
      <c r="K2771">
        <f t="shared" si="173"/>
        <v>0</v>
      </c>
      <c r="L2771" t="str">
        <f t="shared" si="174"/>
        <v>High</v>
      </c>
      <c r="M2771">
        <f t="shared" si="175"/>
        <v>4.5061608304100043</v>
      </c>
    </row>
    <row r="2772" spans="1:13" x14ac:dyDescent="0.35">
      <c r="A2772">
        <v>0</v>
      </c>
      <c r="B2772" t="s">
        <v>7</v>
      </c>
      <c r="C2772">
        <v>4</v>
      </c>
      <c r="D2772">
        <v>5</v>
      </c>
      <c r="E2772" t="s">
        <v>7</v>
      </c>
      <c r="F2772">
        <v>15</v>
      </c>
      <c r="G2772">
        <v>7</v>
      </c>
      <c r="H2772" t="s">
        <v>8</v>
      </c>
      <c r="I2772">
        <f t="shared" si="172"/>
        <v>0</v>
      </c>
      <c r="J2772">
        <f>IF(Table2[[#This Row],[Drained_after_socializing]]="Yes",1,IF(Table2[[#This Row],[Drained_after_socializing]]="No",0,""))</f>
        <v>0</v>
      </c>
      <c r="K2772">
        <f t="shared" si="173"/>
        <v>1</v>
      </c>
      <c r="L2772" t="str">
        <f t="shared" si="174"/>
        <v>Low</v>
      </c>
      <c r="M2772">
        <f t="shared" si="175"/>
        <v>0</v>
      </c>
    </row>
    <row r="2773" spans="1:13" x14ac:dyDescent="0.35">
      <c r="A2773">
        <v>5</v>
      </c>
      <c r="B2773" t="s">
        <v>9</v>
      </c>
      <c r="C2773">
        <v>0</v>
      </c>
      <c r="D2773">
        <v>2</v>
      </c>
      <c r="E2773" t="s">
        <v>9</v>
      </c>
      <c r="F2773">
        <v>1</v>
      </c>
      <c r="G2773">
        <v>2</v>
      </c>
      <c r="H2773" t="s">
        <v>10</v>
      </c>
      <c r="I2773">
        <f t="shared" si="172"/>
        <v>1</v>
      </c>
      <c r="J2773">
        <f>IF(Table2[[#This Row],[Drained_after_socializing]]="Yes",1,IF(Table2[[#This Row],[Drained_after_socializing]]="No",0,""))</f>
        <v>1</v>
      </c>
      <c r="K2773">
        <f t="shared" si="173"/>
        <v>0</v>
      </c>
      <c r="L2773" t="str">
        <f t="shared" si="174"/>
        <v>Medium</v>
      </c>
      <c r="M2773">
        <f t="shared" si="175"/>
        <v>4.5061608304100043</v>
      </c>
    </row>
    <row r="2774" spans="1:13" x14ac:dyDescent="0.35">
      <c r="A2774">
        <v>4.5058160029999996</v>
      </c>
      <c r="B2774" t="s">
        <v>7</v>
      </c>
      <c r="C2774">
        <v>7</v>
      </c>
      <c r="D2774">
        <v>6</v>
      </c>
      <c r="E2774" t="s">
        <v>7</v>
      </c>
      <c r="F2774">
        <v>11</v>
      </c>
      <c r="G2774">
        <v>7</v>
      </c>
      <c r="H2774" t="s">
        <v>8</v>
      </c>
      <c r="I2774">
        <f t="shared" si="172"/>
        <v>0</v>
      </c>
      <c r="J2774">
        <f>IF(Table2[[#This Row],[Drained_after_socializing]]="Yes",1,IF(Table2[[#This Row],[Drained_after_socializing]]="No",0,""))</f>
        <v>0</v>
      </c>
      <c r="K2774">
        <f t="shared" si="173"/>
        <v>1</v>
      </c>
      <c r="L2774" t="str">
        <f t="shared" si="174"/>
        <v>Medium</v>
      </c>
      <c r="M2774">
        <f t="shared" si="175"/>
        <v>0</v>
      </c>
    </row>
    <row r="2775" spans="1:13" x14ac:dyDescent="0.35">
      <c r="A2775">
        <v>11</v>
      </c>
      <c r="B2775" t="s">
        <v>9</v>
      </c>
      <c r="C2775">
        <v>2</v>
      </c>
      <c r="D2775">
        <v>2</v>
      </c>
      <c r="E2775" t="s">
        <v>9</v>
      </c>
      <c r="F2775">
        <v>2</v>
      </c>
      <c r="G2775">
        <v>1</v>
      </c>
      <c r="H2775" t="s">
        <v>8</v>
      </c>
      <c r="I2775">
        <f t="shared" si="172"/>
        <v>1</v>
      </c>
      <c r="J2775">
        <f>IF(Table2[[#This Row],[Drained_after_socializing]]="Yes",1,IF(Table2[[#This Row],[Drained_after_socializing]]="No",0,""))</f>
        <v>1</v>
      </c>
      <c r="K2775">
        <f t="shared" si="173"/>
        <v>1</v>
      </c>
      <c r="L2775" t="str">
        <f t="shared" si="174"/>
        <v>High</v>
      </c>
      <c r="M2775">
        <f t="shared" si="175"/>
        <v>0</v>
      </c>
    </row>
    <row r="2776" spans="1:13" x14ac:dyDescent="0.35">
      <c r="A2776">
        <v>4</v>
      </c>
      <c r="B2776" t="s">
        <v>9</v>
      </c>
      <c r="C2776">
        <v>2</v>
      </c>
      <c r="D2776">
        <v>1</v>
      </c>
      <c r="E2776" t="s">
        <v>9</v>
      </c>
      <c r="F2776">
        <v>2</v>
      </c>
      <c r="G2776">
        <v>0</v>
      </c>
      <c r="H2776" t="s">
        <v>10</v>
      </c>
      <c r="I2776">
        <f t="shared" si="172"/>
        <v>1</v>
      </c>
      <c r="J2776">
        <f>IF(Table2[[#This Row],[Drained_after_socializing]]="Yes",1,IF(Table2[[#This Row],[Drained_after_socializing]]="No",0,""))</f>
        <v>1</v>
      </c>
      <c r="K2776">
        <f t="shared" si="173"/>
        <v>0</v>
      </c>
      <c r="L2776" t="str">
        <f t="shared" si="174"/>
        <v>Medium</v>
      </c>
      <c r="M2776">
        <f t="shared" si="175"/>
        <v>4.5061608304100043</v>
      </c>
    </row>
    <row r="2777" spans="1:13" x14ac:dyDescent="0.35">
      <c r="A2777">
        <v>0</v>
      </c>
      <c r="B2777" t="s">
        <v>7</v>
      </c>
      <c r="C2777">
        <v>8</v>
      </c>
      <c r="D2777">
        <v>5</v>
      </c>
      <c r="E2777" t="s">
        <v>7</v>
      </c>
      <c r="F2777">
        <v>5</v>
      </c>
      <c r="G2777">
        <v>9</v>
      </c>
      <c r="H2777" t="s">
        <v>8</v>
      </c>
      <c r="I2777">
        <f t="shared" si="172"/>
        <v>0</v>
      </c>
      <c r="J2777">
        <f>IF(Table2[[#This Row],[Drained_after_socializing]]="Yes",1,IF(Table2[[#This Row],[Drained_after_socializing]]="No",0,""))</f>
        <v>0</v>
      </c>
      <c r="K2777">
        <f t="shared" si="173"/>
        <v>1</v>
      </c>
      <c r="L2777" t="str">
        <f t="shared" si="174"/>
        <v>Low</v>
      </c>
      <c r="M2777">
        <f t="shared" si="175"/>
        <v>0</v>
      </c>
    </row>
    <row r="2778" spans="1:13" x14ac:dyDescent="0.35">
      <c r="A2778">
        <v>5</v>
      </c>
      <c r="B2778" t="s">
        <v>9</v>
      </c>
      <c r="C2778">
        <v>1</v>
      </c>
      <c r="D2778">
        <v>0</v>
      </c>
      <c r="E2778" t="s">
        <v>9</v>
      </c>
      <c r="F2778">
        <v>5</v>
      </c>
      <c r="G2778">
        <v>2</v>
      </c>
      <c r="H2778" t="s">
        <v>10</v>
      </c>
      <c r="I2778">
        <f t="shared" si="172"/>
        <v>1</v>
      </c>
      <c r="J2778">
        <f>IF(Table2[[#This Row],[Drained_after_socializing]]="Yes",1,IF(Table2[[#This Row],[Drained_after_socializing]]="No",0,""))</f>
        <v>1</v>
      </c>
      <c r="K2778">
        <f t="shared" si="173"/>
        <v>0</v>
      </c>
      <c r="L2778" t="str">
        <f t="shared" si="174"/>
        <v>Medium</v>
      </c>
      <c r="M2778">
        <f t="shared" si="175"/>
        <v>4.5061608304100043</v>
      </c>
    </row>
    <row r="2779" spans="1:13" x14ac:dyDescent="0.35">
      <c r="A2779">
        <v>1</v>
      </c>
      <c r="B2779" t="s">
        <v>7</v>
      </c>
      <c r="C2779">
        <v>8</v>
      </c>
      <c r="D2779">
        <v>4</v>
      </c>
      <c r="E2779" t="s">
        <v>7</v>
      </c>
      <c r="F2779">
        <v>10</v>
      </c>
      <c r="G2779">
        <v>7</v>
      </c>
      <c r="H2779" t="s">
        <v>8</v>
      </c>
      <c r="I2779">
        <f t="shared" si="172"/>
        <v>0</v>
      </c>
      <c r="J2779">
        <f>IF(Table2[[#This Row],[Drained_after_socializing]]="Yes",1,IF(Table2[[#This Row],[Drained_after_socializing]]="No",0,""))</f>
        <v>0</v>
      </c>
      <c r="K2779">
        <f t="shared" si="173"/>
        <v>1</v>
      </c>
      <c r="L2779" t="str">
        <f t="shared" si="174"/>
        <v>Low</v>
      </c>
      <c r="M2779">
        <f t="shared" si="175"/>
        <v>0</v>
      </c>
    </row>
    <row r="2780" spans="1:13" x14ac:dyDescent="0.35">
      <c r="A2780">
        <v>5</v>
      </c>
      <c r="B2780" t="s">
        <v>9</v>
      </c>
      <c r="C2780">
        <v>1</v>
      </c>
      <c r="D2780">
        <v>1</v>
      </c>
      <c r="E2780" t="s">
        <v>9</v>
      </c>
      <c r="F2780">
        <v>2</v>
      </c>
      <c r="G2780">
        <v>2</v>
      </c>
      <c r="H2780" t="s">
        <v>10</v>
      </c>
      <c r="I2780">
        <f t="shared" si="172"/>
        <v>1</v>
      </c>
      <c r="J2780">
        <f>IF(Table2[[#This Row],[Drained_after_socializing]]="Yes",1,IF(Table2[[#This Row],[Drained_after_socializing]]="No",0,""))</f>
        <v>1</v>
      </c>
      <c r="K2780">
        <f t="shared" si="173"/>
        <v>0</v>
      </c>
      <c r="L2780" t="str">
        <f t="shared" si="174"/>
        <v>Medium</v>
      </c>
      <c r="M2780">
        <f t="shared" si="175"/>
        <v>4.5061608304100043</v>
      </c>
    </row>
    <row r="2781" spans="1:13" x14ac:dyDescent="0.35">
      <c r="A2781">
        <v>11</v>
      </c>
      <c r="B2781" t="s">
        <v>9</v>
      </c>
      <c r="C2781">
        <v>2</v>
      </c>
      <c r="D2781">
        <v>0</v>
      </c>
      <c r="E2781" t="s">
        <v>9</v>
      </c>
      <c r="F2781">
        <v>1</v>
      </c>
      <c r="G2781">
        <v>0</v>
      </c>
      <c r="H2781" t="s">
        <v>8</v>
      </c>
      <c r="I2781">
        <f t="shared" si="172"/>
        <v>1</v>
      </c>
      <c r="J2781">
        <f>IF(Table2[[#This Row],[Drained_after_socializing]]="Yes",1,IF(Table2[[#This Row],[Drained_after_socializing]]="No",0,""))</f>
        <v>1</v>
      </c>
      <c r="K2781">
        <f t="shared" si="173"/>
        <v>1</v>
      </c>
      <c r="L2781" t="str">
        <f t="shared" si="174"/>
        <v>High</v>
      </c>
      <c r="M2781">
        <f t="shared" si="175"/>
        <v>0</v>
      </c>
    </row>
    <row r="2782" spans="1:13" x14ac:dyDescent="0.35">
      <c r="A2782">
        <v>10</v>
      </c>
      <c r="B2782" t="s">
        <v>9</v>
      </c>
      <c r="C2782">
        <v>3</v>
      </c>
      <c r="D2782">
        <v>0</v>
      </c>
      <c r="E2782" t="s">
        <v>9</v>
      </c>
      <c r="F2782">
        <v>1</v>
      </c>
      <c r="G2782">
        <v>0</v>
      </c>
      <c r="H2782" t="s">
        <v>10</v>
      </c>
      <c r="I2782">
        <f t="shared" si="172"/>
        <v>1</v>
      </c>
      <c r="J2782">
        <f>IF(Table2[[#This Row],[Drained_after_socializing]]="Yes",1,IF(Table2[[#This Row],[Drained_after_socializing]]="No",0,""))</f>
        <v>1</v>
      </c>
      <c r="K2782">
        <f t="shared" si="173"/>
        <v>0</v>
      </c>
      <c r="L2782" t="str">
        <f t="shared" si="174"/>
        <v>High</v>
      </c>
      <c r="M2782">
        <f t="shared" si="175"/>
        <v>4.5061608304100043</v>
      </c>
    </row>
    <row r="2783" spans="1:13" x14ac:dyDescent="0.35">
      <c r="A2783">
        <v>6</v>
      </c>
      <c r="B2783" t="s">
        <v>9</v>
      </c>
      <c r="C2783">
        <v>0</v>
      </c>
      <c r="D2783">
        <v>0</v>
      </c>
      <c r="E2783" t="s">
        <v>9</v>
      </c>
      <c r="F2783">
        <v>4</v>
      </c>
      <c r="G2783">
        <v>0</v>
      </c>
      <c r="H2783" t="s">
        <v>10</v>
      </c>
      <c r="I2783">
        <f t="shared" si="172"/>
        <v>1</v>
      </c>
      <c r="J2783">
        <f>IF(Table2[[#This Row],[Drained_after_socializing]]="Yes",1,IF(Table2[[#This Row],[Drained_after_socializing]]="No",0,""))</f>
        <v>1</v>
      </c>
      <c r="K2783">
        <f t="shared" si="173"/>
        <v>0</v>
      </c>
      <c r="L2783" t="str">
        <f t="shared" si="174"/>
        <v>Medium</v>
      </c>
      <c r="M2783">
        <f t="shared" si="175"/>
        <v>4.5061608304100043</v>
      </c>
    </row>
    <row r="2784" spans="1:13" x14ac:dyDescent="0.35">
      <c r="A2784">
        <v>1</v>
      </c>
      <c r="B2784" t="s">
        <v>7</v>
      </c>
      <c r="C2784">
        <v>4</v>
      </c>
      <c r="D2784">
        <v>5</v>
      </c>
      <c r="E2784" t="s">
        <v>7</v>
      </c>
      <c r="F2784">
        <v>7</v>
      </c>
      <c r="G2784">
        <v>8</v>
      </c>
      <c r="H2784" t="s">
        <v>8</v>
      </c>
      <c r="I2784">
        <f t="shared" si="172"/>
        <v>0</v>
      </c>
      <c r="J2784">
        <f>IF(Table2[[#This Row],[Drained_after_socializing]]="Yes",1,IF(Table2[[#This Row],[Drained_after_socializing]]="No",0,""))</f>
        <v>0</v>
      </c>
      <c r="K2784">
        <f t="shared" si="173"/>
        <v>1</v>
      </c>
      <c r="L2784" t="str">
        <f t="shared" si="174"/>
        <v>Low</v>
      </c>
      <c r="M2784">
        <f t="shared" si="175"/>
        <v>0</v>
      </c>
    </row>
    <row r="2785" spans="1:13" x14ac:dyDescent="0.35">
      <c r="A2785">
        <v>10</v>
      </c>
      <c r="B2785" t="s">
        <v>9</v>
      </c>
      <c r="C2785">
        <v>2</v>
      </c>
      <c r="D2785">
        <v>1</v>
      </c>
      <c r="E2785" t="s">
        <v>9</v>
      </c>
      <c r="F2785">
        <v>4</v>
      </c>
      <c r="G2785">
        <v>0</v>
      </c>
      <c r="H2785" t="s">
        <v>10</v>
      </c>
      <c r="I2785">
        <f t="shared" si="172"/>
        <v>1</v>
      </c>
      <c r="J2785">
        <f>IF(Table2[[#This Row],[Drained_after_socializing]]="Yes",1,IF(Table2[[#This Row],[Drained_after_socializing]]="No",0,""))</f>
        <v>1</v>
      </c>
      <c r="K2785">
        <f t="shared" si="173"/>
        <v>0</v>
      </c>
      <c r="L2785" t="str">
        <f t="shared" si="174"/>
        <v>High</v>
      </c>
      <c r="M2785">
        <f t="shared" si="175"/>
        <v>4.5061608304100043</v>
      </c>
    </row>
    <row r="2786" spans="1:13" x14ac:dyDescent="0.35">
      <c r="A2786">
        <v>1</v>
      </c>
      <c r="B2786" t="s">
        <v>7</v>
      </c>
      <c r="C2786">
        <v>8</v>
      </c>
      <c r="D2786">
        <v>3</v>
      </c>
      <c r="E2786" t="s">
        <v>7</v>
      </c>
      <c r="F2786">
        <v>12</v>
      </c>
      <c r="G2786">
        <v>9</v>
      </c>
      <c r="H2786" t="s">
        <v>8</v>
      </c>
      <c r="I2786">
        <f t="shared" si="172"/>
        <v>0</v>
      </c>
      <c r="J2786">
        <f>IF(Table2[[#This Row],[Drained_after_socializing]]="Yes",1,IF(Table2[[#This Row],[Drained_after_socializing]]="No",0,""))</f>
        <v>0</v>
      </c>
      <c r="K2786">
        <f t="shared" si="173"/>
        <v>1</v>
      </c>
      <c r="L2786" t="str">
        <f t="shared" si="174"/>
        <v>Low</v>
      </c>
      <c r="M2786">
        <f t="shared" si="175"/>
        <v>0</v>
      </c>
    </row>
    <row r="2787" spans="1:13" x14ac:dyDescent="0.35">
      <c r="A2787">
        <v>5</v>
      </c>
      <c r="B2787" t="s">
        <v>9</v>
      </c>
      <c r="C2787">
        <v>2</v>
      </c>
      <c r="D2787">
        <v>2</v>
      </c>
      <c r="E2787" t="s">
        <v>7</v>
      </c>
      <c r="F2787">
        <v>1</v>
      </c>
      <c r="G2787">
        <v>2</v>
      </c>
      <c r="H2787" t="s">
        <v>10</v>
      </c>
      <c r="I2787">
        <f t="shared" si="172"/>
        <v>1</v>
      </c>
      <c r="J2787">
        <f>IF(Table2[[#This Row],[Drained_after_socializing]]="Yes",1,IF(Table2[[#This Row],[Drained_after_socializing]]="No",0,""))</f>
        <v>0</v>
      </c>
      <c r="K2787">
        <f t="shared" si="173"/>
        <v>0</v>
      </c>
      <c r="L2787" t="str">
        <f t="shared" si="174"/>
        <v>Medium</v>
      </c>
      <c r="M2787">
        <f t="shared" si="175"/>
        <v>4.5061608304100043</v>
      </c>
    </row>
    <row r="2788" spans="1:13" x14ac:dyDescent="0.35">
      <c r="A2788">
        <v>1</v>
      </c>
      <c r="B2788" t="s">
        <v>7</v>
      </c>
      <c r="C2788">
        <v>4</v>
      </c>
      <c r="D2788">
        <v>3</v>
      </c>
      <c r="E2788" t="s">
        <v>7</v>
      </c>
      <c r="F2788">
        <v>15</v>
      </c>
      <c r="G2788">
        <v>3</v>
      </c>
      <c r="H2788" t="s">
        <v>8</v>
      </c>
      <c r="I2788">
        <f t="shared" si="172"/>
        <v>0</v>
      </c>
      <c r="J2788">
        <f>IF(Table2[[#This Row],[Drained_after_socializing]]="Yes",1,IF(Table2[[#This Row],[Drained_after_socializing]]="No",0,""))</f>
        <v>0</v>
      </c>
      <c r="K2788">
        <f t="shared" si="173"/>
        <v>1</v>
      </c>
      <c r="L2788" t="str">
        <f t="shared" si="174"/>
        <v>Low</v>
      </c>
      <c r="M2788">
        <f t="shared" si="175"/>
        <v>0</v>
      </c>
    </row>
    <row r="2789" spans="1:13" x14ac:dyDescent="0.35">
      <c r="A2789">
        <v>4.5058160029999996</v>
      </c>
      <c r="B2789" t="s">
        <v>7</v>
      </c>
      <c r="C2789">
        <v>1</v>
      </c>
      <c r="D2789">
        <v>2</v>
      </c>
      <c r="E2789" t="s">
        <v>9</v>
      </c>
      <c r="F2789">
        <v>4</v>
      </c>
      <c r="G2789">
        <v>2</v>
      </c>
      <c r="H2789" t="s">
        <v>10</v>
      </c>
      <c r="I2789">
        <f t="shared" si="172"/>
        <v>0</v>
      </c>
      <c r="J2789">
        <f>IF(Table2[[#This Row],[Drained_after_socializing]]="Yes",1,IF(Table2[[#This Row],[Drained_after_socializing]]="No",0,""))</f>
        <v>1</v>
      </c>
      <c r="K2789">
        <f t="shared" si="173"/>
        <v>0</v>
      </c>
      <c r="L2789" t="str">
        <f t="shared" si="174"/>
        <v>Medium</v>
      </c>
      <c r="M2789">
        <f t="shared" si="175"/>
        <v>4.5061608304100043</v>
      </c>
    </row>
    <row r="2790" spans="1:13" x14ac:dyDescent="0.35">
      <c r="A2790">
        <v>0</v>
      </c>
      <c r="B2790" t="s">
        <v>7</v>
      </c>
      <c r="C2790">
        <v>6</v>
      </c>
      <c r="D2790">
        <v>3</v>
      </c>
      <c r="E2790" t="s">
        <v>7</v>
      </c>
      <c r="F2790">
        <v>14</v>
      </c>
      <c r="G2790">
        <v>5</v>
      </c>
      <c r="H2790" t="s">
        <v>8</v>
      </c>
      <c r="I2790">
        <f t="shared" si="172"/>
        <v>0</v>
      </c>
      <c r="J2790">
        <f>IF(Table2[[#This Row],[Drained_after_socializing]]="Yes",1,IF(Table2[[#This Row],[Drained_after_socializing]]="No",0,""))</f>
        <v>0</v>
      </c>
      <c r="K2790">
        <f t="shared" si="173"/>
        <v>1</v>
      </c>
      <c r="L2790" t="str">
        <f t="shared" si="174"/>
        <v>Low</v>
      </c>
      <c r="M2790">
        <f t="shared" si="175"/>
        <v>0</v>
      </c>
    </row>
    <row r="2791" spans="1:13" x14ac:dyDescent="0.35">
      <c r="A2791">
        <v>5</v>
      </c>
      <c r="B2791" t="s">
        <v>9</v>
      </c>
      <c r="C2791">
        <v>1</v>
      </c>
      <c r="D2791">
        <v>2</v>
      </c>
      <c r="E2791" t="s">
        <v>9</v>
      </c>
      <c r="F2791">
        <v>1</v>
      </c>
      <c r="G2791">
        <v>1</v>
      </c>
      <c r="H2791" t="s">
        <v>10</v>
      </c>
      <c r="I2791">
        <f t="shared" si="172"/>
        <v>1</v>
      </c>
      <c r="J2791">
        <f>IF(Table2[[#This Row],[Drained_after_socializing]]="Yes",1,IF(Table2[[#This Row],[Drained_after_socializing]]="No",0,""))</f>
        <v>1</v>
      </c>
      <c r="K2791">
        <f t="shared" si="173"/>
        <v>0</v>
      </c>
      <c r="L2791" t="str">
        <f t="shared" si="174"/>
        <v>Medium</v>
      </c>
      <c r="M2791">
        <f t="shared" si="175"/>
        <v>4.5061608304100043</v>
      </c>
    </row>
    <row r="2792" spans="1:13" x14ac:dyDescent="0.35">
      <c r="A2792">
        <v>5</v>
      </c>
      <c r="B2792" t="s">
        <v>9</v>
      </c>
      <c r="C2792">
        <v>2</v>
      </c>
      <c r="D2792">
        <v>2</v>
      </c>
      <c r="E2792" t="s">
        <v>9</v>
      </c>
      <c r="F2792">
        <v>3</v>
      </c>
      <c r="G2792">
        <v>2</v>
      </c>
      <c r="H2792" t="s">
        <v>10</v>
      </c>
      <c r="I2792">
        <f t="shared" si="172"/>
        <v>1</v>
      </c>
      <c r="J2792">
        <f>IF(Table2[[#This Row],[Drained_after_socializing]]="Yes",1,IF(Table2[[#This Row],[Drained_after_socializing]]="No",0,""))</f>
        <v>1</v>
      </c>
      <c r="K2792">
        <f t="shared" si="173"/>
        <v>0</v>
      </c>
      <c r="L2792" t="str">
        <f t="shared" si="174"/>
        <v>Medium</v>
      </c>
      <c r="M2792">
        <f t="shared" si="175"/>
        <v>4.5061608304100043</v>
      </c>
    </row>
    <row r="2793" spans="1:13" x14ac:dyDescent="0.35">
      <c r="A2793">
        <v>6</v>
      </c>
      <c r="B2793" t="s">
        <v>9</v>
      </c>
      <c r="C2793">
        <v>3</v>
      </c>
      <c r="D2793">
        <v>2</v>
      </c>
      <c r="E2793" t="s">
        <v>9</v>
      </c>
      <c r="F2793">
        <v>1</v>
      </c>
      <c r="G2793">
        <v>1</v>
      </c>
      <c r="H2793" t="s">
        <v>10</v>
      </c>
      <c r="I2793">
        <f t="shared" si="172"/>
        <v>1</v>
      </c>
      <c r="J2793">
        <f>IF(Table2[[#This Row],[Drained_after_socializing]]="Yes",1,IF(Table2[[#This Row],[Drained_after_socializing]]="No",0,""))</f>
        <v>1</v>
      </c>
      <c r="K2793">
        <f t="shared" si="173"/>
        <v>0</v>
      </c>
      <c r="L2793" t="str">
        <f t="shared" si="174"/>
        <v>Medium</v>
      </c>
      <c r="M2793">
        <f t="shared" si="175"/>
        <v>4.5061608304100043</v>
      </c>
    </row>
    <row r="2794" spans="1:13" x14ac:dyDescent="0.35">
      <c r="A2794">
        <v>4</v>
      </c>
      <c r="B2794" t="s">
        <v>9</v>
      </c>
      <c r="C2794">
        <v>0</v>
      </c>
      <c r="D2794">
        <v>2</v>
      </c>
      <c r="E2794" t="s">
        <v>9</v>
      </c>
      <c r="F2794">
        <v>2</v>
      </c>
      <c r="G2794">
        <v>0</v>
      </c>
      <c r="H2794" t="s">
        <v>10</v>
      </c>
      <c r="I2794">
        <f t="shared" si="172"/>
        <v>1</v>
      </c>
      <c r="J2794">
        <f>IF(Table2[[#This Row],[Drained_after_socializing]]="Yes",1,IF(Table2[[#This Row],[Drained_after_socializing]]="No",0,""))</f>
        <v>1</v>
      </c>
      <c r="K2794">
        <f t="shared" si="173"/>
        <v>0</v>
      </c>
      <c r="L2794" t="str">
        <f t="shared" si="174"/>
        <v>Medium</v>
      </c>
      <c r="M2794">
        <f t="shared" si="175"/>
        <v>4.5061608304100043</v>
      </c>
    </row>
    <row r="2795" spans="1:13" x14ac:dyDescent="0.35">
      <c r="A2795">
        <v>2</v>
      </c>
      <c r="B2795" t="s">
        <v>7</v>
      </c>
      <c r="C2795">
        <v>7</v>
      </c>
      <c r="D2795">
        <v>6</v>
      </c>
      <c r="E2795" t="s">
        <v>7</v>
      </c>
      <c r="F2795">
        <v>6</v>
      </c>
      <c r="G2795">
        <v>7</v>
      </c>
      <c r="H2795" t="s">
        <v>8</v>
      </c>
      <c r="I2795">
        <f t="shared" si="172"/>
        <v>0</v>
      </c>
      <c r="J2795">
        <f>IF(Table2[[#This Row],[Drained_after_socializing]]="Yes",1,IF(Table2[[#This Row],[Drained_after_socializing]]="No",0,""))</f>
        <v>0</v>
      </c>
      <c r="K2795">
        <f t="shared" si="173"/>
        <v>1</v>
      </c>
      <c r="L2795" t="str">
        <f t="shared" si="174"/>
        <v>Low</v>
      </c>
      <c r="M2795">
        <f t="shared" si="175"/>
        <v>0</v>
      </c>
    </row>
    <row r="2796" spans="1:13" x14ac:dyDescent="0.35">
      <c r="A2796">
        <v>7</v>
      </c>
      <c r="B2796" t="s">
        <v>9</v>
      </c>
      <c r="C2796">
        <v>3.963354475</v>
      </c>
      <c r="D2796">
        <v>0</v>
      </c>
      <c r="E2796" t="s">
        <v>9</v>
      </c>
      <c r="F2796">
        <v>1</v>
      </c>
      <c r="G2796">
        <v>2</v>
      </c>
      <c r="H2796" t="s">
        <v>10</v>
      </c>
      <c r="I2796">
        <f t="shared" si="172"/>
        <v>1</v>
      </c>
      <c r="J2796">
        <f>IF(Table2[[#This Row],[Drained_after_socializing]]="Yes",1,IF(Table2[[#This Row],[Drained_after_socializing]]="No",0,""))</f>
        <v>1</v>
      </c>
      <c r="K2796">
        <f t="shared" si="173"/>
        <v>0</v>
      </c>
      <c r="L2796" t="str">
        <f t="shared" si="174"/>
        <v>Medium</v>
      </c>
      <c r="M2796">
        <f t="shared" si="175"/>
        <v>4.5061608304100043</v>
      </c>
    </row>
    <row r="2797" spans="1:13" x14ac:dyDescent="0.35">
      <c r="A2797">
        <v>3</v>
      </c>
      <c r="B2797" t="s">
        <v>7</v>
      </c>
      <c r="C2797">
        <v>9</v>
      </c>
      <c r="D2797">
        <v>4</v>
      </c>
      <c r="E2797" t="s">
        <v>7</v>
      </c>
      <c r="F2797">
        <v>8</v>
      </c>
      <c r="G2797">
        <v>3</v>
      </c>
      <c r="H2797" t="s">
        <v>8</v>
      </c>
      <c r="I2797">
        <f t="shared" si="172"/>
        <v>0</v>
      </c>
      <c r="J2797">
        <f>IF(Table2[[#This Row],[Drained_after_socializing]]="Yes",1,IF(Table2[[#This Row],[Drained_after_socializing]]="No",0,""))</f>
        <v>0</v>
      </c>
      <c r="K2797">
        <f t="shared" si="173"/>
        <v>1</v>
      </c>
      <c r="L2797" t="str">
        <f t="shared" si="174"/>
        <v>Low</v>
      </c>
      <c r="M2797">
        <f t="shared" si="175"/>
        <v>0</v>
      </c>
    </row>
    <row r="2798" spans="1:13" x14ac:dyDescent="0.35">
      <c r="A2798">
        <v>10</v>
      </c>
      <c r="B2798" t="s">
        <v>9</v>
      </c>
      <c r="C2798">
        <v>0</v>
      </c>
      <c r="D2798">
        <v>1</v>
      </c>
      <c r="E2798" t="s">
        <v>9</v>
      </c>
      <c r="F2798">
        <v>3</v>
      </c>
      <c r="G2798">
        <v>0</v>
      </c>
      <c r="H2798" t="s">
        <v>10</v>
      </c>
      <c r="I2798">
        <f t="shared" si="172"/>
        <v>1</v>
      </c>
      <c r="J2798">
        <f>IF(Table2[[#This Row],[Drained_after_socializing]]="Yes",1,IF(Table2[[#This Row],[Drained_after_socializing]]="No",0,""))</f>
        <v>1</v>
      </c>
      <c r="K2798">
        <f t="shared" si="173"/>
        <v>0</v>
      </c>
      <c r="L2798" t="str">
        <f t="shared" si="174"/>
        <v>High</v>
      </c>
      <c r="M2798">
        <f t="shared" si="175"/>
        <v>4.5061608304100043</v>
      </c>
    </row>
    <row r="2799" spans="1:13" x14ac:dyDescent="0.35">
      <c r="A2799">
        <v>8</v>
      </c>
      <c r="B2799" t="s">
        <v>9</v>
      </c>
      <c r="C2799">
        <v>3</v>
      </c>
      <c r="D2799">
        <v>2</v>
      </c>
      <c r="E2799" t="s">
        <v>9</v>
      </c>
      <c r="F2799">
        <v>3</v>
      </c>
      <c r="G2799">
        <v>0</v>
      </c>
      <c r="H2799" t="s">
        <v>10</v>
      </c>
      <c r="I2799">
        <f t="shared" si="172"/>
        <v>1</v>
      </c>
      <c r="J2799">
        <f>IF(Table2[[#This Row],[Drained_after_socializing]]="Yes",1,IF(Table2[[#This Row],[Drained_after_socializing]]="No",0,""))</f>
        <v>1</v>
      </c>
      <c r="K2799">
        <f t="shared" si="173"/>
        <v>0</v>
      </c>
      <c r="L2799" t="str">
        <f t="shared" si="174"/>
        <v>High</v>
      </c>
      <c r="M2799">
        <f t="shared" si="175"/>
        <v>4.5061608304100043</v>
      </c>
    </row>
    <row r="2800" spans="1:13" x14ac:dyDescent="0.35">
      <c r="A2800">
        <v>3</v>
      </c>
      <c r="B2800" t="s">
        <v>7</v>
      </c>
      <c r="C2800">
        <v>8</v>
      </c>
      <c r="D2800">
        <v>3</v>
      </c>
      <c r="E2800" t="s">
        <v>7</v>
      </c>
      <c r="F2800">
        <v>8</v>
      </c>
      <c r="G2800">
        <v>6</v>
      </c>
      <c r="H2800" t="s">
        <v>8</v>
      </c>
      <c r="I2800">
        <f t="shared" si="172"/>
        <v>0</v>
      </c>
      <c r="J2800">
        <f>IF(Table2[[#This Row],[Drained_after_socializing]]="Yes",1,IF(Table2[[#This Row],[Drained_after_socializing]]="No",0,""))</f>
        <v>0</v>
      </c>
      <c r="K2800">
        <f t="shared" si="173"/>
        <v>1</v>
      </c>
      <c r="L2800" t="str">
        <f t="shared" si="174"/>
        <v>Low</v>
      </c>
      <c r="M2800">
        <f t="shared" si="175"/>
        <v>0</v>
      </c>
    </row>
    <row r="2801" spans="1:13" x14ac:dyDescent="0.35">
      <c r="A2801">
        <v>3</v>
      </c>
      <c r="B2801" t="s">
        <v>7</v>
      </c>
      <c r="C2801">
        <v>7</v>
      </c>
      <c r="D2801">
        <v>6</v>
      </c>
      <c r="E2801" t="s">
        <v>7</v>
      </c>
      <c r="F2801">
        <v>9</v>
      </c>
      <c r="G2801">
        <v>4</v>
      </c>
      <c r="H2801" t="s">
        <v>8</v>
      </c>
      <c r="I2801">
        <f t="shared" si="172"/>
        <v>0</v>
      </c>
      <c r="J2801">
        <f>IF(Table2[[#This Row],[Drained_after_socializing]]="Yes",1,IF(Table2[[#This Row],[Drained_after_socializing]]="No",0,""))</f>
        <v>0</v>
      </c>
      <c r="K2801">
        <f t="shared" si="173"/>
        <v>1</v>
      </c>
      <c r="L2801" t="str">
        <f t="shared" si="174"/>
        <v>Low</v>
      </c>
      <c r="M2801">
        <f t="shared" si="175"/>
        <v>0</v>
      </c>
    </row>
    <row r="2802" spans="1:13" x14ac:dyDescent="0.35">
      <c r="A2802">
        <v>5</v>
      </c>
      <c r="B2802" t="s">
        <v>9</v>
      </c>
      <c r="C2802">
        <v>3</v>
      </c>
      <c r="D2802">
        <v>0</v>
      </c>
      <c r="E2802" t="s">
        <v>9</v>
      </c>
      <c r="F2802">
        <v>2</v>
      </c>
      <c r="G2802">
        <v>1</v>
      </c>
      <c r="H2802" t="s">
        <v>10</v>
      </c>
      <c r="I2802">
        <f t="shared" si="172"/>
        <v>1</v>
      </c>
      <c r="J2802">
        <f>IF(Table2[[#This Row],[Drained_after_socializing]]="Yes",1,IF(Table2[[#This Row],[Drained_after_socializing]]="No",0,""))</f>
        <v>1</v>
      </c>
      <c r="K2802">
        <f t="shared" si="173"/>
        <v>0</v>
      </c>
      <c r="L2802" t="str">
        <f t="shared" si="174"/>
        <v>Medium</v>
      </c>
      <c r="M2802">
        <f t="shared" si="175"/>
        <v>4.5061608304100043</v>
      </c>
    </row>
    <row r="2803" spans="1:13" x14ac:dyDescent="0.35">
      <c r="A2803">
        <v>5</v>
      </c>
      <c r="B2803" t="s">
        <v>9</v>
      </c>
      <c r="C2803">
        <v>0</v>
      </c>
      <c r="D2803">
        <v>2</v>
      </c>
      <c r="E2803" t="s">
        <v>9</v>
      </c>
      <c r="F2803">
        <v>5</v>
      </c>
      <c r="G2803">
        <v>1</v>
      </c>
      <c r="H2803" t="s">
        <v>10</v>
      </c>
      <c r="I2803">
        <f t="shared" si="172"/>
        <v>1</v>
      </c>
      <c r="J2803">
        <f>IF(Table2[[#This Row],[Drained_after_socializing]]="Yes",1,IF(Table2[[#This Row],[Drained_after_socializing]]="No",0,""))</f>
        <v>1</v>
      </c>
      <c r="K2803">
        <f t="shared" si="173"/>
        <v>0</v>
      </c>
      <c r="L2803" t="str">
        <f t="shared" si="174"/>
        <v>Medium</v>
      </c>
      <c r="M2803">
        <f t="shared" si="175"/>
        <v>4.5061608304100043</v>
      </c>
    </row>
    <row r="2804" spans="1:13" x14ac:dyDescent="0.35">
      <c r="A2804">
        <v>5</v>
      </c>
      <c r="B2804" t="s">
        <v>9</v>
      </c>
      <c r="C2804">
        <v>0</v>
      </c>
      <c r="D2804">
        <v>0</v>
      </c>
      <c r="E2804" t="s">
        <v>9</v>
      </c>
      <c r="F2804">
        <v>4</v>
      </c>
      <c r="G2804">
        <v>2</v>
      </c>
      <c r="H2804" t="s">
        <v>10</v>
      </c>
      <c r="I2804">
        <f t="shared" si="172"/>
        <v>1</v>
      </c>
      <c r="J2804">
        <f>IF(Table2[[#This Row],[Drained_after_socializing]]="Yes",1,IF(Table2[[#This Row],[Drained_after_socializing]]="No",0,""))</f>
        <v>1</v>
      </c>
      <c r="K2804">
        <f t="shared" si="173"/>
        <v>0</v>
      </c>
      <c r="L2804" t="str">
        <f t="shared" si="174"/>
        <v>Medium</v>
      </c>
      <c r="M2804">
        <f t="shared" si="175"/>
        <v>4.5061608304100043</v>
      </c>
    </row>
    <row r="2805" spans="1:13" x14ac:dyDescent="0.35">
      <c r="A2805">
        <v>2</v>
      </c>
      <c r="B2805" t="s">
        <v>7</v>
      </c>
      <c r="C2805">
        <v>4</v>
      </c>
      <c r="D2805">
        <v>5</v>
      </c>
      <c r="E2805" t="s">
        <v>7</v>
      </c>
      <c r="F2805">
        <v>5</v>
      </c>
      <c r="G2805">
        <v>7</v>
      </c>
      <c r="H2805" t="s">
        <v>8</v>
      </c>
      <c r="I2805">
        <f t="shared" si="172"/>
        <v>0</v>
      </c>
      <c r="J2805">
        <f>IF(Table2[[#This Row],[Drained_after_socializing]]="Yes",1,IF(Table2[[#This Row],[Drained_after_socializing]]="No",0,""))</f>
        <v>0</v>
      </c>
      <c r="K2805">
        <f t="shared" si="173"/>
        <v>1</v>
      </c>
      <c r="L2805" t="str">
        <f t="shared" si="174"/>
        <v>Low</v>
      </c>
      <c r="M2805">
        <f t="shared" si="175"/>
        <v>0</v>
      </c>
    </row>
    <row r="2806" spans="1:13" x14ac:dyDescent="0.35">
      <c r="A2806">
        <v>1</v>
      </c>
      <c r="B2806" t="s">
        <v>7</v>
      </c>
      <c r="C2806">
        <v>7</v>
      </c>
      <c r="D2806">
        <v>6</v>
      </c>
      <c r="E2806" t="s">
        <v>7</v>
      </c>
      <c r="F2806">
        <v>15</v>
      </c>
      <c r="G2806">
        <v>3</v>
      </c>
      <c r="H2806" t="s">
        <v>8</v>
      </c>
      <c r="I2806">
        <f t="shared" si="172"/>
        <v>0</v>
      </c>
      <c r="J2806">
        <f>IF(Table2[[#This Row],[Drained_after_socializing]]="Yes",1,IF(Table2[[#This Row],[Drained_after_socializing]]="No",0,""))</f>
        <v>0</v>
      </c>
      <c r="K2806">
        <f t="shared" si="173"/>
        <v>1</v>
      </c>
      <c r="L2806" t="str">
        <f t="shared" si="174"/>
        <v>Low</v>
      </c>
      <c r="M2806">
        <f t="shared" si="175"/>
        <v>0</v>
      </c>
    </row>
    <row r="2807" spans="1:13" x14ac:dyDescent="0.35">
      <c r="A2807">
        <v>7</v>
      </c>
      <c r="B2807" t="s">
        <v>9</v>
      </c>
      <c r="C2807">
        <v>2</v>
      </c>
      <c r="D2807">
        <v>1</v>
      </c>
      <c r="E2807" t="s">
        <v>9</v>
      </c>
      <c r="F2807">
        <v>1</v>
      </c>
      <c r="G2807">
        <v>0</v>
      </c>
      <c r="H2807" t="s">
        <v>8</v>
      </c>
      <c r="I2807">
        <f t="shared" si="172"/>
        <v>1</v>
      </c>
      <c r="J2807">
        <f>IF(Table2[[#This Row],[Drained_after_socializing]]="Yes",1,IF(Table2[[#This Row],[Drained_after_socializing]]="No",0,""))</f>
        <v>1</v>
      </c>
      <c r="K2807">
        <f t="shared" si="173"/>
        <v>1</v>
      </c>
      <c r="L2807" t="str">
        <f t="shared" si="174"/>
        <v>Medium</v>
      </c>
      <c r="M2807">
        <f t="shared" si="175"/>
        <v>0</v>
      </c>
    </row>
    <row r="2808" spans="1:13" x14ac:dyDescent="0.35">
      <c r="A2808">
        <v>2</v>
      </c>
      <c r="B2808" t="s">
        <v>7</v>
      </c>
      <c r="C2808">
        <v>7</v>
      </c>
      <c r="D2808">
        <v>4</v>
      </c>
      <c r="E2808" t="s">
        <v>7</v>
      </c>
      <c r="F2808">
        <v>7</v>
      </c>
      <c r="G2808">
        <v>3</v>
      </c>
      <c r="H2808" t="s">
        <v>8</v>
      </c>
      <c r="I2808">
        <f t="shared" si="172"/>
        <v>0</v>
      </c>
      <c r="J2808">
        <f>IF(Table2[[#This Row],[Drained_after_socializing]]="Yes",1,IF(Table2[[#This Row],[Drained_after_socializing]]="No",0,""))</f>
        <v>0</v>
      </c>
      <c r="K2808">
        <f t="shared" si="173"/>
        <v>1</v>
      </c>
      <c r="L2808" t="str">
        <f t="shared" si="174"/>
        <v>Low</v>
      </c>
      <c r="M2808">
        <f t="shared" si="175"/>
        <v>0</v>
      </c>
    </row>
    <row r="2809" spans="1:13" x14ac:dyDescent="0.35">
      <c r="A2809">
        <v>2</v>
      </c>
      <c r="B2809" t="s">
        <v>7</v>
      </c>
      <c r="C2809">
        <v>6</v>
      </c>
      <c r="D2809">
        <v>3</v>
      </c>
      <c r="E2809" t="s">
        <v>7</v>
      </c>
      <c r="F2809">
        <v>6</v>
      </c>
      <c r="G2809">
        <v>6</v>
      </c>
      <c r="H2809" t="s">
        <v>8</v>
      </c>
      <c r="I2809">
        <f t="shared" si="172"/>
        <v>0</v>
      </c>
      <c r="J2809">
        <f>IF(Table2[[#This Row],[Drained_after_socializing]]="Yes",1,IF(Table2[[#This Row],[Drained_after_socializing]]="No",0,""))</f>
        <v>0</v>
      </c>
      <c r="K2809">
        <f t="shared" si="173"/>
        <v>1</v>
      </c>
      <c r="L2809" t="str">
        <f t="shared" si="174"/>
        <v>Low</v>
      </c>
      <c r="M2809">
        <f t="shared" si="175"/>
        <v>0</v>
      </c>
    </row>
    <row r="2810" spans="1:13" x14ac:dyDescent="0.35">
      <c r="A2810">
        <v>3</v>
      </c>
      <c r="B2810" t="s">
        <v>7</v>
      </c>
      <c r="C2810">
        <v>8</v>
      </c>
      <c r="D2810">
        <v>5</v>
      </c>
      <c r="E2810" t="s">
        <v>7</v>
      </c>
      <c r="F2810">
        <v>11</v>
      </c>
      <c r="G2810">
        <v>6</v>
      </c>
      <c r="H2810" t="s">
        <v>8</v>
      </c>
      <c r="I2810">
        <f t="shared" si="172"/>
        <v>0</v>
      </c>
      <c r="J2810">
        <f>IF(Table2[[#This Row],[Drained_after_socializing]]="Yes",1,IF(Table2[[#This Row],[Drained_after_socializing]]="No",0,""))</f>
        <v>0</v>
      </c>
      <c r="K2810">
        <f t="shared" si="173"/>
        <v>1</v>
      </c>
      <c r="L2810" t="str">
        <f t="shared" si="174"/>
        <v>Low</v>
      </c>
      <c r="M2810">
        <f t="shared" si="175"/>
        <v>0</v>
      </c>
    </row>
    <row r="2811" spans="1:13" x14ac:dyDescent="0.35">
      <c r="A2811">
        <v>2</v>
      </c>
      <c r="B2811" t="s">
        <v>7</v>
      </c>
      <c r="C2811">
        <v>8</v>
      </c>
      <c r="D2811">
        <v>3</v>
      </c>
      <c r="E2811" t="s">
        <v>7</v>
      </c>
      <c r="F2811">
        <v>14</v>
      </c>
      <c r="G2811">
        <v>4</v>
      </c>
      <c r="H2811" t="s">
        <v>8</v>
      </c>
      <c r="I2811">
        <f t="shared" si="172"/>
        <v>0</v>
      </c>
      <c r="J2811">
        <f>IF(Table2[[#This Row],[Drained_after_socializing]]="Yes",1,IF(Table2[[#This Row],[Drained_after_socializing]]="No",0,""))</f>
        <v>0</v>
      </c>
      <c r="K2811">
        <f t="shared" si="173"/>
        <v>1</v>
      </c>
      <c r="L2811" t="str">
        <f t="shared" si="174"/>
        <v>Low</v>
      </c>
      <c r="M2811">
        <f t="shared" si="175"/>
        <v>0</v>
      </c>
    </row>
    <row r="2812" spans="1:13" x14ac:dyDescent="0.35">
      <c r="A2812">
        <v>11</v>
      </c>
      <c r="B2812" t="s">
        <v>9</v>
      </c>
      <c r="C2812">
        <v>1</v>
      </c>
      <c r="D2812">
        <v>2</v>
      </c>
      <c r="E2812" t="s">
        <v>9</v>
      </c>
      <c r="F2812">
        <v>1</v>
      </c>
      <c r="G2812">
        <v>0</v>
      </c>
      <c r="H2812" t="s">
        <v>10</v>
      </c>
      <c r="I2812">
        <f t="shared" si="172"/>
        <v>1</v>
      </c>
      <c r="J2812">
        <f>IF(Table2[[#This Row],[Drained_after_socializing]]="Yes",1,IF(Table2[[#This Row],[Drained_after_socializing]]="No",0,""))</f>
        <v>1</v>
      </c>
      <c r="K2812">
        <f t="shared" si="173"/>
        <v>0</v>
      </c>
      <c r="L2812" t="str">
        <f t="shared" si="174"/>
        <v>High</v>
      </c>
      <c r="M2812">
        <f t="shared" si="175"/>
        <v>4.5061608304100043</v>
      </c>
    </row>
    <row r="2813" spans="1:13" x14ac:dyDescent="0.35">
      <c r="A2813">
        <v>8</v>
      </c>
      <c r="B2813" t="s">
        <v>9</v>
      </c>
      <c r="C2813">
        <v>1</v>
      </c>
      <c r="D2813">
        <v>0</v>
      </c>
      <c r="E2813" t="s">
        <v>9</v>
      </c>
      <c r="F2813">
        <v>1</v>
      </c>
      <c r="G2813">
        <v>0</v>
      </c>
      <c r="H2813" t="s">
        <v>10</v>
      </c>
      <c r="I2813">
        <f t="shared" si="172"/>
        <v>1</v>
      </c>
      <c r="J2813">
        <f>IF(Table2[[#This Row],[Drained_after_socializing]]="Yes",1,IF(Table2[[#This Row],[Drained_after_socializing]]="No",0,""))</f>
        <v>1</v>
      </c>
      <c r="K2813">
        <f t="shared" si="173"/>
        <v>0</v>
      </c>
      <c r="L2813" t="str">
        <f t="shared" si="174"/>
        <v>High</v>
      </c>
      <c r="M2813">
        <f t="shared" si="175"/>
        <v>4.5061608304100043</v>
      </c>
    </row>
    <row r="2814" spans="1:13" x14ac:dyDescent="0.35">
      <c r="A2814">
        <v>7</v>
      </c>
      <c r="B2814" t="s">
        <v>9</v>
      </c>
      <c r="C2814">
        <v>3</v>
      </c>
      <c r="D2814">
        <v>1</v>
      </c>
      <c r="E2814" t="s">
        <v>7</v>
      </c>
      <c r="F2814">
        <v>1</v>
      </c>
      <c r="G2814">
        <v>1</v>
      </c>
      <c r="H2814" t="s">
        <v>10</v>
      </c>
      <c r="I2814">
        <f t="shared" si="172"/>
        <v>1</v>
      </c>
      <c r="J2814">
        <f>IF(Table2[[#This Row],[Drained_after_socializing]]="Yes",1,IF(Table2[[#This Row],[Drained_after_socializing]]="No",0,""))</f>
        <v>0</v>
      </c>
      <c r="K2814">
        <f t="shared" si="173"/>
        <v>0</v>
      </c>
      <c r="L2814" t="str">
        <f t="shared" si="174"/>
        <v>Medium</v>
      </c>
      <c r="M2814">
        <f t="shared" si="175"/>
        <v>4.5061608304100043</v>
      </c>
    </row>
    <row r="2815" spans="1:13" x14ac:dyDescent="0.35">
      <c r="A2815">
        <v>2</v>
      </c>
      <c r="B2815" t="s">
        <v>7</v>
      </c>
      <c r="C2815">
        <v>7</v>
      </c>
      <c r="D2815">
        <v>7</v>
      </c>
      <c r="E2815" t="s">
        <v>7</v>
      </c>
      <c r="F2815">
        <v>9</v>
      </c>
      <c r="G2815">
        <v>8</v>
      </c>
      <c r="H2815" t="s">
        <v>10</v>
      </c>
      <c r="I2815">
        <f t="shared" si="172"/>
        <v>0</v>
      </c>
      <c r="J2815">
        <f>IF(Table2[[#This Row],[Drained_after_socializing]]="Yes",1,IF(Table2[[#This Row],[Drained_after_socializing]]="No",0,""))</f>
        <v>0</v>
      </c>
      <c r="K2815">
        <f t="shared" si="173"/>
        <v>0</v>
      </c>
      <c r="L2815" t="str">
        <f t="shared" si="174"/>
        <v>Low</v>
      </c>
      <c r="M2815">
        <f t="shared" si="175"/>
        <v>4.5061608304100043</v>
      </c>
    </row>
    <row r="2816" spans="1:13" x14ac:dyDescent="0.35">
      <c r="A2816">
        <v>0</v>
      </c>
      <c r="B2816" t="s">
        <v>7</v>
      </c>
      <c r="C2816">
        <v>9</v>
      </c>
      <c r="D2816">
        <v>6</v>
      </c>
      <c r="E2816" t="s">
        <v>7</v>
      </c>
      <c r="F2816">
        <v>14</v>
      </c>
      <c r="G2816">
        <v>7</v>
      </c>
      <c r="H2816" t="s">
        <v>8</v>
      </c>
      <c r="I2816">
        <f t="shared" si="172"/>
        <v>0</v>
      </c>
      <c r="J2816">
        <f>IF(Table2[[#This Row],[Drained_after_socializing]]="Yes",1,IF(Table2[[#This Row],[Drained_after_socializing]]="No",0,""))</f>
        <v>0</v>
      </c>
      <c r="K2816">
        <f t="shared" si="173"/>
        <v>1</v>
      </c>
      <c r="L2816" t="str">
        <f t="shared" si="174"/>
        <v>Low</v>
      </c>
      <c r="M2816">
        <f t="shared" si="175"/>
        <v>0</v>
      </c>
    </row>
    <row r="2817" spans="1:13" x14ac:dyDescent="0.35">
      <c r="A2817">
        <v>2</v>
      </c>
      <c r="B2817" t="s">
        <v>7</v>
      </c>
      <c r="C2817">
        <v>8</v>
      </c>
      <c r="D2817">
        <v>6</v>
      </c>
      <c r="E2817" t="s">
        <v>7</v>
      </c>
      <c r="F2817">
        <v>6</v>
      </c>
      <c r="G2817">
        <v>4</v>
      </c>
      <c r="H2817" t="s">
        <v>8</v>
      </c>
      <c r="I2817">
        <f t="shared" si="172"/>
        <v>0</v>
      </c>
      <c r="J2817">
        <f>IF(Table2[[#This Row],[Drained_after_socializing]]="Yes",1,IF(Table2[[#This Row],[Drained_after_socializing]]="No",0,""))</f>
        <v>0</v>
      </c>
      <c r="K2817">
        <f t="shared" si="173"/>
        <v>1</v>
      </c>
      <c r="L2817" t="str">
        <f t="shared" si="174"/>
        <v>Low</v>
      </c>
      <c r="M2817">
        <f t="shared" si="175"/>
        <v>0</v>
      </c>
    </row>
    <row r="2818" spans="1:13" x14ac:dyDescent="0.35">
      <c r="A2818">
        <v>4</v>
      </c>
      <c r="B2818" t="s">
        <v>9</v>
      </c>
      <c r="C2818">
        <v>0</v>
      </c>
      <c r="D2818">
        <v>2</v>
      </c>
      <c r="E2818" t="s">
        <v>9</v>
      </c>
      <c r="F2818">
        <v>3</v>
      </c>
      <c r="G2818">
        <v>1</v>
      </c>
      <c r="H2818" t="s">
        <v>10</v>
      </c>
      <c r="I2818">
        <f t="shared" ref="I2818:I2881" si="176">IF(B2818="Yes",1,IF(B2818="No",0,""))</f>
        <v>1</v>
      </c>
      <c r="J2818">
        <f>IF(Table2[[#This Row],[Drained_after_socializing]]="Yes",1,IF(Table2[[#This Row],[Drained_after_socializing]]="No",0,""))</f>
        <v>1</v>
      </c>
      <c r="K2818">
        <f t="shared" ref="K2818:K2881" si="177">IF(H2818="Extrovert",1,IF(H2818="Introvert",0,""))</f>
        <v>0</v>
      </c>
      <c r="L2818" t="str">
        <f t="shared" ref="L2818:L2881" si="178">IF(A2818&lt;=3,"Low",IF(A2818&lt;=7,"Medium","High"))</f>
        <v>Medium</v>
      </c>
      <c r="M2818">
        <f t="shared" ref="M2818:M2881" si="179">AVERAGE(IF(H:H="Introvert",A:A))</f>
        <v>4.5061608304100043</v>
      </c>
    </row>
    <row r="2819" spans="1:13" x14ac:dyDescent="0.35">
      <c r="A2819">
        <v>6</v>
      </c>
      <c r="B2819" t="s">
        <v>9</v>
      </c>
      <c r="C2819">
        <v>2</v>
      </c>
      <c r="D2819">
        <v>1</v>
      </c>
      <c r="E2819" t="s">
        <v>9</v>
      </c>
      <c r="F2819">
        <v>2</v>
      </c>
      <c r="G2819">
        <v>1</v>
      </c>
      <c r="H2819" t="s">
        <v>10</v>
      </c>
      <c r="I2819">
        <f t="shared" si="176"/>
        <v>1</v>
      </c>
      <c r="J2819">
        <f>IF(Table2[[#This Row],[Drained_after_socializing]]="Yes",1,IF(Table2[[#This Row],[Drained_after_socializing]]="No",0,""))</f>
        <v>1</v>
      </c>
      <c r="K2819">
        <f t="shared" si="177"/>
        <v>0</v>
      </c>
      <c r="L2819" t="str">
        <f t="shared" si="178"/>
        <v>Medium</v>
      </c>
      <c r="M2819">
        <f t="shared" si="179"/>
        <v>4.5061608304100043</v>
      </c>
    </row>
    <row r="2820" spans="1:13" x14ac:dyDescent="0.35">
      <c r="A2820">
        <v>8</v>
      </c>
      <c r="B2820" t="s">
        <v>9</v>
      </c>
      <c r="C2820">
        <v>1</v>
      </c>
      <c r="D2820">
        <v>1</v>
      </c>
      <c r="E2820" t="s">
        <v>9</v>
      </c>
      <c r="F2820">
        <v>2</v>
      </c>
      <c r="G2820">
        <v>2</v>
      </c>
      <c r="H2820" t="s">
        <v>10</v>
      </c>
      <c r="I2820">
        <f t="shared" si="176"/>
        <v>1</v>
      </c>
      <c r="J2820">
        <f>IF(Table2[[#This Row],[Drained_after_socializing]]="Yes",1,IF(Table2[[#This Row],[Drained_after_socializing]]="No",0,""))</f>
        <v>1</v>
      </c>
      <c r="K2820">
        <f t="shared" si="177"/>
        <v>0</v>
      </c>
      <c r="L2820" t="str">
        <f t="shared" si="178"/>
        <v>High</v>
      </c>
      <c r="M2820">
        <f t="shared" si="179"/>
        <v>4.5061608304100043</v>
      </c>
    </row>
    <row r="2821" spans="1:13" x14ac:dyDescent="0.35">
      <c r="A2821">
        <v>3</v>
      </c>
      <c r="B2821" t="s">
        <v>7</v>
      </c>
      <c r="C2821">
        <v>5</v>
      </c>
      <c r="D2821">
        <v>6</v>
      </c>
      <c r="E2821" t="s">
        <v>7</v>
      </c>
      <c r="F2821">
        <v>13</v>
      </c>
      <c r="G2821">
        <v>3</v>
      </c>
      <c r="H2821" t="s">
        <v>8</v>
      </c>
      <c r="I2821">
        <f t="shared" si="176"/>
        <v>0</v>
      </c>
      <c r="J2821">
        <f>IF(Table2[[#This Row],[Drained_after_socializing]]="Yes",1,IF(Table2[[#This Row],[Drained_after_socializing]]="No",0,""))</f>
        <v>0</v>
      </c>
      <c r="K2821">
        <f t="shared" si="177"/>
        <v>1</v>
      </c>
      <c r="L2821" t="str">
        <f t="shared" si="178"/>
        <v>Low</v>
      </c>
      <c r="M2821">
        <f t="shared" si="179"/>
        <v>0</v>
      </c>
    </row>
    <row r="2822" spans="1:13" x14ac:dyDescent="0.35">
      <c r="A2822">
        <v>9</v>
      </c>
      <c r="B2822" t="s">
        <v>9</v>
      </c>
      <c r="C2822">
        <v>0</v>
      </c>
      <c r="D2822">
        <v>2</v>
      </c>
      <c r="E2822" t="s">
        <v>9</v>
      </c>
      <c r="F2822">
        <v>1</v>
      </c>
      <c r="G2822">
        <v>0</v>
      </c>
      <c r="H2822" t="s">
        <v>10</v>
      </c>
      <c r="I2822">
        <f t="shared" si="176"/>
        <v>1</v>
      </c>
      <c r="J2822">
        <f>IF(Table2[[#This Row],[Drained_after_socializing]]="Yes",1,IF(Table2[[#This Row],[Drained_after_socializing]]="No",0,""))</f>
        <v>1</v>
      </c>
      <c r="K2822">
        <f t="shared" si="177"/>
        <v>0</v>
      </c>
      <c r="L2822" t="str">
        <f t="shared" si="178"/>
        <v>High</v>
      </c>
      <c r="M2822">
        <f t="shared" si="179"/>
        <v>4.5061608304100043</v>
      </c>
    </row>
    <row r="2823" spans="1:13" x14ac:dyDescent="0.35">
      <c r="A2823">
        <v>3</v>
      </c>
      <c r="B2823" t="s">
        <v>7</v>
      </c>
      <c r="C2823">
        <v>7</v>
      </c>
      <c r="D2823">
        <v>4</v>
      </c>
      <c r="E2823" t="s">
        <v>7</v>
      </c>
      <c r="F2823">
        <v>9</v>
      </c>
      <c r="G2823">
        <v>8</v>
      </c>
      <c r="H2823" t="s">
        <v>8</v>
      </c>
      <c r="I2823">
        <f t="shared" si="176"/>
        <v>0</v>
      </c>
      <c r="J2823">
        <f>IF(Table2[[#This Row],[Drained_after_socializing]]="Yes",1,IF(Table2[[#This Row],[Drained_after_socializing]]="No",0,""))</f>
        <v>0</v>
      </c>
      <c r="K2823">
        <f t="shared" si="177"/>
        <v>1</v>
      </c>
      <c r="L2823" t="str">
        <f t="shared" si="178"/>
        <v>Low</v>
      </c>
      <c r="M2823">
        <f t="shared" si="179"/>
        <v>0</v>
      </c>
    </row>
    <row r="2824" spans="1:13" x14ac:dyDescent="0.35">
      <c r="A2824">
        <v>8</v>
      </c>
      <c r="B2824" t="s">
        <v>9</v>
      </c>
      <c r="C2824">
        <v>2</v>
      </c>
      <c r="D2824">
        <v>0</v>
      </c>
      <c r="E2824" t="s">
        <v>9</v>
      </c>
      <c r="F2824">
        <v>1</v>
      </c>
      <c r="G2824">
        <v>1</v>
      </c>
      <c r="H2824" t="s">
        <v>10</v>
      </c>
      <c r="I2824">
        <f t="shared" si="176"/>
        <v>1</v>
      </c>
      <c r="J2824">
        <f>IF(Table2[[#This Row],[Drained_after_socializing]]="Yes",1,IF(Table2[[#This Row],[Drained_after_socializing]]="No",0,""))</f>
        <v>1</v>
      </c>
      <c r="K2824">
        <f t="shared" si="177"/>
        <v>0</v>
      </c>
      <c r="L2824" t="str">
        <f t="shared" si="178"/>
        <v>High</v>
      </c>
      <c r="M2824">
        <f t="shared" si="179"/>
        <v>4.5061608304100043</v>
      </c>
    </row>
    <row r="2825" spans="1:13" x14ac:dyDescent="0.35">
      <c r="A2825">
        <v>11</v>
      </c>
      <c r="B2825" t="s">
        <v>9</v>
      </c>
      <c r="C2825">
        <v>0</v>
      </c>
      <c r="D2825">
        <v>1</v>
      </c>
      <c r="E2825" t="s">
        <v>9</v>
      </c>
      <c r="F2825">
        <v>3</v>
      </c>
      <c r="G2825">
        <v>1</v>
      </c>
      <c r="H2825" t="s">
        <v>10</v>
      </c>
      <c r="I2825">
        <f t="shared" si="176"/>
        <v>1</v>
      </c>
      <c r="J2825">
        <f>IF(Table2[[#This Row],[Drained_after_socializing]]="Yes",1,IF(Table2[[#This Row],[Drained_after_socializing]]="No",0,""))</f>
        <v>1</v>
      </c>
      <c r="K2825">
        <f t="shared" si="177"/>
        <v>0</v>
      </c>
      <c r="L2825" t="str">
        <f t="shared" si="178"/>
        <v>High</v>
      </c>
      <c r="M2825">
        <f t="shared" si="179"/>
        <v>4.5061608304100043</v>
      </c>
    </row>
    <row r="2826" spans="1:13" x14ac:dyDescent="0.35">
      <c r="A2826">
        <v>1</v>
      </c>
      <c r="B2826" t="s">
        <v>7</v>
      </c>
      <c r="C2826">
        <v>7</v>
      </c>
      <c r="D2826">
        <v>3</v>
      </c>
      <c r="E2826" t="s">
        <v>7</v>
      </c>
      <c r="F2826">
        <v>7</v>
      </c>
      <c r="G2826">
        <v>4</v>
      </c>
      <c r="H2826" t="s">
        <v>8</v>
      </c>
      <c r="I2826">
        <f t="shared" si="176"/>
        <v>0</v>
      </c>
      <c r="J2826">
        <f>IF(Table2[[#This Row],[Drained_after_socializing]]="Yes",1,IF(Table2[[#This Row],[Drained_after_socializing]]="No",0,""))</f>
        <v>0</v>
      </c>
      <c r="K2826">
        <f t="shared" si="177"/>
        <v>1</v>
      </c>
      <c r="L2826" t="str">
        <f t="shared" si="178"/>
        <v>Low</v>
      </c>
      <c r="M2826">
        <f t="shared" si="179"/>
        <v>0</v>
      </c>
    </row>
    <row r="2827" spans="1:13" x14ac:dyDescent="0.35">
      <c r="A2827">
        <v>10</v>
      </c>
      <c r="B2827" t="s">
        <v>9</v>
      </c>
      <c r="C2827">
        <v>2</v>
      </c>
      <c r="D2827">
        <v>2</v>
      </c>
      <c r="E2827" t="s">
        <v>9</v>
      </c>
      <c r="F2827">
        <v>1</v>
      </c>
      <c r="G2827">
        <v>0</v>
      </c>
      <c r="H2827" t="s">
        <v>8</v>
      </c>
      <c r="I2827">
        <f t="shared" si="176"/>
        <v>1</v>
      </c>
      <c r="J2827">
        <f>IF(Table2[[#This Row],[Drained_after_socializing]]="Yes",1,IF(Table2[[#This Row],[Drained_after_socializing]]="No",0,""))</f>
        <v>1</v>
      </c>
      <c r="K2827">
        <f t="shared" si="177"/>
        <v>1</v>
      </c>
      <c r="L2827" t="str">
        <f t="shared" si="178"/>
        <v>High</v>
      </c>
      <c r="M2827">
        <f t="shared" si="179"/>
        <v>0</v>
      </c>
    </row>
    <row r="2828" spans="1:13" x14ac:dyDescent="0.35">
      <c r="A2828">
        <v>5</v>
      </c>
      <c r="B2828" t="s">
        <v>9</v>
      </c>
      <c r="C2828">
        <v>1</v>
      </c>
      <c r="D2828">
        <v>2</v>
      </c>
      <c r="E2828" t="s">
        <v>9</v>
      </c>
      <c r="F2828">
        <v>4</v>
      </c>
      <c r="G2828">
        <v>0</v>
      </c>
      <c r="H2828" t="s">
        <v>10</v>
      </c>
      <c r="I2828">
        <f t="shared" si="176"/>
        <v>1</v>
      </c>
      <c r="J2828">
        <f>IF(Table2[[#This Row],[Drained_after_socializing]]="Yes",1,IF(Table2[[#This Row],[Drained_after_socializing]]="No",0,""))</f>
        <v>1</v>
      </c>
      <c r="K2828">
        <f t="shared" si="177"/>
        <v>0</v>
      </c>
      <c r="L2828" t="str">
        <f t="shared" si="178"/>
        <v>Medium</v>
      </c>
      <c r="M2828">
        <f t="shared" si="179"/>
        <v>4.5061608304100043</v>
      </c>
    </row>
    <row r="2829" spans="1:13" x14ac:dyDescent="0.35">
      <c r="A2829">
        <v>2</v>
      </c>
      <c r="B2829" t="s">
        <v>7</v>
      </c>
      <c r="C2829">
        <v>8</v>
      </c>
      <c r="D2829">
        <v>5</v>
      </c>
      <c r="E2829" t="s">
        <v>7</v>
      </c>
      <c r="F2829">
        <v>7</v>
      </c>
      <c r="G2829">
        <v>9</v>
      </c>
      <c r="H2829" t="s">
        <v>8</v>
      </c>
      <c r="I2829">
        <f t="shared" si="176"/>
        <v>0</v>
      </c>
      <c r="J2829">
        <f>IF(Table2[[#This Row],[Drained_after_socializing]]="Yes",1,IF(Table2[[#This Row],[Drained_after_socializing]]="No",0,""))</f>
        <v>0</v>
      </c>
      <c r="K2829">
        <f t="shared" si="177"/>
        <v>1</v>
      </c>
      <c r="L2829" t="str">
        <f t="shared" si="178"/>
        <v>Low</v>
      </c>
      <c r="M2829">
        <f t="shared" si="179"/>
        <v>0</v>
      </c>
    </row>
    <row r="2830" spans="1:13" x14ac:dyDescent="0.35">
      <c r="A2830">
        <v>2</v>
      </c>
      <c r="B2830" t="s">
        <v>7</v>
      </c>
      <c r="C2830">
        <v>4</v>
      </c>
      <c r="D2830">
        <v>4</v>
      </c>
      <c r="E2830" t="s">
        <v>7</v>
      </c>
      <c r="F2830">
        <v>10</v>
      </c>
      <c r="G2830">
        <v>3</v>
      </c>
      <c r="H2830" t="s">
        <v>8</v>
      </c>
      <c r="I2830">
        <f t="shared" si="176"/>
        <v>0</v>
      </c>
      <c r="J2830">
        <f>IF(Table2[[#This Row],[Drained_after_socializing]]="Yes",1,IF(Table2[[#This Row],[Drained_after_socializing]]="No",0,""))</f>
        <v>0</v>
      </c>
      <c r="K2830">
        <f t="shared" si="177"/>
        <v>1</v>
      </c>
      <c r="L2830" t="str">
        <f t="shared" si="178"/>
        <v>Low</v>
      </c>
      <c r="M2830">
        <f t="shared" si="179"/>
        <v>0</v>
      </c>
    </row>
    <row r="2831" spans="1:13" x14ac:dyDescent="0.35">
      <c r="A2831">
        <v>3</v>
      </c>
      <c r="B2831" t="s">
        <v>7</v>
      </c>
      <c r="C2831">
        <v>7</v>
      </c>
      <c r="D2831">
        <v>5</v>
      </c>
      <c r="E2831" t="s">
        <v>7</v>
      </c>
      <c r="F2831">
        <v>6</v>
      </c>
      <c r="G2831">
        <v>4</v>
      </c>
      <c r="H2831" t="s">
        <v>8</v>
      </c>
      <c r="I2831">
        <f t="shared" si="176"/>
        <v>0</v>
      </c>
      <c r="J2831">
        <f>IF(Table2[[#This Row],[Drained_after_socializing]]="Yes",1,IF(Table2[[#This Row],[Drained_after_socializing]]="No",0,""))</f>
        <v>0</v>
      </c>
      <c r="K2831">
        <f t="shared" si="177"/>
        <v>1</v>
      </c>
      <c r="L2831" t="str">
        <f t="shared" si="178"/>
        <v>Low</v>
      </c>
      <c r="M2831">
        <f t="shared" si="179"/>
        <v>0</v>
      </c>
    </row>
    <row r="2832" spans="1:13" x14ac:dyDescent="0.35">
      <c r="A2832">
        <v>8</v>
      </c>
      <c r="B2832" t="s">
        <v>9</v>
      </c>
      <c r="C2832">
        <v>1</v>
      </c>
      <c r="D2832">
        <v>0</v>
      </c>
      <c r="E2832" t="s">
        <v>9</v>
      </c>
      <c r="F2832">
        <v>2</v>
      </c>
      <c r="G2832">
        <v>1</v>
      </c>
      <c r="H2832" t="s">
        <v>10</v>
      </c>
      <c r="I2832">
        <f t="shared" si="176"/>
        <v>1</v>
      </c>
      <c r="J2832">
        <f>IF(Table2[[#This Row],[Drained_after_socializing]]="Yes",1,IF(Table2[[#This Row],[Drained_after_socializing]]="No",0,""))</f>
        <v>1</v>
      </c>
      <c r="K2832">
        <f t="shared" si="177"/>
        <v>0</v>
      </c>
      <c r="L2832" t="str">
        <f t="shared" si="178"/>
        <v>High</v>
      </c>
      <c r="M2832">
        <f t="shared" si="179"/>
        <v>4.5061608304100043</v>
      </c>
    </row>
    <row r="2833" spans="1:13" x14ac:dyDescent="0.35">
      <c r="A2833">
        <v>3</v>
      </c>
      <c r="B2833" t="s">
        <v>7</v>
      </c>
      <c r="C2833">
        <v>5</v>
      </c>
      <c r="D2833">
        <v>6</v>
      </c>
      <c r="E2833" t="s">
        <v>7</v>
      </c>
      <c r="F2833">
        <v>12</v>
      </c>
      <c r="G2833">
        <v>5</v>
      </c>
      <c r="H2833" t="s">
        <v>8</v>
      </c>
      <c r="I2833">
        <f t="shared" si="176"/>
        <v>0</v>
      </c>
      <c r="J2833">
        <f>IF(Table2[[#This Row],[Drained_after_socializing]]="Yes",1,IF(Table2[[#This Row],[Drained_after_socializing]]="No",0,""))</f>
        <v>0</v>
      </c>
      <c r="K2833">
        <f t="shared" si="177"/>
        <v>1</v>
      </c>
      <c r="L2833" t="str">
        <f t="shared" si="178"/>
        <v>Low</v>
      </c>
      <c r="M2833">
        <f t="shared" si="179"/>
        <v>0</v>
      </c>
    </row>
    <row r="2834" spans="1:13" x14ac:dyDescent="0.35">
      <c r="A2834">
        <v>2</v>
      </c>
      <c r="B2834" t="s">
        <v>7</v>
      </c>
      <c r="C2834">
        <v>4</v>
      </c>
      <c r="D2834">
        <v>4</v>
      </c>
      <c r="E2834" t="s">
        <v>7</v>
      </c>
      <c r="F2834">
        <v>9</v>
      </c>
      <c r="G2834">
        <v>8</v>
      </c>
      <c r="H2834" t="s">
        <v>8</v>
      </c>
      <c r="I2834">
        <f t="shared" si="176"/>
        <v>0</v>
      </c>
      <c r="J2834">
        <f>IF(Table2[[#This Row],[Drained_after_socializing]]="Yes",1,IF(Table2[[#This Row],[Drained_after_socializing]]="No",0,""))</f>
        <v>0</v>
      </c>
      <c r="K2834">
        <f t="shared" si="177"/>
        <v>1</v>
      </c>
      <c r="L2834" t="str">
        <f t="shared" si="178"/>
        <v>Low</v>
      </c>
      <c r="M2834">
        <f t="shared" si="179"/>
        <v>0</v>
      </c>
    </row>
    <row r="2835" spans="1:13" x14ac:dyDescent="0.35">
      <c r="A2835">
        <v>11</v>
      </c>
      <c r="B2835" t="s">
        <v>9</v>
      </c>
      <c r="C2835">
        <v>0</v>
      </c>
      <c r="D2835">
        <v>0</v>
      </c>
      <c r="E2835" t="s">
        <v>9</v>
      </c>
      <c r="F2835">
        <v>3</v>
      </c>
      <c r="G2835">
        <v>2</v>
      </c>
      <c r="H2835" t="s">
        <v>8</v>
      </c>
      <c r="I2835">
        <f t="shared" si="176"/>
        <v>1</v>
      </c>
      <c r="J2835">
        <f>IF(Table2[[#This Row],[Drained_after_socializing]]="Yes",1,IF(Table2[[#This Row],[Drained_after_socializing]]="No",0,""))</f>
        <v>1</v>
      </c>
      <c r="K2835">
        <f t="shared" si="177"/>
        <v>1</v>
      </c>
      <c r="L2835" t="str">
        <f t="shared" si="178"/>
        <v>High</v>
      </c>
      <c r="M2835">
        <f t="shared" si="179"/>
        <v>0</v>
      </c>
    </row>
    <row r="2836" spans="1:13" x14ac:dyDescent="0.35">
      <c r="A2836">
        <v>8</v>
      </c>
      <c r="B2836" t="s">
        <v>9</v>
      </c>
      <c r="C2836">
        <v>2</v>
      </c>
      <c r="D2836">
        <v>1</v>
      </c>
      <c r="E2836" t="s">
        <v>9</v>
      </c>
      <c r="F2836">
        <v>1</v>
      </c>
      <c r="G2836">
        <v>1</v>
      </c>
      <c r="H2836" t="s">
        <v>10</v>
      </c>
      <c r="I2836">
        <f t="shared" si="176"/>
        <v>1</v>
      </c>
      <c r="J2836">
        <f>IF(Table2[[#This Row],[Drained_after_socializing]]="Yes",1,IF(Table2[[#This Row],[Drained_after_socializing]]="No",0,""))</f>
        <v>1</v>
      </c>
      <c r="K2836">
        <f t="shared" si="177"/>
        <v>0</v>
      </c>
      <c r="L2836" t="str">
        <f t="shared" si="178"/>
        <v>High</v>
      </c>
      <c r="M2836">
        <f t="shared" si="179"/>
        <v>4.5061608304100043</v>
      </c>
    </row>
    <row r="2837" spans="1:13" x14ac:dyDescent="0.35">
      <c r="A2837">
        <v>1</v>
      </c>
      <c r="B2837" t="s">
        <v>7</v>
      </c>
      <c r="C2837">
        <v>8</v>
      </c>
      <c r="D2837">
        <v>5</v>
      </c>
      <c r="E2837" t="s">
        <v>7</v>
      </c>
      <c r="F2837">
        <v>11</v>
      </c>
      <c r="G2837">
        <v>8</v>
      </c>
      <c r="H2837" t="s">
        <v>10</v>
      </c>
      <c r="I2837">
        <f t="shared" si="176"/>
        <v>0</v>
      </c>
      <c r="J2837">
        <f>IF(Table2[[#This Row],[Drained_after_socializing]]="Yes",1,IF(Table2[[#This Row],[Drained_after_socializing]]="No",0,""))</f>
        <v>0</v>
      </c>
      <c r="K2837">
        <f t="shared" si="177"/>
        <v>0</v>
      </c>
      <c r="L2837" t="str">
        <f t="shared" si="178"/>
        <v>Low</v>
      </c>
      <c r="M2837">
        <f t="shared" si="179"/>
        <v>4.5061608304100043</v>
      </c>
    </row>
    <row r="2838" spans="1:13" x14ac:dyDescent="0.35">
      <c r="A2838">
        <v>4</v>
      </c>
      <c r="B2838" t="s">
        <v>9</v>
      </c>
      <c r="C2838">
        <v>1</v>
      </c>
      <c r="D2838">
        <v>0</v>
      </c>
      <c r="E2838" t="s">
        <v>9</v>
      </c>
      <c r="F2838">
        <v>4</v>
      </c>
      <c r="G2838">
        <v>1</v>
      </c>
      <c r="H2838" t="s">
        <v>10</v>
      </c>
      <c r="I2838">
        <f t="shared" si="176"/>
        <v>1</v>
      </c>
      <c r="J2838">
        <f>IF(Table2[[#This Row],[Drained_after_socializing]]="Yes",1,IF(Table2[[#This Row],[Drained_after_socializing]]="No",0,""))</f>
        <v>1</v>
      </c>
      <c r="K2838">
        <f t="shared" si="177"/>
        <v>0</v>
      </c>
      <c r="L2838" t="str">
        <f t="shared" si="178"/>
        <v>Medium</v>
      </c>
      <c r="M2838">
        <f t="shared" si="179"/>
        <v>4.5061608304100043</v>
      </c>
    </row>
    <row r="2839" spans="1:13" x14ac:dyDescent="0.35">
      <c r="A2839">
        <v>2</v>
      </c>
      <c r="B2839" t="s">
        <v>7</v>
      </c>
      <c r="C2839">
        <v>5</v>
      </c>
      <c r="D2839">
        <v>4</v>
      </c>
      <c r="E2839" t="s">
        <v>7</v>
      </c>
      <c r="F2839">
        <v>6</v>
      </c>
      <c r="G2839">
        <v>7</v>
      </c>
      <c r="H2839" t="s">
        <v>8</v>
      </c>
      <c r="I2839">
        <f t="shared" si="176"/>
        <v>0</v>
      </c>
      <c r="J2839">
        <f>IF(Table2[[#This Row],[Drained_after_socializing]]="Yes",1,IF(Table2[[#This Row],[Drained_after_socializing]]="No",0,""))</f>
        <v>0</v>
      </c>
      <c r="K2839">
        <f t="shared" si="177"/>
        <v>1</v>
      </c>
      <c r="L2839" t="str">
        <f t="shared" si="178"/>
        <v>Low</v>
      </c>
      <c r="M2839">
        <f t="shared" si="179"/>
        <v>0</v>
      </c>
    </row>
    <row r="2840" spans="1:13" x14ac:dyDescent="0.35">
      <c r="A2840">
        <v>7</v>
      </c>
      <c r="B2840" t="s">
        <v>9</v>
      </c>
      <c r="C2840">
        <v>3</v>
      </c>
      <c r="D2840">
        <v>1</v>
      </c>
      <c r="E2840" t="s">
        <v>9</v>
      </c>
      <c r="F2840">
        <v>6.2688629120000003</v>
      </c>
      <c r="G2840">
        <v>1</v>
      </c>
      <c r="H2840" t="s">
        <v>10</v>
      </c>
      <c r="I2840">
        <f t="shared" si="176"/>
        <v>1</v>
      </c>
      <c r="J2840">
        <f>IF(Table2[[#This Row],[Drained_after_socializing]]="Yes",1,IF(Table2[[#This Row],[Drained_after_socializing]]="No",0,""))</f>
        <v>1</v>
      </c>
      <c r="K2840">
        <f t="shared" si="177"/>
        <v>0</v>
      </c>
      <c r="L2840" t="str">
        <f t="shared" si="178"/>
        <v>Medium</v>
      </c>
      <c r="M2840">
        <f t="shared" si="179"/>
        <v>4.5061608304100043</v>
      </c>
    </row>
    <row r="2841" spans="1:13" x14ac:dyDescent="0.35">
      <c r="A2841">
        <v>7</v>
      </c>
      <c r="B2841" t="s">
        <v>9</v>
      </c>
      <c r="C2841">
        <v>2</v>
      </c>
      <c r="D2841">
        <v>2</v>
      </c>
      <c r="E2841" t="s">
        <v>9</v>
      </c>
      <c r="F2841">
        <v>1</v>
      </c>
      <c r="G2841">
        <v>1</v>
      </c>
      <c r="H2841" t="s">
        <v>8</v>
      </c>
      <c r="I2841">
        <f t="shared" si="176"/>
        <v>1</v>
      </c>
      <c r="J2841">
        <f>IF(Table2[[#This Row],[Drained_after_socializing]]="Yes",1,IF(Table2[[#This Row],[Drained_after_socializing]]="No",0,""))</f>
        <v>1</v>
      </c>
      <c r="K2841">
        <f t="shared" si="177"/>
        <v>1</v>
      </c>
      <c r="L2841" t="str">
        <f t="shared" si="178"/>
        <v>Medium</v>
      </c>
      <c r="M2841">
        <f t="shared" si="179"/>
        <v>0</v>
      </c>
    </row>
    <row r="2842" spans="1:13" x14ac:dyDescent="0.35">
      <c r="A2842">
        <v>2</v>
      </c>
      <c r="B2842" t="s">
        <v>7</v>
      </c>
      <c r="C2842">
        <v>8</v>
      </c>
      <c r="D2842">
        <v>6</v>
      </c>
      <c r="E2842" t="s">
        <v>7</v>
      </c>
      <c r="F2842">
        <v>12</v>
      </c>
      <c r="G2842">
        <v>4</v>
      </c>
      <c r="H2842" t="s">
        <v>8</v>
      </c>
      <c r="I2842">
        <f t="shared" si="176"/>
        <v>0</v>
      </c>
      <c r="J2842">
        <f>IF(Table2[[#This Row],[Drained_after_socializing]]="Yes",1,IF(Table2[[#This Row],[Drained_after_socializing]]="No",0,""))</f>
        <v>0</v>
      </c>
      <c r="K2842">
        <f t="shared" si="177"/>
        <v>1</v>
      </c>
      <c r="L2842" t="str">
        <f t="shared" si="178"/>
        <v>Low</v>
      </c>
      <c r="M2842">
        <f t="shared" si="179"/>
        <v>0</v>
      </c>
    </row>
    <row r="2843" spans="1:13" x14ac:dyDescent="0.35">
      <c r="A2843">
        <v>4</v>
      </c>
      <c r="B2843" t="s">
        <v>9</v>
      </c>
      <c r="C2843">
        <v>2</v>
      </c>
      <c r="D2843">
        <v>0</v>
      </c>
      <c r="E2843" t="s">
        <v>9</v>
      </c>
      <c r="F2843">
        <v>3</v>
      </c>
      <c r="G2843">
        <v>0</v>
      </c>
      <c r="H2843" t="s">
        <v>10</v>
      </c>
      <c r="I2843">
        <f t="shared" si="176"/>
        <v>1</v>
      </c>
      <c r="J2843">
        <f>IF(Table2[[#This Row],[Drained_after_socializing]]="Yes",1,IF(Table2[[#This Row],[Drained_after_socializing]]="No",0,""))</f>
        <v>1</v>
      </c>
      <c r="K2843">
        <f t="shared" si="177"/>
        <v>0</v>
      </c>
      <c r="L2843" t="str">
        <f t="shared" si="178"/>
        <v>Medium</v>
      </c>
      <c r="M2843">
        <f t="shared" si="179"/>
        <v>4.5061608304100043</v>
      </c>
    </row>
    <row r="2844" spans="1:13" x14ac:dyDescent="0.35">
      <c r="A2844">
        <v>2</v>
      </c>
      <c r="B2844" t="s">
        <v>7</v>
      </c>
      <c r="C2844">
        <v>8</v>
      </c>
      <c r="D2844">
        <v>5</v>
      </c>
      <c r="E2844" t="s">
        <v>7</v>
      </c>
      <c r="F2844">
        <v>12</v>
      </c>
      <c r="G2844">
        <v>5</v>
      </c>
      <c r="H2844" t="s">
        <v>8</v>
      </c>
      <c r="I2844">
        <f t="shared" si="176"/>
        <v>0</v>
      </c>
      <c r="J2844">
        <f>IF(Table2[[#This Row],[Drained_after_socializing]]="Yes",1,IF(Table2[[#This Row],[Drained_after_socializing]]="No",0,""))</f>
        <v>0</v>
      </c>
      <c r="K2844">
        <f t="shared" si="177"/>
        <v>1</v>
      </c>
      <c r="L2844" t="str">
        <f t="shared" si="178"/>
        <v>Low</v>
      </c>
      <c r="M2844">
        <f t="shared" si="179"/>
        <v>0</v>
      </c>
    </row>
    <row r="2845" spans="1:13" x14ac:dyDescent="0.35">
      <c r="A2845">
        <v>10</v>
      </c>
      <c r="B2845" t="s">
        <v>9</v>
      </c>
      <c r="C2845">
        <v>2</v>
      </c>
      <c r="D2845">
        <v>1</v>
      </c>
      <c r="E2845" t="s">
        <v>9</v>
      </c>
      <c r="F2845">
        <v>3</v>
      </c>
      <c r="G2845">
        <v>1</v>
      </c>
      <c r="H2845" t="s">
        <v>10</v>
      </c>
      <c r="I2845">
        <f t="shared" si="176"/>
        <v>1</v>
      </c>
      <c r="J2845">
        <f>IF(Table2[[#This Row],[Drained_after_socializing]]="Yes",1,IF(Table2[[#This Row],[Drained_after_socializing]]="No",0,""))</f>
        <v>1</v>
      </c>
      <c r="K2845">
        <f t="shared" si="177"/>
        <v>0</v>
      </c>
      <c r="L2845" t="str">
        <f t="shared" si="178"/>
        <v>High</v>
      </c>
      <c r="M2845">
        <f t="shared" si="179"/>
        <v>4.5061608304100043</v>
      </c>
    </row>
    <row r="2846" spans="1:13" x14ac:dyDescent="0.35">
      <c r="A2846">
        <v>11</v>
      </c>
      <c r="B2846" t="s">
        <v>9</v>
      </c>
      <c r="C2846">
        <v>1</v>
      </c>
      <c r="D2846">
        <v>0</v>
      </c>
      <c r="E2846" t="s">
        <v>9</v>
      </c>
      <c r="F2846">
        <v>3</v>
      </c>
      <c r="G2846">
        <v>2</v>
      </c>
      <c r="H2846" t="s">
        <v>8</v>
      </c>
      <c r="I2846">
        <f t="shared" si="176"/>
        <v>1</v>
      </c>
      <c r="J2846">
        <f>IF(Table2[[#This Row],[Drained_after_socializing]]="Yes",1,IF(Table2[[#This Row],[Drained_after_socializing]]="No",0,""))</f>
        <v>1</v>
      </c>
      <c r="K2846">
        <f t="shared" si="177"/>
        <v>1</v>
      </c>
      <c r="L2846" t="str">
        <f t="shared" si="178"/>
        <v>High</v>
      </c>
      <c r="M2846">
        <f t="shared" si="179"/>
        <v>0</v>
      </c>
    </row>
    <row r="2847" spans="1:13" x14ac:dyDescent="0.35">
      <c r="A2847">
        <v>4</v>
      </c>
      <c r="B2847" t="s">
        <v>9</v>
      </c>
      <c r="C2847">
        <v>0</v>
      </c>
      <c r="D2847">
        <v>2</v>
      </c>
      <c r="E2847" t="s">
        <v>9</v>
      </c>
      <c r="F2847">
        <v>5</v>
      </c>
      <c r="G2847">
        <v>2</v>
      </c>
      <c r="H2847" t="s">
        <v>10</v>
      </c>
      <c r="I2847">
        <f t="shared" si="176"/>
        <v>1</v>
      </c>
      <c r="J2847">
        <f>IF(Table2[[#This Row],[Drained_after_socializing]]="Yes",1,IF(Table2[[#This Row],[Drained_after_socializing]]="No",0,""))</f>
        <v>1</v>
      </c>
      <c r="K2847">
        <f t="shared" si="177"/>
        <v>0</v>
      </c>
      <c r="L2847" t="str">
        <f t="shared" si="178"/>
        <v>Medium</v>
      </c>
      <c r="M2847">
        <f t="shared" si="179"/>
        <v>4.5061608304100043</v>
      </c>
    </row>
    <row r="2848" spans="1:13" x14ac:dyDescent="0.35">
      <c r="A2848">
        <v>0</v>
      </c>
      <c r="B2848" t="s">
        <v>7</v>
      </c>
      <c r="C2848">
        <v>5</v>
      </c>
      <c r="D2848">
        <v>6</v>
      </c>
      <c r="E2848" t="s">
        <v>7</v>
      </c>
      <c r="F2848">
        <v>12</v>
      </c>
      <c r="G2848">
        <v>7</v>
      </c>
      <c r="H2848" t="s">
        <v>8</v>
      </c>
      <c r="I2848">
        <f t="shared" si="176"/>
        <v>0</v>
      </c>
      <c r="J2848">
        <f>IF(Table2[[#This Row],[Drained_after_socializing]]="Yes",1,IF(Table2[[#This Row],[Drained_after_socializing]]="No",0,""))</f>
        <v>0</v>
      </c>
      <c r="K2848">
        <f t="shared" si="177"/>
        <v>1</v>
      </c>
      <c r="L2848" t="str">
        <f t="shared" si="178"/>
        <v>Low</v>
      </c>
      <c r="M2848">
        <f t="shared" si="179"/>
        <v>0</v>
      </c>
    </row>
    <row r="2849" spans="1:13" x14ac:dyDescent="0.35">
      <c r="A2849">
        <v>1</v>
      </c>
      <c r="B2849" t="s">
        <v>7</v>
      </c>
      <c r="C2849">
        <v>7</v>
      </c>
      <c r="D2849">
        <v>3</v>
      </c>
      <c r="E2849" t="s">
        <v>7</v>
      </c>
      <c r="F2849">
        <v>9</v>
      </c>
      <c r="G2849">
        <v>3</v>
      </c>
      <c r="H2849" t="s">
        <v>8</v>
      </c>
      <c r="I2849">
        <f t="shared" si="176"/>
        <v>0</v>
      </c>
      <c r="J2849">
        <f>IF(Table2[[#This Row],[Drained_after_socializing]]="Yes",1,IF(Table2[[#This Row],[Drained_after_socializing]]="No",0,""))</f>
        <v>0</v>
      </c>
      <c r="K2849">
        <f t="shared" si="177"/>
        <v>1</v>
      </c>
      <c r="L2849" t="str">
        <f t="shared" si="178"/>
        <v>Low</v>
      </c>
      <c r="M2849">
        <f t="shared" si="179"/>
        <v>0</v>
      </c>
    </row>
    <row r="2850" spans="1:13" x14ac:dyDescent="0.35">
      <c r="A2850">
        <v>1</v>
      </c>
      <c r="B2850" t="s">
        <v>7</v>
      </c>
      <c r="C2850">
        <v>8</v>
      </c>
      <c r="D2850">
        <v>4</v>
      </c>
      <c r="E2850" t="s">
        <v>7</v>
      </c>
      <c r="F2850">
        <v>5</v>
      </c>
      <c r="G2850">
        <v>5</v>
      </c>
      <c r="H2850" t="s">
        <v>8</v>
      </c>
      <c r="I2850">
        <f t="shared" si="176"/>
        <v>0</v>
      </c>
      <c r="J2850">
        <f>IF(Table2[[#This Row],[Drained_after_socializing]]="Yes",1,IF(Table2[[#This Row],[Drained_after_socializing]]="No",0,""))</f>
        <v>0</v>
      </c>
      <c r="K2850">
        <f t="shared" si="177"/>
        <v>1</v>
      </c>
      <c r="L2850" t="str">
        <f t="shared" si="178"/>
        <v>Low</v>
      </c>
      <c r="M2850">
        <f t="shared" si="179"/>
        <v>0</v>
      </c>
    </row>
    <row r="2851" spans="1:13" x14ac:dyDescent="0.35">
      <c r="A2851">
        <v>2</v>
      </c>
      <c r="B2851" t="s">
        <v>7</v>
      </c>
      <c r="C2851">
        <v>4</v>
      </c>
      <c r="D2851">
        <v>5</v>
      </c>
      <c r="E2851" t="s">
        <v>7</v>
      </c>
      <c r="F2851">
        <v>6</v>
      </c>
      <c r="G2851">
        <v>4</v>
      </c>
      <c r="H2851" t="s">
        <v>8</v>
      </c>
      <c r="I2851">
        <f t="shared" si="176"/>
        <v>0</v>
      </c>
      <c r="J2851">
        <f>IF(Table2[[#This Row],[Drained_after_socializing]]="Yes",1,IF(Table2[[#This Row],[Drained_after_socializing]]="No",0,""))</f>
        <v>0</v>
      </c>
      <c r="K2851">
        <f t="shared" si="177"/>
        <v>1</v>
      </c>
      <c r="L2851" t="str">
        <f t="shared" si="178"/>
        <v>Low</v>
      </c>
      <c r="M2851">
        <f t="shared" si="179"/>
        <v>0</v>
      </c>
    </row>
    <row r="2852" spans="1:13" x14ac:dyDescent="0.35">
      <c r="A2852">
        <v>0</v>
      </c>
      <c r="B2852" t="s">
        <v>7</v>
      </c>
      <c r="C2852">
        <v>9</v>
      </c>
      <c r="D2852">
        <v>3</v>
      </c>
      <c r="E2852" t="s">
        <v>7</v>
      </c>
      <c r="F2852">
        <v>11</v>
      </c>
      <c r="G2852">
        <v>3</v>
      </c>
      <c r="H2852" t="s">
        <v>8</v>
      </c>
      <c r="I2852">
        <f t="shared" si="176"/>
        <v>0</v>
      </c>
      <c r="J2852">
        <f>IF(Table2[[#This Row],[Drained_after_socializing]]="Yes",1,IF(Table2[[#This Row],[Drained_after_socializing]]="No",0,""))</f>
        <v>0</v>
      </c>
      <c r="K2852">
        <f t="shared" si="177"/>
        <v>1</v>
      </c>
      <c r="L2852" t="str">
        <f t="shared" si="178"/>
        <v>Low</v>
      </c>
      <c r="M2852">
        <f t="shared" si="179"/>
        <v>0</v>
      </c>
    </row>
    <row r="2853" spans="1:13" x14ac:dyDescent="0.35">
      <c r="A2853">
        <v>1</v>
      </c>
      <c r="B2853" t="s">
        <v>7</v>
      </c>
      <c r="C2853">
        <v>4</v>
      </c>
      <c r="D2853">
        <v>3</v>
      </c>
      <c r="E2853" t="s">
        <v>7</v>
      </c>
      <c r="F2853">
        <v>10</v>
      </c>
      <c r="G2853">
        <v>4</v>
      </c>
      <c r="H2853" t="s">
        <v>8</v>
      </c>
      <c r="I2853">
        <f t="shared" si="176"/>
        <v>0</v>
      </c>
      <c r="J2853">
        <f>IF(Table2[[#This Row],[Drained_after_socializing]]="Yes",1,IF(Table2[[#This Row],[Drained_after_socializing]]="No",0,""))</f>
        <v>0</v>
      </c>
      <c r="K2853">
        <f t="shared" si="177"/>
        <v>1</v>
      </c>
      <c r="L2853" t="str">
        <f t="shared" si="178"/>
        <v>Low</v>
      </c>
      <c r="M2853">
        <f t="shared" si="179"/>
        <v>0</v>
      </c>
    </row>
    <row r="2854" spans="1:13" x14ac:dyDescent="0.35">
      <c r="A2854">
        <v>10</v>
      </c>
      <c r="B2854" t="s">
        <v>9</v>
      </c>
      <c r="C2854">
        <v>2</v>
      </c>
      <c r="D2854">
        <v>0</v>
      </c>
      <c r="E2854" t="s">
        <v>9</v>
      </c>
      <c r="F2854">
        <v>3</v>
      </c>
      <c r="G2854">
        <v>1</v>
      </c>
      <c r="H2854" t="s">
        <v>8</v>
      </c>
      <c r="I2854">
        <f t="shared" si="176"/>
        <v>1</v>
      </c>
      <c r="J2854">
        <f>IF(Table2[[#This Row],[Drained_after_socializing]]="Yes",1,IF(Table2[[#This Row],[Drained_after_socializing]]="No",0,""))</f>
        <v>1</v>
      </c>
      <c r="K2854">
        <f t="shared" si="177"/>
        <v>1</v>
      </c>
      <c r="L2854" t="str">
        <f t="shared" si="178"/>
        <v>High</v>
      </c>
      <c r="M2854">
        <f t="shared" si="179"/>
        <v>0</v>
      </c>
    </row>
    <row r="2855" spans="1:13" x14ac:dyDescent="0.35">
      <c r="A2855">
        <v>1</v>
      </c>
      <c r="B2855" t="s">
        <v>7</v>
      </c>
      <c r="C2855">
        <v>5</v>
      </c>
      <c r="D2855">
        <v>5</v>
      </c>
      <c r="E2855" t="s">
        <v>7</v>
      </c>
      <c r="F2855">
        <v>13</v>
      </c>
      <c r="G2855">
        <v>6</v>
      </c>
      <c r="H2855" t="s">
        <v>8</v>
      </c>
      <c r="I2855">
        <f t="shared" si="176"/>
        <v>0</v>
      </c>
      <c r="J2855">
        <f>IF(Table2[[#This Row],[Drained_after_socializing]]="Yes",1,IF(Table2[[#This Row],[Drained_after_socializing]]="No",0,""))</f>
        <v>0</v>
      </c>
      <c r="K2855">
        <f t="shared" si="177"/>
        <v>1</v>
      </c>
      <c r="L2855" t="str">
        <f t="shared" si="178"/>
        <v>Low</v>
      </c>
      <c r="M2855">
        <f t="shared" si="179"/>
        <v>0</v>
      </c>
    </row>
    <row r="2856" spans="1:13" x14ac:dyDescent="0.35">
      <c r="A2856">
        <v>5</v>
      </c>
      <c r="B2856" t="s">
        <v>9</v>
      </c>
      <c r="C2856">
        <v>0</v>
      </c>
      <c r="D2856">
        <v>2</v>
      </c>
      <c r="E2856" t="s">
        <v>9</v>
      </c>
      <c r="F2856">
        <v>5</v>
      </c>
      <c r="G2856">
        <v>1</v>
      </c>
      <c r="H2856" t="s">
        <v>10</v>
      </c>
      <c r="I2856">
        <f t="shared" si="176"/>
        <v>1</v>
      </c>
      <c r="J2856">
        <f>IF(Table2[[#This Row],[Drained_after_socializing]]="Yes",1,IF(Table2[[#This Row],[Drained_after_socializing]]="No",0,""))</f>
        <v>1</v>
      </c>
      <c r="K2856">
        <f t="shared" si="177"/>
        <v>0</v>
      </c>
      <c r="L2856" t="str">
        <f t="shared" si="178"/>
        <v>Medium</v>
      </c>
      <c r="M2856">
        <f t="shared" si="179"/>
        <v>4.5061608304100043</v>
      </c>
    </row>
    <row r="2857" spans="1:13" x14ac:dyDescent="0.35">
      <c r="A2857">
        <v>1</v>
      </c>
      <c r="B2857" t="s">
        <v>7</v>
      </c>
      <c r="C2857">
        <v>9</v>
      </c>
      <c r="D2857">
        <v>4</v>
      </c>
      <c r="E2857" t="s">
        <v>7</v>
      </c>
      <c r="F2857">
        <v>10</v>
      </c>
      <c r="G2857">
        <v>8</v>
      </c>
      <c r="H2857" t="s">
        <v>8</v>
      </c>
      <c r="I2857">
        <f t="shared" si="176"/>
        <v>0</v>
      </c>
      <c r="J2857">
        <f>IF(Table2[[#This Row],[Drained_after_socializing]]="Yes",1,IF(Table2[[#This Row],[Drained_after_socializing]]="No",0,""))</f>
        <v>0</v>
      </c>
      <c r="K2857">
        <f t="shared" si="177"/>
        <v>1</v>
      </c>
      <c r="L2857" t="str">
        <f t="shared" si="178"/>
        <v>Low</v>
      </c>
      <c r="M2857">
        <f t="shared" si="179"/>
        <v>0</v>
      </c>
    </row>
    <row r="2858" spans="1:13" x14ac:dyDescent="0.35">
      <c r="A2858">
        <v>1</v>
      </c>
      <c r="B2858" t="s">
        <v>7</v>
      </c>
      <c r="C2858">
        <v>7</v>
      </c>
      <c r="D2858">
        <v>5</v>
      </c>
      <c r="E2858" t="s">
        <v>7</v>
      </c>
      <c r="F2858">
        <v>10</v>
      </c>
      <c r="G2858">
        <v>5</v>
      </c>
      <c r="H2858" t="s">
        <v>8</v>
      </c>
      <c r="I2858">
        <f t="shared" si="176"/>
        <v>0</v>
      </c>
      <c r="J2858">
        <f>IF(Table2[[#This Row],[Drained_after_socializing]]="Yes",1,IF(Table2[[#This Row],[Drained_after_socializing]]="No",0,""))</f>
        <v>0</v>
      </c>
      <c r="K2858">
        <f t="shared" si="177"/>
        <v>1</v>
      </c>
      <c r="L2858" t="str">
        <f t="shared" si="178"/>
        <v>Low</v>
      </c>
      <c r="M2858">
        <f t="shared" si="179"/>
        <v>0</v>
      </c>
    </row>
    <row r="2859" spans="1:13" x14ac:dyDescent="0.35">
      <c r="A2859">
        <v>2</v>
      </c>
      <c r="B2859" t="s">
        <v>7</v>
      </c>
      <c r="C2859">
        <v>5</v>
      </c>
      <c r="D2859">
        <v>3</v>
      </c>
      <c r="E2859" t="s">
        <v>7</v>
      </c>
      <c r="F2859">
        <v>9</v>
      </c>
      <c r="G2859">
        <v>3</v>
      </c>
      <c r="H2859" t="s">
        <v>8</v>
      </c>
      <c r="I2859">
        <f t="shared" si="176"/>
        <v>0</v>
      </c>
      <c r="J2859">
        <f>IF(Table2[[#This Row],[Drained_after_socializing]]="Yes",1,IF(Table2[[#This Row],[Drained_after_socializing]]="No",0,""))</f>
        <v>0</v>
      </c>
      <c r="K2859">
        <f t="shared" si="177"/>
        <v>1</v>
      </c>
      <c r="L2859" t="str">
        <f t="shared" si="178"/>
        <v>Low</v>
      </c>
      <c r="M2859">
        <f t="shared" si="179"/>
        <v>0</v>
      </c>
    </row>
    <row r="2860" spans="1:13" x14ac:dyDescent="0.35">
      <c r="A2860">
        <v>1</v>
      </c>
      <c r="B2860" t="s">
        <v>7</v>
      </c>
      <c r="C2860">
        <v>9</v>
      </c>
      <c r="D2860">
        <v>5</v>
      </c>
      <c r="E2860" t="s">
        <v>7</v>
      </c>
      <c r="F2860">
        <v>11</v>
      </c>
      <c r="G2860">
        <v>8</v>
      </c>
      <c r="H2860" t="s">
        <v>10</v>
      </c>
      <c r="I2860">
        <f t="shared" si="176"/>
        <v>0</v>
      </c>
      <c r="J2860">
        <f>IF(Table2[[#This Row],[Drained_after_socializing]]="Yes",1,IF(Table2[[#This Row],[Drained_after_socializing]]="No",0,""))</f>
        <v>0</v>
      </c>
      <c r="K2860">
        <f t="shared" si="177"/>
        <v>0</v>
      </c>
      <c r="L2860" t="str">
        <f t="shared" si="178"/>
        <v>Low</v>
      </c>
      <c r="M2860">
        <f t="shared" si="179"/>
        <v>4.5061608304100043</v>
      </c>
    </row>
    <row r="2861" spans="1:13" x14ac:dyDescent="0.35">
      <c r="A2861">
        <v>2</v>
      </c>
      <c r="B2861" t="s">
        <v>7</v>
      </c>
      <c r="C2861">
        <v>7</v>
      </c>
      <c r="D2861">
        <v>4</v>
      </c>
      <c r="E2861" t="s">
        <v>7</v>
      </c>
      <c r="F2861">
        <v>13</v>
      </c>
      <c r="G2861">
        <v>7</v>
      </c>
      <c r="H2861" t="s">
        <v>8</v>
      </c>
      <c r="I2861">
        <f t="shared" si="176"/>
        <v>0</v>
      </c>
      <c r="J2861">
        <f>IF(Table2[[#This Row],[Drained_after_socializing]]="Yes",1,IF(Table2[[#This Row],[Drained_after_socializing]]="No",0,""))</f>
        <v>0</v>
      </c>
      <c r="K2861">
        <f t="shared" si="177"/>
        <v>1</v>
      </c>
      <c r="L2861" t="str">
        <f t="shared" si="178"/>
        <v>Low</v>
      </c>
      <c r="M2861">
        <f t="shared" si="179"/>
        <v>0</v>
      </c>
    </row>
    <row r="2862" spans="1:13" x14ac:dyDescent="0.35">
      <c r="A2862">
        <v>5</v>
      </c>
      <c r="B2862" t="s">
        <v>9</v>
      </c>
      <c r="C2862">
        <v>2</v>
      </c>
      <c r="D2862">
        <v>1</v>
      </c>
      <c r="E2862" t="s">
        <v>9</v>
      </c>
      <c r="F2862">
        <v>2</v>
      </c>
      <c r="G2862">
        <v>2</v>
      </c>
      <c r="H2862" t="s">
        <v>10</v>
      </c>
      <c r="I2862">
        <f t="shared" si="176"/>
        <v>1</v>
      </c>
      <c r="J2862">
        <f>IF(Table2[[#This Row],[Drained_after_socializing]]="Yes",1,IF(Table2[[#This Row],[Drained_after_socializing]]="No",0,""))</f>
        <v>1</v>
      </c>
      <c r="K2862">
        <f t="shared" si="177"/>
        <v>0</v>
      </c>
      <c r="L2862" t="str">
        <f t="shared" si="178"/>
        <v>Medium</v>
      </c>
      <c r="M2862">
        <f t="shared" si="179"/>
        <v>4.5061608304100043</v>
      </c>
    </row>
    <row r="2863" spans="1:13" x14ac:dyDescent="0.35">
      <c r="A2863">
        <v>1</v>
      </c>
      <c r="B2863" t="s">
        <v>7</v>
      </c>
      <c r="C2863">
        <v>6</v>
      </c>
      <c r="D2863">
        <v>5</v>
      </c>
      <c r="E2863" t="s">
        <v>7</v>
      </c>
      <c r="F2863">
        <v>14</v>
      </c>
      <c r="G2863">
        <v>5</v>
      </c>
      <c r="H2863" t="s">
        <v>8</v>
      </c>
      <c r="I2863">
        <f t="shared" si="176"/>
        <v>0</v>
      </c>
      <c r="J2863">
        <f>IF(Table2[[#This Row],[Drained_after_socializing]]="Yes",1,IF(Table2[[#This Row],[Drained_after_socializing]]="No",0,""))</f>
        <v>0</v>
      </c>
      <c r="K2863">
        <f t="shared" si="177"/>
        <v>1</v>
      </c>
      <c r="L2863" t="str">
        <f t="shared" si="178"/>
        <v>Low</v>
      </c>
      <c r="M2863">
        <f t="shared" si="179"/>
        <v>0</v>
      </c>
    </row>
    <row r="2864" spans="1:13" x14ac:dyDescent="0.35">
      <c r="A2864">
        <v>9</v>
      </c>
      <c r="B2864" t="s">
        <v>9</v>
      </c>
      <c r="C2864">
        <v>2</v>
      </c>
      <c r="D2864">
        <v>0</v>
      </c>
      <c r="E2864" t="s">
        <v>9</v>
      </c>
      <c r="F2864">
        <v>3</v>
      </c>
      <c r="G2864">
        <v>2</v>
      </c>
      <c r="H2864" t="s">
        <v>10</v>
      </c>
      <c r="I2864">
        <f t="shared" si="176"/>
        <v>1</v>
      </c>
      <c r="J2864">
        <f>IF(Table2[[#This Row],[Drained_after_socializing]]="Yes",1,IF(Table2[[#This Row],[Drained_after_socializing]]="No",0,""))</f>
        <v>1</v>
      </c>
      <c r="K2864">
        <f t="shared" si="177"/>
        <v>0</v>
      </c>
      <c r="L2864" t="str">
        <f t="shared" si="178"/>
        <v>High</v>
      </c>
      <c r="M2864">
        <f t="shared" si="179"/>
        <v>4.5061608304100043</v>
      </c>
    </row>
    <row r="2865" spans="1:13" x14ac:dyDescent="0.35">
      <c r="A2865">
        <v>1</v>
      </c>
      <c r="B2865" t="s">
        <v>7</v>
      </c>
      <c r="C2865">
        <v>4</v>
      </c>
      <c r="D2865">
        <v>6</v>
      </c>
      <c r="E2865" t="s">
        <v>7</v>
      </c>
      <c r="F2865">
        <v>9</v>
      </c>
      <c r="G2865">
        <v>5</v>
      </c>
      <c r="H2865" t="s">
        <v>8</v>
      </c>
      <c r="I2865">
        <f t="shared" si="176"/>
        <v>0</v>
      </c>
      <c r="J2865">
        <f>IF(Table2[[#This Row],[Drained_after_socializing]]="Yes",1,IF(Table2[[#This Row],[Drained_after_socializing]]="No",0,""))</f>
        <v>0</v>
      </c>
      <c r="K2865">
        <f t="shared" si="177"/>
        <v>1</v>
      </c>
      <c r="L2865" t="str">
        <f t="shared" si="178"/>
        <v>Low</v>
      </c>
      <c r="M2865">
        <f t="shared" si="179"/>
        <v>0</v>
      </c>
    </row>
    <row r="2866" spans="1:13" x14ac:dyDescent="0.35">
      <c r="A2866">
        <v>2</v>
      </c>
      <c r="B2866" t="s">
        <v>7</v>
      </c>
      <c r="C2866">
        <v>4</v>
      </c>
      <c r="D2866">
        <v>4</v>
      </c>
      <c r="E2866" t="s">
        <v>7</v>
      </c>
      <c r="F2866">
        <v>8</v>
      </c>
      <c r="G2866">
        <v>7</v>
      </c>
      <c r="H2866" t="s">
        <v>8</v>
      </c>
      <c r="I2866">
        <f t="shared" si="176"/>
        <v>0</v>
      </c>
      <c r="J2866">
        <f>IF(Table2[[#This Row],[Drained_after_socializing]]="Yes",1,IF(Table2[[#This Row],[Drained_after_socializing]]="No",0,""))</f>
        <v>0</v>
      </c>
      <c r="K2866">
        <f t="shared" si="177"/>
        <v>1</v>
      </c>
      <c r="L2866" t="str">
        <f t="shared" si="178"/>
        <v>Low</v>
      </c>
      <c r="M2866">
        <f t="shared" si="179"/>
        <v>0</v>
      </c>
    </row>
    <row r="2867" spans="1:13" x14ac:dyDescent="0.35">
      <c r="A2867">
        <v>1</v>
      </c>
      <c r="B2867" t="s">
        <v>7</v>
      </c>
      <c r="C2867">
        <v>6</v>
      </c>
      <c r="D2867">
        <v>7</v>
      </c>
      <c r="E2867" t="s">
        <v>7</v>
      </c>
      <c r="F2867">
        <v>13</v>
      </c>
      <c r="G2867">
        <v>7</v>
      </c>
      <c r="H2867" t="s">
        <v>10</v>
      </c>
      <c r="I2867">
        <f t="shared" si="176"/>
        <v>0</v>
      </c>
      <c r="J2867">
        <f>IF(Table2[[#This Row],[Drained_after_socializing]]="Yes",1,IF(Table2[[#This Row],[Drained_after_socializing]]="No",0,""))</f>
        <v>0</v>
      </c>
      <c r="K2867">
        <f t="shared" si="177"/>
        <v>0</v>
      </c>
      <c r="L2867" t="str">
        <f t="shared" si="178"/>
        <v>Low</v>
      </c>
      <c r="M2867">
        <f t="shared" si="179"/>
        <v>4.5061608304100043</v>
      </c>
    </row>
    <row r="2868" spans="1:13" x14ac:dyDescent="0.35">
      <c r="A2868">
        <v>3</v>
      </c>
      <c r="B2868" t="s">
        <v>7</v>
      </c>
      <c r="C2868">
        <v>8</v>
      </c>
      <c r="D2868">
        <v>3</v>
      </c>
      <c r="E2868" t="s">
        <v>7</v>
      </c>
      <c r="F2868">
        <v>6</v>
      </c>
      <c r="G2868">
        <v>7</v>
      </c>
      <c r="H2868" t="s">
        <v>8</v>
      </c>
      <c r="I2868">
        <f t="shared" si="176"/>
        <v>0</v>
      </c>
      <c r="J2868">
        <f>IF(Table2[[#This Row],[Drained_after_socializing]]="Yes",1,IF(Table2[[#This Row],[Drained_after_socializing]]="No",0,""))</f>
        <v>0</v>
      </c>
      <c r="K2868">
        <f t="shared" si="177"/>
        <v>1</v>
      </c>
      <c r="L2868" t="str">
        <f t="shared" si="178"/>
        <v>Low</v>
      </c>
      <c r="M2868">
        <f t="shared" si="179"/>
        <v>0</v>
      </c>
    </row>
    <row r="2869" spans="1:13" x14ac:dyDescent="0.35">
      <c r="A2869">
        <v>8</v>
      </c>
      <c r="B2869" t="s">
        <v>9</v>
      </c>
      <c r="C2869">
        <v>3</v>
      </c>
      <c r="D2869">
        <v>3</v>
      </c>
      <c r="E2869" t="s">
        <v>9</v>
      </c>
      <c r="F2869">
        <v>4</v>
      </c>
      <c r="G2869">
        <v>2</v>
      </c>
      <c r="H2869" t="s">
        <v>10</v>
      </c>
      <c r="I2869">
        <f t="shared" si="176"/>
        <v>1</v>
      </c>
      <c r="J2869">
        <f>IF(Table2[[#This Row],[Drained_after_socializing]]="Yes",1,IF(Table2[[#This Row],[Drained_after_socializing]]="No",0,""))</f>
        <v>1</v>
      </c>
      <c r="K2869">
        <f t="shared" si="177"/>
        <v>0</v>
      </c>
      <c r="L2869" t="str">
        <f t="shared" si="178"/>
        <v>High</v>
      </c>
      <c r="M2869">
        <f t="shared" si="179"/>
        <v>4.5061608304100043</v>
      </c>
    </row>
    <row r="2870" spans="1:13" x14ac:dyDescent="0.35">
      <c r="A2870">
        <v>2</v>
      </c>
      <c r="B2870" t="s">
        <v>7</v>
      </c>
      <c r="C2870">
        <v>5</v>
      </c>
      <c r="D2870">
        <v>4</v>
      </c>
      <c r="E2870" t="s">
        <v>7</v>
      </c>
      <c r="F2870">
        <v>7</v>
      </c>
      <c r="G2870">
        <v>8</v>
      </c>
      <c r="H2870" t="s">
        <v>8</v>
      </c>
      <c r="I2870">
        <f t="shared" si="176"/>
        <v>0</v>
      </c>
      <c r="J2870">
        <f>IF(Table2[[#This Row],[Drained_after_socializing]]="Yes",1,IF(Table2[[#This Row],[Drained_after_socializing]]="No",0,""))</f>
        <v>0</v>
      </c>
      <c r="K2870">
        <f t="shared" si="177"/>
        <v>1</v>
      </c>
      <c r="L2870" t="str">
        <f t="shared" si="178"/>
        <v>Low</v>
      </c>
      <c r="M2870">
        <f t="shared" si="179"/>
        <v>0</v>
      </c>
    </row>
    <row r="2871" spans="1:13" x14ac:dyDescent="0.35">
      <c r="A2871">
        <v>2</v>
      </c>
      <c r="B2871" t="s">
        <v>7</v>
      </c>
      <c r="C2871">
        <v>7</v>
      </c>
      <c r="D2871">
        <v>5</v>
      </c>
      <c r="E2871" t="s">
        <v>7</v>
      </c>
      <c r="F2871">
        <v>14</v>
      </c>
      <c r="G2871">
        <v>3</v>
      </c>
      <c r="H2871" t="s">
        <v>8</v>
      </c>
      <c r="I2871">
        <f t="shared" si="176"/>
        <v>0</v>
      </c>
      <c r="J2871">
        <f>IF(Table2[[#This Row],[Drained_after_socializing]]="Yes",1,IF(Table2[[#This Row],[Drained_after_socializing]]="No",0,""))</f>
        <v>0</v>
      </c>
      <c r="K2871">
        <f t="shared" si="177"/>
        <v>1</v>
      </c>
      <c r="L2871" t="str">
        <f t="shared" si="178"/>
        <v>Low</v>
      </c>
      <c r="M2871">
        <f t="shared" si="179"/>
        <v>0</v>
      </c>
    </row>
    <row r="2872" spans="1:13" x14ac:dyDescent="0.35">
      <c r="A2872">
        <v>2</v>
      </c>
      <c r="B2872" t="s">
        <v>7</v>
      </c>
      <c r="C2872">
        <v>5</v>
      </c>
      <c r="D2872">
        <v>3</v>
      </c>
      <c r="E2872" t="s">
        <v>7</v>
      </c>
      <c r="F2872">
        <v>7</v>
      </c>
      <c r="G2872">
        <v>4</v>
      </c>
      <c r="H2872" t="s">
        <v>8</v>
      </c>
      <c r="I2872">
        <f t="shared" si="176"/>
        <v>0</v>
      </c>
      <c r="J2872">
        <f>IF(Table2[[#This Row],[Drained_after_socializing]]="Yes",1,IF(Table2[[#This Row],[Drained_after_socializing]]="No",0,""))</f>
        <v>0</v>
      </c>
      <c r="K2872">
        <f t="shared" si="177"/>
        <v>1</v>
      </c>
      <c r="L2872" t="str">
        <f t="shared" si="178"/>
        <v>Low</v>
      </c>
      <c r="M2872">
        <f t="shared" si="179"/>
        <v>0</v>
      </c>
    </row>
    <row r="2873" spans="1:13" x14ac:dyDescent="0.35">
      <c r="A2873">
        <v>3</v>
      </c>
      <c r="B2873" t="s">
        <v>7</v>
      </c>
      <c r="C2873">
        <v>5</v>
      </c>
      <c r="D2873">
        <v>4</v>
      </c>
      <c r="E2873" t="s">
        <v>7</v>
      </c>
      <c r="F2873">
        <v>7</v>
      </c>
      <c r="G2873">
        <v>4</v>
      </c>
      <c r="H2873" t="s">
        <v>8</v>
      </c>
      <c r="I2873">
        <f t="shared" si="176"/>
        <v>0</v>
      </c>
      <c r="J2873">
        <f>IF(Table2[[#This Row],[Drained_after_socializing]]="Yes",1,IF(Table2[[#This Row],[Drained_after_socializing]]="No",0,""))</f>
        <v>0</v>
      </c>
      <c r="K2873">
        <f t="shared" si="177"/>
        <v>1</v>
      </c>
      <c r="L2873" t="str">
        <f t="shared" si="178"/>
        <v>Low</v>
      </c>
      <c r="M2873">
        <f t="shared" si="179"/>
        <v>0</v>
      </c>
    </row>
    <row r="2874" spans="1:13" x14ac:dyDescent="0.35">
      <c r="A2874">
        <v>0</v>
      </c>
      <c r="B2874" t="s">
        <v>7</v>
      </c>
      <c r="C2874">
        <v>6</v>
      </c>
      <c r="D2874">
        <v>4</v>
      </c>
      <c r="E2874" t="s">
        <v>7</v>
      </c>
      <c r="F2874">
        <v>13</v>
      </c>
      <c r="G2874">
        <v>3</v>
      </c>
      <c r="H2874" t="s">
        <v>8</v>
      </c>
      <c r="I2874">
        <f t="shared" si="176"/>
        <v>0</v>
      </c>
      <c r="J2874">
        <f>IF(Table2[[#This Row],[Drained_after_socializing]]="Yes",1,IF(Table2[[#This Row],[Drained_after_socializing]]="No",0,""))</f>
        <v>0</v>
      </c>
      <c r="K2874">
        <f t="shared" si="177"/>
        <v>1</v>
      </c>
      <c r="L2874" t="str">
        <f t="shared" si="178"/>
        <v>Low</v>
      </c>
      <c r="M2874">
        <f t="shared" si="179"/>
        <v>0</v>
      </c>
    </row>
    <row r="2875" spans="1:13" x14ac:dyDescent="0.35">
      <c r="A2875">
        <v>8</v>
      </c>
      <c r="B2875" t="s">
        <v>9</v>
      </c>
      <c r="C2875">
        <v>2</v>
      </c>
      <c r="D2875">
        <v>1</v>
      </c>
      <c r="E2875" t="s">
        <v>9</v>
      </c>
      <c r="F2875">
        <v>2</v>
      </c>
      <c r="G2875">
        <v>1</v>
      </c>
      <c r="H2875" t="s">
        <v>10</v>
      </c>
      <c r="I2875">
        <f t="shared" si="176"/>
        <v>1</v>
      </c>
      <c r="J2875">
        <f>IF(Table2[[#This Row],[Drained_after_socializing]]="Yes",1,IF(Table2[[#This Row],[Drained_after_socializing]]="No",0,""))</f>
        <v>1</v>
      </c>
      <c r="K2875">
        <f t="shared" si="177"/>
        <v>0</v>
      </c>
      <c r="L2875" t="str">
        <f t="shared" si="178"/>
        <v>High</v>
      </c>
      <c r="M2875">
        <f t="shared" si="179"/>
        <v>4.5061608304100043</v>
      </c>
    </row>
    <row r="2876" spans="1:13" x14ac:dyDescent="0.35">
      <c r="A2876">
        <v>4</v>
      </c>
      <c r="B2876" t="s">
        <v>9</v>
      </c>
      <c r="C2876">
        <v>1</v>
      </c>
      <c r="D2876">
        <v>2</v>
      </c>
      <c r="E2876" t="s">
        <v>9</v>
      </c>
      <c r="F2876">
        <v>5</v>
      </c>
      <c r="G2876">
        <v>0</v>
      </c>
      <c r="H2876" t="s">
        <v>10</v>
      </c>
      <c r="I2876">
        <f t="shared" si="176"/>
        <v>1</v>
      </c>
      <c r="J2876">
        <f>IF(Table2[[#This Row],[Drained_after_socializing]]="Yes",1,IF(Table2[[#This Row],[Drained_after_socializing]]="No",0,""))</f>
        <v>1</v>
      </c>
      <c r="K2876">
        <f t="shared" si="177"/>
        <v>0</v>
      </c>
      <c r="L2876" t="str">
        <f t="shared" si="178"/>
        <v>Medium</v>
      </c>
      <c r="M2876">
        <f t="shared" si="179"/>
        <v>4.5061608304100043</v>
      </c>
    </row>
    <row r="2877" spans="1:13" x14ac:dyDescent="0.35">
      <c r="A2877">
        <v>0</v>
      </c>
      <c r="B2877" t="s">
        <v>7</v>
      </c>
      <c r="C2877">
        <v>8</v>
      </c>
      <c r="D2877">
        <v>5</v>
      </c>
      <c r="E2877" t="s">
        <v>7</v>
      </c>
      <c r="F2877">
        <v>14</v>
      </c>
      <c r="G2877">
        <v>5</v>
      </c>
      <c r="H2877" t="s">
        <v>8</v>
      </c>
      <c r="I2877">
        <f t="shared" si="176"/>
        <v>0</v>
      </c>
      <c r="J2877">
        <f>IF(Table2[[#This Row],[Drained_after_socializing]]="Yes",1,IF(Table2[[#This Row],[Drained_after_socializing]]="No",0,""))</f>
        <v>0</v>
      </c>
      <c r="K2877">
        <f t="shared" si="177"/>
        <v>1</v>
      </c>
      <c r="L2877" t="str">
        <f t="shared" si="178"/>
        <v>Low</v>
      </c>
      <c r="M2877">
        <f t="shared" si="179"/>
        <v>0</v>
      </c>
    </row>
    <row r="2878" spans="1:13" x14ac:dyDescent="0.35">
      <c r="A2878">
        <v>1</v>
      </c>
      <c r="B2878" t="s">
        <v>7</v>
      </c>
      <c r="C2878">
        <v>7</v>
      </c>
      <c r="D2878">
        <v>6</v>
      </c>
      <c r="E2878" t="s">
        <v>7</v>
      </c>
      <c r="F2878">
        <v>5</v>
      </c>
      <c r="G2878">
        <v>9</v>
      </c>
      <c r="H2878" t="s">
        <v>8</v>
      </c>
      <c r="I2878">
        <f t="shared" si="176"/>
        <v>0</v>
      </c>
      <c r="J2878">
        <f>IF(Table2[[#This Row],[Drained_after_socializing]]="Yes",1,IF(Table2[[#This Row],[Drained_after_socializing]]="No",0,""))</f>
        <v>0</v>
      </c>
      <c r="K2878">
        <f t="shared" si="177"/>
        <v>1</v>
      </c>
      <c r="L2878" t="str">
        <f t="shared" si="178"/>
        <v>Low</v>
      </c>
      <c r="M2878">
        <f t="shared" si="179"/>
        <v>0</v>
      </c>
    </row>
    <row r="2879" spans="1:13" x14ac:dyDescent="0.35">
      <c r="A2879">
        <v>2</v>
      </c>
      <c r="B2879" t="s">
        <v>7</v>
      </c>
      <c r="C2879">
        <v>5</v>
      </c>
      <c r="D2879">
        <v>6</v>
      </c>
      <c r="E2879" t="s">
        <v>7</v>
      </c>
      <c r="F2879">
        <v>7</v>
      </c>
      <c r="G2879">
        <v>6</v>
      </c>
      <c r="H2879" t="s">
        <v>8</v>
      </c>
      <c r="I2879">
        <f t="shared" si="176"/>
        <v>0</v>
      </c>
      <c r="J2879">
        <f>IF(Table2[[#This Row],[Drained_after_socializing]]="Yes",1,IF(Table2[[#This Row],[Drained_after_socializing]]="No",0,""))</f>
        <v>0</v>
      </c>
      <c r="K2879">
        <f t="shared" si="177"/>
        <v>1</v>
      </c>
      <c r="L2879" t="str">
        <f t="shared" si="178"/>
        <v>Low</v>
      </c>
      <c r="M2879">
        <f t="shared" si="179"/>
        <v>0</v>
      </c>
    </row>
    <row r="2880" spans="1:13" x14ac:dyDescent="0.35">
      <c r="A2880">
        <v>2</v>
      </c>
      <c r="B2880" t="s">
        <v>7</v>
      </c>
      <c r="C2880">
        <v>7</v>
      </c>
      <c r="D2880">
        <v>4</v>
      </c>
      <c r="E2880" t="s">
        <v>7</v>
      </c>
      <c r="F2880">
        <v>12</v>
      </c>
      <c r="G2880">
        <v>8</v>
      </c>
      <c r="H2880" t="s">
        <v>8</v>
      </c>
      <c r="I2880">
        <f t="shared" si="176"/>
        <v>0</v>
      </c>
      <c r="J2880">
        <f>IF(Table2[[#This Row],[Drained_after_socializing]]="Yes",1,IF(Table2[[#This Row],[Drained_after_socializing]]="No",0,""))</f>
        <v>0</v>
      </c>
      <c r="K2880">
        <f t="shared" si="177"/>
        <v>1</v>
      </c>
      <c r="L2880" t="str">
        <f t="shared" si="178"/>
        <v>Low</v>
      </c>
      <c r="M2880">
        <f t="shared" si="179"/>
        <v>0</v>
      </c>
    </row>
    <row r="2881" spans="1:13" x14ac:dyDescent="0.35">
      <c r="A2881">
        <v>9</v>
      </c>
      <c r="B2881" t="s">
        <v>9</v>
      </c>
      <c r="C2881">
        <v>2</v>
      </c>
      <c r="D2881">
        <v>1</v>
      </c>
      <c r="E2881" t="s">
        <v>9</v>
      </c>
      <c r="F2881">
        <v>5</v>
      </c>
      <c r="G2881">
        <v>0</v>
      </c>
      <c r="H2881" t="s">
        <v>10</v>
      </c>
      <c r="I2881">
        <f t="shared" si="176"/>
        <v>1</v>
      </c>
      <c r="J2881">
        <f>IF(Table2[[#This Row],[Drained_after_socializing]]="Yes",1,IF(Table2[[#This Row],[Drained_after_socializing]]="No",0,""))</f>
        <v>1</v>
      </c>
      <c r="K2881">
        <f t="shared" si="177"/>
        <v>0</v>
      </c>
      <c r="L2881" t="str">
        <f t="shared" si="178"/>
        <v>High</v>
      </c>
      <c r="M2881">
        <f t="shared" si="179"/>
        <v>4.5061608304100043</v>
      </c>
    </row>
    <row r="2882" spans="1:13" x14ac:dyDescent="0.35">
      <c r="A2882">
        <v>0</v>
      </c>
      <c r="B2882" t="s">
        <v>7</v>
      </c>
      <c r="C2882">
        <v>6</v>
      </c>
      <c r="D2882">
        <v>3</v>
      </c>
      <c r="E2882" t="s">
        <v>7</v>
      </c>
      <c r="F2882">
        <v>7</v>
      </c>
      <c r="G2882">
        <v>5</v>
      </c>
      <c r="H2882" t="s">
        <v>8</v>
      </c>
      <c r="I2882">
        <f t="shared" ref="I2882:I2901" si="180">IF(B2882="Yes",1,IF(B2882="No",0,""))</f>
        <v>0</v>
      </c>
      <c r="J2882">
        <f>IF(Table2[[#This Row],[Drained_after_socializing]]="Yes",1,IF(Table2[[#This Row],[Drained_after_socializing]]="No",0,""))</f>
        <v>0</v>
      </c>
      <c r="K2882">
        <f t="shared" ref="K2882:K2901" si="181">IF(H2882="Extrovert",1,IF(H2882="Introvert",0,""))</f>
        <v>1</v>
      </c>
      <c r="L2882" t="str">
        <f t="shared" ref="L2882:L2901" si="182">IF(A2882&lt;=3,"Low",IF(A2882&lt;=7,"Medium","High"))</f>
        <v>Low</v>
      </c>
      <c r="M2882">
        <f t="shared" ref="M2882:M2901" si="183">AVERAGE(IF(H:H="Introvert",A:A))</f>
        <v>0</v>
      </c>
    </row>
    <row r="2883" spans="1:13" x14ac:dyDescent="0.35">
      <c r="A2883">
        <v>4</v>
      </c>
      <c r="B2883" t="s">
        <v>9</v>
      </c>
      <c r="C2883">
        <v>1</v>
      </c>
      <c r="D2883">
        <v>2</v>
      </c>
      <c r="E2883" t="s">
        <v>9</v>
      </c>
      <c r="F2883">
        <v>1</v>
      </c>
      <c r="G2883">
        <v>2</v>
      </c>
      <c r="H2883" t="s">
        <v>10</v>
      </c>
      <c r="I2883">
        <f t="shared" si="180"/>
        <v>1</v>
      </c>
      <c r="J2883">
        <f>IF(Table2[[#This Row],[Drained_after_socializing]]="Yes",1,IF(Table2[[#This Row],[Drained_after_socializing]]="No",0,""))</f>
        <v>1</v>
      </c>
      <c r="K2883">
        <f t="shared" si="181"/>
        <v>0</v>
      </c>
      <c r="L2883" t="str">
        <f t="shared" si="182"/>
        <v>Medium</v>
      </c>
      <c r="M2883">
        <f t="shared" si="183"/>
        <v>4.5061608304100043</v>
      </c>
    </row>
    <row r="2884" spans="1:13" x14ac:dyDescent="0.35">
      <c r="A2884">
        <v>1</v>
      </c>
      <c r="B2884" t="s">
        <v>7</v>
      </c>
      <c r="C2884">
        <v>9</v>
      </c>
      <c r="D2884">
        <v>3</v>
      </c>
      <c r="E2884" t="s">
        <v>7</v>
      </c>
      <c r="F2884">
        <v>7</v>
      </c>
      <c r="G2884">
        <v>6</v>
      </c>
      <c r="H2884" t="s">
        <v>8</v>
      </c>
      <c r="I2884">
        <f t="shared" si="180"/>
        <v>0</v>
      </c>
      <c r="J2884">
        <f>IF(Table2[[#This Row],[Drained_after_socializing]]="Yes",1,IF(Table2[[#This Row],[Drained_after_socializing]]="No",0,""))</f>
        <v>0</v>
      </c>
      <c r="K2884">
        <f t="shared" si="181"/>
        <v>1</v>
      </c>
      <c r="L2884" t="str">
        <f t="shared" si="182"/>
        <v>Low</v>
      </c>
      <c r="M2884">
        <f t="shared" si="183"/>
        <v>0</v>
      </c>
    </row>
    <row r="2885" spans="1:13" x14ac:dyDescent="0.35">
      <c r="A2885">
        <v>7</v>
      </c>
      <c r="B2885" t="s">
        <v>9</v>
      </c>
      <c r="C2885">
        <v>2</v>
      </c>
      <c r="D2885">
        <v>2</v>
      </c>
      <c r="E2885" t="s">
        <v>9</v>
      </c>
      <c r="F2885">
        <v>1</v>
      </c>
      <c r="G2885">
        <v>1</v>
      </c>
      <c r="H2885" t="s">
        <v>10</v>
      </c>
      <c r="I2885">
        <f t="shared" si="180"/>
        <v>1</v>
      </c>
      <c r="J2885">
        <f>IF(Table2[[#This Row],[Drained_after_socializing]]="Yes",1,IF(Table2[[#This Row],[Drained_after_socializing]]="No",0,""))</f>
        <v>1</v>
      </c>
      <c r="K2885">
        <f t="shared" si="181"/>
        <v>0</v>
      </c>
      <c r="L2885" t="str">
        <f t="shared" si="182"/>
        <v>Medium</v>
      </c>
      <c r="M2885">
        <f t="shared" si="183"/>
        <v>4.5061608304100043</v>
      </c>
    </row>
    <row r="2886" spans="1:13" x14ac:dyDescent="0.35">
      <c r="A2886">
        <v>11</v>
      </c>
      <c r="B2886" t="s">
        <v>9</v>
      </c>
      <c r="C2886">
        <v>0</v>
      </c>
      <c r="D2886">
        <v>2</v>
      </c>
      <c r="E2886" t="s">
        <v>9</v>
      </c>
      <c r="F2886">
        <v>3</v>
      </c>
      <c r="G2886">
        <v>1</v>
      </c>
      <c r="H2886" t="s">
        <v>10</v>
      </c>
      <c r="I2886">
        <f t="shared" si="180"/>
        <v>1</v>
      </c>
      <c r="J2886">
        <f>IF(Table2[[#This Row],[Drained_after_socializing]]="Yes",1,IF(Table2[[#This Row],[Drained_after_socializing]]="No",0,""))</f>
        <v>1</v>
      </c>
      <c r="K2886">
        <f t="shared" si="181"/>
        <v>0</v>
      </c>
      <c r="L2886" t="str">
        <f t="shared" si="182"/>
        <v>High</v>
      </c>
      <c r="M2886">
        <f t="shared" si="183"/>
        <v>4.5061608304100043</v>
      </c>
    </row>
    <row r="2887" spans="1:13" x14ac:dyDescent="0.35">
      <c r="A2887">
        <v>10</v>
      </c>
      <c r="B2887" t="s">
        <v>9</v>
      </c>
      <c r="C2887">
        <v>0</v>
      </c>
      <c r="D2887">
        <v>0</v>
      </c>
      <c r="E2887" t="s">
        <v>7</v>
      </c>
      <c r="F2887">
        <v>2</v>
      </c>
      <c r="G2887">
        <v>0</v>
      </c>
      <c r="H2887" t="s">
        <v>10</v>
      </c>
      <c r="I2887">
        <f t="shared" si="180"/>
        <v>1</v>
      </c>
      <c r="J2887">
        <f>IF(Table2[[#This Row],[Drained_after_socializing]]="Yes",1,IF(Table2[[#This Row],[Drained_after_socializing]]="No",0,""))</f>
        <v>0</v>
      </c>
      <c r="K2887">
        <f t="shared" si="181"/>
        <v>0</v>
      </c>
      <c r="L2887" t="str">
        <f t="shared" si="182"/>
        <v>High</v>
      </c>
      <c r="M2887">
        <f t="shared" si="183"/>
        <v>4.5061608304100043</v>
      </c>
    </row>
    <row r="2888" spans="1:13" x14ac:dyDescent="0.35">
      <c r="A2888">
        <v>7</v>
      </c>
      <c r="B2888" t="s">
        <v>9</v>
      </c>
      <c r="C2888">
        <v>0</v>
      </c>
      <c r="D2888">
        <v>0</v>
      </c>
      <c r="E2888" t="s">
        <v>9</v>
      </c>
      <c r="F2888">
        <v>5</v>
      </c>
      <c r="G2888">
        <v>2</v>
      </c>
      <c r="H2888" t="s">
        <v>10</v>
      </c>
      <c r="I2888">
        <f t="shared" si="180"/>
        <v>1</v>
      </c>
      <c r="J2888">
        <f>IF(Table2[[#This Row],[Drained_after_socializing]]="Yes",1,IF(Table2[[#This Row],[Drained_after_socializing]]="No",0,""))</f>
        <v>1</v>
      </c>
      <c r="K2888">
        <f t="shared" si="181"/>
        <v>0</v>
      </c>
      <c r="L2888" t="str">
        <f t="shared" si="182"/>
        <v>Medium</v>
      </c>
      <c r="M2888">
        <f t="shared" si="183"/>
        <v>4.5061608304100043</v>
      </c>
    </row>
    <row r="2889" spans="1:13" x14ac:dyDescent="0.35">
      <c r="A2889">
        <v>0</v>
      </c>
      <c r="B2889" t="s">
        <v>7</v>
      </c>
      <c r="C2889">
        <v>9</v>
      </c>
      <c r="D2889">
        <v>6</v>
      </c>
      <c r="E2889" t="s">
        <v>7</v>
      </c>
      <c r="F2889">
        <v>6</v>
      </c>
      <c r="G2889">
        <v>3</v>
      </c>
      <c r="H2889" t="s">
        <v>8</v>
      </c>
      <c r="I2889">
        <f t="shared" si="180"/>
        <v>0</v>
      </c>
      <c r="J2889">
        <f>IF(Table2[[#This Row],[Drained_after_socializing]]="Yes",1,IF(Table2[[#This Row],[Drained_after_socializing]]="No",0,""))</f>
        <v>0</v>
      </c>
      <c r="K2889">
        <f t="shared" si="181"/>
        <v>1</v>
      </c>
      <c r="L2889" t="str">
        <f t="shared" si="182"/>
        <v>Low</v>
      </c>
      <c r="M2889">
        <f t="shared" si="183"/>
        <v>0</v>
      </c>
    </row>
    <row r="2890" spans="1:13" x14ac:dyDescent="0.35">
      <c r="A2890">
        <v>5</v>
      </c>
      <c r="B2890" t="s">
        <v>9</v>
      </c>
      <c r="C2890">
        <v>0</v>
      </c>
      <c r="D2890">
        <v>1</v>
      </c>
      <c r="E2890" t="s">
        <v>9</v>
      </c>
      <c r="F2890">
        <v>1</v>
      </c>
      <c r="G2890">
        <v>0</v>
      </c>
      <c r="H2890" t="s">
        <v>10</v>
      </c>
      <c r="I2890">
        <f t="shared" si="180"/>
        <v>1</v>
      </c>
      <c r="J2890">
        <f>IF(Table2[[#This Row],[Drained_after_socializing]]="Yes",1,IF(Table2[[#This Row],[Drained_after_socializing]]="No",0,""))</f>
        <v>1</v>
      </c>
      <c r="K2890">
        <f t="shared" si="181"/>
        <v>0</v>
      </c>
      <c r="L2890" t="str">
        <f t="shared" si="182"/>
        <v>Medium</v>
      </c>
      <c r="M2890">
        <f t="shared" si="183"/>
        <v>4.5061608304100043</v>
      </c>
    </row>
    <row r="2891" spans="1:13" x14ac:dyDescent="0.35">
      <c r="A2891">
        <v>6</v>
      </c>
      <c r="B2891" t="s">
        <v>9</v>
      </c>
      <c r="C2891">
        <v>0</v>
      </c>
      <c r="D2891">
        <v>0</v>
      </c>
      <c r="E2891" t="s">
        <v>9</v>
      </c>
      <c r="F2891">
        <v>3</v>
      </c>
      <c r="G2891">
        <v>0</v>
      </c>
      <c r="H2891" t="s">
        <v>10</v>
      </c>
      <c r="I2891">
        <f t="shared" si="180"/>
        <v>1</v>
      </c>
      <c r="J2891">
        <f>IF(Table2[[#This Row],[Drained_after_socializing]]="Yes",1,IF(Table2[[#This Row],[Drained_after_socializing]]="No",0,""))</f>
        <v>1</v>
      </c>
      <c r="K2891">
        <f t="shared" si="181"/>
        <v>0</v>
      </c>
      <c r="L2891" t="str">
        <f t="shared" si="182"/>
        <v>Medium</v>
      </c>
      <c r="M2891" t="b">
        <f>'Conditional Analysis'!B14=AVERAGE(IF(H:H="Introvert",A:A))</f>
        <v>0</v>
      </c>
    </row>
    <row r="2892" spans="1:13" x14ac:dyDescent="0.35">
      <c r="A2892">
        <v>8</v>
      </c>
      <c r="B2892" t="s">
        <v>9</v>
      </c>
      <c r="C2892">
        <v>2</v>
      </c>
      <c r="D2892">
        <v>0</v>
      </c>
      <c r="E2892" t="s">
        <v>9</v>
      </c>
      <c r="F2892">
        <v>1</v>
      </c>
      <c r="G2892">
        <v>2</v>
      </c>
      <c r="H2892" t="s">
        <v>10</v>
      </c>
      <c r="I2892">
        <f t="shared" si="180"/>
        <v>1</v>
      </c>
      <c r="J2892">
        <f>IF(Table2[[#This Row],[Drained_after_socializing]]="Yes",1,IF(Table2[[#This Row],[Drained_after_socializing]]="No",0,""))</f>
        <v>1</v>
      </c>
      <c r="K2892">
        <f t="shared" si="181"/>
        <v>0</v>
      </c>
      <c r="L2892" t="str">
        <f t="shared" si="182"/>
        <v>High</v>
      </c>
      <c r="M2892">
        <f t="shared" si="183"/>
        <v>4.5061608304100043</v>
      </c>
    </row>
    <row r="2893" spans="1:13" x14ac:dyDescent="0.35">
      <c r="A2893">
        <v>6</v>
      </c>
      <c r="B2893" t="s">
        <v>9</v>
      </c>
      <c r="C2893">
        <v>3</v>
      </c>
      <c r="D2893">
        <v>1</v>
      </c>
      <c r="E2893" t="s">
        <v>9</v>
      </c>
      <c r="F2893">
        <v>5</v>
      </c>
      <c r="G2893">
        <v>1</v>
      </c>
      <c r="H2893" t="s">
        <v>10</v>
      </c>
      <c r="I2893">
        <f t="shared" si="180"/>
        <v>1</v>
      </c>
      <c r="J2893">
        <f>IF(Table2[[#This Row],[Drained_after_socializing]]="Yes",1,IF(Table2[[#This Row],[Drained_after_socializing]]="No",0,""))</f>
        <v>1</v>
      </c>
      <c r="K2893">
        <f t="shared" si="181"/>
        <v>0</v>
      </c>
      <c r="L2893" t="str">
        <f t="shared" si="182"/>
        <v>Medium</v>
      </c>
      <c r="M2893">
        <f t="shared" si="183"/>
        <v>4.5061608304100043</v>
      </c>
    </row>
    <row r="2894" spans="1:13" x14ac:dyDescent="0.35">
      <c r="A2894">
        <v>9</v>
      </c>
      <c r="B2894" t="s">
        <v>9</v>
      </c>
      <c r="C2894">
        <v>2</v>
      </c>
      <c r="D2894">
        <v>0</v>
      </c>
      <c r="E2894" t="s">
        <v>9</v>
      </c>
      <c r="F2894">
        <v>1</v>
      </c>
      <c r="G2894">
        <v>2</v>
      </c>
      <c r="H2894" t="s">
        <v>10</v>
      </c>
      <c r="I2894">
        <f t="shared" si="180"/>
        <v>1</v>
      </c>
      <c r="J2894">
        <f>IF(Table2[[#This Row],[Drained_after_socializing]]="Yes",1,IF(Table2[[#This Row],[Drained_after_socializing]]="No",0,""))</f>
        <v>1</v>
      </c>
      <c r="K2894">
        <f t="shared" si="181"/>
        <v>0</v>
      </c>
      <c r="L2894" t="str">
        <f t="shared" si="182"/>
        <v>High</v>
      </c>
      <c r="M2894">
        <f t="shared" si="183"/>
        <v>4.5061608304100043</v>
      </c>
    </row>
    <row r="2895" spans="1:13" x14ac:dyDescent="0.35">
      <c r="A2895">
        <v>9</v>
      </c>
      <c r="B2895" t="s">
        <v>7</v>
      </c>
      <c r="C2895">
        <v>2</v>
      </c>
      <c r="D2895">
        <v>0</v>
      </c>
      <c r="E2895" t="s">
        <v>9</v>
      </c>
      <c r="F2895">
        <v>4</v>
      </c>
      <c r="G2895">
        <v>2</v>
      </c>
      <c r="H2895" t="s">
        <v>10</v>
      </c>
      <c r="I2895">
        <f t="shared" si="180"/>
        <v>0</v>
      </c>
      <c r="J2895">
        <f>IF(Table2[[#This Row],[Drained_after_socializing]]="Yes",1,IF(Table2[[#This Row],[Drained_after_socializing]]="No",0,""))</f>
        <v>1</v>
      </c>
      <c r="K2895">
        <f t="shared" si="181"/>
        <v>0</v>
      </c>
      <c r="L2895" t="str">
        <f t="shared" si="182"/>
        <v>High</v>
      </c>
      <c r="M2895">
        <f t="shared" si="183"/>
        <v>4.5061608304100043</v>
      </c>
    </row>
    <row r="2896" spans="1:13" x14ac:dyDescent="0.35">
      <c r="A2896">
        <v>0</v>
      </c>
      <c r="B2896" t="s">
        <v>7</v>
      </c>
      <c r="C2896">
        <v>9</v>
      </c>
      <c r="D2896">
        <v>3</v>
      </c>
      <c r="E2896" t="s">
        <v>7</v>
      </c>
      <c r="F2896">
        <v>12</v>
      </c>
      <c r="G2896">
        <v>3.5647266310000001</v>
      </c>
      <c r="H2896" t="s">
        <v>8</v>
      </c>
      <c r="I2896">
        <f t="shared" si="180"/>
        <v>0</v>
      </c>
      <c r="J2896">
        <f>IF(Table2[[#This Row],[Drained_after_socializing]]="Yes",1,IF(Table2[[#This Row],[Drained_after_socializing]]="No",0,""))</f>
        <v>0</v>
      </c>
      <c r="K2896">
        <f t="shared" si="181"/>
        <v>1</v>
      </c>
      <c r="L2896" t="str">
        <f t="shared" si="182"/>
        <v>Low</v>
      </c>
      <c r="M2896">
        <f t="shared" si="183"/>
        <v>0</v>
      </c>
    </row>
    <row r="2897" spans="1:13" x14ac:dyDescent="0.35">
      <c r="A2897">
        <v>3</v>
      </c>
      <c r="B2897" t="s">
        <v>7</v>
      </c>
      <c r="C2897">
        <v>7</v>
      </c>
      <c r="D2897">
        <v>6</v>
      </c>
      <c r="E2897" t="s">
        <v>7</v>
      </c>
      <c r="F2897">
        <v>6</v>
      </c>
      <c r="G2897">
        <v>6</v>
      </c>
      <c r="H2897" t="s">
        <v>8</v>
      </c>
      <c r="I2897">
        <f t="shared" si="180"/>
        <v>0</v>
      </c>
      <c r="J2897">
        <f>IF(Table2[[#This Row],[Drained_after_socializing]]="Yes",1,IF(Table2[[#This Row],[Drained_after_socializing]]="No",0,""))</f>
        <v>0</v>
      </c>
      <c r="K2897">
        <f t="shared" si="181"/>
        <v>1</v>
      </c>
      <c r="L2897" t="str">
        <f t="shared" si="182"/>
        <v>Low</v>
      </c>
      <c r="M2897">
        <f t="shared" si="183"/>
        <v>0</v>
      </c>
    </row>
    <row r="2898" spans="1:13" x14ac:dyDescent="0.35">
      <c r="A2898">
        <v>3</v>
      </c>
      <c r="B2898" t="s">
        <v>7</v>
      </c>
      <c r="C2898">
        <v>8</v>
      </c>
      <c r="D2898">
        <v>3</v>
      </c>
      <c r="E2898" t="s">
        <v>7</v>
      </c>
      <c r="F2898">
        <v>14</v>
      </c>
      <c r="G2898">
        <v>9</v>
      </c>
      <c r="H2898" t="s">
        <v>8</v>
      </c>
      <c r="I2898">
        <f t="shared" si="180"/>
        <v>0</v>
      </c>
      <c r="J2898">
        <f>IF(Table2[[#This Row],[Drained_after_socializing]]="Yes",1,IF(Table2[[#This Row],[Drained_after_socializing]]="No",0,""))</f>
        <v>0</v>
      </c>
      <c r="K2898">
        <f t="shared" si="181"/>
        <v>1</v>
      </c>
      <c r="L2898" t="str">
        <f t="shared" si="182"/>
        <v>Low</v>
      </c>
      <c r="M2898">
        <f t="shared" si="183"/>
        <v>0</v>
      </c>
    </row>
    <row r="2899" spans="1:13" x14ac:dyDescent="0.35">
      <c r="A2899">
        <v>4</v>
      </c>
      <c r="B2899" t="s">
        <v>9</v>
      </c>
      <c r="C2899">
        <v>1</v>
      </c>
      <c r="D2899">
        <v>1</v>
      </c>
      <c r="E2899" t="s">
        <v>9</v>
      </c>
      <c r="F2899">
        <v>4</v>
      </c>
      <c r="G2899">
        <v>0</v>
      </c>
      <c r="H2899" t="s">
        <v>10</v>
      </c>
      <c r="I2899">
        <f t="shared" si="180"/>
        <v>1</v>
      </c>
      <c r="J2899">
        <f>IF(Table2[[#This Row],[Drained_after_socializing]]="Yes",1,IF(Table2[[#This Row],[Drained_after_socializing]]="No",0,""))</f>
        <v>1</v>
      </c>
      <c r="K2899">
        <f t="shared" si="181"/>
        <v>0</v>
      </c>
      <c r="L2899" t="str">
        <f t="shared" si="182"/>
        <v>Medium</v>
      </c>
      <c r="M2899">
        <f t="shared" si="183"/>
        <v>4.5061608304100043</v>
      </c>
    </row>
    <row r="2900" spans="1:13" x14ac:dyDescent="0.35">
      <c r="A2900">
        <v>11</v>
      </c>
      <c r="B2900" t="s">
        <v>9</v>
      </c>
      <c r="C2900">
        <v>1</v>
      </c>
      <c r="D2900">
        <v>3</v>
      </c>
      <c r="E2900" t="s">
        <v>9</v>
      </c>
      <c r="F2900">
        <v>2</v>
      </c>
      <c r="G2900">
        <v>0</v>
      </c>
      <c r="H2900" t="s">
        <v>10</v>
      </c>
      <c r="I2900">
        <f t="shared" si="180"/>
        <v>1</v>
      </c>
      <c r="J2900">
        <f>IF(Table2[[#This Row],[Drained_after_socializing]]="Yes",1,IF(Table2[[#This Row],[Drained_after_socializing]]="No",0,""))</f>
        <v>1</v>
      </c>
      <c r="K2900">
        <f t="shared" si="181"/>
        <v>0</v>
      </c>
      <c r="L2900" t="str">
        <f t="shared" si="182"/>
        <v>High</v>
      </c>
      <c r="M2900">
        <f t="shared" si="183"/>
        <v>4.5061608304100043</v>
      </c>
    </row>
    <row r="2901" spans="1:13" x14ac:dyDescent="0.35">
      <c r="A2901">
        <v>3</v>
      </c>
      <c r="B2901" t="s">
        <v>7</v>
      </c>
      <c r="C2901">
        <v>6</v>
      </c>
      <c r="D2901">
        <v>6</v>
      </c>
      <c r="E2901" t="s">
        <v>7</v>
      </c>
      <c r="F2901">
        <v>6</v>
      </c>
      <c r="G2901">
        <v>9</v>
      </c>
      <c r="H2901" t="s">
        <v>8</v>
      </c>
      <c r="I2901">
        <f t="shared" si="180"/>
        <v>0</v>
      </c>
      <c r="J2901">
        <f>IF(Table2[[#This Row],[Drained_after_socializing]]="Yes",1,IF(Table2[[#This Row],[Drained_after_socializing]]="No",0,""))</f>
        <v>0</v>
      </c>
      <c r="K2901">
        <f t="shared" si="181"/>
        <v>1</v>
      </c>
      <c r="L2901" t="str">
        <f t="shared" si="182"/>
        <v>Low</v>
      </c>
      <c r="M2901">
        <f t="shared" si="183"/>
        <v>0</v>
      </c>
    </row>
  </sheetData>
  <pageMargins left="0.7" right="0.7" top="0.75" bottom="0.75" header="0.3" footer="0.3"/>
  <ignoredErrors>
    <ignoredError sqref="E7 G9 F8 A6:B6" emptyCellReference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C1CA-AFC5-4609-853B-139C77CA1CFE}">
  <sheetPr codeName="Sheet1"/>
  <dimension ref="A1:S16"/>
  <sheetViews>
    <sheetView workbookViewId="0">
      <selection activeCell="B10" sqref="B10"/>
    </sheetView>
  </sheetViews>
  <sheetFormatPr defaultRowHeight="14.5" x14ac:dyDescent="0.35"/>
  <cols>
    <col min="1" max="1" width="24.90625" customWidth="1"/>
    <col min="2" max="2" width="21.26953125" customWidth="1"/>
    <col min="4" max="4" width="26.1796875" customWidth="1"/>
    <col min="7" max="7" width="10.81640625" bestFit="1" customWidth="1"/>
    <col min="8" max="8" width="44.08984375" customWidth="1"/>
    <col min="15" max="15" width="15.08984375" customWidth="1"/>
    <col min="16" max="16" width="11.36328125" customWidth="1"/>
    <col min="17" max="17" width="13.36328125" customWidth="1"/>
    <col min="19" max="19" width="114.6328125" customWidth="1"/>
  </cols>
  <sheetData>
    <row r="1" spans="1:19" ht="23.5" x14ac:dyDescent="0.55000000000000004">
      <c r="A1" s="22" t="str">
        <f>"Personality Insights: " &amp; IF(B4="All","All Personality Types",B4 &amp; " Personalities") &amp;
 IF(B5&lt;&gt;"All"," with " &amp; IF(B5="Yes","Stage Fear","No Stage Fear"),"")</f>
        <v>Personality Insights: Extrovert Personalities with No Stage Fear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3" spans="1:19" ht="15.5" x14ac:dyDescent="0.35">
      <c r="A3" s="15" t="s">
        <v>86</v>
      </c>
      <c r="B3" s="3"/>
      <c r="D3" s="13" t="s">
        <v>90</v>
      </c>
      <c r="E3" s="13"/>
      <c r="F3" s="13"/>
      <c r="G3" s="13"/>
      <c r="H3" s="13"/>
    </row>
    <row r="4" spans="1:19" ht="29" x14ac:dyDescent="0.35">
      <c r="A4" s="17" t="s">
        <v>100</v>
      </c>
      <c r="B4" t="s">
        <v>8</v>
      </c>
      <c r="D4" t="s">
        <v>91</v>
      </c>
      <c r="E4">
        <f>COUNTA(personality_dataset_DataAnalysi!A:A)-1</f>
        <v>2900</v>
      </c>
      <c r="G4">
        <f>IF(AND(B4="All",B5="All"),
   COUNTA(personality_dataset_DataAnalysi!H:H),
   COUNTIFS(personality_dataset_DataAnalysi!H:H,IF(Dashboard!B4="All","*",Dashboard!B4),personality_dataset_DataAnalysi!B:B,IF(Dashboard!B5="All","*",Dashboard!B5)))</f>
        <v>1380</v>
      </c>
      <c r="O4" s="16" t="s">
        <v>95</v>
      </c>
      <c r="P4" s="16" t="s">
        <v>88</v>
      </c>
      <c r="Q4" s="16" t="s">
        <v>89</v>
      </c>
    </row>
    <row r="5" spans="1:19" x14ac:dyDescent="0.35">
      <c r="A5" s="17" t="s">
        <v>99</v>
      </c>
      <c r="B5" t="s">
        <v>7</v>
      </c>
      <c r="O5" t="s">
        <v>87</v>
      </c>
      <c r="P5" t="s">
        <v>87</v>
      </c>
      <c r="Q5" t="s">
        <v>7</v>
      </c>
    </row>
    <row r="6" spans="1:19" x14ac:dyDescent="0.35">
      <c r="D6" t="s">
        <v>92</v>
      </c>
      <c r="E6">
        <f>COUNTIF(personality_dataset_DataAnalysi!H:H,"Extrovert")/COUNTA(personality_dataset_DataAnalysi!H:H)</f>
        <v>0.51396070320579113</v>
      </c>
      <c r="G6" s="18">
        <f>IF(B4="All",
   COUNTIF(personality_dataset_DataAnalysi!H:H,"Extrovert")/COUNTA(personality_dataset_DataAnalysi!H:H),
   IF(Dashboard!B5="All",
      COUNTIF(personality_dataset_DataAnalysi!H:H,"Extrovert")/COUNTA(personality_dataset_DataAnalysi!H:H),
      COUNTIFS(personality_dataset_DataAnalysi!H:H,"Extrovert",personality_dataset_DataAnalysi!B:B,Dashboard!B5)/
      COUNTIFS(personality_dataset_DataAnalysi!B:B,Dashboard!B5)))</f>
        <v>0.9261744966442953</v>
      </c>
      <c r="O6" t="s">
        <v>96</v>
      </c>
      <c r="P6" t="s">
        <v>8</v>
      </c>
      <c r="Q6" t="s">
        <v>9</v>
      </c>
    </row>
    <row r="7" spans="1:19" x14ac:dyDescent="0.35">
      <c r="A7" t="s">
        <v>105</v>
      </c>
      <c r="B7" s="20">
        <f>IF(AND(B4="All",B5="All"),
   AVERAGEIF(personality_dataset_DataAnalysi!H:H,"Extrovert",personality_dataset_DataAnalysi!A:A),
   AVERAGEIFS(personality_dataset_DataAnalysi!A:A,personality_dataset_DataAnalysi!H:H,"Extrovert",personality_dataset_DataAnalysi!B:B,IF(B5="All","*",B5)))</f>
        <v>1.6193419768833337</v>
      </c>
      <c r="O7" t="s">
        <v>97</v>
      </c>
      <c r="P7" t="s">
        <v>10</v>
      </c>
      <c r="Q7" t="s">
        <v>7</v>
      </c>
    </row>
    <row r="8" spans="1:19" x14ac:dyDescent="0.35">
      <c r="A8" t="s">
        <v>106</v>
      </c>
      <c r="B8" s="20">
        <f>IF(AND(B4="All",B5="All"),
   AVERAGEIF(personality_dataset_DataAnalysi!H:H,"Extrovert",personality_dataset_DataAnalysi!C:C),
   AVERAGEIFS(personality_dataset_DataAnalysi!C:C,personality_dataset_DataAnalysi!H:H,"Extrovert",personality_dataset_DataAnalysi!B:B,IF(B5="All","*",B5)))</f>
        <v>6.3579521197826114</v>
      </c>
      <c r="D8" t="s">
        <v>93</v>
      </c>
      <c r="E8">
        <f>AVERAGE(personality_dataset_DataAnalysi!C:C)</f>
        <v>3.9633544749827583</v>
      </c>
      <c r="G8" s="20">
        <f>IF(AND(B4="All",B5="All"),
   AVERAGE(personality_dataset_DataAnalysi!C:C),
   IF(Dashboard!B4="All",
      AVERAGEIF(personality_dataset_DataAnalysi!B:B,Dashboard!B5,personality_dataset_DataAnalysi!C:C),
      AVERAGEIFS(personality_dataset_DataAnalysi!C:C,personality_dataset_DataAnalysi!H:H,Dashboard!B4,personality_dataset_DataAnalysi!B:B,Dashboard!B5)))</f>
        <v>6.3579521197826114</v>
      </c>
      <c r="O8" t="s">
        <v>98</v>
      </c>
    </row>
    <row r="9" spans="1:19" ht="43.5" x14ac:dyDescent="0.35">
      <c r="P9">
        <f>COUNTA(PersonalityList)</f>
        <v>3</v>
      </c>
      <c r="Q9" s="1" t="s">
        <v>103</v>
      </c>
      <c r="R9" s="2">
        <f>IF(B4="All",
   COUNTIF(personality_dataset_DataAnalysi!H:H,"Extrovert")/COUNTA(personality_dataset_DataAnalysi!H:H),
   COUNTIF(personality_dataset_DataAnalysi!H:H,_xlnm.B4)/COUNTA(personality_dataset_DataAnalysi!H:H))</f>
        <v>0</v>
      </c>
      <c r="S9" s="23" t="s">
        <v>102</v>
      </c>
    </row>
    <row r="10" spans="1:19" ht="29" x14ac:dyDescent="0.35">
      <c r="D10" t="s">
        <v>94</v>
      </c>
      <c r="E10">
        <f>COUNTIF(personality_dataset_DataAnalysi!B:B,"Yes")/COUNTA(personality_dataset_DataAnalysi!B:B)</f>
        <v>0.48603929679420887</v>
      </c>
      <c r="G10" s="19">
        <f>IF(AND(B4="All",B5="All"),
   COUNTIF(personality_dataset_DataAnalysi!B:B,"Yes")/COUNTA(personality_dataset_DataAnalysi!B:B),
   IF(Dashboard!B4="All",
      COUNTIF(personality_dataset_DataAnalysi!B:B,Dashboard!B5)/COUNTA(personality_dataset_DataAnalysi!B:B),
      COUNTIFS(personality_dataset_DataAnalysi!H:H,Dashboard!B4,personality_dataset_DataAnalysi!B:B,"Yes")/
      COUNTIF(personality_dataset_DataAnalysi!H:H,Dashboard!B4)))</f>
        <v>7.4446680080482899E-2</v>
      </c>
      <c r="P10" t="str">
        <f>INDEX(PersonalityList,2)</f>
        <v>Extrovert</v>
      </c>
      <c r="Q10" s="1" t="s">
        <v>104</v>
      </c>
    </row>
    <row r="12" spans="1:19" ht="29" x14ac:dyDescent="0.35">
      <c r="E12" s="1"/>
      <c r="O12" s="21" t="s">
        <v>101</v>
      </c>
      <c r="P12" t="s">
        <v>96</v>
      </c>
    </row>
    <row r="13" spans="1:19" x14ac:dyDescent="0.35">
      <c r="D13" s="1"/>
    </row>
    <row r="15" spans="1:19" x14ac:dyDescent="0.35">
      <c r="D15" s="1"/>
    </row>
    <row r="16" spans="1:19" x14ac:dyDescent="0.35">
      <c r="C16" s="2"/>
    </row>
  </sheetData>
  <mergeCells count="2">
    <mergeCell ref="A1:P1"/>
    <mergeCell ref="D3:H3"/>
  </mergeCells>
  <conditionalFormatting sqref="G6">
    <cfRule type="colorScale" priority="5">
      <colorScale>
        <cfvo type="min"/>
        <cfvo type="percentile" val="45"/>
        <cfvo type="max"/>
        <color rgb="FFFF0000"/>
        <color rgb="FFFFEB84"/>
        <color theme="9"/>
      </colorScale>
    </cfRule>
  </conditionalFormatting>
  <conditionalFormatting sqref="G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">
    <cfRule type="colorScale" priority="4">
      <colorScale>
        <cfvo type="min"/>
        <cfvo type="percentile" val="4"/>
        <cfvo type="max"/>
        <color rgb="FFF8696B"/>
        <color rgb="FFFFEB84"/>
        <color theme="9"/>
      </colorScale>
    </cfRule>
  </conditionalFormatting>
  <conditionalFormatting sqref="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errorTitle="Invalid Selection" error="Please select from the dropdown list" promptTitle="Select Personality Type" prompt="Choose All, Extrovert, or Introvert to filter the dashboard" sqref="B4" xr:uid="{A5D6D6B2-3829-4F50-B446-8BAF6204DC9E}">
      <formula1>PersonalisyList</formula1>
    </dataValidation>
    <dataValidation type="list" allowBlank="1" showInputMessage="1" showErrorMessage="1" errorTitle="Invalid Selection" error="Please select from the dropdown list" promptTitle="Select Stage Fear" prompt="Choose All, Yes or No" sqref="B5" xr:uid="{F42C4645-6291-4BC5-9039-1A141E37B034}">
      <formula1>Stagefearlist</formula1>
    </dataValidation>
    <dataValidation type="list" allowBlank="1" showInputMessage="1" showErrorMessage="1" errorTitle="Invalid Selection" error="Please select from the dropdown list" promptTitle="GoingOutsideList" prompt="Select All, High, Medium or Low" sqref="P12" xr:uid="{39A4BDF3-F3EE-417D-B875-354D2AE4D64C}">
      <formula1>GoingOutsideList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12AE-1A13-47DC-B517-B472BCED24BD}">
  <sheetPr codeName="Sheet10"/>
  <dimension ref="A1"/>
  <sheetViews>
    <sheetView workbookViewId="0"/>
  </sheetViews>
  <sheetFormatPr defaultRowHeight="14.5" x14ac:dyDescent="0.35"/>
  <sheetData>
    <row r="1" spans="1:1" x14ac:dyDescent="0.35">
      <c r="A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10DE-8059-42C8-AC36-0FB335E5A827}">
  <sheetPr codeName="Sheet2"/>
  <dimension ref="A1"/>
  <sheetViews>
    <sheetView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2838-14E9-4F76-8F8D-64BFB112297A}">
  <sheetPr codeName="Sheet4"/>
  <dimension ref="A4:I8"/>
  <sheetViews>
    <sheetView topLeftCell="E1" workbookViewId="0">
      <selection activeCell="B5" sqref="B5"/>
    </sheetView>
  </sheetViews>
  <sheetFormatPr defaultRowHeight="14.5" x14ac:dyDescent="0.35"/>
  <cols>
    <col min="2" max="2" width="16.6328125" customWidth="1"/>
    <col min="7" max="7" width="31.1796875" customWidth="1"/>
    <col min="9" max="9" width="67.90625" customWidth="1"/>
  </cols>
  <sheetData>
    <row r="4" spans="1:9" ht="43.5" x14ac:dyDescent="0.35">
      <c r="A4">
        <f>COUNTA(personality_dataset_DataAnalysi!A:A)-1</f>
        <v>2900</v>
      </c>
      <c r="B4" s="16" t="s">
        <v>11</v>
      </c>
      <c r="G4" t="s">
        <v>13</v>
      </c>
    </row>
    <row r="5" spans="1:9" ht="130.5" x14ac:dyDescent="0.35">
      <c r="A5">
        <f>COUNTA(personality_dataset_DataAnalysi!1:1)</f>
        <v>13</v>
      </c>
      <c r="B5" s="15" t="s">
        <v>12</v>
      </c>
      <c r="F5">
        <f>COUNTBLANK(personality_dataset_DataAnalysi!A2612:A2901)</f>
        <v>0</v>
      </c>
      <c r="G5" t="s">
        <v>14</v>
      </c>
      <c r="I5" s="3" t="s">
        <v>16</v>
      </c>
    </row>
    <row r="6" spans="1:9" x14ac:dyDescent="0.35">
      <c r="F6">
        <f>COUNTA(Table2[Time_spent_Alone= IF(ISBLANK(A2),MEDIAN(A:A),A2)],Table2[[Stage_fear]:[Personality]])-COUNTBLANK(Table2[#All])</f>
        <v>23200</v>
      </c>
      <c r="G6" t="s">
        <v>15</v>
      </c>
    </row>
    <row r="7" spans="1:9" x14ac:dyDescent="0.35">
      <c r="I7" s="4"/>
    </row>
    <row r="8" spans="1:9" x14ac:dyDescent="0.35">
      <c r="I8" s="4" t="str">
        <f>IF(ISBLANK(personality_dataset_DataAnalysi!B2),MODE(personality_dataset_DataAnalysi!B:B),personality_dataset_DataAnalysi!B2)</f>
        <v>No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666F-7B5F-41D2-87E6-7EAB12DFF0D3}">
  <sheetPr codeName="Sheet5"/>
  <dimension ref="B3:E25"/>
  <sheetViews>
    <sheetView topLeftCell="A16" workbookViewId="0">
      <selection activeCell="E21" sqref="E21"/>
    </sheetView>
  </sheetViews>
  <sheetFormatPr defaultRowHeight="14.5" x14ac:dyDescent="0.35"/>
  <cols>
    <col min="2" max="2" width="22.36328125" customWidth="1"/>
    <col min="5" max="5" width="62.7265625" customWidth="1"/>
  </cols>
  <sheetData>
    <row r="3" spans="2:5" x14ac:dyDescent="0.35">
      <c r="B3" s="15" t="s">
        <v>66</v>
      </c>
    </row>
    <row r="4" spans="2:5" ht="43.5" x14ac:dyDescent="0.35">
      <c r="B4">
        <f>SUMIFS(personality_dataset_DataAnalysi!A:A,personality_dataset_DataAnalysi!H:H,"Extrovert",personality_dataset_DataAnalysi!B:B,"Yes")</f>
        <v>931.50581600300006</v>
      </c>
      <c r="E4" s="3" t="s">
        <v>67</v>
      </c>
    </row>
    <row r="6" spans="2:5" x14ac:dyDescent="0.35">
      <c r="B6" s="15" t="s">
        <v>68</v>
      </c>
    </row>
    <row r="7" spans="2:5" x14ac:dyDescent="0.35">
      <c r="B7">
        <f>COUNTIFS(Table2[Personality],"Introvert",Table2[Social_event_attendance],"&gt;5",Table2[Friends_circle_size],"&lt;8")</f>
        <v>0</v>
      </c>
      <c r="E7" s="1" t="s">
        <v>69</v>
      </c>
    </row>
    <row r="10" spans="2:5" x14ac:dyDescent="0.35">
      <c r="B10" s="15" t="s">
        <v>70</v>
      </c>
    </row>
    <row r="12" spans="2:5" ht="58" x14ac:dyDescent="0.35">
      <c r="B12">
        <f>AVERAGE(IF(personality_dataset_DataAnalysi!H:H="Extrovert",personality_dataset_DataAnalysi!A:A))</f>
        <v>4.5061608304100043</v>
      </c>
      <c r="E12" s="1" t="s">
        <v>71</v>
      </c>
    </row>
    <row r="14" spans="2:5" ht="29" x14ac:dyDescent="0.35">
      <c r="B14">
        <f>AVERAGE(IF(personality_dataset_DataAnalysi!H:H="Introvert",personality_dataset_DataAnalysi!A:A))</f>
        <v>0</v>
      </c>
      <c r="E14" s="1" t="s">
        <v>72</v>
      </c>
    </row>
    <row r="16" spans="2:5" x14ac:dyDescent="0.35">
      <c r="B16" s="15" t="s">
        <v>79</v>
      </c>
    </row>
    <row r="17" spans="2:5" x14ac:dyDescent="0.35">
      <c r="B17" s="15" t="s">
        <v>74</v>
      </c>
    </row>
    <row r="18" spans="2:5" ht="29" x14ac:dyDescent="0.35">
      <c r="B18">
        <f>CONFIDENCE(0.05,STDEV(personality_dataset_DataAnalysi!A:A),COUNT(personality_dataset_DataAnalysi!A:A))</f>
        <v>0.12524021602271154</v>
      </c>
      <c r="E18" s="1" t="s">
        <v>75</v>
      </c>
    </row>
    <row r="21" spans="2:5" ht="29" x14ac:dyDescent="0.35">
      <c r="B21">
        <f>PERCENTRANK(personality_dataset_DataAnalysi!A:A,5)</f>
        <v>0.57099999999999995</v>
      </c>
      <c r="E21" s="1" t="s">
        <v>76</v>
      </c>
    </row>
    <row r="23" spans="2:5" ht="43.5" x14ac:dyDescent="0.35">
      <c r="B23">
        <f>PERCENTILE(personality_dataset_DataAnalysi!A:A,0.75)</f>
        <v>7</v>
      </c>
      <c r="E23" s="1" t="s">
        <v>77</v>
      </c>
    </row>
    <row r="25" spans="2:5" ht="43.5" x14ac:dyDescent="0.35">
      <c r="B25">
        <f>PERCENTILE(personality_dataset_DataAnalysi!A:A,0.25)</f>
        <v>2</v>
      </c>
      <c r="E25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ED5B-EEC6-43B2-9E50-B9260C096F3A}">
  <sheetPr codeName="Sheet6"/>
  <dimension ref="A3:N28"/>
  <sheetViews>
    <sheetView topLeftCell="A21" workbookViewId="0">
      <selection activeCell="G34" sqref="G34"/>
    </sheetView>
  </sheetViews>
  <sheetFormatPr defaultRowHeight="14.5" x14ac:dyDescent="0.35"/>
  <cols>
    <col min="1" max="2" width="12.36328125" bestFit="1" customWidth="1"/>
    <col min="3" max="3" width="24.1796875" bestFit="1" customWidth="1"/>
    <col min="6" max="6" width="12.36328125" bestFit="1" customWidth="1"/>
    <col min="7" max="7" width="55.81640625" bestFit="1" customWidth="1"/>
  </cols>
  <sheetData>
    <row r="3" spans="1:14" ht="26" x14ac:dyDescent="0.6">
      <c r="B3" s="11" t="s">
        <v>80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x14ac:dyDescent="0.35">
      <c r="A5" t="s">
        <v>82</v>
      </c>
      <c r="F5" t="s">
        <v>83</v>
      </c>
    </row>
    <row r="6" spans="1:14" x14ac:dyDescent="0.35">
      <c r="A6" s="7" t="s">
        <v>51</v>
      </c>
      <c r="B6" t="s">
        <v>81</v>
      </c>
      <c r="F6" s="7" t="s">
        <v>51</v>
      </c>
      <c r="G6" t="s">
        <v>59</v>
      </c>
    </row>
    <row r="7" spans="1:14" x14ac:dyDescent="0.35">
      <c r="A7" s="8" t="s">
        <v>8</v>
      </c>
      <c r="B7">
        <v>13567.754516480009</v>
      </c>
      <c r="F7" s="8" t="s">
        <v>8</v>
      </c>
      <c r="G7">
        <v>2.1235397344748481</v>
      </c>
    </row>
    <row r="8" spans="1:14" x14ac:dyDescent="0.35">
      <c r="A8" s="8" t="s">
        <v>10</v>
      </c>
      <c r="B8">
        <v>4617.9479277439959</v>
      </c>
      <c r="F8" s="8" t="s">
        <v>10</v>
      </c>
      <c r="G8">
        <v>7.0274440483229279</v>
      </c>
    </row>
    <row r="9" spans="1:14" x14ac:dyDescent="0.35">
      <c r="A9" s="8" t="s">
        <v>52</v>
      </c>
      <c r="B9">
        <v>18185.702444224004</v>
      </c>
      <c r="F9" s="8" t="s">
        <v>52</v>
      </c>
      <c r="G9">
        <v>4.5061608304100016</v>
      </c>
    </row>
    <row r="24" spans="2:3" x14ac:dyDescent="0.35">
      <c r="B24" t="s">
        <v>84</v>
      </c>
    </row>
    <row r="25" spans="2:3" x14ac:dyDescent="0.35">
      <c r="B25" s="7" t="s">
        <v>51</v>
      </c>
      <c r="C25" t="s">
        <v>85</v>
      </c>
    </row>
    <row r="26" spans="2:3" x14ac:dyDescent="0.35">
      <c r="B26" s="8">
        <v>0</v>
      </c>
      <c r="C26">
        <v>1380</v>
      </c>
    </row>
    <row r="27" spans="2:3" x14ac:dyDescent="0.35">
      <c r="B27" s="8">
        <v>1</v>
      </c>
      <c r="C27">
        <v>111</v>
      </c>
    </row>
    <row r="28" spans="2:3" x14ac:dyDescent="0.35">
      <c r="B28" s="8" t="s">
        <v>52</v>
      </c>
      <c r="C28">
        <v>1491</v>
      </c>
    </row>
  </sheetData>
  <mergeCells count="1">
    <mergeCell ref="B3:N3"/>
  </mergeCell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1462-FEA7-4C7C-9473-4D59F65E521E}">
  <sheetPr codeName="Sheet7"/>
  <dimension ref="B2:K21"/>
  <sheetViews>
    <sheetView topLeftCell="A21" workbookViewId="0">
      <selection activeCell="B16" sqref="B16"/>
    </sheetView>
  </sheetViews>
  <sheetFormatPr defaultRowHeight="14.5" x14ac:dyDescent="0.35"/>
  <cols>
    <col min="2" max="2" width="49.90625" style="1" customWidth="1"/>
  </cols>
  <sheetData>
    <row r="2" spans="2:11" ht="57" x14ac:dyDescent="0.65">
      <c r="B2" s="5" t="s">
        <v>22</v>
      </c>
    </row>
    <row r="3" spans="2:11" ht="29" x14ac:dyDescent="0.35">
      <c r="B3" s="1" t="s">
        <v>23</v>
      </c>
    </row>
    <row r="4" spans="2:11" x14ac:dyDescent="0.35">
      <c r="B4" s="1" t="s">
        <v>24</v>
      </c>
      <c r="C4">
        <f>AVERAGE(personality_dataset_DataAnalysi!A:A)</f>
        <v>4.5061608304100043</v>
      </c>
    </row>
    <row r="5" spans="2:11" x14ac:dyDescent="0.35">
      <c r="B5" t="s">
        <v>25</v>
      </c>
      <c r="C5">
        <f>MEDIAN(personality_dataset_DataAnalysi!A:A)</f>
        <v>4</v>
      </c>
    </row>
    <row r="6" spans="2:11" x14ac:dyDescent="0.35">
      <c r="B6" t="s">
        <v>26</v>
      </c>
      <c r="C6">
        <f>MODE(personality_dataset_DataAnalysi!A:A)</f>
        <v>0</v>
      </c>
      <c r="D6">
        <f>_xlfn.MODE.SNGL(personality_dataset_DataAnalysi!A:A)</f>
        <v>0</v>
      </c>
    </row>
    <row r="7" spans="2:11" x14ac:dyDescent="0.35">
      <c r="B7" s="1" t="s">
        <v>27</v>
      </c>
      <c r="C7">
        <f>STDEVA(personality_dataset_DataAnalysi!A:A)</f>
        <v>3.4415033075012329</v>
      </c>
    </row>
    <row r="8" spans="2:11" x14ac:dyDescent="0.35">
      <c r="B8" t="s">
        <v>28</v>
      </c>
      <c r="C8">
        <f>_xlfn.VAR.S(personality_dataset_DataAnalysi!A:A)</f>
        <v>11.841028650955494</v>
      </c>
    </row>
    <row r="9" spans="2:11" x14ac:dyDescent="0.35">
      <c r="B9" t="s">
        <v>29</v>
      </c>
      <c r="C9">
        <f>MIN(personality_dataset_DataAnalysi!A:A)</f>
        <v>0</v>
      </c>
    </row>
    <row r="10" spans="2:11" x14ac:dyDescent="0.35">
      <c r="B10" t="s">
        <v>30</v>
      </c>
      <c r="C10">
        <f>MAX(personality_dataset_DataAnalysi!A:A)</f>
        <v>11</v>
      </c>
    </row>
    <row r="11" spans="2:11" x14ac:dyDescent="0.35">
      <c r="B11" t="s">
        <v>31</v>
      </c>
      <c r="C11">
        <f>QUARTILE(personality_dataset_DataAnalysi!A:A,1)</f>
        <v>2</v>
      </c>
    </row>
    <row r="12" spans="2:11" x14ac:dyDescent="0.35">
      <c r="B12" t="s">
        <v>34</v>
      </c>
      <c r="C12">
        <f>QUARTILE(personality_dataset_DataAnalysi!A:A,2)</f>
        <v>4</v>
      </c>
    </row>
    <row r="13" spans="2:11" x14ac:dyDescent="0.35">
      <c r="B13" t="s">
        <v>32</v>
      </c>
      <c r="C13">
        <f>QUARTILE(personality_dataset_DataAnalysi!A:A,3)</f>
        <v>7</v>
      </c>
    </row>
    <row r="14" spans="2:11" x14ac:dyDescent="0.35">
      <c r="B14" s="15" t="s">
        <v>33</v>
      </c>
      <c r="C14">
        <f t="array" ref="C14:J14">FREQUENCY(personality_dataset_DataAnalysi!A:A,{0;2;4;6;8;10})</f>
        <v>369</v>
      </c>
      <c r="D14">
        <v>369</v>
      </c>
      <c r="E14">
        <v>369</v>
      </c>
      <c r="F14">
        <v>369</v>
      </c>
      <c r="G14">
        <v>369</v>
      </c>
      <c r="H14">
        <v>369</v>
      </c>
      <c r="I14">
        <v>369</v>
      </c>
      <c r="J14">
        <v>369</v>
      </c>
      <c r="K14" t="s">
        <v>42</v>
      </c>
    </row>
    <row r="15" spans="2:11" ht="43.5" x14ac:dyDescent="0.35">
      <c r="B15" s="16" t="s">
        <v>35</v>
      </c>
    </row>
    <row r="16" spans="2:11" x14ac:dyDescent="0.35">
      <c r="B16" t="s">
        <v>36</v>
      </c>
      <c r="C16">
        <f>COUNTIFS(personality_dataset_DataAnalysi!A:A,"&lt;=2")</f>
        <v>1052</v>
      </c>
    </row>
    <row r="17" spans="2:3" x14ac:dyDescent="0.35">
      <c r="B17" t="s">
        <v>37</v>
      </c>
      <c r="C17">
        <f>COUNTIFS(personality_dataset_DataAnalysi!A:A,"&gt;2",personality_dataset_DataAnalysi!A:A,"&lt;=4")</f>
        <v>543</v>
      </c>
    </row>
    <row r="18" spans="2:3" x14ac:dyDescent="0.35">
      <c r="B18" t="s">
        <v>38</v>
      </c>
      <c r="C18">
        <f>COUNTIFS(personality_dataset_DataAnalysi!A:A,"&gt;4",personality_dataset_DataAnalysi!A:A,"&lt;=6")</f>
        <v>393</v>
      </c>
    </row>
    <row r="19" spans="2:3" x14ac:dyDescent="0.35">
      <c r="B19" t="s">
        <v>39</v>
      </c>
      <c r="C19">
        <f>COUNTIFS(personality_dataset_DataAnalysi!A:A,"&gt;6",personality_dataset_DataAnalysi!A:A,"&lt;=8")</f>
        <v>370</v>
      </c>
    </row>
    <row r="20" spans="2:3" x14ac:dyDescent="0.35">
      <c r="B20" t="s">
        <v>40</v>
      </c>
      <c r="C20">
        <f>COUNTIFS(personality_dataset_DataAnalysi!A:A,"&gt;8",personality_dataset_DataAnalysi!A:A,"&lt;=10")</f>
        <v>402</v>
      </c>
    </row>
    <row r="21" spans="2:3" x14ac:dyDescent="0.35">
      <c r="B21" t="s">
        <v>41</v>
      </c>
      <c r="C21">
        <f>COUNTIFS(personality_dataset_DataAnalysi!A:A,"&gt;10")</f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FD4D-316E-4541-B310-8147CE8C1102}">
  <sheetPr codeName="Sheet8"/>
  <dimension ref="A1:D4"/>
  <sheetViews>
    <sheetView workbookViewId="0">
      <selection activeCell="A2" sqref="A2"/>
    </sheetView>
  </sheetViews>
  <sheetFormatPr defaultRowHeight="14.5" x14ac:dyDescent="0.35"/>
  <cols>
    <col min="1" max="1" width="42.453125" customWidth="1"/>
    <col min="3" max="3" width="62.1796875" customWidth="1"/>
    <col min="4" max="4" width="49" customWidth="1"/>
  </cols>
  <sheetData>
    <row r="1" spans="1:4" ht="28.5" x14ac:dyDescent="0.65">
      <c r="A1" s="6" t="s">
        <v>46</v>
      </c>
    </row>
    <row r="2" spans="1:4" ht="29" x14ac:dyDescent="0.35">
      <c r="A2" s="3" t="s">
        <v>43</v>
      </c>
      <c r="B2" s="2">
        <f>CORREL(personality_dataset_DataAnalysi!A:A,personality_dataset_DataAnalysi!C:C)</f>
        <v>-0.71798394759008155</v>
      </c>
      <c r="C2" s="3" t="s">
        <v>47</v>
      </c>
      <c r="D2" t="s">
        <v>50</v>
      </c>
    </row>
    <row r="3" spans="1:4" x14ac:dyDescent="0.35">
      <c r="A3" s="3" t="s">
        <v>44</v>
      </c>
      <c r="B3" s="2">
        <f>CORREL(personality_dataset_DataAnalysi!A:A,personality_dataset_DataAnalysi!F:F)</f>
        <v>-0.70141389905432161</v>
      </c>
      <c r="C3" t="s">
        <v>48</v>
      </c>
      <c r="D3" t="s">
        <v>44</v>
      </c>
    </row>
    <row r="4" spans="1:4" x14ac:dyDescent="0.35">
      <c r="A4" s="3" t="s">
        <v>45</v>
      </c>
      <c r="B4" s="2">
        <f>CORREL(personality_dataset_DataAnalysi!C:C,personality_dataset_DataAnalysi!F:F)</f>
        <v>0.71906564118541649</v>
      </c>
      <c r="C4" t="s">
        <v>49</v>
      </c>
      <c r="D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187E-2027-463B-9C1A-C8D8158C7FB9}">
  <sheetPr codeName="Sheet9"/>
  <dimension ref="A1:M32"/>
  <sheetViews>
    <sheetView topLeftCell="I1" zoomScale="85" zoomScaleNormal="85" workbookViewId="0">
      <selection activeCell="M21" sqref="M21"/>
    </sheetView>
  </sheetViews>
  <sheetFormatPr defaultRowHeight="14.5" x14ac:dyDescent="0.35"/>
  <cols>
    <col min="1" max="1" width="12.36328125" bestFit="1" customWidth="1"/>
    <col min="2" max="2" width="18.08984375" bestFit="1" customWidth="1"/>
    <col min="3" max="3" width="4.81640625" bestFit="1" customWidth="1"/>
    <col min="4" max="4" width="10.7265625" bestFit="1" customWidth="1"/>
    <col min="6" max="6" width="12.36328125" bestFit="1" customWidth="1"/>
    <col min="7" max="7" width="31.6328125" bestFit="1" customWidth="1"/>
    <col min="8" max="8" width="55.81640625" bestFit="1" customWidth="1"/>
    <col min="9" max="9" width="26" bestFit="1" customWidth="1"/>
    <col min="10" max="10" width="18.08984375" bestFit="1" customWidth="1"/>
    <col min="11" max="11" width="17.453125" bestFit="1" customWidth="1"/>
    <col min="12" max="12" width="22.90625" bestFit="1" customWidth="1"/>
    <col min="13" max="13" width="22.26953125" bestFit="1" customWidth="1"/>
    <col min="14" max="15" width="3.81640625" bestFit="1" customWidth="1"/>
    <col min="16" max="16" width="6.54296875" bestFit="1" customWidth="1"/>
    <col min="17" max="17" width="10.7265625" bestFit="1" customWidth="1"/>
  </cols>
  <sheetData>
    <row r="1" spans="1:13" ht="21" x14ac:dyDescent="0.5">
      <c r="A1" s="12" t="s">
        <v>54</v>
      </c>
      <c r="B1" s="12"/>
      <c r="F1" s="14" t="s">
        <v>57</v>
      </c>
      <c r="G1" s="14"/>
      <c r="H1" s="14"/>
    </row>
    <row r="2" spans="1:13" x14ac:dyDescent="0.35">
      <c r="A2" s="7" t="s">
        <v>51</v>
      </c>
      <c r="B2" t="s">
        <v>53</v>
      </c>
      <c r="F2" s="7" t="s">
        <v>51</v>
      </c>
      <c r="G2" t="s">
        <v>58</v>
      </c>
      <c r="H2" t="s">
        <v>59</v>
      </c>
      <c r="I2" t="s">
        <v>60</v>
      </c>
    </row>
    <row r="3" spans="1:13" x14ac:dyDescent="0.35">
      <c r="A3" s="8" t="s">
        <v>8</v>
      </c>
      <c r="B3">
        <v>1491</v>
      </c>
      <c r="F3" s="8" t="s">
        <v>8</v>
      </c>
      <c r="G3">
        <v>5.977849715157614</v>
      </c>
      <c r="H3">
        <v>2.1235397344748481</v>
      </c>
      <c r="I3">
        <v>9.0997682873776053</v>
      </c>
    </row>
    <row r="4" spans="1:13" x14ac:dyDescent="0.35">
      <c r="A4" s="8" t="s">
        <v>10</v>
      </c>
      <c r="B4">
        <v>1409</v>
      </c>
      <c r="F4" s="8" t="s">
        <v>10</v>
      </c>
      <c r="G4">
        <v>1.8316210448190196</v>
      </c>
      <c r="H4">
        <v>7.0274440483229279</v>
      </c>
      <c r="I4">
        <v>3.2774648174194434</v>
      </c>
    </row>
    <row r="5" spans="1:13" x14ac:dyDescent="0.35">
      <c r="A5" s="8" t="s">
        <v>52</v>
      </c>
      <c r="B5">
        <v>2900</v>
      </c>
      <c r="F5" s="8" t="s">
        <v>52</v>
      </c>
      <c r="G5">
        <v>3.9633544749827538</v>
      </c>
      <c r="H5">
        <v>4.5061608304100016</v>
      </c>
      <c r="I5">
        <v>6.2709318773186169</v>
      </c>
    </row>
    <row r="8" spans="1:13" ht="15.5" x14ac:dyDescent="0.35">
      <c r="A8" s="13" t="s">
        <v>55</v>
      </c>
      <c r="B8" s="13"/>
    </row>
    <row r="9" spans="1:13" x14ac:dyDescent="0.35">
      <c r="A9" s="7" t="s">
        <v>53</v>
      </c>
      <c r="B9" s="7" t="s">
        <v>56</v>
      </c>
      <c r="G9" s="7" t="s">
        <v>0</v>
      </c>
      <c r="H9" t="s">
        <v>62</v>
      </c>
    </row>
    <row r="10" spans="1:13" ht="18.5" x14ac:dyDescent="0.45">
      <c r="A10" s="7" t="s">
        <v>51</v>
      </c>
      <c r="B10" t="s">
        <v>7</v>
      </c>
      <c r="C10" t="s">
        <v>9</v>
      </c>
      <c r="D10" t="s">
        <v>52</v>
      </c>
      <c r="G10" s="10" t="s">
        <v>61</v>
      </c>
      <c r="H10" s="10"/>
    </row>
    <row r="11" spans="1:13" x14ac:dyDescent="0.35">
      <c r="A11" s="8" t="s">
        <v>8</v>
      </c>
      <c r="B11">
        <v>1380</v>
      </c>
      <c r="C11">
        <v>111</v>
      </c>
      <c r="D11">
        <v>1491</v>
      </c>
      <c r="H11" s="7" t="s">
        <v>56</v>
      </c>
    </row>
    <row r="12" spans="1:13" x14ac:dyDescent="0.35">
      <c r="A12" s="8" t="s">
        <v>10</v>
      </c>
      <c r="B12">
        <v>110</v>
      </c>
      <c r="C12">
        <v>1299</v>
      </c>
      <c r="D12">
        <v>1409</v>
      </c>
      <c r="H12">
        <v>0</v>
      </c>
      <c r="J12">
        <v>1</v>
      </c>
      <c r="L12" t="s">
        <v>63</v>
      </c>
      <c r="M12" t="s">
        <v>64</v>
      </c>
    </row>
    <row r="13" spans="1:13" x14ac:dyDescent="0.35">
      <c r="A13" s="8" t="s">
        <v>52</v>
      </c>
      <c r="B13">
        <v>1490</v>
      </c>
      <c r="C13">
        <v>1410</v>
      </c>
      <c r="D13">
        <v>2900</v>
      </c>
      <c r="G13" s="7" t="s">
        <v>51</v>
      </c>
      <c r="H13" t="s">
        <v>53</v>
      </c>
      <c r="I13" t="s">
        <v>65</v>
      </c>
      <c r="J13" t="s">
        <v>53</v>
      </c>
      <c r="K13" t="s">
        <v>65</v>
      </c>
    </row>
    <row r="14" spans="1:13" x14ac:dyDescent="0.35">
      <c r="G14" s="8" t="s">
        <v>8</v>
      </c>
      <c r="H14">
        <v>1380</v>
      </c>
      <c r="I14">
        <v>24291.947850600009</v>
      </c>
      <c r="J14">
        <v>111</v>
      </c>
      <c r="K14">
        <v>387</v>
      </c>
      <c r="L14">
        <v>1491</v>
      </c>
      <c r="M14">
        <v>24678.947850599994</v>
      </c>
    </row>
    <row r="15" spans="1:13" x14ac:dyDescent="0.35">
      <c r="G15" s="9">
        <v>0</v>
      </c>
      <c r="I15">
        <v>0</v>
      </c>
      <c r="J15">
        <v>45</v>
      </c>
      <c r="K15">
        <v>104</v>
      </c>
      <c r="L15">
        <v>45</v>
      </c>
      <c r="M15">
        <v>104</v>
      </c>
    </row>
    <row r="16" spans="1:13" x14ac:dyDescent="0.35">
      <c r="G16" s="9">
        <v>1</v>
      </c>
      <c r="I16">
        <v>0</v>
      </c>
      <c r="J16">
        <v>24</v>
      </c>
      <c r="K16">
        <v>76</v>
      </c>
      <c r="L16">
        <v>24</v>
      </c>
      <c r="M16">
        <v>76</v>
      </c>
    </row>
    <row r="17" spans="7:13" x14ac:dyDescent="0.35">
      <c r="G17" s="9">
        <v>2</v>
      </c>
      <c r="I17">
        <v>0</v>
      </c>
      <c r="J17">
        <v>41</v>
      </c>
      <c r="K17">
        <v>200</v>
      </c>
      <c r="L17">
        <v>41</v>
      </c>
      <c r="M17">
        <v>200</v>
      </c>
    </row>
    <row r="18" spans="7:13" x14ac:dyDescent="0.35">
      <c r="G18" s="9">
        <v>3</v>
      </c>
      <c r="H18">
        <v>217</v>
      </c>
      <c r="I18">
        <v>3504.8534178999998</v>
      </c>
      <c r="J18">
        <v>1</v>
      </c>
      <c r="K18">
        <v>7</v>
      </c>
      <c r="L18">
        <v>218</v>
      </c>
      <c r="M18">
        <v>3511.8534178999998</v>
      </c>
    </row>
    <row r="19" spans="7:13" x14ac:dyDescent="0.35">
      <c r="G19" s="9">
        <v>4</v>
      </c>
      <c r="H19">
        <v>346</v>
      </c>
      <c r="I19">
        <v>5845.4136715999994</v>
      </c>
      <c r="K19">
        <v>0</v>
      </c>
      <c r="L19">
        <v>346</v>
      </c>
      <c r="M19">
        <v>5845.4136715999994</v>
      </c>
    </row>
    <row r="20" spans="7:13" x14ac:dyDescent="0.35">
      <c r="G20" s="9">
        <v>5</v>
      </c>
      <c r="H20">
        <v>347</v>
      </c>
      <c r="I20">
        <v>6130.1937984499991</v>
      </c>
      <c r="K20">
        <v>0</v>
      </c>
      <c r="L20">
        <v>347</v>
      </c>
      <c r="M20">
        <v>6130.1937984499991</v>
      </c>
    </row>
    <row r="21" spans="7:13" x14ac:dyDescent="0.35">
      <c r="G21" s="9">
        <v>6</v>
      </c>
      <c r="H21">
        <v>316</v>
      </c>
      <c r="I21">
        <v>5893.6335447499996</v>
      </c>
      <c r="K21">
        <v>0</v>
      </c>
      <c r="L21">
        <v>316</v>
      </c>
      <c r="M21">
        <v>5893.6335447499996</v>
      </c>
    </row>
    <row r="22" spans="7:13" x14ac:dyDescent="0.35">
      <c r="G22" s="9">
        <v>7</v>
      </c>
      <c r="H22">
        <v>154</v>
      </c>
      <c r="I22">
        <v>2917.8534178999998</v>
      </c>
      <c r="K22">
        <v>0</v>
      </c>
      <c r="L22">
        <v>154</v>
      </c>
      <c r="M22">
        <v>2917.8534178999998</v>
      </c>
    </row>
    <row r="23" spans="7:13" x14ac:dyDescent="0.35">
      <c r="G23" s="8" t="s">
        <v>10</v>
      </c>
      <c r="H23">
        <v>113</v>
      </c>
      <c r="I23">
        <v>1682.8534179000001</v>
      </c>
      <c r="J23">
        <v>1296</v>
      </c>
      <c r="K23">
        <v>5325.6546863999993</v>
      </c>
      <c r="L23">
        <v>1409</v>
      </c>
      <c r="M23">
        <v>7008.5081042999991</v>
      </c>
    </row>
    <row r="24" spans="7:13" x14ac:dyDescent="0.35">
      <c r="G24" s="9">
        <v>0</v>
      </c>
      <c r="H24">
        <v>13</v>
      </c>
      <c r="I24">
        <v>22</v>
      </c>
      <c r="J24">
        <v>440</v>
      </c>
      <c r="K24">
        <v>1368.9006342500002</v>
      </c>
      <c r="L24">
        <v>453</v>
      </c>
      <c r="M24">
        <v>1390.9006342499999</v>
      </c>
    </row>
    <row r="25" spans="7:13" x14ac:dyDescent="0.35">
      <c r="G25" s="9">
        <v>1</v>
      </c>
      <c r="H25">
        <v>4</v>
      </c>
      <c r="I25">
        <v>18</v>
      </c>
      <c r="J25">
        <v>401</v>
      </c>
      <c r="K25">
        <v>1596.6335447499996</v>
      </c>
      <c r="L25">
        <v>405</v>
      </c>
      <c r="M25">
        <v>1614.6335447499996</v>
      </c>
    </row>
    <row r="26" spans="7:13" x14ac:dyDescent="0.35">
      <c r="G26" s="9">
        <v>2</v>
      </c>
      <c r="H26">
        <v>15</v>
      </c>
      <c r="I26">
        <v>85.926708950000005</v>
      </c>
      <c r="J26">
        <v>400</v>
      </c>
      <c r="K26">
        <v>2027.1937984499998</v>
      </c>
      <c r="L26">
        <v>415</v>
      </c>
      <c r="M26">
        <v>2113.1205073999995</v>
      </c>
    </row>
    <row r="27" spans="7:13" x14ac:dyDescent="0.35">
      <c r="G27" s="9">
        <v>3</v>
      </c>
      <c r="H27">
        <v>2</v>
      </c>
      <c r="I27">
        <v>14</v>
      </c>
      <c r="J27">
        <v>55</v>
      </c>
      <c r="K27">
        <v>332.92670895000003</v>
      </c>
      <c r="L27">
        <v>57</v>
      </c>
      <c r="M27">
        <v>346.92670895000003</v>
      </c>
    </row>
    <row r="28" spans="7:13" x14ac:dyDescent="0.35">
      <c r="G28" s="9">
        <v>4</v>
      </c>
      <c r="H28">
        <v>13</v>
      </c>
      <c r="I28">
        <v>207.92670895000001</v>
      </c>
      <c r="K28">
        <v>0</v>
      </c>
      <c r="L28">
        <v>13</v>
      </c>
      <c r="M28">
        <v>207.92670895000001</v>
      </c>
    </row>
    <row r="29" spans="7:13" x14ac:dyDescent="0.35">
      <c r="G29" s="9">
        <v>5</v>
      </c>
      <c r="H29">
        <v>27</v>
      </c>
      <c r="I29">
        <v>525</v>
      </c>
      <c r="K29">
        <v>0</v>
      </c>
      <c r="L29">
        <v>27</v>
      </c>
      <c r="M29">
        <v>525</v>
      </c>
    </row>
    <row r="30" spans="7:13" x14ac:dyDescent="0.35">
      <c r="G30" s="9">
        <v>6</v>
      </c>
      <c r="H30">
        <v>19</v>
      </c>
      <c r="I30">
        <v>386</v>
      </c>
      <c r="K30">
        <v>0</v>
      </c>
      <c r="L30">
        <v>19</v>
      </c>
      <c r="M30">
        <v>386</v>
      </c>
    </row>
    <row r="31" spans="7:13" x14ac:dyDescent="0.35">
      <c r="G31" s="9">
        <v>7</v>
      </c>
      <c r="H31">
        <v>20</v>
      </c>
      <c r="I31">
        <v>424</v>
      </c>
      <c r="K31">
        <v>0</v>
      </c>
      <c r="L31">
        <v>20</v>
      </c>
      <c r="M31">
        <v>424</v>
      </c>
    </row>
    <row r="32" spans="7:13" x14ac:dyDescent="0.35">
      <c r="G32" s="8" t="s">
        <v>52</v>
      </c>
      <c r="H32">
        <v>1493</v>
      </c>
      <c r="I32">
        <v>25974.801268500007</v>
      </c>
      <c r="J32">
        <v>1407</v>
      </c>
      <c r="K32">
        <v>5712.6546863999984</v>
      </c>
      <c r="L32">
        <v>2900</v>
      </c>
      <c r="M32">
        <v>31687.45595489999</v>
      </c>
    </row>
  </sheetData>
  <mergeCells count="3">
    <mergeCell ref="A1:B1"/>
    <mergeCell ref="A8:B8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personality_dataset_DataAnalysi</vt:lpstr>
      <vt:lpstr>Dashboard</vt:lpstr>
      <vt:lpstr>Auto Report 2025-09-26</vt:lpstr>
      <vt:lpstr>VBA</vt:lpstr>
      <vt:lpstr>BASIC ANALYSIS</vt:lpstr>
      <vt:lpstr>Conditional Analysis</vt:lpstr>
      <vt:lpstr>Data Visualization &amp; Charts</vt:lpstr>
      <vt:lpstr>Descriptive Analysis</vt:lpstr>
      <vt:lpstr>Corealation Analysis</vt:lpstr>
      <vt:lpstr>Pivot Table</vt:lpstr>
      <vt:lpstr>GoingOutsideList</vt:lpstr>
      <vt:lpstr>PersonalisyList</vt:lpstr>
      <vt:lpstr>PersonalityList</vt:lpstr>
      <vt:lpstr>Stagefearlist</vt:lpstr>
      <vt:lpstr>StagefearlistNOT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 poojary</cp:lastModifiedBy>
  <dcterms:created xsi:type="dcterms:W3CDTF">2025-07-13T13:11:04Z</dcterms:created>
  <dcterms:modified xsi:type="dcterms:W3CDTF">2025-09-26T00:10:35Z</dcterms:modified>
</cp:coreProperties>
</file>