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mcs-my.sharepoint.com/personal/pooja_savla_here_com/Documents/Documents/DATA SCIENCE/Countif Exercise - 1/"/>
    </mc:Choice>
  </mc:AlternateContent>
  <xr:revisionPtr revIDLastSave="63" documentId="13_ncr:1_{888F2FF3-E09A-4D78-9E01-8FB55E375B7A}" xr6:coauthVersionLast="47" xr6:coauthVersionMax="47" xr10:uidLastSave="{170AB976-35E1-4704-9530-78242EE147CC}"/>
  <bookViews>
    <workbookView xWindow="-96" yWindow="-96" windowWidth="23232" windowHeight="12552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1" i="3"/>
  <c r="B10" i="3"/>
  <c r="B9" i="3"/>
  <c r="F3" i="3"/>
  <c r="F4" i="3"/>
  <c r="F5" i="3"/>
  <c r="F2" i="3"/>
  <c r="D3" i="3"/>
  <c r="D4" i="3"/>
  <c r="D5" i="3"/>
  <c r="D2" i="3"/>
  <c r="E5" i="3"/>
  <c r="E4" i="3"/>
  <c r="E2" i="3"/>
  <c r="E3" i="3"/>
  <c r="C5" i="3"/>
  <c r="C4" i="3"/>
  <c r="C3" i="3"/>
  <c r="C2" i="3"/>
  <c r="B5" i="3"/>
  <c r="B4" i="3"/>
  <c r="B3" i="3"/>
  <c r="B2" i="3"/>
  <c r="F39" i="1"/>
  <c r="F52" i="1"/>
  <c r="F49" i="1"/>
  <c r="F48" i="1"/>
  <c r="F47" i="1"/>
  <c r="F45" i="1"/>
  <c r="F44" i="1"/>
  <c r="F43" i="1"/>
  <c r="F42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<sst xmlns="http://schemas.openxmlformats.org/spreadsheetml/2006/main" count="825" uniqueCount="73">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</sst>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4" workbookViewId="0">
      <selection activeCell="F40" sqref="F40"/>
    </sheetView>
  </sheetViews>
  <sheetFormatPr defaultRowHeight="14.4" x14ac:dyDescent="0.55000000000000004"/>
  <cols>
    <col min="2" max="2" width="11.68359375" style="18" customWidth="1"/>
    <col min="3" max="3" width="17.41796875" customWidth="1"/>
    <col min="4" max="4" width="17.5234375" customWidth="1"/>
    <col min="5" max="5" width="52.62890625" bestFit="1" customWidth="1"/>
    <col min="7" max="7" width="13.3125" customWidth="1"/>
  </cols>
  <sheetData>
    <row r="1" spans="1:7" x14ac:dyDescent="0.55000000000000004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55000000000000004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55000000000000004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55000000000000004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55000000000000004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55000000000000004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55000000000000004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55000000000000004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55000000000000004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55000000000000004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55000000000000004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55000000000000004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55000000000000004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55000000000000004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55000000000000004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55000000000000004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55000000000000004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55000000000000004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55000000000000004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55000000000000004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55000000000000004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55000000000000004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55000000000000004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55000000000000004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55000000000000004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55000000000000004">
      <c r="E27" s="15" t="s">
        <v>71</v>
      </c>
      <c r="H27" t="s">
        <v>72</v>
      </c>
    </row>
    <row r="28" spans="1:8" x14ac:dyDescent="0.55000000000000004">
      <c r="F28" s="2"/>
    </row>
    <row r="29" spans="1:8" ht="15.6" x14ac:dyDescent="0.6">
      <c r="E29" s="14" t="s">
        <v>31</v>
      </c>
      <c r="F29">
        <f>COUNTIF(G2:G25,G2)</f>
        <v>4</v>
      </c>
    </row>
    <row r="30" spans="1:8" ht="15.6" x14ac:dyDescent="0.6">
      <c r="E30" s="14" t="s">
        <v>32</v>
      </c>
      <c r="F30">
        <f>COUNTIF(D2:D25,D12)</f>
        <v>5</v>
      </c>
    </row>
    <row r="31" spans="1:8" ht="15.6" x14ac:dyDescent="0.6">
      <c r="E31" s="14" t="s">
        <v>33</v>
      </c>
      <c r="F31">
        <f>COUNTIF(F2:F25,F3)</f>
        <v>8</v>
      </c>
    </row>
    <row r="32" spans="1:8" ht="15.6" x14ac:dyDescent="0.6">
      <c r="E32" s="14" t="s">
        <v>34</v>
      </c>
      <c r="F32">
        <f>COUNTIF(C2:C25,C3)</f>
        <v>6</v>
      </c>
    </row>
    <row r="33" spans="5:8" ht="15.6" x14ac:dyDescent="0.6">
      <c r="E33" s="14" t="s">
        <v>26</v>
      </c>
      <c r="F33">
        <f>COUNTIF(E2:E25,"&lt;20")</f>
        <v>9</v>
      </c>
    </row>
    <row r="34" spans="5:8" ht="15.6" x14ac:dyDescent="0.6">
      <c r="E34" s="14"/>
    </row>
    <row r="35" spans="5:8" ht="15.6" x14ac:dyDescent="0.6">
      <c r="E35" s="14"/>
      <c r="F35" s="2"/>
    </row>
    <row r="36" spans="5:8" ht="15.6" x14ac:dyDescent="0.6">
      <c r="E36" s="14" t="s">
        <v>23</v>
      </c>
      <c r="F36">
        <f>SUMIF($D$2:$D$25,D6,E2:E25)</f>
        <v>105</v>
      </c>
    </row>
    <row r="37" spans="5:8" ht="15.6" x14ac:dyDescent="0.6">
      <c r="E37" s="14" t="s">
        <v>24</v>
      </c>
      <c r="F37">
        <f>SUMIF($D$2:$D$25,D7,E3:E26)</f>
        <v>167</v>
      </c>
      <c r="H37" s="1"/>
    </row>
    <row r="38" spans="5:8" ht="15.6" x14ac:dyDescent="0.6">
      <c r="E38" s="14" t="s">
        <v>30</v>
      </c>
      <c r="F38">
        <f>SUMIF(F2:F25,F2,E2:E25)</f>
        <v>156</v>
      </c>
    </row>
    <row r="39" spans="5:8" ht="15.6" x14ac:dyDescent="0.6">
      <c r="E39" s="14" t="s">
        <v>40</v>
      </c>
      <c r="F39">
        <f>SUMIF(F2:F25,F22,E2:E25)+SUMIF(F2:F25,F8,E2:E25)+SUMIF(F2:F25,F4,E2:E25)+SUMIF(F2:F25,F13,E2:E25)</f>
        <v>511</v>
      </c>
    </row>
    <row r="40" spans="5:8" ht="15.6" x14ac:dyDescent="0.6">
      <c r="E40" s="14"/>
    </row>
    <row r="41" spans="5:8" ht="15.6" x14ac:dyDescent="0.6">
      <c r="E41" s="14"/>
      <c r="F41" s="2"/>
    </row>
    <row r="42" spans="5:8" ht="15.6" x14ac:dyDescent="0.6">
      <c r="E42" s="14" t="s">
        <v>35</v>
      </c>
      <c r="F42">
        <f>COUNTIFS(D2:D25,D12,G2:G25,G24)</f>
        <v>2</v>
      </c>
    </row>
    <row r="43" spans="5:8" ht="15.6" x14ac:dyDescent="0.6">
      <c r="E43" s="14" t="s">
        <v>36</v>
      </c>
      <c r="F43">
        <f>COUNTIFS(C2:C25,C3,F2:F25,F17)</f>
        <v>2</v>
      </c>
    </row>
    <row r="44" spans="5:8" ht="15.6" x14ac:dyDescent="0.6">
      <c r="E44" s="14" t="s">
        <v>37</v>
      </c>
      <c r="F44">
        <f>COUNTIFS(G2:G25,G2,B2:B25,"&gt;03-02-2013")</f>
        <v>2</v>
      </c>
    </row>
    <row r="45" spans="5:8" ht="15.6" x14ac:dyDescent="0.6">
      <c r="E45" s="14" t="s">
        <v>38</v>
      </c>
      <c r="F45">
        <f>COUNTIFS(B2:B25,"&gt;03-02-2013",B2:B25,"&lt;06-02-2013")</f>
        <v>9</v>
      </c>
    </row>
    <row r="46" spans="5:8" ht="15.6" x14ac:dyDescent="0.6">
      <c r="E46" s="14"/>
      <c r="F46" s="2"/>
    </row>
    <row r="47" spans="5:8" ht="15.6" x14ac:dyDescent="0.6">
      <c r="E47" s="14" t="s">
        <v>27</v>
      </c>
      <c r="F47">
        <f>SUMIFS(E2:E25,D2:D25,D12,G2:G25,G5)</f>
        <v>25</v>
      </c>
    </row>
    <row r="48" spans="5:8" ht="15.6" x14ac:dyDescent="0.6">
      <c r="E48" s="14" t="s">
        <v>29</v>
      </c>
      <c r="F48">
        <f>SUMIFS(E2:E25,G2:G25,G10,F2:F25,F22)</f>
        <v>75</v>
      </c>
    </row>
    <row r="49" spans="5:6" ht="15.6" x14ac:dyDescent="0.6">
      <c r="E49" s="14" t="s">
        <v>39</v>
      </c>
      <c r="F49">
        <f>SUMIFS(E2:E25,B2:B25,"&gt;03-02-2013",B2:B25,"&lt;06-02-2013")</f>
        <v>194</v>
      </c>
    </row>
    <row r="50" spans="5:6" ht="15.6" x14ac:dyDescent="0.6">
      <c r="E50" s="14"/>
    </row>
    <row r="51" spans="5:6" ht="15.6" x14ac:dyDescent="0.6">
      <c r="E51" s="14"/>
    </row>
    <row r="52" spans="5:6" ht="15.6" x14ac:dyDescent="0.6">
      <c r="E52" s="14" t="s">
        <v>28</v>
      </c>
      <c r="F52">
        <f ca="1">SUMIF(G2:G25,G3,E3:E25)+SUMIF(G2:G25,G4,E3:E25)+SUMIF(G2:G25,G7,E2:E25)</f>
        <v>389</v>
      </c>
    </row>
  </sheetData>
  <autoFilter ref="A1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4" workbookViewId="0">
      <selection activeCell="M16" sqref="M16"/>
    </sheetView>
  </sheetViews>
  <sheetFormatPr defaultRowHeight="14.4" x14ac:dyDescent="0.55000000000000004"/>
  <cols>
    <col min="1" max="1" width="21.41796875" customWidth="1"/>
    <col min="2" max="2" width="21.89453125" customWidth="1"/>
    <col min="3" max="3" width="12" bestFit="1" customWidth="1"/>
    <col min="4" max="4" width="13.5234375" customWidth="1"/>
    <col min="5" max="5" width="14" customWidth="1"/>
    <col min="6" max="6" width="26" customWidth="1"/>
    <col min="7" max="7" width="17.89453125" customWidth="1"/>
  </cols>
  <sheetData>
    <row r="1" spans="1:6" ht="48" customHeight="1" x14ac:dyDescent="0.55000000000000004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55000000000000004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COUNTIFS($D$16:$D$241,$D$16,$B$16:$B$241,A2)</f>
        <v>42</v>
      </c>
      <c r="E2" s="1">
        <f t="shared" ref="E2:E5" si="0">COUNTIFS($D$16:$D$241,$D$17,$B$16:$B$241,A2)</f>
        <v>29</v>
      </c>
      <c r="F2" s="1">
        <f>SUMIFS($E$16:$E$241,$B$16:$B$241,A2,$D$16:$D$241,$D$16)</f>
        <v>414</v>
      </c>
    </row>
    <row r="3" spans="1:6" x14ac:dyDescent="0.55000000000000004">
      <c r="A3" s="6" t="s">
        <v>43</v>
      </c>
      <c r="B3" s="1">
        <f>COUNTIF($B$16:$B$241,A3)</f>
        <v>46</v>
      </c>
      <c r="C3" s="1">
        <f>SUMIF($B$16:$B$241,A3,$E$16:$E$241)</f>
        <v>1934</v>
      </c>
      <c r="D3" s="1">
        <f t="shared" ref="D3:D5" si="1">COUNTIFS($D$16:$D$241,$D$16,$B$16:$B$241,A3)</f>
        <v>31</v>
      </c>
      <c r="E3" s="1">
        <f>COUNTIFS($D$16:$D$241,$D$17,$B$16:$B$241,A3)</f>
        <v>15</v>
      </c>
      <c r="F3" s="1">
        <f t="shared" ref="F3:F5" si="2">SUMIFS($E$16:$E$241,$B$16:$B$241,A3,$D$16:$D$241,$D$16)</f>
        <v>1350</v>
      </c>
    </row>
    <row r="4" spans="1:6" x14ac:dyDescent="0.55000000000000004">
      <c r="A4" s="7" t="s">
        <v>44</v>
      </c>
      <c r="B4" s="1">
        <f>COUNTIF($B$16:$B$241,A4)</f>
        <v>50</v>
      </c>
      <c r="C4" s="1">
        <f>SUMIF($B$16:$B$241,A4,$E$16:$E$241)</f>
        <v>1650</v>
      </c>
      <c r="D4" s="1">
        <f t="shared" si="1"/>
        <v>35</v>
      </c>
      <c r="E4" s="1">
        <f t="shared" ref="E4:E5" si="3">COUNTIFS($D$16:$D$241,$D$17,$B$16:$B$241,A4)</f>
        <v>15</v>
      </c>
      <c r="F4" s="1">
        <f t="shared" si="2"/>
        <v>1155</v>
      </c>
    </row>
    <row r="5" spans="1:6" x14ac:dyDescent="0.55000000000000004">
      <c r="A5" s="1" t="s">
        <v>48</v>
      </c>
      <c r="B5" s="1">
        <f>COUNTIF($B$16:$B$241,A5)</f>
        <v>32</v>
      </c>
      <c r="C5" s="1">
        <f>SUMIF($B$16:$B$241,A5,$E$16:$E$241)</f>
        <v>1119</v>
      </c>
      <c r="D5" s="1">
        <f t="shared" si="1"/>
        <v>21</v>
      </c>
      <c r="E5" s="1">
        <f t="shared" si="3"/>
        <v>11</v>
      </c>
      <c r="F5" s="1">
        <f t="shared" si="2"/>
        <v>735</v>
      </c>
    </row>
    <row r="8" spans="1:6" ht="47.25" customHeight="1" x14ac:dyDescent="0.55000000000000004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55000000000000004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COUNTIFS($C$16:$C$241,A9,$B$16:$B$241,$B$16)</f>
        <v>7</v>
      </c>
      <c r="E9" s="1">
        <f>COUNTIFS($C$16:$C$241,A9,$B$16:$B$241,$B$37)</f>
        <v>1</v>
      </c>
      <c r="F9" s="1">
        <f>SUMIFS($E$16:$E$241,$B$16:$B$241,$B$16,$C$16:$C$241,A9,$A$16:$A$241,"&gt;10-05-2013",$A$16:$A$241,"&lt;20-05-2013")</f>
        <v>31</v>
      </c>
    </row>
    <row r="10" spans="1:6" x14ac:dyDescent="0.55000000000000004">
      <c r="A10" s="6" t="s">
        <v>50</v>
      </c>
      <c r="B10" s="1">
        <f>COUNTIF($C$16:$C$241,A10)</f>
        <v>31</v>
      </c>
      <c r="C10" s="1">
        <f t="shared" ref="C10:C11" si="4">SUMIF($C$16:$C$241,A10,$E$16:$E$241)</f>
        <v>965</v>
      </c>
      <c r="D10" s="1">
        <f t="shared" ref="D10:D11" si="5">COUNTIFS($C$16:$C$241,A10,$B$16:$B$241,$B$16)</f>
        <v>8</v>
      </c>
      <c r="E10" s="1">
        <f t="shared" ref="E10:E11" si="6">COUNTIFS($C$16:$C$241,A10,$B$16:$B$241,$B$37)</f>
        <v>1</v>
      </c>
      <c r="F10" s="1">
        <f t="shared" ref="F10:F11" si="7">SUMIFS($E$16:$E$241,$B$16:$B$241,$B$16,$C$16:$C$241,A10,$A$16:$A$241,"&gt;10-05-2013",$A$16:$A$241,"&lt;20-05-2013")</f>
        <v>24</v>
      </c>
    </row>
    <row r="11" spans="1:6" x14ac:dyDescent="0.55000000000000004">
      <c r="A11" s="6" t="s">
        <v>52</v>
      </c>
      <c r="B11" s="1">
        <f>COUNTIF($C$16:$C$241,A11)</f>
        <v>23</v>
      </c>
      <c r="C11" s="1">
        <f t="shared" si="4"/>
        <v>701</v>
      </c>
      <c r="D11" s="1">
        <f t="shared" si="5"/>
        <v>5</v>
      </c>
      <c r="E11" s="1">
        <f t="shared" si="6"/>
        <v>1</v>
      </c>
      <c r="F11" s="1">
        <f t="shared" si="7"/>
        <v>31</v>
      </c>
    </row>
    <row r="12" spans="1:6" x14ac:dyDescent="0.55000000000000004">
      <c r="B12" s="13"/>
    </row>
    <row r="13" spans="1:6" x14ac:dyDescent="0.55000000000000004">
      <c r="B13" s="13"/>
    </row>
    <row r="14" spans="1:6" x14ac:dyDescent="0.55000000000000004">
      <c r="A14" s="20" t="s">
        <v>61</v>
      </c>
      <c r="B14" s="20"/>
      <c r="C14" s="20"/>
      <c r="D14" s="20"/>
      <c r="E14" s="20"/>
    </row>
    <row r="15" spans="1:6" x14ac:dyDescent="0.55000000000000004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55000000000000004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55000000000000004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55000000000000004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55000000000000004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55000000000000004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55000000000000004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55000000000000004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55000000000000004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55000000000000004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55000000000000004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55000000000000004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55000000000000004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55000000000000004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55000000000000004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55000000000000004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55000000000000004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55000000000000004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55000000000000004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55000000000000004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55000000000000004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55000000000000004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55000000000000004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55000000000000004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55000000000000004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55000000000000004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55000000000000004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55000000000000004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55000000000000004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55000000000000004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55000000000000004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55000000000000004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55000000000000004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55000000000000004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55000000000000004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55000000000000004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55000000000000004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55000000000000004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55000000000000004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55000000000000004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55000000000000004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55000000000000004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55000000000000004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55000000000000004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55000000000000004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55000000000000004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55000000000000004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55000000000000004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55000000000000004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55000000000000004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55000000000000004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55000000000000004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55000000000000004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55000000000000004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55000000000000004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55000000000000004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55000000000000004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55000000000000004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55000000000000004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55000000000000004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55000000000000004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55000000000000004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55000000000000004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55000000000000004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55000000000000004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55000000000000004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55000000000000004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55000000000000004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55000000000000004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55000000000000004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55000000000000004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55000000000000004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55000000000000004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55000000000000004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55000000000000004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55000000000000004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55000000000000004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55000000000000004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55000000000000004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55000000000000004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55000000000000004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55000000000000004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55000000000000004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55000000000000004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55000000000000004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55000000000000004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55000000000000004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55000000000000004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55000000000000004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55000000000000004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55000000000000004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55000000000000004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55000000000000004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55000000000000004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55000000000000004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55000000000000004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55000000000000004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55000000000000004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55000000000000004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55000000000000004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55000000000000004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55000000000000004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55000000000000004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55000000000000004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55000000000000004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55000000000000004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55000000000000004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55000000000000004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55000000000000004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55000000000000004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55000000000000004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55000000000000004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55000000000000004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55000000000000004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55000000000000004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55000000000000004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55000000000000004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55000000000000004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55000000000000004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55000000000000004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55000000000000004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55000000000000004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55000000000000004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55000000000000004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55000000000000004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55000000000000004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55000000000000004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55000000000000004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55000000000000004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55000000000000004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55000000000000004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55000000000000004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55000000000000004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55000000000000004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55000000000000004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55000000000000004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55000000000000004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55000000000000004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55000000000000004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55000000000000004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55000000000000004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55000000000000004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55000000000000004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55000000000000004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55000000000000004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55000000000000004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55000000000000004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55000000000000004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55000000000000004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55000000000000004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55000000000000004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55000000000000004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55000000000000004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55000000000000004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55000000000000004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55000000000000004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55000000000000004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55000000000000004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55000000000000004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55000000000000004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55000000000000004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55000000000000004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55000000000000004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55000000000000004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55000000000000004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55000000000000004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55000000000000004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55000000000000004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55000000000000004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55000000000000004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55000000000000004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55000000000000004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55000000000000004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55000000000000004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55000000000000004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55000000000000004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55000000000000004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55000000000000004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55000000000000004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55000000000000004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55000000000000004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55000000000000004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55000000000000004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55000000000000004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55000000000000004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55000000000000004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55000000000000004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55000000000000004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55000000000000004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55000000000000004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55000000000000004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55000000000000004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55000000000000004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55000000000000004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55000000000000004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55000000000000004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55000000000000004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55000000000000004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55000000000000004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55000000000000004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55000000000000004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55000000000000004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55000000000000004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55000000000000004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55000000000000004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55000000000000004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55000000000000004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55000000000000004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55000000000000004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55000000000000004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55000000000000004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55000000000000004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55000000000000004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55000000000000004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55000000000000004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55000000000000004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55000000000000004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55000000000000004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55000000000000004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55000000000000004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55000000000000004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55000000000000004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55000000000000004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55000000000000004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55000000000000004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55000000000000004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55000000000000004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Savla, Pooja</cp:lastModifiedBy>
  <dcterms:created xsi:type="dcterms:W3CDTF">2013-06-05T17:23:06Z</dcterms:created>
  <dcterms:modified xsi:type="dcterms:W3CDTF">2023-08-20T09:53:56Z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