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office.accenture.com/personal/shivani_madipeddi_accenture_com/Documents/"/>
    </mc:Choice>
  </mc:AlternateContent>
  <xr:revisionPtr revIDLastSave="1" documentId="8_{7EB2DA8C-9A4C-465E-A997-4F40C47303AE}" xr6:coauthVersionLast="47" xr6:coauthVersionMax="47" xr10:uidLastSave="{14DDA25D-DCEC-4995-9461-FAF77245C125}"/>
  <bookViews>
    <workbookView xWindow="-110" yWindow="-110" windowWidth="19420" windowHeight="10300" firstSheet="1" activeTab="1" xr2:uid="{64E2E9E1-9F3D-439F-AECA-8A59F33A5EF2}"/>
  </bookViews>
  <sheets>
    <sheet name="Sheet1" sheetId="1" r:id="rId1"/>
    <sheet name="Final" sheetId="6" r:id="rId2"/>
    <sheet name="Inspection data" sheetId="4" r:id="rId3"/>
    <sheet name="Work Order" sheetId="2" r:id="rId4"/>
    <sheet name="Hierarchy" sheetId="3" r:id="rId5"/>
    <sheet name="Sheet5" sheetId="5" r:id="rId6"/>
  </sheets>
  <definedNames>
    <definedName name="_xlnm._FilterDatabase" localSheetId="1" hidden="1">Final!$A$1:$AA$420</definedName>
    <definedName name="_xlnm._FilterDatabase" localSheetId="4" hidden="1">Hierarchy!$A$1:$C$130</definedName>
    <definedName name="_xlnm._FilterDatabase" localSheetId="0" hidden="1">Sheet1!$A$1:$V$420</definedName>
    <definedName name="_xlnm._FilterDatabase" localSheetId="3" hidden="1">'Work Order'!$A$1:$Z$420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" i="2" l="1"/>
  <c r="V4" i="2"/>
  <c r="V5" i="2"/>
  <c r="V6" i="2"/>
  <c r="V7" i="2"/>
  <c r="V2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6" i="1"/>
  <c r="H7" i="1"/>
  <c r="H8" i="1"/>
  <c r="H9" i="1"/>
  <c r="H2" i="1"/>
  <c r="H3" i="1"/>
  <c r="H4" i="1"/>
  <c r="V188" i="1"/>
  <c r="V279" i="1"/>
  <c r="V259" i="1"/>
  <c r="V367" i="1"/>
  <c r="V211" i="1"/>
  <c r="V2" i="1"/>
  <c r="V75" i="1"/>
  <c r="V20" i="1"/>
  <c r="V143" i="1"/>
  <c r="V42" i="1"/>
  <c r="V21" i="1"/>
  <c r="V3" i="1"/>
  <c r="V61" i="1"/>
  <c r="V189" i="1"/>
  <c r="V144" i="1"/>
  <c r="V236" i="1"/>
  <c r="V346" i="1"/>
  <c r="V347" i="1"/>
  <c r="V43" i="1"/>
  <c r="V22" i="1"/>
  <c r="V295" i="1"/>
  <c r="V212" i="1"/>
  <c r="V348" i="1"/>
  <c r="V76" i="1"/>
  <c r="V312" i="1"/>
  <c r="V237" i="1"/>
  <c r="V213" i="1"/>
  <c r="V329" i="1"/>
  <c r="V214" i="1"/>
  <c r="V396" i="1"/>
  <c r="V23" i="1"/>
  <c r="V215" i="1"/>
  <c r="V165" i="1"/>
  <c r="V260" i="1"/>
  <c r="V24" i="1"/>
  <c r="V238" i="1"/>
  <c r="V145" i="1"/>
  <c r="V101" i="1"/>
  <c r="V397" i="1"/>
  <c r="V398" i="1"/>
  <c r="V296" i="1"/>
  <c r="V297" i="1"/>
  <c r="V349" i="1"/>
  <c r="V25" i="1"/>
  <c r="V216" i="1"/>
  <c r="V298" i="1"/>
  <c r="V239" i="1"/>
  <c r="V261" i="1"/>
  <c r="V350" i="1"/>
  <c r="V166" i="1"/>
  <c r="V26" i="1"/>
  <c r="V146" i="1"/>
  <c r="V127" i="1"/>
  <c r="V217" i="1"/>
  <c r="V218" i="1"/>
  <c r="V77" i="1"/>
  <c r="V102" i="1"/>
  <c r="V262" i="1"/>
  <c r="V103" i="1"/>
  <c r="V128" i="1"/>
  <c r="V27" i="1"/>
  <c r="V44" i="1"/>
  <c r="V351" i="1"/>
  <c r="V280" i="1"/>
  <c r="V299" i="1"/>
  <c r="V240" i="1"/>
  <c r="V104" i="1"/>
  <c r="V4" i="1"/>
  <c r="V105" i="1"/>
  <c r="V300" i="1"/>
  <c r="V313" i="1"/>
  <c r="V147" i="1"/>
  <c r="V301" i="1"/>
  <c r="V5" i="1"/>
  <c r="V241" i="1"/>
  <c r="V263" i="1"/>
  <c r="V190" i="1"/>
  <c r="V167" i="1"/>
  <c r="V78" i="1"/>
  <c r="V264" i="1"/>
  <c r="V79" i="1"/>
  <c r="V330" i="1"/>
  <c r="V368" i="1"/>
  <c r="V168" i="1"/>
  <c r="V28" i="1"/>
  <c r="V352" i="1"/>
  <c r="V62" i="1"/>
  <c r="V219" i="1"/>
  <c r="V281" i="1"/>
  <c r="V45" i="1"/>
  <c r="V331" i="1"/>
  <c r="V106" i="1"/>
  <c r="V169" i="1"/>
  <c r="V191" i="1"/>
  <c r="V148" i="1"/>
  <c r="V302" i="1"/>
  <c r="V399" i="1"/>
  <c r="V303" i="1"/>
  <c r="V265" i="1"/>
  <c r="V63" i="1"/>
  <c r="V220" i="1"/>
  <c r="V332" i="1"/>
  <c r="V192" i="1"/>
  <c r="V107" i="1"/>
  <c r="V149" i="1"/>
  <c r="V369" i="1"/>
  <c r="V129" i="1"/>
  <c r="V282" i="1"/>
  <c r="V80" i="1"/>
  <c r="V170" i="1"/>
  <c r="V353" i="1"/>
  <c r="V266" i="1"/>
  <c r="V193" i="1"/>
  <c r="V304" i="1"/>
  <c r="V305" i="1"/>
  <c r="V333" i="1"/>
  <c r="V64" i="1"/>
  <c r="V150" i="1"/>
  <c r="V194" i="1"/>
  <c r="V242" i="1"/>
  <c r="V370" i="1"/>
  <c r="V65" i="1"/>
  <c r="V195" i="1"/>
  <c r="V66" i="1"/>
  <c r="V314" i="1"/>
  <c r="V371" i="1"/>
  <c r="V334" i="1"/>
  <c r="V372" i="1"/>
  <c r="V130" i="1"/>
  <c r="V29" i="1"/>
  <c r="V283" i="1"/>
  <c r="V354" i="1"/>
  <c r="V267" i="1"/>
  <c r="V108" i="1"/>
  <c r="V81" i="1"/>
  <c r="V284" i="1"/>
  <c r="V171" i="1"/>
  <c r="V373" i="1"/>
  <c r="V109" i="1"/>
  <c r="V131" i="1"/>
  <c r="V196" i="1"/>
  <c r="V46" i="1"/>
  <c r="V243" i="1"/>
  <c r="V400" i="1"/>
  <c r="V374" i="1"/>
  <c r="V30" i="1"/>
  <c r="V335" i="1"/>
  <c r="V306" i="1"/>
  <c r="V47" i="1"/>
  <c r="V82" i="1"/>
  <c r="V48" i="1"/>
  <c r="V197" i="1"/>
  <c r="V375" i="1"/>
  <c r="V285" i="1"/>
  <c r="V221" i="1"/>
  <c r="V6" i="1"/>
  <c r="V222" i="1"/>
  <c r="V198" i="1"/>
  <c r="V172" i="1"/>
  <c r="V315" i="1"/>
  <c r="V199" i="1"/>
  <c r="V223" i="1"/>
  <c r="V132" i="1"/>
  <c r="V401" i="1"/>
  <c r="V110" i="1"/>
  <c r="V376" i="1"/>
  <c r="V377" i="1"/>
  <c r="V111" i="1"/>
  <c r="V307" i="1"/>
  <c r="V286" i="1"/>
  <c r="V31" i="1"/>
  <c r="V224" i="1"/>
  <c r="V355" i="1"/>
  <c r="V112" i="1"/>
  <c r="V268" i="1"/>
  <c r="V308" i="1"/>
  <c r="V133" i="1"/>
  <c r="V67" i="1"/>
  <c r="V402" i="1"/>
  <c r="V83" i="1"/>
  <c r="V200" i="1"/>
  <c r="V113" i="1"/>
  <c r="V316" i="1"/>
  <c r="V317" i="1"/>
  <c r="V336" i="1"/>
  <c r="V244" i="1"/>
  <c r="V287" i="1"/>
  <c r="V403" i="1"/>
  <c r="V151" i="1"/>
  <c r="V404" i="1"/>
  <c r="V49" i="1"/>
  <c r="V84" i="1"/>
  <c r="V356" i="1"/>
  <c r="V173" i="1"/>
  <c r="V405" i="1"/>
  <c r="V318" i="1"/>
  <c r="V85" i="1"/>
  <c r="V134" i="1"/>
  <c r="V201" i="1"/>
  <c r="V86" i="1"/>
  <c r="V319" i="1"/>
  <c r="V32" i="1"/>
  <c r="V320" i="1"/>
  <c r="V114" i="1"/>
  <c r="V87" i="1"/>
  <c r="V152" i="1"/>
  <c r="V245" i="1"/>
  <c r="V378" i="1"/>
  <c r="V202" i="1"/>
  <c r="V7" i="1"/>
  <c r="V309" i="1"/>
  <c r="V225" i="1"/>
  <c r="V153" i="1"/>
  <c r="V50" i="1"/>
  <c r="V68" i="1"/>
  <c r="V246" i="1"/>
  <c r="V357" i="1"/>
  <c r="V69" i="1"/>
  <c r="V226" i="1"/>
  <c r="V203" i="1"/>
  <c r="V227" i="1"/>
  <c r="V115" i="1"/>
  <c r="V33" i="1"/>
  <c r="V174" i="1"/>
  <c r="V154" i="1"/>
  <c r="V8" i="1"/>
  <c r="V406" i="1"/>
  <c r="V379" i="1"/>
  <c r="V407" i="1"/>
  <c r="V204" i="1"/>
  <c r="V269" i="1"/>
  <c r="V135" i="1"/>
  <c r="V337" i="1"/>
  <c r="V70" i="1"/>
  <c r="V247" i="1"/>
  <c r="V408" i="1"/>
  <c r="V51" i="1"/>
  <c r="V88" i="1"/>
  <c r="V409" i="1"/>
  <c r="V380" i="1"/>
  <c r="V71" i="1"/>
  <c r="V410" i="1"/>
  <c r="V116" i="1"/>
  <c r="V310" i="1"/>
  <c r="V358" i="1"/>
  <c r="V117" i="1"/>
  <c r="V52" i="1"/>
  <c r="V321" i="1"/>
  <c r="V118" i="1"/>
  <c r="V322" i="1"/>
  <c r="V34" i="1"/>
  <c r="V248" i="1"/>
  <c r="V338" i="1"/>
  <c r="V411" i="1"/>
  <c r="V228" i="1"/>
  <c r="V136" i="1"/>
  <c r="V339" i="1"/>
  <c r="V155" i="1"/>
  <c r="V381" i="1"/>
  <c r="V205" i="1"/>
  <c r="V270" i="1"/>
  <c r="V89" i="1"/>
  <c r="V271" i="1"/>
  <c r="V229" i="1"/>
  <c r="V90" i="1"/>
  <c r="V156" i="1"/>
  <c r="V175" i="1"/>
  <c r="V323" i="1"/>
  <c r="V324" i="1"/>
  <c r="V9" i="1"/>
  <c r="V157" i="1"/>
  <c r="V158" i="1"/>
  <c r="V10" i="1"/>
  <c r="V176" i="1"/>
  <c r="V119" i="1"/>
  <c r="V272" i="1"/>
  <c r="V382" i="1"/>
  <c r="V273" i="1"/>
  <c r="V383" i="1"/>
  <c r="V384" i="1"/>
  <c r="V137" i="1"/>
  <c r="V91" i="1"/>
  <c r="V72" i="1"/>
  <c r="V412" i="1"/>
  <c r="V325" i="1"/>
  <c r="V177" i="1"/>
  <c r="V288" i="1"/>
  <c r="V120" i="1"/>
  <c r="V340" i="1"/>
  <c r="V206" i="1"/>
  <c r="V53" i="1"/>
  <c r="V289" i="1"/>
  <c r="V249" i="1"/>
  <c r="V413" i="1"/>
  <c r="V250" i="1"/>
  <c r="V178" i="1"/>
  <c r="V92" i="1"/>
  <c r="V326" i="1"/>
  <c r="V327" i="1"/>
  <c r="V159" i="1"/>
  <c r="V73" i="1"/>
  <c r="V251" i="1"/>
  <c r="V385" i="1"/>
  <c r="V11" i="1"/>
  <c r="V230" i="1"/>
  <c r="V93" i="1"/>
  <c r="V386" i="1"/>
  <c r="V359" i="1"/>
  <c r="V341" i="1"/>
  <c r="V252" i="1"/>
  <c r="V138" i="1"/>
  <c r="V274" i="1"/>
  <c r="V35" i="1"/>
  <c r="V253" i="1"/>
  <c r="V207" i="1"/>
  <c r="V179" i="1"/>
  <c r="V54" i="1"/>
  <c r="V12" i="1"/>
  <c r="V414" i="1"/>
  <c r="V180" i="1"/>
  <c r="V290" i="1"/>
  <c r="V55" i="1"/>
  <c r="V342" i="1"/>
  <c r="V254" i="1"/>
  <c r="V56" i="1"/>
  <c r="V94" i="1"/>
  <c r="V343" i="1"/>
  <c r="V57" i="1"/>
  <c r="V360" i="1"/>
  <c r="V13" i="1"/>
  <c r="V415" i="1"/>
  <c r="V291" i="1"/>
  <c r="V416" i="1"/>
  <c r="V139" i="1"/>
  <c r="V140" i="1"/>
  <c r="V36" i="1"/>
  <c r="V387" i="1"/>
  <c r="V388" i="1"/>
  <c r="V275" i="1"/>
  <c r="V14" i="1"/>
  <c r="V389" i="1"/>
  <c r="V121" i="1"/>
  <c r="V276" i="1"/>
  <c r="V37" i="1"/>
  <c r="V181" i="1"/>
  <c r="V141" i="1"/>
  <c r="V231" i="1"/>
  <c r="V95" i="1"/>
  <c r="V96" i="1"/>
  <c r="V208" i="1"/>
  <c r="V182" i="1"/>
  <c r="V38" i="1"/>
  <c r="V97" i="1"/>
  <c r="V160" i="1"/>
  <c r="V277" i="1"/>
  <c r="V161" i="1"/>
  <c r="V15" i="1"/>
  <c r="V232" i="1"/>
  <c r="V183" i="1"/>
  <c r="V184" i="1"/>
  <c r="V255" i="1"/>
  <c r="V256" i="1"/>
  <c r="V98" i="1"/>
  <c r="V209" i="1"/>
  <c r="V16" i="1"/>
  <c r="V185" i="1"/>
  <c r="V122" i="1"/>
  <c r="V390" i="1"/>
  <c r="V257" i="1"/>
  <c r="V391" i="1"/>
  <c r="V361" i="1"/>
  <c r="V362" i="1"/>
  <c r="V363" i="1"/>
  <c r="V233" i="1"/>
  <c r="V210" i="1"/>
  <c r="V99" i="1"/>
  <c r="V234" i="1"/>
  <c r="V39" i="1"/>
  <c r="V364" i="1"/>
  <c r="V417" i="1"/>
  <c r="V292" i="1"/>
  <c r="V58" i="1"/>
  <c r="V59" i="1"/>
  <c r="V418" i="1"/>
  <c r="V162" i="1"/>
  <c r="V100" i="1"/>
  <c r="V40" i="1"/>
  <c r="V163" i="1"/>
  <c r="V344" i="1"/>
  <c r="V392" i="1"/>
  <c r="V311" i="1"/>
  <c r="V393" i="1"/>
  <c r="V293" i="1"/>
  <c r="V186" i="1"/>
  <c r="V123" i="1"/>
  <c r="V41" i="1"/>
  <c r="V294" i="1"/>
  <c r="V164" i="1"/>
  <c r="V278" i="1"/>
  <c r="V17" i="1"/>
  <c r="V258" i="1"/>
  <c r="V328" i="1"/>
  <c r="V60" i="1"/>
  <c r="V394" i="1"/>
  <c r="V395" i="1"/>
  <c r="V419" i="1"/>
  <c r="V365" i="1"/>
  <c r="V124" i="1"/>
  <c r="V345" i="1"/>
  <c r="V18" i="1"/>
  <c r="V74" i="1"/>
  <c r="V187" i="1"/>
  <c r="V19" i="1"/>
  <c r="V366" i="1"/>
  <c r="V125" i="1"/>
  <c r="V235" i="1"/>
  <c r="V126" i="1"/>
  <c r="V420" i="1"/>
  <c r="V142" i="1"/>
  <c r="T188" i="1"/>
  <c r="U188" i="1" s="1"/>
  <c r="T279" i="1"/>
  <c r="U279" i="1" s="1"/>
  <c r="T259" i="1"/>
  <c r="U259" i="1" s="1"/>
  <c r="T367" i="1"/>
  <c r="U367" i="1" s="1"/>
  <c r="T211" i="1"/>
  <c r="U211" i="1" s="1"/>
  <c r="T2" i="1"/>
  <c r="U2" i="1" s="1"/>
  <c r="T75" i="1"/>
  <c r="U75" i="1" s="1"/>
  <c r="T20" i="1"/>
  <c r="U20" i="1" s="1"/>
  <c r="T143" i="1"/>
  <c r="U143" i="1" s="1"/>
  <c r="T42" i="1"/>
  <c r="U42" i="1" s="1"/>
  <c r="T21" i="1"/>
  <c r="U21" i="1" s="1"/>
  <c r="T3" i="1"/>
  <c r="U3" i="1" s="1"/>
  <c r="T61" i="1"/>
  <c r="U61" i="1" s="1"/>
  <c r="T189" i="1"/>
  <c r="U189" i="1" s="1"/>
  <c r="T144" i="1"/>
  <c r="U144" i="1" s="1"/>
  <c r="T236" i="1"/>
  <c r="U236" i="1" s="1"/>
  <c r="T346" i="1"/>
  <c r="U346" i="1" s="1"/>
  <c r="T347" i="1"/>
  <c r="U347" i="1" s="1"/>
  <c r="T43" i="1"/>
  <c r="U43" i="1" s="1"/>
  <c r="T22" i="1"/>
  <c r="U22" i="1" s="1"/>
  <c r="T295" i="1"/>
  <c r="U295" i="1" s="1"/>
  <c r="T212" i="1"/>
  <c r="U212" i="1" s="1"/>
  <c r="T348" i="1"/>
  <c r="U348" i="1" s="1"/>
  <c r="T76" i="1"/>
  <c r="U76" i="1" s="1"/>
  <c r="T312" i="1"/>
  <c r="U312" i="1" s="1"/>
  <c r="T237" i="1"/>
  <c r="U237" i="1" s="1"/>
  <c r="T213" i="1"/>
  <c r="U213" i="1" s="1"/>
  <c r="T329" i="1"/>
  <c r="U329" i="1" s="1"/>
  <c r="T214" i="1"/>
  <c r="U214" i="1" s="1"/>
  <c r="T396" i="1"/>
  <c r="U396" i="1" s="1"/>
  <c r="T23" i="1"/>
  <c r="U23" i="1" s="1"/>
  <c r="T215" i="1"/>
  <c r="U215" i="1" s="1"/>
  <c r="T165" i="1"/>
  <c r="U165" i="1" s="1"/>
  <c r="T260" i="1"/>
  <c r="U260" i="1" s="1"/>
  <c r="T24" i="1"/>
  <c r="U24" i="1" s="1"/>
  <c r="T238" i="1"/>
  <c r="U238" i="1" s="1"/>
  <c r="T145" i="1"/>
  <c r="U145" i="1" s="1"/>
  <c r="T101" i="1"/>
  <c r="U101" i="1" s="1"/>
  <c r="T397" i="1"/>
  <c r="U397" i="1" s="1"/>
  <c r="T398" i="1"/>
  <c r="U398" i="1" s="1"/>
  <c r="T296" i="1"/>
  <c r="U296" i="1" s="1"/>
  <c r="T297" i="1"/>
  <c r="U297" i="1" s="1"/>
  <c r="T349" i="1"/>
  <c r="U349" i="1" s="1"/>
  <c r="T25" i="1"/>
  <c r="U25" i="1" s="1"/>
  <c r="T216" i="1"/>
  <c r="U216" i="1" s="1"/>
  <c r="T298" i="1"/>
  <c r="U298" i="1" s="1"/>
  <c r="T239" i="1"/>
  <c r="U239" i="1" s="1"/>
  <c r="T261" i="1"/>
  <c r="U261" i="1" s="1"/>
  <c r="T350" i="1"/>
  <c r="U350" i="1" s="1"/>
  <c r="T166" i="1"/>
  <c r="U166" i="1" s="1"/>
  <c r="T26" i="1"/>
  <c r="U26" i="1" s="1"/>
  <c r="T146" i="1"/>
  <c r="U146" i="1" s="1"/>
  <c r="T127" i="1"/>
  <c r="U127" i="1" s="1"/>
  <c r="T217" i="1"/>
  <c r="U217" i="1" s="1"/>
  <c r="T218" i="1"/>
  <c r="U218" i="1" s="1"/>
  <c r="T77" i="1"/>
  <c r="U77" i="1" s="1"/>
  <c r="T102" i="1"/>
  <c r="U102" i="1" s="1"/>
  <c r="T262" i="1"/>
  <c r="U262" i="1" s="1"/>
  <c r="T103" i="1"/>
  <c r="U103" i="1" s="1"/>
  <c r="T128" i="1"/>
  <c r="U128" i="1" s="1"/>
  <c r="T27" i="1"/>
  <c r="U27" i="1" s="1"/>
  <c r="T44" i="1"/>
  <c r="U44" i="1" s="1"/>
  <c r="T351" i="1"/>
  <c r="U351" i="1" s="1"/>
  <c r="T280" i="1"/>
  <c r="U280" i="1" s="1"/>
  <c r="T299" i="1"/>
  <c r="U299" i="1" s="1"/>
  <c r="T240" i="1"/>
  <c r="U240" i="1" s="1"/>
  <c r="T104" i="1"/>
  <c r="U104" i="1" s="1"/>
  <c r="T4" i="1"/>
  <c r="U4" i="1" s="1"/>
  <c r="T105" i="1"/>
  <c r="U105" i="1" s="1"/>
  <c r="T300" i="1"/>
  <c r="U300" i="1" s="1"/>
  <c r="T313" i="1"/>
  <c r="U313" i="1" s="1"/>
  <c r="T147" i="1"/>
  <c r="U147" i="1" s="1"/>
  <c r="T301" i="1"/>
  <c r="U301" i="1" s="1"/>
  <c r="T5" i="1"/>
  <c r="U5" i="1" s="1"/>
  <c r="T241" i="1"/>
  <c r="U241" i="1" s="1"/>
  <c r="T263" i="1"/>
  <c r="U263" i="1" s="1"/>
  <c r="T190" i="1"/>
  <c r="U190" i="1" s="1"/>
  <c r="T167" i="1"/>
  <c r="U167" i="1" s="1"/>
  <c r="T78" i="1"/>
  <c r="U78" i="1" s="1"/>
  <c r="T264" i="1"/>
  <c r="U264" i="1" s="1"/>
  <c r="T79" i="1"/>
  <c r="U79" i="1" s="1"/>
  <c r="T330" i="1"/>
  <c r="U330" i="1" s="1"/>
  <c r="T368" i="1"/>
  <c r="U368" i="1" s="1"/>
  <c r="T168" i="1"/>
  <c r="U168" i="1" s="1"/>
  <c r="T28" i="1"/>
  <c r="U28" i="1" s="1"/>
  <c r="T352" i="1"/>
  <c r="U352" i="1" s="1"/>
  <c r="T62" i="1"/>
  <c r="U62" i="1" s="1"/>
  <c r="T219" i="1"/>
  <c r="U219" i="1" s="1"/>
  <c r="T281" i="1"/>
  <c r="U281" i="1" s="1"/>
  <c r="T45" i="1"/>
  <c r="U45" i="1" s="1"/>
  <c r="T331" i="1"/>
  <c r="U331" i="1" s="1"/>
  <c r="T106" i="1"/>
  <c r="U106" i="1" s="1"/>
  <c r="T169" i="1"/>
  <c r="U169" i="1" s="1"/>
  <c r="T191" i="1"/>
  <c r="U191" i="1" s="1"/>
  <c r="T148" i="1"/>
  <c r="U148" i="1" s="1"/>
  <c r="T302" i="1"/>
  <c r="U302" i="1" s="1"/>
  <c r="T399" i="1"/>
  <c r="U399" i="1" s="1"/>
  <c r="T303" i="1"/>
  <c r="U303" i="1" s="1"/>
  <c r="T265" i="1"/>
  <c r="U265" i="1" s="1"/>
  <c r="T63" i="1"/>
  <c r="U63" i="1" s="1"/>
  <c r="T220" i="1"/>
  <c r="U220" i="1" s="1"/>
  <c r="T332" i="1"/>
  <c r="U332" i="1" s="1"/>
  <c r="T192" i="1"/>
  <c r="U192" i="1" s="1"/>
  <c r="T107" i="1"/>
  <c r="U107" i="1" s="1"/>
  <c r="T149" i="1"/>
  <c r="U149" i="1" s="1"/>
  <c r="T369" i="1"/>
  <c r="U369" i="1" s="1"/>
  <c r="T129" i="1"/>
  <c r="U129" i="1" s="1"/>
  <c r="T282" i="1"/>
  <c r="U282" i="1" s="1"/>
  <c r="T80" i="1"/>
  <c r="U80" i="1" s="1"/>
  <c r="T170" i="1"/>
  <c r="U170" i="1" s="1"/>
  <c r="T353" i="1"/>
  <c r="U353" i="1" s="1"/>
  <c r="T266" i="1"/>
  <c r="U266" i="1" s="1"/>
  <c r="T193" i="1"/>
  <c r="U193" i="1" s="1"/>
  <c r="T304" i="1"/>
  <c r="U304" i="1" s="1"/>
  <c r="T305" i="1"/>
  <c r="U305" i="1" s="1"/>
  <c r="T333" i="1"/>
  <c r="U333" i="1" s="1"/>
  <c r="T64" i="1"/>
  <c r="U64" i="1" s="1"/>
  <c r="T150" i="1"/>
  <c r="U150" i="1" s="1"/>
  <c r="T194" i="1"/>
  <c r="U194" i="1" s="1"/>
  <c r="T242" i="1"/>
  <c r="U242" i="1" s="1"/>
  <c r="T370" i="1"/>
  <c r="U370" i="1" s="1"/>
  <c r="T65" i="1"/>
  <c r="U65" i="1" s="1"/>
  <c r="T195" i="1"/>
  <c r="U195" i="1" s="1"/>
  <c r="T66" i="1"/>
  <c r="U66" i="1" s="1"/>
  <c r="T314" i="1"/>
  <c r="U314" i="1" s="1"/>
  <c r="T371" i="1"/>
  <c r="U371" i="1" s="1"/>
  <c r="T334" i="1"/>
  <c r="U334" i="1" s="1"/>
  <c r="T372" i="1"/>
  <c r="U372" i="1" s="1"/>
  <c r="T130" i="1"/>
  <c r="U130" i="1" s="1"/>
  <c r="T29" i="1"/>
  <c r="U29" i="1" s="1"/>
  <c r="T283" i="1"/>
  <c r="U283" i="1" s="1"/>
  <c r="T354" i="1"/>
  <c r="U354" i="1" s="1"/>
  <c r="T267" i="1"/>
  <c r="U267" i="1" s="1"/>
  <c r="T108" i="1"/>
  <c r="U108" i="1" s="1"/>
  <c r="T81" i="1"/>
  <c r="U81" i="1" s="1"/>
  <c r="T284" i="1"/>
  <c r="U284" i="1" s="1"/>
  <c r="T171" i="1"/>
  <c r="U171" i="1" s="1"/>
  <c r="T373" i="1"/>
  <c r="U373" i="1" s="1"/>
  <c r="T109" i="1"/>
  <c r="U109" i="1" s="1"/>
  <c r="T131" i="1"/>
  <c r="U131" i="1" s="1"/>
  <c r="T196" i="1"/>
  <c r="U196" i="1" s="1"/>
  <c r="T46" i="1"/>
  <c r="U46" i="1" s="1"/>
  <c r="T243" i="1"/>
  <c r="U243" i="1" s="1"/>
  <c r="T400" i="1"/>
  <c r="U400" i="1" s="1"/>
  <c r="T374" i="1"/>
  <c r="U374" i="1" s="1"/>
  <c r="T30" i="1"/>
  <c r="U30" i="1" s="1"/>
  <c r="T335" i="1"/>
  <c r="U335" i="1" s="1"/>
  <c r="T306" i="1"/>
  <c r="U306" i="1" s="1"/>
  <c r="T47" i="1"/>
  <c r="U47" i="1" s="1"/>
  <c r="T82" i="1"/>
  <c r="U82" i="1" s="1"/>
  <c r="T48" i="1"/>
  <c r="U48" i="1" s="1"/>
  <c r="T197" i="1"/>
  <c r="U197" i="1" s="1"/>
  <c r="T375" i="1"/>
  <c r="U375" i="1" s="1"/>
  <c r="T285" i="1"/>
  <c r="U285" i="1" s="1"/>
  <c r="T221" i="1"/>
  <c r="U221" i="1" s="1"/>
  <c r="T6" i="1"/>
  <c r="U6" i="1" s="1"/>
  <c r="T222" i="1"/>
  <c r="U222" i="1" s="1"/>
  <c r="T198" i="1"/>
  <c r="U198" i="1" s="1"/>
  <c r="T172" i="1"/>
  <c r="U172" i="1" s="1"/>
  <c r="T315" i="1"/>
  <c r="U315" i="1" s="1"/>
  <c r="T199" i="1"/>
  <c r="U199" i="1" s="1"/>
  <c r="T223" i="1"/>
  <c r="U223" i="1" s="1"/>
  <c r="T132" i="1"/>
  <c r="U132" i="1" s="1"/>
  <c r="T401" i="1"/>
  <c r="U401" i="1" s="1"/>
  <c r="T110" i="1"/>
  <c r="U110" i="1" s="1"/>
  <c r="T376" i="1"/>
  <c r="U376" i="1" s="1"/>
  <c r="T377" i="1"/>
  <c r="U377" i="1" s="1"/>
  <c r="T111" i="1"/>
  <c r="U111" i="1" s="1"/>
  <c r="T307" i="1"/>
  <c r="U307" i="1" s="1"/>
  <c r="T286" i="1"/>
  <c r="U286" i="1" s="1"/>
  <c r="T31" i="1"/>
  <c r="U31" i="1" s="1"/>
  <c r="T224" i="1"/>
  <c r="U224" i="1" s="1"/>
  <c r="T355" i="1"/>
  <c r="U355" i="1" s="1"/>
  <c r="T112" i="1"/>
  <c r="U112" i="1" s="1"/>
  <c r="T268" i="1"/>
  <c r="U268" i="1" s="1"/>
  <c r="T308" i="1"/>
  <c r="U308" i="1" s="1"/>
  <c r="T133" i="1"/>
  <c r="U133" i="1" s="1"/>
  <c r="T67" i="1"/>
  <c r="U67" i="1" s="1"/>
  <c r="T402" i="1"/>
  <c r="U402" i="1" s="1"/>
  <c r="T83" i="1"/>
  <c r="U83" i="1" s="1"/>
  <c r="T200" i="1"/>
  <c r="U200" i="1" s="1"/>
  <c r="T113" i="1"/>
  <c r="U113" i="1" s="1"/>
  <c r="T316" i="1"/>
  <c r="U316" i="1" s="1"/>
  <c r="T317" i="1"/>
  <c r="U317" i="1" s="1"/>
  <c r="T336" i="1"/>
  <c r="U336" i="1" s="1"/>
  <c r="T244" i="1"/>
  <c r="U244" i="1" s="1"/>
  <c r="T287" i="1"/>
  <c r="U287" i="1" s="1"/>
  <c r="T403" i="1"/>
  <c r="U403" i="1" s="1"/>
  <c r="T151" i="1"/>
  <c r="U151" i="1" s="1"/>
  <c r="T404" i="1"/>
  <c r="U404" i="1" s="1"/>
  <c r="T49" i="1"/>
  <c r="U49" i="1" s="1"/>
  <c r="T84" i="1"/>
  <c r="U84" i="1" s="1"/>
  <c r="T356" i="1"/>
  <c r="U356" i="1" s="1"/>
  <c r="T173" i="1"/>
  <c r="U173" i="1" s="1"/>
  <c r="T405" i="1"/>
  <c r="U405" i="1" s="1"/>
  <c r="T318" i="1"/>
  <c r="U318" i="1" s="1"/>
  <c r="T85" i="1"/>
  <c r="U85" i="1" s="1"/>
  <c r="T134" i="1"/>
  <c r="U134" i="1" s="1"/>
  <c r="T201" i="1"/>
  <c r="U201" i="1" s="1"/>
  <c r="T86" i="1"/>
  <c r="U86" i="1" s="1"/>
  <c r="T319" i="1"/>
  <c r="U319" i="1" s="1"/>
  <c r="T32" i="1"/>
  <c r="U32" i="1" s="1"/>
  <c r="T320" i="1"/>
  <c r="U320" i="1" s="1"/>
  <c r="T114" i="1"/>
  <c r="U114" i="1" s="1"/>
  <c r="T87" i="1"/>
  <c r="U87" i="1" s="1"/>
  <c r="T152" i="1"/>
  <c r="U152" i="1" s="1"/>
  <c r="T245" i="1"/>
  <c r="U245" i="1" s="1"/>
  <c r="T378" i="1"/>
  <c r="U378" i="1" s="1"/>
  <c r="T202" i="1"/>
  <c r="U202" i="1" s="1"/>
  <c r="T7" i="1"/>
  <c r="U7" i="1" s="1"/>
  <c r="T309" i="1"/>
  <c r="U309" i="1" s="1"/>
  <c r="T225" i="1"/>
  <c r="U225" i="1" s="1"/>
  <c r="T153" i="1"/>
  <c r="U153" i="1" s="1"/>
  <c r="T50" i="1"/>
  <c r="U50" i="1" s="1"/>
  <c r="T68" i="1"/>
  <c r="U68" i="1" s="1"/>
  <c r="T246" i="1"/>
  <c r="U246" i="1" s="1"/>
  <c r="T357" i="1"/>
  <c r="U357" i="1" s="1"/>
  <c r="T69" i="1"/>
  <c r="U69" i="1" s="1"/>
  <c r="T226" i="1"/>
  <c r="U226" i="1" s="1"/>
  <c r="T203" i="1"/>
  <c r="U203" i="1" s="1"/>
  <c r="T227" i="1"/>
  <c r="U227" i="1" s="1"/>
  <c r="T115" i="1"/>
  <c r="U115" i="1" s="1"/>
  <c r="T33" i="1"/>
  <c r="U33" i="1" s="1"/>
  <c r="T174" i="1"/>
  <c r="U174" i="1" s="1"/>
  <c r="T154" i="1"/>
  <c r="U154" i="1" s="1"/>
  <c r="T8" i="1"/>
  <c r="U8" i="1" s="1"/>
  <c r="T406" i="1"/>
  <c r="U406" i="1" s="1"/>
  <c r="T379" i="1"/>
  <c r="U379" i="1" s="1"/>
  <c r="T407" i="1"/>
  <c r="U407" i="1" s="1"/>
  <c r="T204" i="1"/>
  <c r="U204" i="1" s="1"/>
  <c r="T269" i="1"/>
  <c r="U269" i="1" s="1"/>
  <c r="T135" i="1"/>
  <c r="U135" i="1" s="1"/>
  <c r="T337" i="1"/>
  <c r="U337" i="1" s="1"/>
  <c r="T70" i="1"/>
  <c r="U70" i="1" s="1"/>
  <c r="T247" i="1"/>
  <c r="U247" i="1" s="1"/>
  <c r="T408" i="1"/>
  <c r="U408" i="1" s="1"/>
  <c r="T51" i="1"/>
  <c r="U51" i="1" s="1"/>
  <c r="T88" i="1"/>
  <c r="U88" i="1" s="1"/>
  <c r="T409" i="1"/>
  <c r="U409" i="1" s="1"/>
  <c r="T380" i="1"/>
  <c r="U380" i="1" s="1"/>
  <c r="T71" i="1"/>
  <c r="U71" i="1" s="1"/>
  <c r="T410" i="1"/>
  <c r="U410" i="1" s="1"/>
  <c r="T116" i="1"/>
  <c r="U116" i="1" s="1"/>
  <c r="T310" i="1"/>
  <c r="U310" i="1" s="1"/>
  <c r="T358" i="1"/>
  <c r="U358" i="1" s="1"/>
  <c r="T117" i="1"/>
  <c r="U117" i="1" s="1"/>
  <c r="T52" i="1"/>
  <c r="U52" i="1" s="1"/>
  <c r="T321" i="1"/>
  <c r="U321" i="1" s="1"/>
  <c r="T118" i="1"/>
  <c r="U118" i="1" s="1"/>
  <c r="T322" i="1"/>
  <c r="U322" i="1" s="1"/>
  <c r="T34" i="1"/>
  <c r="U34" i="1" s="1"/>
  <c r="T248" i="1"/>
  <c r="U248" i="1" s="1"/>
  <c r="T338" i="1"/>
  <c r="U338" i="1" s="1"/>
  <c r="T411" i="1"/>
  <c r="U411" i="1" s="1"/>
  <c r="T228" i="1"/>
  <c r="U228" i="1" s="1"/>
  <c r="T136" i="1"/>
  <c r="U136" i="1" s="1"/>
  <c r="T339" i="1"/>
  <c r="U339" i="1" s="1"/>
  <c r="T155" i="1"/>
  <c r="U155" i="1" s="1"/>
  <c r="T381" i="1"/>
  <c r="U381" i="1" s="1"/>
  <c r="T205" i="1"/>
  <c r="U205" i="1" s="1"/>
  <c r="T270" i="1"/>
  <c r="U270" i="1" s="1"/>
  <c r="T89" i="1"/>
  <c r="U89" i="1" s="1"/>
  <c r="T271" i="1"/>
  <c r="U271" i="1" s="1"/>
  <c r="T229" i="1"/>
  <c r="U229" i="1" s="1"/>
  <c r="T90" i="1"/>
  <c r="U90" i="1" s="1"/>
  <c r="T156" i="1"/>
  <c r="U156" i="1" s="1"/>
  <c r="T175" i="1"/>
  <c r="U175" i="1" s="1"/>
  <c r="T323" i="1"/>
  <c r="U323" i="1" s="1"/>
  <c r="T324" i="1"/>
  <c r="U324" i="1" s="1"/>
  <c r="T9" i="1"/>
  <c r="U9" i="1" s="1"/>
  <c r="T157" i="1"/>
  <c r="U157" i="1" s="1"/>
  <c r="T158" i="1"/>
  <c r="U158" i="1" s="1"/>
  <c r="T10" i="1"/>
  <c r="U10" i="1" s="1"/>
  <c r="T176" i="1"/>
  <c r="U176" i="1" s="1"/>
  <c r="T119" i="1"/>
  <c r="U119" i="1" s="1"/>
  <c r="T272" i="1"/>
  <c r="U272" i="1" s="1"/>
  <c r="T382" i="1"/>
  <c r="U382" i="1" s="1"/>
  <c r="T273" i="1"/>
  <c r="U273" i="1" s="1"/>
  <c r="T383" i="1"/>
  <c r="U383" i="1" s="1"/>
  <c r="T384" i="1"/>
  <c r="U384" i="1" s="1"/>
  <c r="T137" i="1"/>
  <c r="U137" i="1" s="1"/>
  <c r="T91" i="1"/>
  <c r="U91" i="1" s="1"/>
  <c r="T72" i="1"/>
  <c r="U72" i="1" s="1"/>
  <c r="T412" i="1"/>
  <c r="U412" i="1" s="1"/>
  <c r="T325" i="1"/>
  <c r="U325" i="1" s="1"/>
  <c r="T177" i="1"/>
  <c r="U177" i="1" s="1"/>
  <c r="T288" i="1"/>
  <c r="U288" i="1" s="1"/>
  <c r="T120" i="1"/>
  <c r="U120" i="1" s="1"/>
  <c r="T340" i="1"/>
  <c r="U340" i="1" s="1"/>
  <c r="T206" i="1"/>
  <c r="U206" i="1" s="1"/>
  <c r="T53" i="1"/>
  <c r="U53" i="1" s="1"/>
  <c r="T289" i="1"/>
  <c r="U289" i="1" s="1"/>
  <c r="T249" i="1"/>
  <c r="U249" i="1" s="1"/>
  <c r="T413" i="1"/>
  <c r="U413" i="1" s="1"/>
  <c r="T250" i="1"/>
  <c r="U250" i="1" s="1"/>
  <c r="T178" i="1"/>
  <c r="U178" i="1" s="1"/>
  <c r="T92" i="1"/>
  <c r="U92" i="1" s="1"/>
  <c r="T326" i="1"/>
  <c r="U326" i="1" s="1"/>
  <c r="T327" i="1"/>
  <c r="U327" i="1" s="1"/>
  <c r="T159" i="1"/>
  <c r="U159" i="1" s="1"/>
  <c r="T73" i="1"/>
  <c r="U73" i="1" s="1"/>
  <c r="T251" i="1"/>
  <c r="U251" i="1" s="1"/>
  <c r="T385" i="1"/>
  <c r="U385" i="1" s="1"/>
  <c r="T11" i="1"/>
  <c r="U11" i="1" s="1"/>
  <c r="T230" i="1"/>
  <c r="U230" i="1" s="1"/>
  <c r="T93" i="1"/>
  <c r="U93" i="1" s="1"/>
  <c r="T386" i="1"/>
  <c r="U386" i="1" s="1"/>
  <c r="T359" i="1"/>
  <c r="U359" i="1" s="1"/>
  <c r="T341" i="1"/>
  <c r="U341" i="1" s="1"/>
  <c r="T252" i="1"/>
  <c r="U252" i="1" s="1"/>
  <c r="T138" i="1"/>
  <c r="U138" i="1" s="1"/>
  <c r="T274" i="1"/>
  <c r="U274" i="1" s="1"/>
  <c r="T35" i="1"/>
  <c r="U35" i="1" s="1"/>
  <c r="T253" i="1"/>
  <c r="U253" i="1" s="1"/>
  <c r="T207" i="1"/>
  <c r="U207" i="1" s="1"/>
  <c r="T179" i="1"/>
  <c r="U179" i="1" s="1"/>
  <c r="T54" i="1"/>
  <c r="U54" i="1" s="1"/>
  <c r="T12" i="1"/>
  <c r="U12" i="1" s="1"/>
  <c r="T414" i="1"/>
  <c r="U414" i="1" s="1"/>
  <c r="T180" i="1"/>
  <c r="U180" i="1" s="1"/>
  <c r="T290" i="1"/>
  <c r="U290" i="1" s="1"/>
  <c r="T55" i="1"/>
  <c r="U55" i="1" s="1"/>
  <c r="T342" i="1"/>
  <c r="U342" i="1" s="1"/>
  <c r="T254" i="1"/>
  <c r="U254" i="1" s="1"/>
  <c r="T56" i="1"/>
  <c r="U56" i="1" s="1"/>
  <c r="T94" i="1"/>
  <c r="U94" i="1" s="1"/>
  <c r="T343" i="1"/>
  <c r="U343" i="1" s="1"/>
  <c r="T57" i="1"/>
  <c r="U57" i="1" s="1"/>
  <c r="T360" i="1"/>
  <c r="U360" i="1" s="1"/>
  <c r="T13" i="1"/>
  <c r="U13" i="1" s="1"/>
  <c r="T415" i="1"/>
  <c r="U415" i="1" s="1"/>
  <c r="T291" i="1"/>
  <c r="U291" i="1" s="1"/>
  <c r="T416" i="1"/>
  <c r="U416" i="1" s="1"/>
  <c r="T139" i="1"/>
  <c r="U139" i="1" s="1"/>
  <c r="T140" i="1"/>
  <c r="U140" i="1" s="1"/>
  <c r="T36" i="1"/>
  <c r="U36" i="1" s="1"/>
  <c r="T387" i="1"/>
  <c r="U387" i="1" s="1"/>
  <c r="T388" i="1"/>
  <c r="U388" i="1" s="1"/>
  <c r="T275" i="1"/>
  <c r="U275" i="1" s="1"/>
  <c r="T14" i="1"/>
  <c r="U14" i="1" s="1"/>
  <c r="T389" i="1"/>
  <c r="U389" i="1" s="1"/>
  <c r="T121" i="1"/>
  <c r="U121" i="1" s="1"/>
  <c r="T276" i="1"/>
  <c r="U276" i="1" s="1"/>
  <c r="T37" i="1"/>
  <c r="U37" i="1" s="1"/>
  <c r="T181" i="1"/>
  <c r="U181" i="1" s="1"/>
  <c r="T141" i="1"/>
  <c r="U141" i="1" s="1"/>
  <c r="T231" i="1"/>
  <c r="U231" i="1" s="1"/>
  <c r="T95" i="1"/>
  <c r="U95" i="1" s="1"/>
  <c r="T96" i="1"/>
  <c r="U96" i="1" s="1"/>
  <c r="T208" i="1"/>
  <c r="U208" i="1" s="1"/>
  <c r="T182" i="1"/>
  <c r="U182" i="1" s="1"/>
  <c r="T38" i="1"/>
  <c r="U38" i="1" s="1"/>
  <c r="T97" i="1"/>
  <c r="U97" i="1" s="1"/>
  <c r="T160" i="1"/>
  <c r="U160" i="1" s="1"/>
  <c r="T277" i="1"/>
  <c r="U277" i="1" s="1"/>
  <c r="T161" i="1"/>
  <c r="U161" i="1" s="1"/>
  <c r="T15" i="1"/>
  <c r="U15" i="1" s="1"/>
  <c r="T232" i="1"/>
  <c r="U232" i="1" s="1"/>
  <c r="T183" i="1"/>
  <c r="U183" i="1" s="1"/>
  <c r="T184" i="1"/>
  <c r="U184" i="1" s="1"/>
  <c r="T255" i="1"/>
  <c r="U255" i="1" s="1"/>
  <c r="T256" i="1"/>
  <c r="U256" i="1" s="1"/>
  <c r="T98" i="1"/>
  <c r="U98" i="1" s="1"/>
  <c r="T209" i="1"/>
  <c r="U209" i="1" s="1"/>
  <c r="T16" i="1"/>
  <c r="U16" i="1" s="1"/>
  <c r="T185" i="1"/>
  <c r="U185" i="1" s="1"/>
  <c r="T122" i="1"/>
  <c r="U122" i="1" s="1"/>
  <c r="T390" i="1"/>
  <c r="U390" i="1" s="1"/>
  <c r="T257" i="1"/>
  <c r="U257" i="1" s="1"/>
  <c r="T391" i="1"/>
  <c r="U391" i="1" s="1"/>
  <c r="T361" i="1"/>
  <c r="U361" i="1" s="1"/>
  <c r="T362" i="1"/>
  <c r="U362" i="1" s="1"/>
  <c r="T363" i="1"/>
  <c r="U363" i="1" s="1"/>
  <c r="T233" i="1"/>
  <c r="U233" i="1" s="1"/>
  <c r="T210" i="1"/>
  <c r="U210" i="1" s="1"/>
  <c r="T99" i="1"/>
  <c r="U99" i="1" s="1"/>
  <c r="T234" i="1"/>
  <c r="U234" i="1" s="1"/>
  <c r="T39" i="1"/>
  <c r="U39" i="1" s="1"/>
  <c r="T364" i="1"/>
  <c r="U364" i="1" s="1"/>
  <c r="T417" i="1"/>
  <c r="U417" i="1" s="1"/>
  <c r="T292" i="1"/>
  <c r="U292" i="1" s="1"/>
  <c r="T58" i="1"/>
  <c r="U58" i="1" s="1"/>
  <c r="T59" i="1"/>
  <c r="U59" i="1" s="1"/>
  <c r="T418" i="1"/>
  <c r="U418" i="1" s="1"/>
  <c r="T162" i="1"/>
  <c r="U162" i="1" s="1"/>
  <c r="T100" i="1"/>
  <c r="U100" i="1" s="1"/>
  <c r="T40" i="1"/>
  <c r="U40" i="1" s="1"/>
  <c r="T163" i="1"/>
  <c r="U163" i="1" s="1"/>
  <c r="T344" i="1"/>
  <c r="U344" i="1" s="1"/>
  <c r="T392" i="1"/>
  <c r="U392" i="1" s="1"/>
  <c r="T311" i="1"/>
  <c r="U311" i="1" s="1"/>
  <c r="T393" i="1"/>
  <c r="U393" i="1" s="1"/>
  <c r="T293" i="1"/>
  <c r="U293" i="1" s="1"/>
  <c r="T186" i="1"/>
  <c r="U186" i="1" s="1"/>
  <c r="T123" i="1"/>
  <c r="U123" i="1" s="1"/>
  <c r="T41" i="1"/>
  <c r="U41" i="1" s="1"/>
  <c r="T294" i="1"/>
  <c r="U294" i="1" s="1"/>
  <c r="T164" i="1"/>
  <c r="U164" i="1" s="1"/>
  <c r="T278" i="1"/>
  <c r="U278" i="1" s="1"/>
  <c r="T17" i="1"/>
  <c r="U17" i="1" s="1"/>
  <c r="T258" i="1"/>
  <c r="U258" i="1" s="1"/>
  <c r="T328" i="1"/>
  <c r="U328" i="1" s="1"/>
  <c r="T60" i="1"/>
  <c r="U60" i="1" s="1"/>
  <c r="T394" i="1"/>
  <c r="U394" i="1" s="1"/>
  <c r="T395" i="1"/>
  <c r="U395" i="1" s="1"/>
  <c r="T419" i="1"/>
  <c r="U419" i="1" s="1"/>
  <c r="T365" i="1"/>
  <c r="U365" i="1" s="1"/>
  <c r="T124" i="1"/>
  <c r="U124" i="1" s="1"/>
  <c r="T345" i="1"/>
  <c r="U345" i="1" s="1"/>
  <c r="T18" i="1"/>
  <c r="U18" i="1" s="1"/>
  <c r="T74" i="1"/>
  <c r="U74" i="1" s="1"/>
  <c r="T187" i="1"/>
  <c r="U187" i="1" s="1"/>
  <c r="T19" i="1"/>
  <c r="U19" i="1" s="1"/>
  <c r="T366" i="1"/>
  <c r="U366" i="1" s="1"/>
  <c r="T125" i="1"/>
  <c r="U125" i="1" s="1"/>
  <c r="T235" i="1"/>
  <c r="U235" i="1" s="1"/>
  <c r="T126" i="1"/>
  <c r="U126" i="1" s="1"/>
  <c r="T420" i="1"/>
  <c r="U420" i="1" s="1"/>
  <c r="T142" i="1"/>
  <c r="U142" i="1" s="1"/>
  <c r="J188" i="1"/>
  <c r="K188" i="1" s="1"/>
  <c r="J279" i="1"/>
  <c r="K279" i="1" s="1"/>
  <c r="J259" i="1"/>
  <c r="K259" i="1" s="1"/>
  <c r="J367" i="1"/>
  <c r="K367" i="1" s="1"/>
  <c r="J211" i="1"/>
  <c r="K211" i="1" s="1"/>
  <c r="J2" i="1"/>
  <c r="K2" i="1" s="1"/>
  <c r="J75" i="1"/>
  <c r="K75" i="1" s="1"/>
  <c r="J20" i="1"/>
  <c r="K20" i="1" s="1"/>
  <c r="J143" i="1"/>
  <c r="K143" i="1" s="1"/>
  <c r="J42" i="1"/>
  <c r="K42" i="1" s="1"/>
  <c r="J21" i="1"/>
  <c r="K21" i="1" s="1"/>
  <c r="J3" i="1"/>
  <c r="K3" i="1" s="1"/>
  <c r="J61" i="1"/>
  <c r="K61" i="1" s="1"/>
  <c r="J189" i="1"/>
  <c r="K189" i="1" s="1"/>
  <c r="J144" i="1"/>
  <c r="K144" i="1" s="1"/>
  <c r="J236" i="1"/>
  <c r="K236" i="1" s="1"/>
  <c r="J346" i="1"/>
  <c r="K346" i="1" s="1"/>
  <c r="J347" i="1"/>
  <c r="K347" i="1" s="1"/>
  <c r="J43" i="1"/>
  <c r="K43" i="1" s="1"/>
  <c r="J22" i="1"/>
  <c r="K22" i="1" s="1"/>
  <c r="J295" i="1"/>
  <c r="K295" i="1" s="1"/>
  <c r="J212" i="1"/>
  <c r="K212" i="1" s="1"/>
  <c r="J348" i="1"/>
  <c r="K348" i="1" s="1"/>
  <c r="J76" i="1"/>
  <c r="K76" i="1" s="1"/>
  <c r="J312" i="1"/>
  <c r="K312" i="1" s="1"/>
  <c r="J237" i="1"/>
  <c r="K237" i="1" s="1"/>
  <c r="J213" i="1"/>
  <c r="K213" i="1" s="1"/>
  <c r="J329" i="1"/>
  <c r="K329" i="1" s="1"/>
  <c r="J214" i="1"/>
  <c r="K214" i="1" s="1"/>
  <c r="J396" i="1"/>
  <c r="K396" i="1" s="1"/>
  <c r="J23" i="1"/>
  <c r="K23" i="1" s="1"/>
  <c r="J215" i="1"/>
  <c r="K215" i="1" s="1"/>
  <c r="J165" i="1"/>
  <c r="K165" i="1" s="1"/>
  <c r="J260" i="1"/>
  <c r="K260" i="1" s="1"/>
  <c r="J24" i="1"/>
  <c r="K24" i="1" s="1"/>
  <c r="J238" i="1"/>
  <c r="K238" i="1" s="1"/>
  <c r="J145" i="1"/>
  <c r="K145" i="1" s="1"/>
  <c r="J101" i="1"/>
  <c r="K101" i="1" s="1"/>
  <c r="J397" i="1"/>
  <c r="K397" i="1" s="1"/>
  <c r="J398" i="1"/>
  <c r="K398" i="1" s="1"/>
  <c r="J296" i="1"/>
  <c r="K296" i="1" s="1"/>
  <c r="J297" i="1"/>
  <c r="K297" i="1" s="1"/>
  <c r="J349" i="1"/>
  <c r="K349" i="1" s="1"/>
  <c r="J25" i="1"/>
  <c r="K25" i="1" s="1"/>
  <c r="J216" i="1"/>
  <c r="K216" i="1" s="1"/>
  <c r="J298" i="1"/>
  <c r="K298" i="1" s="1"/>
  <c r="J239" i="1"/>
  <c r="K239" i="1" s="1"/>
  <c r="J261" i="1"/>
  <c r="K261" i="1" s="1"/>
  <c r="J350" i="1"/>
  <c r="K350" i="1" s="1"/>
  <c r="J166" i="1"/>
  <c r="K166" i="1" s="1"/>
  <c r="J26" i="1"/>
  <c r="K26" i="1" s="1"/>
  <c r="J146" i="1"/>
  <c r="K146" i="1" s="1"/>
  <c r="J127" i="1"/>
  <c r="K127" i="1" s="1"/>
  <c r="J217" i="1"/>
  <c r="K217" i="1" s="1"/>
  <c r="J218" i="1"/>
  <c r="K218" i="1" s="1"/>
  <c r="J77" i="1"/>
  <c r="K77" i="1" s="1"/>
  <c r="J102" i="1"/>
  <c r="K102" i="1" s="1"/>
  <c r="J262" i="1"/>
  <c r="K262" i="1" s="1"/>
  <c r="J103" i="1"/>
  <c r="K103" i="1" s="1"/>
  <c r="J128" i="1"/>
  <c r="K128" i="1" s="1"/>
  <c r="J27" i="1"/>
  <c r="K27" i="1" s="1"/>
  <c r="J44" i="1"/>
  <c r="K44" i="1" s="1"/>
  <c r="J351" i="1"/>
  <c r="K351" i="1" s="1"/>
  <c r="J280" i="1"/>
  <c r="K280" i="1" s="1"/>
  <c r="J299" i="1"/>
  <c r="K299" i="1" s="1"/>
  <c r="J240" i="1"/>
  <c r="K240" i="1" s="1"/>
  <c r="J104" i="1"/>
  <c r="K104" i="1" s="1"/>
  <c r="J4" i="1"/>
  <c r="K4" i="1" s="1"/>
  <c r="J105" i="1"/>
  <c r="K105" i="1" s="1"/>
  <c r="J300" i="1"/>
  <c r="K300" i="1" s="1"/>
  <c r="J313" i="1"/>
  <c r="K313" i="1" s="1"/>
  <c r="J147" i="1"/>
  <c r="K147" i="1" s="1"/>
  <c r="J301" i="1"/>
  <c r="K301" i="1" s="1"/>
  <c r="J5" i="1"/>
  <c r="K5" i="1" s="1"/>
  <c r="J241" i="1"/>
  <c r="K241" i="1" s="1"/>
  <c r="J263" i="1"/>
  <c r="K263" i="1" s="1"/>
  <c r="J190" i="1"/>
  <c r="K190" i="1" s="1"/>
  <c r="J167" i="1"/>
  <c r="K167" i="1" s="1"/>
  <c r="J78" i="1"/>
  <c r="K78" i="1" s="1"/>
  <c r="J264" i="1"/>
  <c r="K264" i="1" s="1"/>
  <c r="J79" i="1"/>
  <c r="K79" i="1" s="1"/>
  <c r="J330" i="1"/>
  <c r="K330" i="1" s="1"/>
  <c r="J368" i="1"/>
  <c r="K368" i="1" s="1"/>
  <c r="J168" i="1"/>
  <c r="K168" i="1" s="1"/>
  <c r="J28" i="1"/>
  <c r="K28" i="1" s="1"/>
  <c r="J352" i="1"/>
  <c r="K352" i="1" s="1"/>
  <c r="J62" i="1"/>
  <c r="K62" i="1" s="1"/>
  <c r="J219" i="1"/>
  <c r="K219" i="1" s="1"/>
  <c r="J281" i="1"/>
  <c r="K281" i="1" s="1"/>
  <c r="J45" i="1"/>
  <c r="K45" i="1" s="1"/>
  <c r="J331" i="1"/>
  <c r="K331" i="1" s="1"/>
  <c r="J106" i="1"/>
  <c r="K106" i="1" s="1"/>
  <c r="J169" i="1"/>
  <c r="K169" i="1" s="1"/>
  <c r="J191" i="1"/>
  <c r="K191" i="1" s="1"/>
  <c r="J148" i="1"/>
  <c r="K148" i="1" s="1"/>
  <c r="J302" i="1"/>
  <c r="K302" i="1" s="1"/>
  <c r="J399" i="1"/>
  <c r="K399" i="1" s="1"/>
  <c r="J303" i="1"/>
  <c r="K303" i="1" s="1"/>
  <c r="J265" i="1"/>
  <c r="K265" i="1" s="1"/>
  <c r="J63" i="1"/>
  <c r="K63" i="1" s="1"/>
  <c r="J220" i="1"/>
  <c r="K220" i="1" s="1"/>
  <c r="J332" i="1"/>
  <c r="K332" i="1" s="1"/>
  <c r="J192" i="1"/>
  <c r="K192" i="1" s="1"/>
  <c r="J107" i="1"/>
  <c r="K107" i="1" s="1"/>
  <c r="J149" i="1"/>
  <c r="K149" i="1" s="1"/>
  <c r="J369" i="1"/>
  <c r="K369" i="1" s="1"/>
  <c r="J129" i="1"/>
  <c r="K129" i="1" s="1"/>
  <c r="J282" i="1"/>
  <c r="K282" i="1" s="1"/>
  <c r="J80" i="1"/>
  <c r="K80" i="1" s="1"/>
  <c r="J170" i="1"/>
  <c r="K170" i="1" s="1"/>
  <c r="J353" i="1"/>
  <c r="K353" i="1" s="1"/>
  <c r="J266" i="1"/>
  <c r="K266" i="1" s="1"/>
  <c r="J193" i="1"/>
  <c r="K193" i="1" s="1"/>
  <c r="J304" i="1"/>
  <c r="K304" i="1" s="1"/>
  <c r="J305" i="1"/>
  <c r="K305" i="1" s="1"/>
  <c r="J333" i="1"/>
  <c r="K333" i="1" s="1"/>
  <c r="J64" i="1"/>
  <c r="K64" i="1" s="1"/>
  <c r="J150" i="1"/>
  <c r="K150" i="1" s="1"/>
  <c r="J194" i="1"/>
  <c r="K194" i="1" s="1"/>
  <c r="J242" i="1"/>
  <c r="K242" i="1" s="1"/>
  <c r="J370" i="1"/>
  <c r="K370" i="1" s="1"/>
  <c r="J65" i="1"/>
  <c r="K65" i="1" s="1"/>
  <c r="J195" i="1"/>
  <c r="K195" i="1" s="1"/>
  <c r="J66" i="1"/>
  <c r="K66" i="1" s="1"/>
  <c r="J314" i="1"/>
  <c r="K314" i="1" s="1"/>
  <c r="J371" i="1"/>
  <c r="K371" i="1" s="1"/>
  <c r="J334" i="1"/>
  <c r="K334" i="1" s="1"/>
  <c r="J372" i="1"/>
  <c r="K372" i="1" s="1"/>
  <c r="J130" i="1"/>
  <c r="K130" i="1" s="1"/>
  <c r="J29" i="1"/>
  <c r="K29" i="1" s="1"/>
  <c r="J283" i="1"/>
  <c r="K283" i="1" s="1"/>
  <c r="J354" i="1"/>
  <c r="K354" i="1" s="1"/>
  <c r="J267" i="1"/>
  <c r="K267" i="1" s="1"/>
  <c r="J108" i="1"/>
  <c r="K108" i="1" s="1"/>
  <c r="J81" i="1"/>
  <c r="K81" i="1" s="1"/>
  <c r="J284" i="1"/>
  <c r="K284" i="1" s="1"/>
  <c r="J171" i="1"/>
  <c r="K171" i="1" s="1"/>
  <c r="J373" i="1"/>
  <c r="K373" i="1" s="1"/>
  <c r="J109" i="1"/>
  <c r="K109" i="1" s="1"/>
  <c r="J131" i="1"/>
  <c r="K131" i="1" s="1"/>
  <c r="J196" i="1"/>
  <c r="K196" i="1" s="1"/>
  <c r="J46" i="1"/>
  <c r="K46" i="1" s="1"/>
  <c r="J243" i="1"/>
  <c r="K243" i="1" s="1"/>
  <c r="J400" i="1"/>
  <c r="K400" i="1" s="1"/>
  <c r="J374" i="1"/>
  <c r="K374" i="1" s="1"/>
  <c r="J30" i="1"/>
  <c r="K30" i="1" s="1"/>
  <c r="J335" i="1"/>
  <c r="K335" i="1" s="1"/>
  <c r="J306" i="1"/>
  <c r="K306" i="1" s="1"/>
  <c r="J47" i="1"/>
  <c r="K47" i="1" s="1"/>
  <c r="J82" i="1"/>
  <c r="K82" i="1" s="1"/>
  <c r="J48" i="1"/>
  <c r="K48" i="1" s="1"/>
  <c r="J197" i="1"/>
  <c r="K197" i="1" s="1"/>
  <c r="J375" i="1"/>
  <c r="K375" i="1" s="1"/>
  <c r="J285" i="1"/>
  <c r="K285" i="1" s="1"/>
  <c r="J221" i="1"/>
  <c r="K221" i="1" s="1"/>
  <c r="J6" i="1"/>
  <c r="K6" i="1" s="1"/>
  <c r="J222" i="1"/>
  <c r="K222" i="1" s="1"/>
  <c r="J198" i="1"/>
  <c r="K198" i="1" s="1"/>
  <c r="J172" i="1"/>
  <c r="K172" i="1" s="1"/>
  <c r="J315" i="1"/>
  <c r="K315" i="1" s="1"/>
  <c r="J199" i="1"/>
  <c r="K199" i="1" s="1"/>
  <c r="J223" i="1"/>
  <c r="K223" i="1" s="1"/>
  <c r="J132" i="1"/>
  <c r="K132" i="1" s="1"/>
  <c r="J401" i="1"/>
  <c r="K401" i="1" s="1"/>
  <c r="J110" i="1"/>
  <c r="K110" i="1" s="1"/>
  <c r="J376" i="1"/>
  <c r="K376" i="1" s="1"/>
  <c r="J377" i="1"/>
  <c r="K377" i="1" s="1"/>
  <c r="J111" i="1"/>
  <c r="K111" i="1" s="1"/>
  <c r="J307" i="1"/>
  <c r="K307" i="1" s="1"/>
  <c r="J286" i="1"/>
  <c r="K286" i="1" s="1"/>
  <c r="J31" i="1"/>
  <c r="K31" i="1" s="1"/>
  <c r="J224" i="1"/>
  <c r="K224" i="1" s="1"/>
  <c r="J355" i="1"/>
  <c r="K355" i="1" s="1"/>
  <c r="J112" i="1"/>
  <c r="K112" i="1" s="1"/>
  <c r="J268" i="1"/>
  <c r="K268" i="1" s="1"/>
  <c r="J308" i="1"/>
  <c r="K308" i="1" s="1"/>
  <c r="J133" i="1"/>
  <c r="K133" i="1" s="1"/>
  <c r="J67" i="1"/>
  <c r="K67" i="1" s="1"/>
  <c r="J402" i="1"/>
  <c r="K402" i="1" s="1"/>
  <c r="J83" i="1"/>
  <c r="K83" i="1" s="1"/>
  <c r="J200" i="1"/>
  <c r="K200" i="1" s="1"/>
  <c r="J113" i="1"/>
  <c r="K113" i="1" s="1"/>
  <c r="J316" i="1"/>
  <c r="K316" i="1" s="1"/>
  <c r="J317" i="1"/>
  <c r="K317" i="1" s="1"/>
  <c r="J336" i="1"/>
  <c r="K336" i="1" s="1"/>
  <c r="J244" i="1"/>
  <c r="K244" i="1" s="1"/>
  <c r="J287" i="1"/>
  <c r="K287" i="1" s="1"/>
  <c r="J403" i="1"/>
  <c r="K403" i="1" s="1"/>
  <c r="J151" i="1"/>
  <c r="K151" i="1" s="1"/>
  <c r="J404" i="1"/>
  <c r="K404" i="1" s="1"/>
  <c r="J49" i="1"/>
  <c r="K49" i="1" s="1"/>
  <c r="J84" i="1"/>
  <c r="K84" i="1" s="1"/>
  <c r="J356" i="1"/>
  <c r="K356" i="1" s="1"/>
  <c r="J173" i="1"/>
  <c r="K173" i="1" s="1"/>
  <c r="J405" i="1"/>
  <c r="K405" i="1" s="1"/>
  <c r="J318" i="1"/>
  <c r="K318" i="1" s="1"/>
  <c r="J85" i="1"/>
  <c r="K85" i="1" s="1"/>
  <c r="J134" i="1"/>
  <c r="K134" i="1" s="1"/>
  <c r="J201" i="1"/>
  <c r="K201" i="1" s="1"/>
  <c r="J86" i="1"/>
  <c r="K86" i="1" s="1"/>
  <c r="J319" i="1"/>
  <c r="K319" i="1" s="1"/>
  <c r="J32" i="1"/>
  <c r="K32" i="1" s="1"/>
  <c r="J320" i="1"/>
  <c r="K320" i="1" s="1"/>
  <c r="J114" i="1"/>
  <c r="K114" i="1" s="1"/>
  <c r="J87" i="1"/>
  <c r="K87" i="1" s="1"/>
  <c r="J152" i="1"/>
  <c r="K152" i="1" s="1"/>
  <c r="J245" i="1"/>
  <c r="K245" i="1" s="1"/>
  <c r="J378" i="1"/>
  <c r="K378" i="1" s="1"/>
  <c r="J202" i="1"/>
  <c r="K202" i="1" s="1"/>
  <c r="J7" i="1"/>
  <c r="K7" i="1" s="1"/>
  <c r="J309" i="1"/>
  <c r="K309" i="1" s="1"/>
  <c r="J225" i="1"/>
  <c r="K225" i="1" s="1"/>
  <c r="J153" i="1"/>
  <c r="K153" i="1" s="1"/>
  <c r="J50" i="1"/>
  <c r="K50" i="1" s="1"/>
  <c r="J68" i="1"/>
  <c r="K68" i="1" s="1"/>
  <c r="J246" i="1"/>
  <c r="K246" i="1" s="1"/>
  <c r="J357" i="1"/>
  <c r="K357" i="1" s="1"/>
  <c r="J69" i="1"/>
  <c r="K69" i="1" s="1"/>
  <c r="J226" i="1"/>
  <c r="K226" i="1" s="1"/>
  <c r="J203" i="1"/>
  <c r="K203" i="1" s="1"/>
  <c r="J227" i="1"/>
  <c r="K227" i="1" s="1"/>
  <c r="J115" i="1"/>
  <c r="K115" i="1" s="1"/>
  <c r="J33" i="1"/>
  <c r="K33" i="1" s="1"/>
  <c r="J174" i="1"/>
  <c r="K174" i="1" s="1"/>
  <c r="J154" i="1"/>
  <c r="K154" i="1" s="1"/>
  <c r="J8" i="1"/>
  <c r="K8" i="1" s="1"/>
  <c r="J406" i="1"/>
  <c r="K406" i="1" s="1"/>
  <c r="J379" i="1"/>
  <c r="K379" i="1" s="1"/>
  <c r="J407" i="1"/>
  <c r="K407" i="1" s="1"/>
  <c r="J204" i="1"/>
  <c r="K204" i="1" s="1"/>
  <c r="J269" i="1"/>
  <c r="K269" i="1" s="1"/>
  <c r="J135" i="1"/>
  <c r="K135" i="1" s="1"/>
  <c r="J337" i="1"/>
  <c r="K337" i="1" s="1"/>
  <c r="J70" i="1"/>
  <c r="K70" i="1" s="1"/>
  <c r="J247" i="1"/>
  <c r="K247" i="1" s="1"/>
  <c r="J408" i="1"/>
  <c r="K408" i="1" s="1"/>
  <c r="J51" i="1"/>
  <c r="K51" i="1" s="1"/>
  <c r="J88" i="1"/>
  <c r="K88" i="1" s="1"/>
  <c r="J409" i="1"/>
  <c r="K409" i="1" s="1"/>
  <c r="J380" i="1"/>
  <c r="K380" i="1" s="1"/>
  <c r="J71" i="1"/>
  <c r="K71" i="1" s="1"/>
  <c r="J410" i="1"/>
  <c r="K410" i="1" s="1"/>
  <c r="J116" i="1"/>
  <c r="K116" i="1" s="1"/>
  <c r="J310" i="1"/>
  <c r="K310" i="1" s="1"/>
  <c r="J358" i="1"/>
  <c r="K358" i="1" s="1"/>
  <c r="J117" i="1"/>
  <c r="K117" i="1" s="1"/>
  <c r="J52" i="1"/>
  <c r="K52" i="1" s="1"/>
  <c r="J321" i="1"/>
  <c r="K321" i="1" s="1"/>
  <c r="J118" i="1"/>
  <c r="K118" i="1" s="1"/>
  <c r="J322" i="1"/>
  <c r="K322" i="1" s="1"/>
  <c r="J34" i="1"/>
  <c r="K34" i="1" s="1"/>
  <c r="J248" i="1"/>
  <c r="K248" i="1" s="1"/>
  <c r="J338" i="1"/>
  <c r="K338" i="1" s="1"/>
  <c r="J411" i="1"/>
  <c r="K411" i="1" s="1"/>
  <c r="J228" i="1"/>
  <c r="K228" i="1" s="1"/>
  <c r="J136" i="1"/>
  <c r="K136" i="1" s="1"/>
  <c r="J339" i="1"/>
  <c r="K339" i="1" s="1"/>
  <c r="J155" i="1"/>
  <c r="K155" i="1" s="1"/>
  <c r="J381" i="1"/>
  <c r="K381" i="1" s="1"/>
  <c r="J205" i="1"/>
  <c r="K205" i="1" s="1"/>
  <c r="J270" i="1"/>
  <c r="K270" i="1" s="1"/>
  <c r="J89" i="1"/>
  <c r="K89" i="1" s="1"/>
  <c r="J271" i="1"/>
  <c r="K271" i="1" s="1"/>
  <c r="J229" i="1"/>
  <c r="K229" i="1" s="1"/>
  <c r="J90" i="1"/>
  <c r="K90" i="1" s="1"/>
  <c r="J156" i="1"/>
  <c r="K156" i="1" s="1"/>
  <c r="J175" i="1"/>
  <c r="K175" i="1" s="1"/>
  <c r="J323" i="1"/>
  <c r="K323" i="1" s="1"/>
  <c r="J324" i="1"/>
  <c r="K324" i="1" s="1"/>
  <c r="J9" i="1"/>
  <c r="K9" i="1" s="1"/>
  <c r="J157" i="1"/>
  <c r="K157" i="1" s="1"/>
  <c r="J158" i="1"/>
  <c r="K158" i="1" s="1"/>
  <c r="J10" i="1"/>
  <c r="K10" i="1" s="1"/>
  <c r="J176" i="1"/>
  <c r="K176" i="1" s="1"/>
  <c r="J119" i="1"/>
  <c r="K119" i="1" s="1"/>
  <c r="J272" i="1"/>
  <c r="K272" i="1" s="1"/>
  <c r="J382" i="1"/>
  <c r="K382" i="1" s="1"/>
  <c r="J273" i="1"/>
  <c r="K273" i="1" s="1"/>
  <c r="J383" i="1"/>
  <c r="K383" i="1" s="1"/>
  <c r="J384" i="1"/>
  <c r="K384" i="1" s="1"/>
  <c r="J137" i="1"/>
  <c r="K137" i="1" s="1"/>
  <c r="J91" i="1"/>
  <c r="K91" i="1" s="1"/>
  <c r="J72" i="1"/>
  <c r="K72" i="1" s="1"/>
  <c r="J412" i="1"/>
  <c r="K412" i="1" s="1"/>
  <c r="J325" i="1"/>
  <c r="K325" i="1" s="1"/>
  <c r="J177" i="1"/>
  <c r="K177" i="1" s="1"/>
  <c r="J288" i="1"/>
  <c r="K288" i="1" s="1"/>
  <c r="J120" i="1"/>
  <c r="K120" i="1" s="1"/>
  <c r="J340" i="1"/>
  <c r="K340" i="1" s="1"/>
  <c r="J206" i="1"/>
  <c r="K206" i="1" s="1"/>
  <c r="J53" i="1"/>
  <c r="K53" i="1" s="1"/>
  <c r="J289" i="1"/>
  <c r="K289" i="1" s="1"/>
  <c r="J249" i="1"/>
  <c r="K249" i="1" s="1"/>
  <c r="J413" i="1"/>
  <c r="K413" i="1" s="1"/>
  <c r="J250" i="1"/>
  <c r="K250" i="1" s="1"/>
  <c r="J178" i="1"/>
  <c r="K178" i="1" s="1"/>
  <c r="J92" i="1"/>
  <c r="K92" i="1" s="1"/>
  <c r="J326" i="1"/>
  <c r="K326" i="1" s="1"/>
  <c r="J327" i="1"/>
  <c r="K327" i="1" s="1"/>
  <c r="J159" i="1"/>
  <c r="K159" i="1" s="1"/>
  <c r="J73" i="1"/>
  <c r="K73" i="1" s="1"/>
  <c r="J251" i="1"/>
  <c r="K251" i="1" s="1"/>
  <c r="J385" i="1"/>
  <c r="K385" i="1" s="1"/>
  <c r="J11" i="1"/>
  <c r="K11" i="1" s="1"/>
  <c r="J230" i="1"/>
  <c r="K230" i="1" s="1"/>
  <c r="J93" i="1"/>
  <c r="K93" i="1" s="1"/>
  <c r="J386" i="1"/>
  <c r="K386" i="1" s="1"/>
  <c r="J359" i="1"/>
  <c r="K359" i="1" s="1"/>
  <c r="J341" i="1"/>
  <c r="K341" i="1" s="1"/>
  <c r="J252" i="1"/>
  <c r="K252" i="1" s="1"/>
  <c r="J138" i="1"/>
  <c r="K138" i="1" s="1"/>
  <c r="J274" i="1"/>
  <c r="K274" i="1" s="1"/>
  <c r="J35" i="1"/>
  <c r="K35" i="1" s="1"/>
  <c r="J253" i="1"/>
  <c r="K253" i="1" s="1"/>
  <c r="J207" i="1"/>
  <c r="K207" i="1" s="1"/>
  <c r="J179" i="1"/>
  <c r="K179" i="1" s="1"/>
  <c r="J54" i="1"/>
  <c r="K54" i="1" s="1"/>
  <c r="J12" i="1"/>
  <c r="K12" i="1" s="1"/>
  <c r="J414" i="1"/>
  <c r="K414" i="1" s="1"/>
  <c r="J180" i="1"/>
  <c r="K180" i="1" s="1"/>
  <c r="J290" i="1"/>
  <c r="K290" i="1" s="1"/>
  <c r="J55" i="1"/>
  <c r="K55" i="1" s="1"/>
  <c r="J342" i="1"/>
  <c r="K342" i="1" s="1"/>
  <c r="J254" i="1"/>
  <c r="K254" i="1" s="1"/>
  <c r="J56" i="1"/>
  <c r="K56" i="1" s="1"/>
  <c r="J94" i="1"/>
  <c r="K94" i="1" s="1"/>
  <c r="J343" i="1"/>
  <c r="K343" i="1" s="1"/>
  <c r="J57" i="1"/>
  <c r="K57" i="1" s="1"/>
  <c r="J360" i="1"/>
  <c r="K360" i="1" s="1"/>
  <c r="J13" i="1"/>
  <c r="K13" i="1" s="1"/>
  <c r="J415" i="1"/>
  <c r="K415" i="1" s="1"/>
  <c r="J291" i="1"/>
  <c r="K291" i="1" s="1"/>
  <c r="J416" i="1"/>
  <c r="K416" i="1" s="1"/>
  <c r="J139" i="1"/>
  <c r="K139" i="1" s="1"/>
  <c r="J140" i="1"/>
  <c r="K140" i="1" s="1"/>
  <c r="J36" i="1"/>
  <c r="K36" i="1" s="1"/>
  <c r="J387" i="1"/>
  <c r="K387" i="1" s="1"/>
  <c r="J388" i="1"/>
  <c r="K388" i="1" s="1"/>
  <c r="J275" i="1"/>
  <c r="K275" i="1" s="1"/>
  <c r="J14" i="1"/>
  <c r="K14" i="1" s="1"/>
  <c r="J389" i="1"/>
  <c r="K389" i="1" s="1"/>
  <c r="J121" i="1"/>
  <c r="K121" i="1" s="1"/>
  <c r="J276" i="1"/>
  <c r="K276" i="1" s="1"/>
  <c r="J37" i="1"/>
  <c r="K37" i="1" s="1"/>
  <c r="J181" i="1"/>
  <c r="K181" i="1" s="1"/>
  <c r="J141" i="1"/>
  <c r="K141" i="1" s="1"/>
  <c r="J231" i="1"/>
  <c r="K231" i="1" s="1"/>
  <c r="J95" i="1"/>
  <c r="K95" i="1" s="1"/>
  <c r="J96" i="1"/>
  <c r="K96" i="1" s="1"/>
  <c r="J208" i="1"/>
  <c r="K208" i="1" s="1"/>
  <c r="J182" i="1"/>
  <c r="K182" i="1" s="1"/>
  <c r="J38" i="1"/>
  <c r="K38" i="1" s="1"/>
  <c r="J97" i="1"/>
  <c r="K97" i="1" s="1"/>
  <c r="J160" i="1"/>
  <c r="K160" i="1" s="1"/>
  <c r="J277" i="1"/>
  <c r="K277" i="1" s="1"/>
  <c r="J161" i="1"/>
  <c r="K161" i="1" s="1"/>
  <c r="J15" i="1"/>
  <c r="K15" i="1" s="1"/>
  <c r="J232" i="1"/>
  <c r="K232" i="1" s="1"/>
  <c r="J183" i="1"/>
  <c r="K183" i="1" s="1"/>
  <c r="J184" i="1"/>
  <c r="K184" i="1" s="1"/>
  <c r="J255" i="1"/>
  <c r="K255" i="1" s="1"/>
  <c r="J256" i="1"/>
  <c r="K256" i="1" s="1"/>
  <c r="J98" i="1"/>
  <c r="K98" i="1" s="1"/>
  <c r="J209" i="1"/>
  <c r="K209" i="1" s="1"/>
  <c r="J16" i="1"/>
  <c r="K16" i="1" s="1"/>
  <c r="J185" i="1"/>
  <c r="K185" i="1" s="1"/>
  <c r="J122" i="1"/>
  <c r="K122" i="1" s="1"/>
  <c r="J390" i="1"/>
  <c r="K390" i="1" s="1"/>
  <c r="J257" i="1"/>
  <c r="K257" i="1" s="1"/>
  <c r="J391" i="1"/>
  <c r="K391" i="1" s="1"/>
  <c r="J361" i="1"/>
  <c r="K361" i="1" s="1"/>
  <c r="J362" i="1"/>
  <c r="K362" i="1" s="1"/>
  <c r="J363" i="1"/>
  <c r="K363" i="1" s="1"/>
  <c r="J233" i="1"/>
  <c r="K233" i="1" s="1"/>
  <c r="J210" i="1"/>
  <c r="K210" i="1" s="1"/>
  <c r="J99" i="1"/>
  <c r="K99" i="1" s="1"/>
  <c r="J234" i="1"/>
  <c r="K234" i="1" s="1"/>
  <c r="J39" i="1"/>
  <c r="K39" i="1" s="1"/>
  <c r="J364" i="1"/>
  <c r="K364" i="1" s="1"/>
  <c r="J417" i="1"/>
  <c r="K417" i="1" s="1"/>
  <c r="J292" i="1"/>
  <c r="K292" i="1" s="1"/>
  <c r="J58" i="1"/>
  <c r="K58" i="1" s="1"/>
  <c r="J59" i="1"/>
  <c r="K59" i="1" s="1"/>
  <c r="J418" i="1"/>
  <c r="K418" i="1" s="1"/>
  <c r="J162" i="1"/>
  <c r="K162" i="1" s="1"/>
  <c r="J100" i="1"/>
  <c r="K100" i="1" s="1"/>
  <c r="J40" i="1"/>
  <c r="K40" i="1" s="1"/>
  <c r="J163" i="1"/>
  <c r="K163" i="1" s="1"/>
  <c r="J344" i="1"/>
  <c r="K344" i="1" s="1"/>
  <c r="J392" i="1"/>
  <c r="K392" i="1" s="1"/>
  <c r="J311" i="1"/>
  <c r="K311" i="1" s="1"/>
  <c r="J393" i="1"/>
  <c r="K393" i="1" s="1"/>
  <c r="J293" i="1"/>
  <c r="K293" i="1" s="1"/>
  <c r="J186" i="1"/>
  <c r="K186" i="1" s="1"/>
  <c r="J123" i="1"/>
  <c r="K123" i="1" s="1"/>
  <c r="J41" i="1"/>
  <c r="K41" i="1" s="1"/>
  <c r="J294" i="1"/>
  <c r="K294" i="1" s="1"/>
  <c r="J164" i="1"/>
  <c r="K164" i="1" s="1"/>
  <c r="J278" i="1"/>
  <c r="K278" i="1" s="1"/>
  <c r="J17" i="1"/>
  <c r="K17" i="1" s="1"/>
  <c r="J258" i="1"/>
  <c r="K258" i="1" s="1"/>
  <c r="J328" i="1"/>
  <c r="K328" i="1" s="1"/>
  <c r="J60" i="1"/>
  <c r="K60" i="1" s="1"/>
  <c r="J394" i="1"/>
  <c r="K394" i="1" s="1"/>
  <c r="J395" i="1"/>
  <c r="K395" i="1" s="1"/>
  <c r="J419" i="1"/>
  <c r="K419" i="1" s="1"/>
  <c r="J365" i="1"/>
  <c r="K365" i="1" s="1"/>
  <c r="J124" i="1"/>
  <c r="K124" i="1" s="1"/>
  <c r="J345" i="1"/>
  <c r="K345" i="1" s="1"/>
  <c r="J18" i="1"/>
  <c r="K18" i="1" s="1"/>
  <c r="J74" i="1"/>
  <c r="K74" i="1" s="1"/>
  <c r="J187" i="1"/>
  <c r="K187" i="1" s="1"/>
  <c r="J19" i="1"/>
  <c r="K19" i="1" s="1"/>
  <c r="J366" i="1"/>
  <c r="K366" i="1" s="1"/>
  <c r="J125" i="1"/>
  <c r="K125" i="1" s="1"/>
  <c r="J235" i="1"/>
  <c r="K235" i="1" s="1"/>
  <c r="J126" i="1"/>
  <c r="K126" i="1" s="1"/>
  <c r="J420" i="1"/>
  <c r="K420" i="1" s="1"/>
  <c r="J142" i="1"/>
  <c r="K142" i="1" s="1"/>
  <c r="H5" i="1" l="1"/>
  <c r="F188" i="1"/>
  <c r="F279" i="1"/>
  <c r="F259" i="1"/>
  <c r="F367" i="1"/>
  <c r="F211" i="1"/>
  <c r="F2" i="1"/>
  <c r="F75" i="1"/>
  <c r="F20" i="1"/>
  <c r="F143" i="1"/>
  <c r="F42" i="1"/>
  <c r="F21" i="1"/>
  <c r="F3" i="1"/>
  <c r="F61" i="1"/>
  <c r="F189" i="1"/>
  <c r="F144" i="1"/>
  <c r="F236" i="1"/>
  <c r="F346" i="1"/>
  <c r="F347" i="1"/>
  <c r="F43" i="1"/>
  <c r="F22" i="1"/>
  <c r="F295" i="1"/>
  <c r="F212" i="1"/>
  <c r="F348" i="1"/>
  <c r="F76" i="1"/>
  <c r="F312" i="1"/>
  <c r="F237" i="1"/>
  <c r="F213" i="1"/>
  <c r="F329" i="1"/>
  <c r="F214" i="1"/>
  <c r="F396" i="1"/>
  <c r="F23" i="1"/>
  <c r="F215" i="1"/>
  <c r="F165" i="1"/>
  <c r="F260" i="1"/>
  <c r="F24" i="1"/>
  <c r="F238" i="1"/>
  <c r="F145" i="1"/>
  <c r="F101" i="1"/>
  <c r="F397" i="1"/>
  <c r="F398" i="1"/>
  <c r="F296" i="1"/>
  <c r="F297" i="1"/>
  <c r="F349" i="1"/>
  <c r="F25" i="1"/>
  <c r="F216" i="1"/>
  <c r="F298" i="1"/>
  <c r="F239" i="1"/>
  <c r="F261" i="1"/>
  <c r="F350" i="1"/>
  <c r="F166" i="1"/>
  <c r="F26" i="1"/>
  <c r="F146" i="1"/>
  <c r="F127" i="1"/>
  <c r="F217" i="1"/>
  <c r="F218" i="1"/>
  <c r="F77" i="1"/>
  <c r="F102" i="1"/>
  <c r="F262" i="1"/>
  <c r="F103" i="1"/>
  <c r="F128" i="1"/>
  <c r="F27" i="1"/>
  <c r="F44" i="1"/>
  <c r="F351" i="1"/>
  <c r="F280" i="1"/>
  <c r="F299" i="1"/>
  <c r="F240" i="1"/>
  <c r="F104" i="1"/>
  <c r="F4" i="1"/>
  <c r="F105" i="1"/>
  <c r="F300" i="1"/>
  <c r="F313" i="1"/>
  <c r="F147" i="1"/>
  <c r="F301" i="1"/>
  <c r="F5" i="1"/>
  <c r="F241" i="1"/>
  <c r="F263" i="1"/>
  <c r="F190" i="1"/>
  <c r="F167" i="1"/>
  <c r="F78" i="1"/>
  <c r="F264" i="1"/>
  <c r="F79" i="1"/>
  <c r="F330" i="1"/>
  <c r="F368" i="1"/>
  <c r="F168" i="1"/>
  <c r="F28" i="1"/>
  <c r="F352" i="1"/>
  <c r="F62" i="1"/>
  <c r="F219" i="1"/>
  <c r="F281" i="1"/>
  <c r="F45" i="1"/>
  <c r="F331" i="1"/>
  <c r="F106" i="1"/>
  <c r="F169" i="1"/>
  <c r="F191" i="1"/>
  <c r="F148" i="1"/>
  <c r="F302" i="1"/>
  <c r="F399" i="1"/>
  <c r="F303" i="1"/>
  <c r="F265" i="1"/>
  <c r="F63" i="1"/>
  <c r="F220" i="1"/>
  <c r="F332" i="1"/>
  <c r="F192" i="1"/>
  <c r="F107" i="1"/>
  <c r="F149" i="1"/>
  <c r="F369" i="1"/>
  <c r="F129" i="1"/>
  <c r="F282" i="1"/>
  <c r="F80" i="1"/>
  <c r="F170" i="1"/>
  <c r="F353" i="1"/>
  <c r="F266" i="1"/>
  <c r="F193" i="1"/>
  <c r="F304" i="1"/>
  <c r="F305" i="1"/>
  <c r="F333" i="1"/>
  <c r="F64" i="1"/>
  <c r="F150" i="1"/>
  <c r="F194" i="1"/>
  <c r="F242" i="1"/>
  <c r="F370" i="1"/>
  <c r="F65" i="1"/>
  <c r="F195" i="1"/>
  <c r="F66" i="1"/>
  <c r="F314" i="1"/>
  <c r="F371" i="1"/>
  <c r="F334" i="1"/>
  <c r="F372" i="1"/>
  <c r="F130" i="1"/>
  <c r="F29" i="1"/>
  <c r="F283" i="1"/>
  <c r="F354" i="1"/>
  <c r="F267" i="1"/>
  <c r="F108" i="1"/>
  <c r="F81" i="1"/>
  <c r="F284" i="1"/>
  <c r="F171" i="1"/>
  <c r="F373" i="1"/>
  <c r="F109" i="1"/>
  <c r="F131" i="1"/>
  <c r="F196" i="1"/>
  <c r="F46" i="1"/>
  <c r="F243" i="1"/>
  <c r="F400" i="1"/>
  <c r="F374" i="1"/>
  <c r="F30" i="1"/>
  <c r="F335" i="1"/>
  <c r="F306" i="1"/>
  <c r="F47" i="1"/>
  <c r="F82" i="1"/>
  <c r="F48" i="1"/>
  <c r="F197" i="1"/>
  <c r="F375" i="1"/>
  <c r="F285" i="1"/>
  <c r="F221" i="1"/>
  <c r="F6" i="1"/>
  <c r="F222" i="1"/>
  <c r="F198" i="1"/>
  <c r="F172" i="1"/>
  <c r="F315" i="1"/>
  <c r="F199" i="1"/>
  <c r="F223" i="1"/>
  <c r="F132" i="1"/>
  <c r="F401" i="1"/>
  <c r="F110" i="1"/>
  <c r="F376" i="1"/>
  <c r="F377" i="1"/>
  <c r="F111" i="1"/>
  <c r="F307" i="1"/>
  <c r="F286" i="1"/>
  <c r="F31" i="1"/>
  <c r="F224" i="1"/>
  <c r="F355" i="1"/>
  <c r="F112" i="1"/>
  <c r="F268" i="1"/>
  <c r="F308" i="1"/>
  <c r="F133" i="1"/>
  <c r="F67" i="1"/>
  <c r="F402" i="1"/>
  <c r="F83" i="1"/>
  <c r="F200" i="1"/>
  <c r="F113" i="1"/>
  <c r="F316" i="1"/>
  <c r="F317" i="1"/>
  <c r="F336" i="1"/>
  <c r="F244" i="1"/>
  <c r="F287" i="1"/>
  <c r="F403" i="1"/>
  <c r="F151" i="1"/>
  <c r="F404" i="1"/>
  <c r="F49" i="1"/>
  <c r="F84" i="1"/>
  <c r="F356" i="1"/>
  <c r="F173" i="1"/>
  <c r="F405" i="1"/>
  <c r="F318" i="1"/>
  <c r="F85" i="1"/>
  <c r="F134" i="1"/>
  <c r="F201" i="1"/>
  <c r="F86" i="1"/>
  <c r="F319" i="1"/>
  <c r="F32" i="1"/>
  <c r="F320" i="1"/>
  <c r="F114" i="1"/>
  <c r="F87" i="1"/>
  <c r="F152" i="1"/>
  <c r="F245" i="1"/>
  <c r="F378" i="1"/>
  <c r="F202" i="1"/>
  <c r="F7" i="1"/>
  <c r="F309" i="1"/>
  <c r="F225" i="1"/>
  <c r="F153" i="1"/>
  <c r="F50" i="1"/>
  <c r="F68" i="1"/>
  <c r="F246" i="1"/>
  <c r="F357" i="1"/>
  <c r="F69" i="1"/>
  <c r="F226" i="1"/>
  <c r="F203" i="1"/>
  <c r="F227" i="1"/>
  <c r="F115" i="1"/>
  <c r="F33" i="1"/>
  <c r="F174" i="1"/>
  <c r="F154" i="1"/>
  <c r="F8" i="1"/>
  <c r="F406" i="1"/>
  <c r="F379" i="1"/>
  <c r="F407" i="1"/>
  <c r="F204" i="1"/>
  <c r="F269" i="1"/>
  <c r="F135" i="1"/>
  <c r="F337" i="1"/>
  <c r="F70" i="1"/>
  <c r="F247" i="1"/>
  <c r="F408" i="1"/>
  <c r="F51" i="1"/>
  <c r="F88" i="1"/>
  <c r="F409" i="1"/>
  <c r="F380" i="1"/>
  <c r="F71" i="1"/>
  <c r="F410" i="1"/>
  <c r="F116" i="1"/>
  <c r="F310" i="1"/>
  <c r="F358" i="1"/>
  <c r="F117" i="1"/>
  <c r="F52" i="1"/>
  <c r="F321" i="1"/>
  <c r="F118" i="1"/>
  <c r="F322" i="1"/>
  <c r="F34" i="1"/>
  <c r="F248" i="1"/>
  <c r="F338" i="1"/>
  <c r="F411" i="1"/>
  <c r="F228" i="1"/>
  <c r="F136" i="1"/>
  <c r="F339" i="1"/>
  <c r="F155" i="1"/>
  <c r="F381" i="1"/>
  <c r="F205" i="1"/>
  <c r="F270" i="1"/>
  <c r="F89" i="1"/>
  <c r="F271" i="1"/>
  <c r="F229" i="1"/>
  <c r="F90" i="1"/>
  <c r="F156" i="1"/>
  <c r="F175" i="1"/>
  <c r="F323" i="1"/>
  <c r="F324" i="1"/>
  <c r="F9" i="1"/>
  <c r="F157" i="1"/>
  <c r="F158" i="1"/>
  <c r="F10" i="1"/>
  <c r="F176" i="1"/>
  <c r="F119" i="1"/>
  <c r="F272" i="1"/>
  <c r="F382" i="1"/>
  <c r="F273" i="1"/>
  <c r="F383" i="1"/>
  <c r="F384" i="1"/>
  <c r="F137" i="1"/>
  <c r="F91" i="1"/>
  <c r="F72" i="1"/>
  <c r="F412" i="1"/>
  <c r="F325" i="1"/>
  <c r="F177" i="1"/>
  <c r="F288" i="1"/>
  <c r="F120" i="1"/>
  <c r="F340" i="1"/>
  <c r="F206" i="1"/>
  <c r="F53" i="1"/>
  <c r="F289" i="1"/>
  <c r="F249" i="1"/>
  <c r="F413" i="1"/>
  <c r="F250" i="1"/>
  <c r="F178" i="1"/>
  <c r="F92" i="1"/>
  <c r="F326" i="1"/>
  <c r="F327" i="1"/>
  <c r="F159" i="1"/>
  <c r="F73" i="1"/>
  <c r="F251" i="1"/>
  <c r="F385" i="1"/>
  <c r="F11" i="1"/>
  <c r="F230" i="1"/>
  <c r="F93" i="1"/>
  <c r="F386" i="1"/>
  <c r="F359" i="1"/>
  <c r="F341" i="1"/>
  <c r="F252" i="1"/>
  <c r="F138" i="1"/>
  <c r="F274" i="1"/>
  <c r="F35" i="1"/>
  <c r="F253" i="1"/>
  <c r="F207" i="1"/>
  <c r="F179" i="1"/>
  <c r="F54" i="1"/>
  <c r="F12" i="1"/>
  <c r="F414" i="1"/>
  <c r="F180" i="1"/>
  <c r="F290" i="1"/>
  <c r="F55" i="1"/>
  <c r="F342" i="1"/>
  <c r="F254" i="1"/>
  <c r="F56" i="1"/>
  <c r="F94" i="1"/>
  <c r="F343" i="1"/>
  <c r="F57" i="1"/>
  <c r="F360" i="1"/>
  <c r="F13" i="1"/>
  <c r="F415" i="1"/>
  <c r="F291" i="1"/>
  <c r="F416" i="1"/>
  <c r="F139" i="1"/>
  <c r="F140" i="1"/>
  <c r="F36" i="1"/>
  <c r="F387" i="1"/>
  <c r="F388" i="1"/>
  <c r="F275" i="1"/>
  <c r="F14" i="1"/>
  <c r="F389" i="1"/>
  <c r="F121" i="1"/>
  <c r="F276" i="1"/>
  <c r="F37" i="1"/>
  <c r="F181" i="1"/>
  <c r="F141" i="1"/>
  <c r="F231" i="1"/>
  <c r="F95" i="1"/>
  <c r="F96" i="1"/>
  <c r="F208" i="1"/>
  <c r="F182" i="1"/>
  <c r="F38" i="1"/>
  <c r="F97" i="1"/>
  <c r="F160" i="1"/>
  <c r="F277" i="1"/>
  <c r="F161" i="1"/>
  <c r="F15" i="1"/>
  <c r="F232" i="1"/>
  <c r="F183" i="1"/>
  <c r="F184" i="1"/>
  <c r="F255" i="1"/>
  <c r="F256" i="1"/>
  <c r="F98" i="1"/>
  <c r="F209" i="1"/>
  <c r="F16" i="1"/>
  <c r="F185" i="1"/>
  <c r="F122" i="1"/>
  <c r="F390" i="1"/>
  <c r="F257" i="1"/>
  <c r="F391" i="1"/>
  <c r="F361" i="1"/>
  <c r="F362" i="1"/>
  <c r="F363" i="1"/>
  <c r="F233" i="1"/>
  <c r="F210" i="1"/>
  <c r="F99" i="1"/>
  <c r="F234" i="1"/>
  <c r="F39" i="1"/>
  <c r="F364" i="1"/>
  <c r="F417" i="1"/>
  <c r="F292" i="1"/>
  <c r="F58" i="1"/>
  <c r="F59" i="1"/>
  <c r="F418" i="1"/>
  <c r="F162" i="1"/>
  <c r="F100" i="1"/>
  <c r="F40" i="1"/>
  <c r="F163" i="1"/>
  <c r="F344" i="1"/>
  <c r="F392" i="1"/>
  <c r="F311" i="1"/>
  <c r="F393" i="1"/>
  <c r="F293" i="1"/>
  <c r="F186" i="1"/>
  <c r="F123" i="1"/>
  <c r="F41" i="1"/>
  <c r="F294" i="1"/>
  <c r="F164" i="1"/>
  <c r="F278" i="1"/>
  <c r="F17" i="1"/>
  <c r="F258" i="1"/>
  <c r="F328" i="1"/>
  <c r="F60" i="1"/>
  <c r="F394" i="1"/>
  <c r="F395" i="1"/>
  <c r="F419" i="1"/>
  <c r="F365" i="1"/>
  <c r="F124" i="1"/>
  <c r="F345" i="1"/>
  <c r="F18" i="1"/>
  <c r="F74" i="1"/>
  <c r="F187" i="1"/>
  <c r="F19" i="1"/>
  <c r="F366" i="1"/>
  <c r="F125" i="1"/>
  <c r="F235" i="1"/>
  <c r="F126" i="1"/>
  <c r="F420" i="1"/>
  <c r="F142" i="1"/>
  <c r="D188" i="1"/>
  <c r="E188" i="1" s="1"/>
  <c r="D279" i="1"/>
  <c r="E279" i="1" s="1"/>
  <c r="D259" i="1"/>
  <c r="E259" i="1" s="1"/>
  <c r="D367" i="1"/>
  <c r="E367" i="1" s="1"/>
  <c r="D211" i="1"/>
  <c r="E211" i="1" s="1"/>
  <c r="D2" i="1"/>
  <c r="E2" i="1" s="1"/>
  <c r="D75" i="1"/>
  <c r="E75" i="1" s="1"/>
  <c r="D20" i="1"/>
  <c r="E20" i="1" s="1"/>
  <c r="D143" i="1"/>
  <c r="E143" i="1" s="1"/>
  <c r="D42" i="1"/>
  <c r="E42" i="1" s="1"/>
  <c r="D21" i="1"/>
  <c r="E21" i="1" s="1"/>
  <c r="D3" i="1"/>
  <c r="E3" i="1" s="1"/>
  <c r="D61" i="1"/>
  <c r="E61" i="1" s="1"/>
  <c r="D189" i="1"/>
  <c r="E189" i="1" s="1"/>
  <c r="D144" i="1"/>
  <c r="E144" i="1" s="1"/>
  <c r="D236" i="1"/>
  <c r="E236" i="1" s="1"/>
  <c r="D346" i="1"/>
  <c r="E346" i="1" s="1"/>
  <c r="D347" i="1"/>
  <c r="E347" i="1" s="1"/>
  <c r="D43" i="1"/>
  <c r="E43" i="1" s="1"/>
  <c r="D22" i="1"/>
  <c r="E22" i="1" s="1"/>
  <c r="D295" i="1"/>
  <c r="E295" i="1" s="1"/>
  <c r="D212" i="1"/>
  <c r="E212" i="1" s="1"/>
  <c r="D348" i="1"/>
  <c r="E348" i="1" s="1"/>
  <c r="D76" i="1"/>
  <c r="E76" i="1" s="1"/>
  <c r="D312" i="1"/>
  <c r="E312" i="1" s="1"/>
  <c r="D237" i="1"/>
  <c r="E237" i="1" s="1"/>
  <c r="D213" i="1"/>
  <c r="E213" i="1" s="1"/>
  <c r="D329" i="1"/>
  <c r="E329" i="1" s="1"/>
  <c r="D214" i="1"/>
  <c r="E214" i="1" s="1"/>
  <c r="D396" i="1"/>
  <c r="E396" i="1" s="1"/>
  <c r="D23" i="1"/>
  <c r="E23" i="1" s="1"/>
  <c r="D215" i="1"/>
  <c r="E215" i="1" s="1"/>
  <c r="D165" i="1"/>
  <c r="E165" i="1" s="1"/>
  <c r="D260" i="1"/>
  <c r="E260" i="1" s="1"/>
  <c r="D24" i="1"/>
  <c r="E24" i="1" s="1"/>
  <c r="D238" i="1"/>
  <c r="E238" i="1" s="1"/>
  <c r="D145" i="1"/>
  <c r="E145" i="1" s="1"/>
  <c r="D101" i="1"/>
  <c r="E101" i="1" s="1"/>
  <c r="D397" i="1"/>
  <c r="E397" i="1" s="1"/>
  <c r="D398" i="1"/>
  <c r="E398" i="1" s="1"/>
  <c r="D296" i="1"/>
  <c r="E296" i="1" s="1"/>
  <c r="D297" i="1"/>
  <c r="E297" i="1" s="1"/>
  <c r="D349" i="1"/>
  <c r="E349" i="1" s="1"/>
  <c r="D25" i="1"/>
  <c r="E25" i="1" s="1"/>
  <c r="D216" i="1"/>
  <c r="E216" i="1" s="1"/>
  <c r="D298" i="1"/>
  <c r="E298" i="1" s="1"/>
  <c r="D239" i="1"/>
  <c r="E239" i="1" s="1"/>
  <c r="D261" i="1"/>
  <c r="E261" i="1" s="1"/>
  <c r="D350" i="1"/>
  <c r="E350" i="1" s="1"/>
  <c r="D166" i="1"/>
  <c r="E166" i="1" s="1"/>
  <c r="D26" i="1"/>
  <c r="E26" i="1" s="1"/>
  <c r="D146" i="1"/>
  <c r="E146" i="1" s="1"/>
  <c r="D127" i="1"/>
  <c r="E127" i="1" s="1"/>
  <c r="D217" i="1"/>
  <c r="E217" i="1" s="1"/>
  <c r="D218" i="1"/>
  <c r="E218" i="1" s="1"/>
  <c r="D77" i="1"/>
  <c r="E77" i="1" s="1"/>
  <c r="D102" i="1"/>
  <c r="E102" i="1" s="1"/>
  <c r="D262" i="1"/>
  <c r="E262" i="1" s="1"/>
  <c r="D103" i="1"/>
  <c r="E103" i="1" s="1"/>
  <c r="D128" i="1"/>
  <c r="E128" i="1" s="1"/>
  <c r="D27" i="1"/>
  <c r="E27" i="1" s="1"/>
  <c r="D44" i="1"/>
  <c r="E44" i="1" s="1"/>
  <c r="D351" i="1"/>
  <c r="E351" i="1" s="1"/>
  <c r="D280" i="1"/>
  <c r="E280" i="1" s="1"/>
  <c r="D299" i="1"/>
  <c r="E299" i="1" s="1"/>
  <c r="D240" i="1"/>
  <c r="E240" i="1" s="1"/>
  <c r="D104" i="1"/>
  <c r="E104" i="1" s="1"/>
  <c r="D4" i="1"/>
  <c r="E4" i="1" s="1"/>
  <c r="D105" i="1"/>
  <c r="E105" i="1" s="1"/>
  <c r="D300" i="1"/>
  <c r="E300" i="1" s="1"/>
  <c r="D313" i="1"/>
  <c r="E313" i="1" s="1"/>
  <c r="D147" i="1"/>
  <c r="E147" i="1" s="1"/>
  <c r="D301" i="1"/>
  <c r="E301" i="1" s="1"/>
  <c r="D5" i="1"/>
  <c r="E5" i="1" s="1"/>
  <c r="D241" i="1"/>
  <c r="E241" i="1" s="1"/>
  <c r="D263" i="1"/>
  <c r="E263" i="1" s="1"/>
  <c r="D190" i="1"/>
  <c r="E190" i="1" s="1"/>
  <c r="D167" i="1"/>
  <c r="E167" i="1" s="1"/>
  <c r="D78" i="1"/>
  <c r="E78" i="1" s="1"/>
  <c r="D264" i="1"/>
  <c r="E264" i="1" s="1"/>
  <c r="D79" i="1"/>
  <c r="E79" i="1" s="1"/>
  <c r="D330" i="1"/>
  <c r="E330" i="1" s="1"/>
  <c r="D368" i="1"/>
  <c r="E368" i="1" s="1"/>
  <c r="D168" i="1"/>
  <c r="E168" i="1" s="1"/>
  <c r="D28" i="1"/>
  <c r="E28" i="1" s="1"/>
  <c r="D352" i="1"/>
  <c r="E352" i="1" s="1"/>
  <c r="D62" i="1"/>
  <c r="E62" i="1" s="1"/>
  <c r="D219" i="1"/>
  <c r="E219" i="1" s="1"/>
  <c r="D281" i="1"/>
  <c r="E281" i="1" s="1"/>
  <c r="D45" i="1"/>
  <c r="E45" i="1" s="1"/>
  <c r="D331" i="1"/>
  <c r="E331" i="1" s="1"/>
  <c r="D106" i="1"/>
  <c r="E106" i="1" s="1"/>
  <c r="D169" i="1"/>
  <c r="E169" i="1" s="1"/>
  <c r="D191" i="1"/>
  <c r="E191" i="1" s="1"/>
  <c r="D148" i="1"/>
  <c r="E148" i="1" s="1"/>
  <c r="D302" i="1"/>
  <c r="E302" i="1" s="1"/>
  <c r="D399" i="1"/>
  <c r="E399" i="1" s="1"/>
  <c r="D303" i="1"/>
  <c r="E303" i="1" s="1"/>
  <c r="D265" i="1"/>
  <c r="E265" i="1" s="1"/>
  <c r="D63" i="1"/>
  <c r="E63" i="1" s="1"/>
  <c r="D220" i="1"/>
  <c r="E220" i="1" s="1"/>
  <c r="D332" i="1"/>
  <c r="E332" i="1" s="1"/>
  <c r="D192" i="1"/>
  <c r="E192" i="1" s="1"/>
  <c r="D107" i="1"/>
  <c r="E107" i="1" s="1"/>
  <c r="D149" i="1"/>
  <c r="E149" i="1" s="1"/>
  <c r="D369" i="1"/>
  <c r="E369" i="1" s="1"/>
  <c r="D129" i="1"/>
  <c r="E129" i="1" s="1"/>
  <c r="D282" i="1"/>
  <c r="E282" i="1" s="1"/>
  <c r="D80" i="1"/>
  <c r="E80" i="1" s="1"/>
  <c r="D170" i="1"/>
  <c r="E170" i="1" s="1"/>
  <c r="D353" i="1"/>
  <c r="E353" i="1" s="1"/>
  <c r="D266" i="1"/>
  <c r="E266" i="1" s="1"/>
  <c r="D193" i="1"/>
  <c r="E193" i="1" s="1"/>
  <c r="D304" i="1"/>
  <c r="E304" i="1" s="1"/>
  <c r="D305" i="1"/>
  <c r="E305" i="1" s="1"/>
  <c r="D333" i="1"/>
  <c r="E333" i="1" s="1"/>
  <c r="D64" i="1"/>
  <c r="E64" i="1" s="1"/>
  <c r="D150" i="1"/>
  <c r="E150" i="1" s="1"/>
  <c r="D194" i="1"/>
  <c r="E194" i="1" s="1"/>
  <c r="D242" i="1"/>
  <c r="E242" i="1" s="1"/>
  <c r="D370" i="1"/>
  <c r="E370" i="1" s="1"/>
  <c r="D65" i="1"/>
  <c r="E65" i="1" s="1"/>
  <c r="D195" i="1"/>
  <c r="E195" i="1" s="1"/>
  <c r="D66" i="1"/>
  <c r="E66" i="1" s="1"/>
  <c r="D314" i="1"/>
  <c r="E314" i="1" s="1"/>
  <c r="D371" i="1"/>
  <c r="E371" i="1" s="1"/>
  <c r="D334" i="1"/>
  <c r="E334" i="1" s="1"/>
  <c r="D372" i="1"/>
  <c r="E372" i="1" s="1"/>
  <c r="D130" i="1"/>
  <c r="E130" i="1" s="1"/>
  <c r="D29" i="1"/>
  <c r="E29" i="1" s="1"/>
  <c r="D283" i="1"/>
  <c r="E283" i="1" s="1"/>
  <c r="D354" i="1"/>
  <c r="E354" i="1" s="1"/>
  <c r="D267" i="1"/>
  <c r="E267" i="1" s="1"/>
  <c r="D108" i="1"/>
  <c r="E108" i="1" s="1"/>
  <c r="D81" i="1"/>
  <c r="E81" i="1" s="1"/>
  <c r="D284" i="1"/>
  <c r="E284" i="1" s="1"/>
  <c r="D171" i="1"/>
  <c r="E171" i="1" s="1"/>
  <c r="D373" i="1"/>
  <c r="E373" i="1" s="1"/>
  <c r="D109" i="1"/>
  <c r="E109" i="1" s="1"/>
  <c r="D131" i="1"/>
  <c r="E131" i="1" s="1"/>
  <c r="D196" i="1"/>
  <c r="E196" i="1" s="1"/>
  <c r="D46" i="1"/>
  <c r="E46" i="1" s="1"/>
  <c r="D243" i="1"/>
  <c r="E243" i="1" s="1"/>
  <c r="D400" i="1"/>
  <c r="E400" i="1" s="1"/>
  <c r="D374" i="1"/>
  <c r="E374" i="1" s="1"/>
  <c r="D30" i="1"/>
  <c r="E30" i="1" s="1"/>
  <c r="D335" i="1"/>
  <c r="E335" i="1" s="1"/>
  <c r="D306" i="1"/>
  <c r="E306" i="1" s="1"/>
  <c r="D47" i="1"/>
  <c r="E47" i="1" s="1"/>
  <c r="D82" i="1"/>
  <c r="E82" i="1" s="1"/>
  <c r="D48" i="1"/>
  <c r="E48" i="1" s="1"/>
  <c r="D197" i="1"/>
  <c r="E197" i="1" s="1"/>
  <c r="D375" i="1"/>
  <c r="E375" i="1" s="1"/>
  <c r="D285" i="1"/>
  <c r="E285" i="1" s="1"/>
  <c r="D221" i="1"/>
  <c r="E221" i="1" s="1"/>
  <c r="D6" i="1"/>
  <c r="E6" i="1" s="1"/>
  <c r="D222" i="1"/>
  <c r="E222" i="1" s="1"/>
  <c r="D198" i="1"/>
  <c r="E198" i="1" s="1"/>
  <c r="D172" i="1"/>
  <c r="E172" i="1" s="1"/>
  <c r="D315" i="1"/>
  <c r="E315" i="1" s="1"/>
  <c r="D199" i="1"/>
  <c r="E199" i="1" s="1"/>
  <c r="D223" i="1"/>
  <c r="E223" i="1" s="1"/>
  <c r="D132" i="1"/>
  <c r="E132" i="1" s="1"/>
  <c r="D401" i="1"/>
  <c r="E401" i="1" s="1"/>
  <c r="D110" i="1"/>
  <c r="E110" i="1" s="1"/>
  <c r="D376" i="1"/>
  <c r="E376" i="1" s="1"/>
  <c r="D377" i="1"/>
  <c r="E377" i="1" s="1"/>
  <c r="D111" i="1"/>
  <c r="E111" i="1" s="1"/>
  <c r="D307" i="1"/>
  <c r="E307" i="1" s="1"/>
  <c r="D286" i="1"/>
  <c r="E286" i="1" s="1"/>
  <c r="D31" i="1"/>
  <c r="E31" i="1" s="1"/>
  <c r="D224" i="1"/>
  <c r="E224" i="1" s="1"/>
  <c r="D355" i="1"/>
  <c r="E355" i="1" s="1"/>
  <c r="D112" i="1"/>
  <c r="E112" i="1" s="1"/>
  <c r="D268" i="1"/>
  <c r="E268" i="1" s="1"/>
  <c r="D308" i="1"/>
  <c r="E308" i="1" s="1"/>
  <c r="D133" i="1"/>
  <c r="E133" i="1" s="1"/>
  <c r="D67" i="1"/>
  <c r="E67" i="1" s="1"/>
  <c r="D402" i="1"/>
  <c r="E402" i="1" s="1"/>
  <c r="D83" i="1"/>
  <c r="E83" i="1" s="1"/>
  <c r="D200" i="1"/>
  <c r="E200" i="1" s="1"/>
  <c r="D113" i="1"/>
  <c r="E113" i="1" s="1"/>
  <c r="D316" i="1"/>
  <c r="E316" i="1" s="1"/>
  <c r="D317" i="1"/>
  <c r="E317" i="1" s="1"/>
  <c r="D336" i="1"/>
  <c r="E336" i="1" s="1"/>
  <c r="D244" i="1"/>
  <c r="E244" i="1" s="1"/>
  <c r="D287" i="1"/>
  <c r="E287" i="1" s="1"/>
  <c r="D403" i="1"/>
  <c r="E403" i="1" s="1"/>
  <c r="D151" i="1"/>
  <c r="E151" i="1" s="1"/>
  <c r="D404" i="1"/>
  <c r="E404" i="1" s="1"/>
  <c r="D49" i="1"/>
  <c r="E49" i="1" s="1"/>
  <c r="D84" i="1"/>
  <c r="E84" i="1" s="1"/>
  <c r="D356" i="1"/>
  <c r="E356" i="1" s="1"/>
  <c r="D173" i="1"/>
  <c r="E173" i="1" s="1"/>
  <c r="D405" i="1"/>
  <c r="E405" i="1" s="1"/>
  <c r="D318" i="1"/>
  <c r="E318" i="1" s="1"/>
  <c r="D85" i="1"/>
  <c r="E85" i="1" s="1"/>
  <c r="D134" i="1"/>
  <c r="E134" i="1" s="1"/>
  <c r="D201" i="1"/>
  <c r="E201" i="1" s="1"/>
  <c r="D86" i="1"/>
  <c r="E86" i="1" s="1"/>
  <c r="D319" i="1"/>
  <c r="E319" i="1" s="1"/>
  <c r="D32" i="1"/>
  <c r="E32" i="1" s="1"/>
  <c r="D320" i="1"/>
  <c r="E320" i="1" s="1"/>
  <c r="D114" i="1"/>
  <c r="E114" i="1" s="1"/>
  <c r="D87" i="1"/>
  <c r="E87" i="1" s="1"/>
  <c r="D152" i="1"/>
  <c r="E152" i="1" s="1"/>
  <c r="D245" i="1"/>
  <c r="E245" i="1" s="1"/>
  <c r="D378" i="1"/>
  <c r="E378" i="1" s="1"/>
  <c r="D202" i="1"/>
  <c r="E202" i="1" s="1"/>
  <c r="D7" i="1"/>
  <c r="E7" i="1" s="1"/>
  <c r="D309" i="1"/>
  <c r="E309" i="1" s="1"/>
  <c r="D225" i="1"/>
  <c r="E225" i="1" s="1"/>
  <c r="D153" i="1"/>
  <c r="E153" i="1" s="1"/>
  <c r="D50" i="1"/>
  <c r="E50" i="1" s="1"/>
  <c r="D68" i="1"/>
  <c r="E68" i="1" s="1"/>
  <c r="D246" i="1"/>
  <c r="E246" i="1" s="1"/>
  <c r="D357" i="1"/>
  <c r="E357" i="1" s="1"/>
  <c r="D69" i="1"/>
  <c r="E69" i="1" s="1"/>
  <c r="D226" i="1"/>
  <c r="E226" i="1" s="1"/>
  <c r="D203" i="1"/>
  <c r="E203" i="1" s="1"/>
  <c r="D227" i="1"/>
  <c r="E227" i="1" s="1"/>
  <c r="D115" i="1"/>
  <c r="E115" i="1" s="1"/>
  <c r="D33" i="1"/>
  <c r="E33" i="1" s="1"/>
  <c r="D174" i="1"/>
  <c r="E174" i="1" s="1"/>
  <c r="D154" i="1"/>
  <c r="E154" i="1" s="1"/>
  <c r="D8" i="1"/>
  <c r="E8" i="1" s="1"/>
  <c r="D406" i="1"/>
  <c r="E406" i="1" s="1"/>
  <c r="D379" i="1"/>
  <c r="E379" i="1" s="1"/>
  <c r="D407" i="1"/>
  <c r="E407" i="1" s="1"/>
  <c r="D204" i="1"/>
  <c r="E204" i="1" s="1"/>
  <c r="D269" i="1"/>
  <c r="E269" i="1" s="1"/>
  <c r="D135" i="1"/>
  <c r="E135" i="1" s="1"/>
  <c r="D337" i="1"/>
  <c r="E337" i="1" s="1"/>
  <c r="D70" i="1"/>
  <c r="E70" i="1" s="1"/>
  <c r="D247" i="1"/>
  <c r="E247" i="1" s="1"/>
  <c r="D408" i="1"/>
  <c r="E408" i="1" s="1"/>
  <c r="D51" i="1"/>
  <c r="E51" i="1" s="1"/>
  <c r="D88" i="1"/>
  <c r="E88" i="1" s="1"/>
  <c r="D409" i="1"/>
  <c r="E409" i="1" s="1"/>
  <c r="D380" i="1"/>
  <c r="E380" i="1" s="1"/>
  <c r="D71" i="1"/>
  <c r="E71" i="1" s="1"/>
  <c r="D410" i="1"/>
  <c r="E410" i="1" s="1"/>
  <c r="D116" i="1"/>
  <c r="E116" i="1" s="1"/>
  <c r="D310" i="1"/>
  <c r="E310" i="1" s="1"/>
  <c r="D358" i="1"/>
  <c r="E358" i="1" s="1"/>
  <c r="D117" i="1"/>
  <c r="E117" i="1" s="1"/>
  <c r="D52" i="1"/>
  <c r="E52" i="1" s="1"/>
  <c r="D321" i="1"/>
  <c r="E321" i="1" s="1"/>
  <c r="D118" i="1"/>
  <c r="E118" i="1" s="1"/>
  <c r="D322" i="1"/>
  <c r="E322" i="1" s="1"/>
  <c r="D34" i="1"/>
  <c r="E34" i="1" s="1"/>
  <c r="D248" i="1"/>
  <c r="E248" i="1" s="1"/>
  <c r="D338" i="1"/>
  <c r="E338" i="1" s="1"/>
  <c r="D411" i="1"/>
  <c r="E411" i="1" s="1"/>
  <c r="D228" i="1"/>
  <c r="E228" i="1" s="1"/>
  <c r="D136" i="1"/>
  <c r="E136" i="1" s="1"/>
  <c r="D339" i="1"/>
  <c r="E339" i="1" s="1"/>
  <c r="D155" i="1"/>
  <c r="E155" i="1" s="1"/>
  <c r="D381" i="1"/>
  <c r="E381" i="1" s="1"/>
  <c r="D205" i="1"/>
  <c r="E205" i="1" s="1"/>
  <c r="D270" i="1"/>
  <c r="E270" i="1" s="1"/>
  <c r="D89" i="1"/>
  <c r="E89" i="1" s="1"/>
  <c r="D271" i="1"/>
  <c r="E271" i="1" s="1"/>
  <c r="D229" i="1"/>
  <c r="E229" i="1" s="1"/>
  <c r="D90" i="1"/>
  <c r="E90" i="1" s="1"/>
  <c r="D156" i="1"/>
  <c r="E156" i="1" s="1"/>
  <c r="D175" i="1"/>
  <c r="E175" i="1" s="1"/>
  <c r="D323" i="1"/>
  <c r="E323" i="1" s="1"/>
  <c r="D324" i="1"/>
  <c r="E324" i="1" s="1"/>
  <c r="D9" i="1"/>
  <c r="E9" i="1" s="1"/>
  <c r="D157" i="1"/>
  <c r="E157" i="1" s="1"/>
  <c r="D158" i="1"/>
  <c r="E158" i="1" s="1"/>
  <c r="D10" i="1"/>
  <c r="E10" i="1" s="1"/>
  <c r="D176" i="1"/>
  <c r="E176" i="1" s="1"/>
  <c r="D119" i="1"/>
  <c r="E119" i="1" s="1"/>
  <c r="D272" i="1"/>
  <c r="E272" i="1" s="1"/>
  <c r="D382" i="1"/>
  <c r="E382" i="1" s="1"/>
  <c r="D273" i="1"/>
  <c r="E273" i="1" s="1"/>
  <c r="D383" i="1"/>
  <c r="E383" i="1" s="1"/>
  <c r="D384" i="1"/>
  <c r="E384" i="1" s="1"/>
  <c r="D137" i="1"/>
  <c r="E137" i="1" s="1"/>
  <c r="D91" i="1"/>
  <c r="E91" i="1" s="1"/>
  <c r="D72" i="1"/>
  <c r="E72" i="1" s="1"/>
  <c r="D412" i="1"/>
  <c r="E412" i="1" s="1"/>
  <c r="D325" i="1"/>
  <c r="E325" i="1" s="1"/>
  <c r="D177" i="1"/>
  <c r="E177" i="1" s="1"/>
  <c r="D288" i="1"/>
  <c r="E288" i="1" s="1"/>
  <c r="D120" i="1"/>
  <c r="E120" i="1" s="1"/>
  <c r="D340" i="1"/>
  <c r="E340" i="1" s="1"/>
  <c r="D206" i="1"/>
  <c r="E206" i="1" s="1"/>
  <c r="D53" i="1"/>
  <c r="E53" i="1" s="1"/>
  <c r="D289" i="1"/>
  <c r="E289" i="1" s="1"/>
  <c r="D249" i="1"/>
  <c r="E249" i="1" s="1"/>
  <c r="D413" i="1"/>
  <c r="E413" i="1" s="1"/>
  <c r="D250" i="1"/>
  <c r="E250" i="1" s="1"/>
  <c r="D178" i="1"/>
  <c r="E178" i="1" s="1"/>
  <c r="D92" i="1"/>
  <c r="E92" i="1" s="1"/>
  <c r="D326" i="1"/>
  <c r="E326" i="1" s="1"/>
  <c r="D327" i="1"/>
  <c r="E327" i="1" s="1"/>
  <c r="D159" i="1"/>
  <c r="E159" i="1" s="1"/>
  <c r="D73" i="1"/>
  <c r="E73" i="1" s="1"/>
  <c r="D251" i="1"/>
  <c r="E251" i="1" s="1"/>
  <c r="D385" i="1"/>
  <c r="E385" i="1" s="1"/>
  <c r="D11" i="1"/>
  <c r="E11" i="1" s="1"/>
  <c r="D230" i="1"/>
  <c r="E230" i="1" s="1"/>
  <c r="D93" i="1"/>
  <c r="E93" i="1" s="1"/>
  <c r="D386" i="1"/>
  <c r="E386" i="1" s="1"/>
  <c r="D359" i="1"/>
  <c r="E359" i="1" s="1"/>
  <c r="D341" i="1"/>
  <c r="E341" i="1" s="1"/>
  <c r="D252" i="1"/>
  <c r="E252" i="1" s="1"/>
  <c r="D138" i="1"/>
  <c r="E138" i="1" s="1"/>
  <c r="D274" i="1"/>
  <c r="E274" i="1" s="1"/>
  <c r="D35" i="1"/>
  <c r="E35" i="1" s="1"/>
  <c r="D253" i="1"/>
  <c r="E253" i="1" s="1"/>
  <c r="D207" i="1"/>
  <c r="E207" i="1" s="1"/>
  <c r="D179" i="1"/>
  <c r="E179" i="1" s="1"/>
  <c r="D54" i="1"/>
  <c r="E54" i="1" s="1"/>
  <c r="D12" i="1"/>
  <c r="E12" i="1" s="1"/>
  <c r="D414" i="1"/>
  <c r="E414" i="1" s="1"/>
  <c r="D180" i="1"/>
  <c r="E180" i="1" s="1"/>
  <c r="D290" i="1"/>
  <c r="E290" i="1" s="1"/>
  <c r="D55" i="1"/>
  <c r="E55" i="1" s="1"/>
  <c r="D342" i="1"/>
  <c r="E342" i="1" s="1"/>
  <c r="D254" i="1"/>
  <c r="E254" i="1" s="1"/>
  <c r="D56" i="1"/>
  <c r="E56" i="1" s="1"/>
  <c r="D94" i="1"/>
  <c r="E94" i="1" s="1"/>
  <c r="D343" i="1"/>
  <c r="E343" i="1" s="1"/>
  <c r="D57" i="1"/>
  <c r="E57" i="1" s="1"/>
  <c r="D360" i="1"/>
  <c r="E360" i="1" s="1"/>
  <c r="D13" i="1"/>
  <c r="E13" i="1" s="1"/>
  <c r="D415" i="1"/>
  <c r="E415" i="1" s="1"/>
  <c r="D291" i="1"/>
  <c r="E291" i="1" s="1"/>
  <c r="D416" i="1"/>
  <c r="E416" i="1" s="1"/>
  <c r="D139" i="1"/>
  <c r="E139" i="1" s="1"/>
  <c r="D140" i="1"/>
  <c r="E140" i="1" s="1"/>
  <c r="D36" i="1"/>
  <c r="E36" i="1" s="1"/>
  <c r="D387" i="1"/>
  <c r="E387" i="1" s="1"/>
  <c r="D388" i="1"/>
  <c r="E388" i="1" s="1"/>
  <c r="D275" i="1"/>
  <c r="E275" i="1" s="1"/>
  <c r="D14" i="1"/>
  <c r="E14" i="1" s="1"/>
  <c r="D389" i="1"/>
  <c r="E389" i="1" s="1"/>
  <c r="D121" i="1"/>
  <c r="E121" i="1" s="1"/>
  <c r="D276" i="1"/>
  <c r="E276" i="1" s="1"/>
  <c r="D37" i="1"/>
  <c r="E37" i="1" s="1"/>
  <c r="D181" i="1"/>
  <c r="E181" i="1" s="1"/>
  <c r="D141" i="1"/>
  <c r="E141" i="1" s="1"/>
  <c r="D231" i="1"/>
  <c r="E231" i="1" s="1"/>
  <c r="D95" i="1"/>
  <c r="E95" i="1" s="1"/>
  <c r="D96" i="1"/>
  <c r="E96" i="1" s="1"/>
  <c r="D208" i="1"/>
  <c r="E208" i="1" s="1"/>
  <c r="D182" i="1"/>
  <c r="E182" i="1" s="1"/>
  <c r="D38" i="1"/>
  <c r="E38" i="1" s="1"/>
  <c r="D97" i="1"/>
  <c r="E97" i="1" s="1"/>
  <c r="D160" i="1"/>
  <c r="E160" i="1" s="1"/>
  <c r="D277" i="1"/>
  <c r="E277" i="1" s="1"/>
  <c r="D161" i="1"/>
  <c r="E161" i="1" s="1"/>
  <c r="D15" i="1"/>
  <c r="E15" i="1" s="1"/>
  <c r="D232" i="1"/>
  <c r="E232" i="1" s="1"/>
  <c r="D183" i="1"/>
  <c r="E183" i="1" s="1"/>
  <c r="D184" i="1"/>
  <c r="E184" i="1" s="1"/>
  <c r="D255" i="1"/>
  <c r="E255" i="1" s="1"/>
  <c r="D256" i="1"/>
  <c r="E256" i="1" s="1"/>
  <c r="D98" i="1"/>
  <c r="E98" i="1" s="1"/>
  <c r="D209" i="1"/>
  <c r="E209" i="1" s="1"/>
  <c r="D16" i="1"/>
  <c r="E16" i="1" s="1"/>
  <c r="D185" i="1"/>
  <c r="E185" i="1" s="1"/>
  <c r="D122" i="1"/>
  <c r="E122" i="1" s="1"/>
  <c r="D390" i="1"/>
  <c r="E390" i="1" s="1"/>
  <c r="D257" i="1"/>
  <c r="E257" i="1" s="1"/>
  <c r="D391" i="1"/>
  <c r="E391" i="1" s="1"/>
  <c r="D361" i="1"/>
  <c r="E361" i="1" s="1"/>
  <c r="D362" i="1"/>
  <c r="E362" i="1" s="1"/>
  <c r="D363" i="1"/>
  <c r="E363" i="1" s="1"/>
  <c r="D233" i="1"/>
  <c r="E233" i="1" s="1"/>
  <c r="D210" i="1"/>
  <c r="E210" i="1" s="1"/>
  <c r="D99" i="1"/>
  <c r="E99" i="1" s="1"/>
  <c r="D234" i="1"/>
  <c r="E234" i="1" s="1"/>
  <c r="D39" i="1"/>
  <c r="E39" i="1" s="1"/>
  <c r="D364" i="1"/>
  <c r="E364" i="1" s="1"/>
  <c r="D417" i="1"/>
  <c r="E417" i="1" s="1"/>
  <c r="D292" i="1"/>
  <c r="E292" i="1" s="1"/>
  <c r="D58" i="1"/>
  <c r="E58" i="1" s="1"/>
  <c r="D59" i="1"/>
  <c r="E59" i="1" s="1"/>
  <c r="D418" i="1"/>
  <c r="E418" i="1" s="1"/>
  <c r="D162" i="1"/>
  <c r="E162" i="1" s="1"/>
  <c r="D100" i="1"/>
  <c r="E100" i="1" s="1"/>
  <c r="D40" i="1"/>
  <c r="E40" i="1" s="1"/>
  <c r="D163" i="1"/>
  <c r="E163" i="1" s="1"/>
  <c r="D344" i="1"/>
  <c r="E344" i="1" s="1"/>
  <c r="D392" i="1"/>
  <c r="E392" i="1" s="1"/>
  <c r="D311" i="1"/>
  <c r="E311" i="1" s="1"/>
  <c r="D393" i="1"/>
  <c r="E393" i="1" s="1"/>
  <c r="D293" i="1"/>
  <c r="E293" i="1" s="1"/>
  <c r="D186" i="1"/>
  <c r="E186" i="1" s="1"/>
  <c r="D123" i="1"/>
  <c r="E123" i="1" s="1"/>
  <c r="D41" i="1"/>
  <c r="E41" i="1" s="1"/>
  <c r="D294" i="1"/>
  <c r="E294" i="1" s="1"/>
  <c r="D164" i="1"/>
  <c r="E164" i="1" s="1"/>
  <c r="D278" i="1"/>
  <c r="E278" i="1" s="1"/>
  <c r="D17" i="1"/>
  <c r="E17" i="1" s="1"/>
  <c r="D258" i="1"/>
  <c r="E258" i="1" s="1"/>
  <c r="D328" i="1"/>
  <c r="E328" i="1" s="1"/>
  <c r="D60" i="1"/>
  <c r="E60" i="1" s="1"/>
  <c r="D394" i="1"/>
  <c r="E394" i="1" s="1"/>
  <c r="D395" i="1"/>
  <c r="E395" i="1" s="1"/>
  <c r="D419" i="1"/>
  <c r="E419" i="1" s="1"/>
  <c r="D365" i="1"/>
  <c r="E365" i="1" s="1"/>
  <c r="D124" i="1"/>
  <c r="E124" i="1" s="1"/>
  <c r="D345" i="1"/>
  <c r="E345" i="1" s="1"/>
  <c r="D18" i="1"/>
  <c r="E18" i="1" s="1"/>
  <c r="D74" i="1"/>
  <c r="E74" i="1" s="1"/>
  <c r="D187" i="1"/>
  <c r="E187" i="1" s="1"/>
  <c r="D19" i="1"/>
  <c r="E19" i="1" s="1"/>
  <c r="D366" i="1"/>
  <c r="E366" i="1" s="1"/>
  <c r="D125" i="1"/>
  <c r="E125" i="1" s="1"/>
  <c r="D235" i="1"/>
  <c r="E235" i="1" s="1"/>
  <c r="D126" i="1"/>
  <c r="E126" i="1" s="1"/>
  <c r="D420" i="1"/>
  <c r="E420" i="1" s="1"/>
  <c r="D142" i="1"/>
  <c r="E142" i="1" s="1"/>
  <c r="C188" i="1"/>
  <c r="C279" i="1"/>
  <c r="C259" i="1"/>
  <c r="C367" i="1"/>
  <c r="C211" i="1"/>
  <c r="C2" i="1"/>
  <c r="C75" i="1"/>
  <c r="C20" i="1"/>
  <c r="C143" i="1"/>
  <c r="C42" i="1"/>
  <c r="C21" i="1"/>
  <c r="C3" i="1"/>
  <c r="C61" i="1"/>
  <c r="C189" i="1"/>
  <c r="C144" i="1"/>
  <c r="C236" i="1"/>
  <c r="C346" i="1"/>
  <c r="C347" i="1"/>
  <c r="C43" i="1"/>
  <c r="C22" i="1"/>
  <c r="C295" i="1"/>
  <c r="C212" i="1"/>
  <c r="C348" i="1"/>
  <c r="C76" i="1"/>
  <c r="C312" i="1"/>
  <c r="C237" i="1"/>
  <c r="C213" i="1"/>
  <c r="C329" i="1"/>
  <c r="C214" i="1"/>
  <c r="C396" i="1"/>
  <c r="C23" i="1"/>
  <c r="C215" i="1"/>
  <c r="C165" i="1"/>
  <c r="C260" i="1"/>
  <c r="C24" i="1"/>
  <c r="C238" i="1"/>
  <c r="C145" i="1"/>
  <c r="C101" i="1"/>
  <c r="C397" i="1"/>
  <c r="C398" i="1"/>
  <c r="C296" i="1"/>
  <c r="C297" i="1"/>
  <c r="C349" i="1"/>
  <c r="C25" i="1"/>
  <c r="C216" i="1"/>
  <c r="C298" i="1"/>
  <c r="C239" i="1"/>
  <c r="C261" i="1"/>
  <c r="C350" i="1"/>
  <c r="C166" i="1"/>
  <c r="C26" i="1"/>
  <c r="C146" i="1"/>
  <c r="C127" i="1"/>
  <c r="C217" i="1"/>
  <c r="C218" i="1"/>
  <c r="C77" i="1"/>
  <c r="C102" i="1"/>
  <c r="C262" i="1"/>
  <c r="C103" i="1"/>
  <c r="C128" i="1"/>
  <c r="C27" i="1"/>
  <c r="C44" i="1"/>
  <c r="C351" i="1"/>
  <c r="C280" i="1"/>
  <c r="C299" i="1"/>
  <c r="C240" i="1"/>
  <c r="C104" i="1"/>
  <c r="C4" i="1"/>
  <c r="C105" i="1"/>
  <c r="C300" i="1"/>
  <c r="C313" i="1"/>
  <c r="C147" i="1"/>
  <c r="C301" i="1"/>
  <c r="C5" i="1"/>
  <c r="C241" i="1"/>
  <c r="C263" i="1"/>
  <c r="C190" i="1"/>
  <c r="C167" i="1"/>
  <c r="C78" i="1"/>
  <c r="C264" i="1"/>
  <c r="C79" i="1"/>
  <c r="C330" i="1"/>
  <c r="C368" i="1"/>
  <c r="C168" i="1"/>
  <c r="C28" i="1"/>
  <c r="C352" i="1"/>
  <c r="C62" i="1"/>
  <c r="C219" i="1"/>
  <c r="C281" i="1"/>
  <c r="C45" i="1"/>
  <c r="C331" i="1"/>
  <c r="C106" i="1"/>
  <c r="C169" i="1"/>
  <c r="C191" i="1"/>
  <c r="C148" i="1"/>
  <c r="C302" i="1"/>
  <c r="C399" i="1"/>
  <c r="C303" i="1"/>
  <c r="C265" i="1"/>
  <c r="C63" i="1"/>
  <c r="C220" i="1"/>
  <c r="C332" i="1"/>
  <c r="C192" i="1"/>
  <c r="C107" i="1"/>
  <c r="C149" i="1"/>
  <c r="C369" i="1"/>
  <c r="C129" i="1"/>
  <c r="C282" i="1"/>
  <c r="C80" i="1"/>
  <c r="C170" i="1"/>
  <c r="C353" i="1"/>
  <c r="C266" i="1"/>
  <c r="C193" i="1"/>
  <c r="C304" i="1"/>
  <c r="C305" i="1"/>
  <c r="C333" i="1"/>
  <c r="C64" i="1"/>
  <c r="C150" i="1"/>
  <c r="C194" i="1"/>
  <c r="C242" i="1"/>
  <c r="C370" i="1"/>
  <c r="C65" i="1"/>
  <c r="C195" i="1"/>
  <c r="C66" i="1"/>
  <c r="C314" i="1"/>
  <c r="C371" i="1"/>
  <c r="C334" i="1"/>
  <c r="C372" i="1"/>
  <c r="C130" i="1"/>
  <c r="C29" i="1"/>
  <c r="C283" i="1"/>
  <c r="C354" i="1"/>
  <c r="C267" i="1"/>
  <c r="C108" i="1"/>
  <c r="C81" i="1"/>
  <c r="C284" i="1"/>
  <c r="C171" i="1"/>
  <c r="C373" i="1"/>
  <c r="C109" i="1"/>
  <c r="C131" i="1"/>
  <c r="C196" i="1"/>
  <c r="C46" i="1"/>
  <c r="C243" i="1"/>
  <c r="C400" i="1"/>
  <c r="C374" i="1"/>
  <c r="C30" i="1"/>
  <c r="C335" i="1"/>
  <c r="C306" i="1"/>
  <c r="C47" i="1"/>
  <c r="C82" i="1"/>
  <c r="C48" i="1"/>
  <c r="C197" i="1"/>
  <c r="C375" i="1"/>
  <c r="C285" i="1"/>
  <c r="C221" i="1"/>
  <c r="C6" i="1"/>
  <c r="C222" i="1"/>
  <c r="C198" i="1"/>
  <c r="C172" i="1"/>
  <c r="C315" i="1"/>
  <c r="C199" i="1"/>
  <c r="C223" i="1"/>
  <c r="C132" i="1"/>
  <c r="C401" i="1"/>
  <c r="C110" i="1"/>
  <c r="C376" i="1"/>
  <c r="C377" i="1"/>
  <c r="C111" i="1"/>
  <c r="C307" i="1"/>
  <c r="C286" i="1"/>
  <c r="C31" i="1"/>
  <c r="C224" i="1"/>
  <c r="C355" i="1"/>
  <c r="C112" i="1"/>
  <c r="C268" i="1"/>
  <c r="C308" i="1"/>
  <c r="C133" i="1"/>
  <c r="C67" i="1"/>
  <c r="C402" i="1"/>
  <c r="C83" i="1"/>
  <c r="C200" i="1"/>
  <c r="C113" i="1"/>
  <c r="C316" i="1"/>
  <c r="C317" i="1"/>
  <c r="C336" i="1"/>
  <c r="C244" i="1"/>
  <c r="C287" i="1"/>
  <c r="C403" i="1"/>
  <c r="C151" i="1"/>
  <c r="C404" i="1"/>
  <c r="C49" i="1"/>
  <c r="C84" i="1"/>
  <c r="C356" i="1"/>
  <c r="C173" i="1"/>
  <c r="C405" i="1"/>
  <c r="C318" i="1"/>
  <c r="C85" i="1"/>
  <c r="C134" i="1"/>
  <c r="C201" i="1"/>
  <c r="C86" i="1"/>
  <c r="C319" i="1"/>
  <c r="C32" i="1"/>
  <c r="C320" i="1"/>
  <c r="C114" i="1"/>
  <c r="C87" i="1"/>
  <c r="C152" i="1"/>
  <c r="C245" i="1"/>
  <c r="C378" i="1"/>
  <c r="C202" i="1"/>
  <c r="C7" i="1"/>
  <c r="C309" i="1"/>
  <c r="C225" i="1"/>
  <c r="C153" i="1"/>
  <c r="C50" i="1"/>
  <c r="C68" i="1"/>
  <c r="C246" i="1"/>
  <c r="C357" i="1"/>
  <c r="C69" i="1"/>
  <c r="C226" i="1"/>
  <c r="C203" i="1"/>
  <c r="C227" i="1"/>
  <c r="C115" i="1"/>
  <c r="C33" i="1"/>
  <c r="C174" i="1"/>
  <c r="C154" i="1"/>
  <c r="C8" i="1"/>
  <c r="C406" i="1"/>
  <c r="C379" i="1"/>
  <c r="C407" i="1"/>
  <c r="C204" i="1"/>
  <c r="C269" i="1"/>
  <c r="C135" i="1"/>
  <c r="C337" i="1"/>
  <c r="C70" i="1"/>
  <c r="C247" i="1"/>
  <c r="C408" i="1"/>
  <c r="C51" i="1"/>
  <c r="C88" i="1"/>
  <c r="C409" i="1"/>
  <c r="C380" i="1"/>
  <c r="C71" i="1"/>
  <c r="C410" i="1"/>
  <c r="C116" i="1"/>
  <c r="C310" i="1"/>
  <c r="C358" i="1"/>
  <c r="C117" i="1"/>
  <c r="C52" i="1"/>
  <c r="C321" i="1"/>
  <c r="C118" i="1"/>
  <c r="C322" i="1"/>
  <c r="C34" i="1"/>
  <c r="C248" i="1"/>
  <c r="C338" i="1"/>
  <c r="C411" i="1"/>
  <c r="C228" i="1"/>
  <c r="C136" i="1"/>
  <c r="C339" i="1"/>
  <c r="C155" i="1"/>
  <c r="C381" i="1"/>
  <c r="C205" i="1"/>
  <c r="C270" i="1"/>
  <c r="C89" i="1"/>
  <c r="C271" i="1"/>
  <c r="C229" i="1"/>
  <c r="C90" i="1"/>
  <c r="C156" i="1"/>
  <c r="C175" i="1"/>
  <c r="C323" i="1"/>
  <c r="C324" i="1"/>
  <c r="C9" i="1"/>
  <c r="C157" i="1"/>
  <c r="C158" i="1"/>
  <c r="C10" i="1"/>
  <c r="C176" i="1"/>
  <c r="C119" i="1"/>
  <c r="C272" i="1"/>
  <c r="C382" i="1"/>
  <c r="C273" i="1"/>
  <c r="C383" i="1"/>
  <c r="C384" i="1"/>
  <c r="C137" i="1"/>
  <c r="C91" i="1"/>
  <c r="C72" i="1"/>
  <c r="C412" i="1"/>
  <c r="C325" i="1"/>
  <c r="C177" i="1"/>
  <c r="C288" i="1"/>
  <c r="C120" i="1"/>
  <c r="C340" i="1"/>
  <c r="C206" i="1"/>
  <c r="C53" i="1"/>
  <c r="C289" i="1"/>
  <c r="C249" i="1"/>
  <c r="C413" i="1"/>
  <c r="C250" i="1"/>
  <c r="C178" i="1"/>
  <c r="C92" i="1"/>
  <c r="C326" i="1"/>
  <c r="C327" i="1"/>
  <c r="C159" i="1"/>
  <c r="C73" i="1"/>
  <c r="C251" i="1"/>
  <c r="C385" i="1"/>
  <c r="C11" i="1"/>
  <c r="C230" i="1"/>
  <c r="C93" i="1"/>
  <c r="C386" i="1"/>
  <c r="C359" i="1"/>
  <c r="C341" i="1"/>
  <c r="C252" i="1"/>
  <c r="C138" i="1"/>
  <c r="C274" i="1"/>
  <c r="C35" i="1"/>
  <c r="C253" i="1"/>
  <c r="C207" i="1"/>
  <c r="C179" i="1"/>
  <c r="C54" i="1"/>
  <c r="C12" i="1"/>
  <c r="C414" i="1"/>
  <c r="C180" i="1"/>
  <c r="C290" i="1"/>
  <c r="C55" i="1"/>
  <c r="C342" i="1"/>
  <c r="C254" i="1"/>
  <c r="C56" i="1"/>
  <c r="C94" i="1"/>
  <c r="C343" i="1"/>
  <c r="C57" i="1"/>
  <c r="C360" i="1"/>
  <c r="C13" i="1"/>
  <c r="C415" i="1"/>
  <c r="C291" i="1"/>
  <c r="C416" i="1"/>
  <c r="C139" i="1"/>
  <c r="C140" i="1"/>
  <c r="C36" i="1"/>
  <c r="C387" i="1"/>
  <c r="C388" i="1"/>
  <c r="C275" i="1"/>
  <c r="C14" i="1"/>
  <c r="C389" i="1"/>
  <c r="C121" i="1"/>
  <c r="C276" i="1"/>
  <c r="C37" i="1"/>
  <c r="C181" i="1"/>
  <c r="C141" i="1"/>
  <c r="C231" i="1"/>
  <c r="C95" i="1"/>
  <c r="C96" i="1"/>
  <c r="C208" i="1"/>
  <c r="C182" i="1"/>
  <c r="C38" i="1"/>
  <c r="C97" i="1"/>
  <c r="C160" i="1"/>
  <c r="C277" i="1"/>
  <c r="C161" i="1"/>
  <c r="C15" i="1"/>
  <c r="C232" i="1"/>
  <c r="C183" i="1"/>
  <c r="C184" i="1"/>
  <c r="C255" i="1"/>
  <c r="C256" i="1"/>
  <c r="C98" i="1"/>
  <c r="C209" i="1"/>
  <c r="C16" i="1"/>
  <c r="C185" i="1"/>
  <c r="C122" i="1"/>
  <c r="C390" i="1"/>
  <c r="C257" i="1"/>
  <c r="C391" i="1"/>
  <c r="C361" i="1"/>
  <c r="C362" i="1"/>
  <c r="C363" i="1"/>
  <c r="C233" i="1"/>
  <c r="C210" i="1"/>
  <c r="C99" i="1"/>
  <c r="C234" i="1"/>
  <c r="C39" i="1"/>
  <c r="C364" i="1"/>
  <c r="C417" i="1"/>
  <c r="C292" i="1"/>
  <c r="C58" i="1"/>
  <c r="C59" i="1"/>
  <c r="C418" i="1"/>
  <c r="C162" i="1"/>
  <c r="C100" i="1"/>
  <c r="C40" i="1"/>
  <c r="C163" i="1"/>
  <c r="C344" i="1"/>
  <c r="C392" i="1"/>
  <c r="C311" i="1"/>
  <c r="C393" i="1"/>
  <c r="C293" i="1"/>
  <c r="C186" i="1"/>
  <c r="C123" i="1"/>
  <c r="C41" i="1"/>
  <c r="C294" i="1"/>
  <c r="C164" i="1"/>
  <c r="C278" i="1"/>
  <c r="C17" i="1"/>
  <c r="C258" i="1"/>
  <c r="C328" i="1"/>
  <c r="C60" i="1"/>
  <c r="C394" i="1"/>
  <c r="C395" i="1"/>
  <c r="C419" i="1"/>
  <c r="C365" i="1"/>
  <c r="C124" i="1"/>
  <c r="C345" i="1"/>
  <c r="C18" i="1"/>
  <c r="C74" i="1"/>
  <c r="C187" i="1"/>
  <c r="C19" i="1"/>
  <c r="C366" i="1"/>
  <c r="C125" i="1"/>
  <c r="C235" i="1"/>
  <c r="C126" i="1"/>
  <c r="C420" i="1"/>
  <c r="C142" i="1"/>
  <c r="B188" i="1"/>
  <c r="B279" i="1"/>
  <c r="B259" i="1"/>
  <c r="B367" i="1"/>
  <c r="B211" i="1"/>
  <c r="B2" i="1"/>
  <c r="B75" i="1"/>
  <c r="B20" i="1"/>
  <c r="B143" i="1"/>
  <c r="B42" i="1"/>
  <c r="B21" i="1"/>
  <c r="B3" i="1"/>
  <c r="B61" i="1"/>
  <c r="B189" i="1"/>
  <c r="B144" i="1"/>
  <c r="B236" i="1"/>
  <c r="B346" i="1"/>
  <c r="B347" i="1"/>
  <c r="B43" i="1"/>
  <c r="B22" i="1"/>
  <c r="B295" i="1"/>
  <c r="B212" i="1"/>
  <c r="B348" i="1"/>
  <c r="B76" i="1"/>
  <c r="B312" i="1"/>
  <c r="B237" i="1"/>
  <c r="B213" i="1"/>
  <c r="B329" i="1"/>
  <c r="B214" i="1"/>
  <c r="B396" i="1"/>
  <c r="B23" i="1"/>
  <c r="B215" i="1"/>
  <c r="B165" i="1"/>
  <c r="B260" i="1"/>
  <c r="B24" i="1"/>
  <c r="B238" i="1"/>
  <c r="B145" i="1"/>
  <c r="B101" i="1"/>
  <c r="B397" i="1"/>
  <c r="B398" i="1"/>
  <c r="B296" i="1"/>
  <c r="B297" i="1"/>
  <c r="B349" i="1"/>
  <c r="B25" i="1"/>
  <c r="B216" i="1"/>
  <c r="B298" i="1"/>
  <c r="B239" i="1"/>
  <c r="B261" i="1"/>
  <c r="B350" i="1"/>
  <c r="B166" i="1"/>
  <c r="B26" i="1"/>
  <c r="B146" i="1"/>
  <c r="B127" i="1"/>
  <c r="B217" i="1"/>
  <c r="B218" i="1"/>
  <c r="B77" i="1"/>
  <c r="B102" i="1"/>
  <c r="B262" i="1"/>
  <c r="B103" i="1"/>
  <c r="B128" i="1"/>
  <c r="B27" i="1"/>
  <c r="B44" i="1"/>
  <c r="B351" i="1"/>
  <c r="B280" i="1"/>
  <c r="B299" i="1"/>
  <c r="B240" i="1"/>
  <c r="B104" i="1"/>
  <c r="B4" i="1"/>
  <c r="B105" i="1"/>
  <c r="B300" i="1"/>
  <c r="B313" i="1"/>
  <c r="B147" i="1"/>
  <c r="B301" i="1"/>
  <c r="B5" i="1"/>
  <c r="B241" i="1"/>
  <c r="B263" i="1"/>
  <c r="B190" i="1"/>
  <c r="B167" i="1"/>
  <c r="B78" i="1"/>
  <c r="B264" i="1"/>
  <c r="B79" i="1"/>
  <c r="B330" i="1"/>
  <c r="B368" i="1"/>
  <c r="B168" i="1"/>
  <c r="B28" i="1"/>
  <c r="B352" i="1"/>
  <c r="B62" i="1"/>
  <c r="B219" i="1"/>
  <c r="B281" i="1"/>
  <c r="B45" i="1"/>
  <c r="B331" i="1"/>
  <c r="B106" i="1"/>
  <c r="B169" i="1"/>
  <c r="B191" i="1"/>
  <c r="B148" i="1"/>
  <c r="B302" i="1"/>
  <c r="B399" i="1"/>
  <c r="B303" i="1"/>
  <c r="B265" i="1"/>
  <c r="B63" i="1"/>
  <c r="B220" i="1"/>
  <c r="B332" i="1"/>
  <c r="B192" i="1"/>
  <c r="B107" i="1"/>
  <c r="B149" i="1"/>
  <c r="B369" i="1"/>
  <c r="B129" i="1"/>
  <c r="B282" i="1"/>
  <c r="B80" i="1"/>
  <c r="B170" i="1"/>
  <c r="B353" i="1"/>
  <c r="B266" i="1"/>
  <c r="B193" i="1"/>
  <c r="B304" i="1"/>
  <c r="B305" i="1"/>
  <c r="B333" i="1"/>
  <c r="B64" i="1"/>
  <c r="B150" i="1"/>
  <c r="B194" i="1"/>
  <c r="B242" i="1"/>
  <c r="B370" i="1"/>
  <c r="B65" i="1"/>
  <c r="B195" i="1"/>
  <c r="B66" i="1"/>
  <c r="B314" i="1"/>
  <c r="B371" i="1"/>
  <c r="B334" i="1"/>
  <c r="B372" i="1"/>
  <c r="B130" i="1"/>
  <c r="B29" i="1"/>
  <c r="B283" i="1"/>
  <c r="B354" i="1"/>
  <c r="B267" i="1"/>
  <c r="B108" i="1"/>
  <c r="B81" i="1"/>
  <c r="B284" i="1"/>
  <c r="B171" i="1"/>
  <c r="B373" i="1"/>
  <c r="B109" i="1"/>
  <c r="B131" i="1"/>
  <c r="B196" i="1"/>
  <c r="B46" i="1"/>
  <c r="B243" i="1"/>
  <c r="B400" i="1"/>
  <c r="B374" i="1"/>
  <c r="B30" i="1"/>
  <c r="B335" i="1"/>
  <c r="B306" i="1"/>
  <c r="B47" i="1"/>
  <c r="B82" i="1"/>
  <c r="B48" i="1"/>
  <c r="B197" i="1"/>
  <c r="B375" i="1"/>
  <c r="B285" i="1"/>
  <c r="B221" i="1"/>
  <c r="B6" i="1"/>
  <c r="B222" i="1"/>
  <c r="B198" i="1"/>
  <c r="B172" i="1"/>
  <c r="B315" i="1"/>
  <c r="B199" i="1"/>
  <c r="B223" i="1"/>
  <c r="B132" i="1"/>
  <c r="B401" i="1"/>
  <c r="B110" i="1"/>
  <c r="B376" i="1"/>
  <c r="B377" i="1"/>
  <c r="B111" i="1"/>
  <c r="B307" i="1"/>
  <c r="B286" i="1"/>
  <c r="B31" i="1"/>
  <c r="B224" i="1"/>
  <c r="B355" i="1"/>
  <c r="B112" i="1"/>
  <c r="B268" i="1"/>
  <c r="B308" i="1"/>
  <c r="B133" i="1"/>
  <c r="B67" i="1"/>
  <c r="B402" i="1"/>
  <c r="B83" i="1"/>
  <c r="B200" i="1"/>
  <c r="B113" i="1"/>
  <c r="B316" i="1"/>
  <c r="B317" i="1"/>
  <c r="B336" i="1"/>
  <c r="B244" i="1"/>
  <c r="B287" i="1"/>
  <c r="B403" i="1"/>
  <c r="B151" i="1"/>
  <c r="B404" i="1"/>
  <c r="B49" i="1"/>
  <c r="B84" i="1"/>
  <c r="B356" i="1"/>
  <c r="B173" i="1"/>
  <c r="B405" i="1"/>
  <c r="B318" i="1"/>
  <c r="B85" i="1"/>
  <c r="B134" i="1"/>
  <c r="B201" i="1"/>
  <c r="B86" i="1"/>
  <c r="B319" i="1"/>
  <c r="B32" i="1"/>
  <c r="B320" i="1"/>
  <c r="B114" i="1"/>
  <c r="B87" i="1"/>
  <c r="B152" i="1"/>
  <c r="B245" i="1"/>
  <c r="B378" i="1"/>
  <c r="B202" i="1"/>
  <c r="B7" i="1"/>
  <c r="B309" i="1"/>
  <c r="B225" i="1"/>
  <c r="B153" i="1"/>
  <c r="B50" i="1"/>
  <c r="B68" i="1"/>
  <c r="B246" i="1"/>
  <c r="B357" i="1"/>
  <c r="B69" i="1"/>
  <c r="B226" i="1"/>
  <c r="B203" i="1"/>
  <c r="B227" i="1"/>
  <c r="B115" i="1"/>
  <c r="B33" i="1"/>
  <c r="B174" i="1"/>
  <c r="B154" i="1"/>
  <c r="B8" i="1"/>
  <c r="B406" i="1"/>
  <c r="B379" i="1"/>
  <c r="B407" i="1"/>
  <c r="B204" i="1"/>
  <c r="B269" i="1"/>
  <c r="B135" i="1"/>
  <c r="B337" i="1"/>
  <c r="B70" i="1"/>
  <c r="B247" i="1"/>
  <c r="B408" i="1"/>
  <c r="B51" i="1"/>
  <c r="B88" i="1"/>
  <c r="B409" i="1"/>
  <c r="B380" i="1"/>
  <c r="B71" i="1"/>
  <c r="B410" i="1"/>
  <c r="B116" i="1"/>
  <c r="B310" i="1"/>
  <c r="B358" i="1"/>
  <c r="B117" i="1"/>
  <c r="B52" i="1"/>
  <c r="B321" i="1"/>
  <c r="B118" i="1"/>
  <c r="B322" i="1"/>
  <c r="B34" i="1"/>
  <c r="B248" i="1"/>
  <c r="B338" i="1"/>
  <c r="B411" i="1"/>
  <c r="B228" i="1"/>
  <c r="B136" i="1"/>
  <c r="B339" i="1"/>
  <c r="B155" i="1"/>
  <c r="B381" i="1"/>
  <c r="B205" i="1"/>
  <c r="B270" i="1"/>
  <c r="B89" i="1"/>
  <c r="B271" i="1"/>
  <c r="B229" i="1"/>
  <c r="B90" i="1"/>
  <c r="B156" i="1"/>
  <c r="B175" i="1"/>
  <c r="B323" i="1"/>
  <c r="B324" i="1"/>
  <c r="B9" i="1"/>
  <c r="B157" i="1"/>
  <c r="B158" i="1"/>
  <c r="B10" i="1"/>
  <c r="B176" i="1"/>
  <c r="B119" i="1"/>
  <c r="B272" i="1"/>
  <c r="B382" i="1"/>
  <c r="B273" i="1"/>
  <c r="B383" i="1"/>
  <c r="B384" i="1"/>
  <c r="B137" i="1"/>
  <c r="B91" i="1"/>
  <c r="B72" i="1"/>
  <c r="B412" i="1"/>
  <c r="B325" i="1"/>
  <c r="B177" i="1"/>
  <c r="B288" i="1"/>
  <c r="B120" i="1"/>
  <c r="B340" i="1"/>
  <c r="B206" i="1"/>
  <c r="B53" i="1"/>
  <c r="B289" i="1"/>
  <c r="B249" i="1"/>
  <c r="B413" i="1"/>
  <c r="B250" i="1"/>
  <c r="B178" i="1"/>
  <c r="B92" i="1"/>
  <c r="B326" i="1"/>
  <c r="B327" i="1"/>
  <c r="B159" i="1"/>
  <c r="B73" i="1"/>
  <c r="B251" i="1"/>
  <c r="B385" i="1"/>
  <c r="B11" i="1"/>
  <c r="B230" i="1"/>
  <c r="B93" i="1"/>
  <c r="B386" i="1"/>
  <c r="B359" i="1"/>
  <c r="B341" i="1"/>
  <c r="B252" i="1"/>
  <c r="B138" i="1"/>
  <c r="B274" i="1"/>
  <c r="B35" i="1"/>
  <c r="B253" i="1"/>
  <c r="B207" i="1"/>
  <c r="B179" i="1"/>
  <c r="B54" i="1"/>
  <c r="B12" i="1"/>
  <c r="B414" i="1"/>
  <c r="B180" i="1"/>
  <c r="B290" i="1"/>
  <c r="B55" i="1"/>
  <c r="B342" i="1"/>
  <c r="B254" i="1"/>
  <c r="B56" i="1"/>
  <c r="B94" i="1"/>
  <c r="B343" i="1"/>
  <c r="B57" i="1"/>
  <c r="B360" i="1"/>
  <c r="B13" i="1"/>
  <c r="B415" i="1"/>
  <c r="B291" i="1"/>
  <c r="B416" i="1"/>
  <c r="B139" i="1"/>
  <c r="B140" i="1"/>
  <c r="B36" i="1"/>
  <c r="B387" i="1"/>
  <c r="B388" i="1"/>
  <c r="B275" i="1"/>
  <c r="B14" i="1"/>
  <c r="B389" i="1"/>
  <c r="B121" i="1"/>
  <c r="B276" i="1"/>
  <c r="B37" i="1"/>
  <c r="B181" i="1"/>
  <c r="B141" i="1"/>
  <c r="B231" i="1"/>
  <c r="B95" i="1"/>
  <c r="B96" i="1"/>
  <c r="B208" i="1"/>
  <c r="B182" i="1"/>
  <c r="B38" i="1"/>
  <c r="B97" i="1"/>
  <c r="B160" i="1"/>
  <c r="B277" i="1"/>
  <c r="B161" i="1"/>
  <c r="B15" i="1"/>
  <c r="B232" i="1"/>
  <c r="B183" i="1"/>
  <c r="B184" i="1"/>
  <c r="B255" i="1"/>
  <c r="B256" i="1"/>
  <c r="B98" i="1"/>
  <c r="B209" i="1"/>
  <c r="B16" i="1"/>
  <c r="B185" i="1"/>
  <c r="B122" i="1"/>
  <c r="B390" i="1"/>
  <c r="B257" i="1"/>
  <c r="B391" i="1"/>
  <c r="B361" i="1"/>
  <c r="B362" i="1"/>
  <c r="B363" i="1"/>
  <c r="B233" i="1"/>
  <c r="B210" i="1"/>
  <c r="B99" i="1"/>
  <c r="B234" i="1"/>
  <c r="B39" i="1"/>
  <c r="B364" i="1"/>
  <c r="B417" i="1"/>
  <c r="B292" i="1"/>
  <c r="B58" i="1"/>
  <c r="B59" i="1"/>
  <c r="B418" i="1"/>
  <c r="B162" i="1"/>
  <c r="B100" i="1"/>
  <c r="B40" i="1"/>
  <c r="B163" i="1"/>
  <c r="B344" i="1"/>
  <c r="B392" i="1"/>
  <c r="B311" i="1"/>
  <c r="B393" i="1"/>
  <c r="B293" i="1"/>
  <c r="B186" i="1"/>
  <c r="B123" i="1"/>
  <c r="B41" i="1"/>
  <c r="B294" i="1"/>
  <c r="B164" i="1"/>
  <c r="B278" i="1"/>
  <c r="B17" i="1"/>
  <c r="B258" i="1"/>
  <c r="B328" i="1"/>
  <c r="B60" i="1"/>
  <c r="B394" i="1"/>
  <c r="B395" i="1"/>
  <c r="B419" i="1"/>
  <c r="B365" i="1"/>
  <c r="B124" i="1"/>
  <c r="B345" i="1"/>
  <c r="B18" i="1"/>
  <c r="B74" i="1"/>
  <c r="B187" i="1"/>
  <c r="B19" i="1"/>
  <c r="B366" i="1"/>
  <c r="B125" i="1"/>
  <c r="B235" i="1"/>
  <c r="B126" i="1"/>
  <c r="B420" i="1"/>
  <c r="B142" i="1"/>
  <c r="G74" i="1" l="1"/>
  <c r="G60" i="1"/>
  <c r="G123" i="1"/>
  <c r="G40" i="1"/>
  <c r="G364" i="1"/>
  <c r="G361" i="1"/>
  <c r="G98" i="1"/>
  <c r="G277" i="1"/>
  <c r="G231" i="1"/>
  <c r="G275" i="1"/>
  <c r="G415" i="1"/>
  <c r="G342" i="1"/>
  <c r="G207" i="1"/>
  <c r="G386" i="1"/>
  <c r="G327" i="1"/>
  <c r="G53" i="1"/>
  <c r="G72" i="1"/>
  <c r="G119" i="1"/>
  <c r="G175" i="1"/>
  <c r="G381" i="1"/>
  <c r="G34" i="1"/>
  <c r="G116" i="1"/>
  <c r="G247" i="1"/>
  <c r="G406" i="1"/>
  <c r="G226" i="1"/>
  <c r="G309" i="1"/>
  <c r="G320" i="1"/>
  <c r="G405" i="1"/>
  <c r="G287" i="1"/>
  <c r="G402" i="1"/>
  <c r="G31" i="1"/>
  <c r="G132" i="1"/>
  <c r="G221" i="1"/>
  <c r="G335" i="1"/>
  <c r="G109" i="1"/>
  <c r="G283" i="1"/>
  <c r="G195" i="1"/>
  <c r="G305" i="1"/>
  <c r="G129" i="1"/>
  <c r="G265" i="1"/>
  <c r="G331" i="1"/>
  <c r="G368" i="1"/>
  <c r="G241" i="1"/>
  <c r="G104" i="1"/>
  <c r="G103" i="1"/>
  <c r="G26" i="1"/>
  <c r="G349" i="1"/>
  <c r="G24" i="1"/>
  <c r="G213" i="1"/>
  <c r="G43" i="1"/>
  <c r="G21" i="1"/>
  <c r="G259" i="1"/>
  <c r="G420" i="1"/>
  <c r="G18" i="1"/>
  <c r="G328" i="1"/>
  <c r="G186" i="1"/>
  <c r="G100" i="1"/>
  <c r="G39" i="1"/>
  <c r="G391" i="1"/>
  <c r="G256" i="1"/>
  <c r="G160" i="1"/>
  <c r="G141" i="1"/>
  <c r="G388" i="1"/>
  <c r="G13" i="1"/>
  <c r="G55" i="1"/>
  <c r="G253" i="1"/>
  <c r="G93" i="1"/>
  <c r="G326" i="1"/>
  <c r="G206" i="1"/>
  <c r="G91" i="1"/>
  <c r="G176" i="1"/>
  <c r="G156" i="1"/>
  <c r="G155" i="1"/>
  <c r="G322" i="1"/>
  <c r="G410" i="1"/>
  <c r="G70" i="1"/>
  <c r="G8" i="1"/>
  <c r="G69" i="1"/>
  <c r="G7" i="1"/>
  <c r="G32" i="1"/>
  <c r="G173" i="1"/>
  <c r="G244" i="1"/>
  <c r="G67" i="1"/>
  <c r="G286" i="1"/>
  <c r="G223" i="1"/>
  <c r="G285" i="1"/>
  <c r="G30" i="1"/>
  <c r="G373" i="1"/>
  <c r="G29" i="1"/>
  <c r="G65" i="1"/>
  <c r="G304" i="1"/>
  <c r="G369" i="1"/>
  <c r="G303" i="1"/>
  <c r="G45" i="1"/>
  <c r="G330" i="1"/>
  <c r="G5" i="1"/>
  <c r="G240" i="1"/>
  <c r="G262" i="1"/>
  <c r="G166" i="1"/>
  <c r="G297" i="1"/>
  <c r="G260" i="1"/>
  <c r="G237" i="1"/>
  <c r="G347" i="1"/>
  <c r="G42" i="1"/>
  <c r="G279" i="1"/>
  <c r="G345" i="1"/>
  <c r="G293" i="1"/>
  <c r="G234" i="1"/>
  <c r="G255" i="1"/>
  <c r="G181" i="1"/>
  <c r="G360" i="1"/>
  <c r="G290" i="1"/>
  <c r="G230" i="1"/>
  <c r="G340" i="1"/>
  <c r="G10" i="1"/>
  <c r="G339" i="1"/>
  <c r="G71" i="1"/>
  <c r="G337" i="1"/>
  <c r="G357" i="1"/>
  <c r="G319" i="1"/>
  <c r="G336" i="1"/>
  <c r="G307" i="1"/>
  <c r="G375" i="1"/>
  <c r="G171" i="1"/>
  <c r="G370" i="1"/>
  <c r="G149" i="1"/>
  <c r="G281" i="1"/>
  <c r="G301" i="1"/>
  <c r="G102" i="1"/>
  <c r="G296" i="1"/>
  <c r="G312" i="1"/>
  <c r="G188" i="1"/>
  <c r="G235" i="1"/>
  <c r="G124" i="1"/>
  <c r="G17" i="1"/>
  <c r="G393" i="1"/>
  <c r="G418" i="1"/>
  <c r="G99" i="1"/>
  <c r="G390" i="1"/>
  <c r="G184" i="1"/>
  <c r="G38" i="1"/>
  <c r="G37" i="1"/>
  <c r="G36" i="1"/>
  <c r="G57" i="1"/>
  <c r="G180" i="1"/>
  <c r="G274" i="1"/>
  <c r="G11" i="1"/>
  <c r="G178" i="1"/>
  <c r="G120" i="1"/>
  <c r="G384" i="1"/>
  <c r="G158" i="1"/>
  <c r="G229" i="1"/>
  <c r="G136" i="1"/>
  <c r="G321" i="1"/>
  <c r="G380" i="1"/>
  <c r="G135" i="1"/>
  <c r="G174" i="1"/>
  <c r="G246" i="1"/>
  <c r="G378" i="1"/>
  <c r="G86" i="1"/>
  <c r="G84" i="1"/>
  <c r="G317" i="1"/>
  <c r="G308" i="1"/>
  <c r="G111" i="1"/>
  <c r="G315" i="1"/>
  <c r="G197" i="1"/>
  <c r="G400" i="1"/>
  <c r="G284" i="1"/>
  <c r="G372" i="1"/>
  <c r="G242" i="1"/>
  <c r="G266" i="1"/>
  <c r="G107" i="1"/>
  <c r="G302" i="1"/>
  <c r="G219" i="1"/>
  <c r="G264" i="1"/>
  <c r="G147" i="1"/>
  <c r="G280" i="1"/>
  <c r="G77" i="1"/>
  <c r="G261" i="1"/>
  <c r="G398" i="1"/>
  <c r="G215" i="1"/>
  <c r="G76" i="1"/>
  <c r="G236" i="1"/>
  <c r="G20" i="1"/>
  <c r="G126" i="1"/>
  <c r="G258" i="1"/>
  <c r="G162" i="1"/>
  <c r="G257" i="1"/>
  <c r="G97" i="1"/>
  <c r="G387" i="1"/>
  <c r="G35" i="1"/>
  <c r="G92" i="1"/>
  <c r="G137" i="1"/>
  <c r="G90" i="1"/>
  <c r="G118" i="1"/>
  <c r="G154" i="1"/>
  <c r="G202" i="1"/>
  <c r="G356" i="1"/>
  <c r="G133" i="1"/>
  <c r="G199" i="1"/>
  <c r="G374" i="1"/>
  <c r="G130" i="1"/>
  <c r="G193" i="1"/>
  <c r="G399" i="1"/>
  <c r="G79" i="1"/>
  <c r="G299" i="1"/>
  <c r="G350" i="1"/>
  <c r="G165" i="1"/>
  <c r="G346" i="1"/>
  <c r="G143" i="1"/>
  <c r="G125" i="1"/>
  <c r="G365" i="1"/>
  <c r="G278" i="1"/>
  <c r="G311" i="1"/>
  <c r="G59" i="1"/>
  <c r="G210" i="1"/>
  <c r="G122" i="1"/>
  <c r="G183" i="1"/>
  <c r="G182" i="1"/>
  <c r="G276" i="1"/>
  <c r="G140" i="1"/>
  <c r="G343" i="1"/>
  <c r="G414" i="1"/>
  <c r="G138" i="1"/>
  <c r="G385" i="1"/>
  <c r="G250" i="1"/>
  <c r="G288" i="1"/>
  <c r="G383" i="1"/>
  <c r="G157" i="1"/>
  <c r="G271" i="1"/>
  <c r="G228" i="1"/>
  <c r="G52" i="1"/>
  <c r="G409" i="1"/>
  <c r="G269" i="1"/>
  <c r="G33" i="1"/>
  <c r="G68" i="1"/>
  <c r="G245" i="1"/>
  <c r="G201" i="1"/>
  <c r="G49" i="1"/>
  <c r="G316" i="1"/>
  <c r="G268" i="1"/>
  <c r="G377" i="1"/>
  <c r="G172" i="1"/>
  <c r="G48" i="1"/>
  <c r="G243" i="1"/>
  <c r="G81" i="1"/>
  <c r="G334" i="1"/>
  <c r="G194" i="1"/>
  <c r="G353" i="1"/>
  <c r="G192" i="1"/>
  <c r="G148" i="1"/>
  <c r="G62" i="1"/>
  <c r="G78" i="1"/>
  <c r="G313" i="1"/>
  <c r="G351" i="1"/>
  <c r="G218" i="1"/>
  <c r="G239" i="1"/>
  <c r="G397" i="1"/>
  <c r="G23" i="1"/>
  <c r="G348" i="1"/>
  <c r="G144" i="1"/>
  <c r="G75" i="1"/>
  <c r="G366" i="1"/>
  <c r="G419" i="1"/>
  <c r="G164" i="1"/>
  <c r="G392" i="1"/>
  <c r="G58" i="1"/>
  <c r="G233" i="1"/>
  <c r="G185" i="1"/>
  <c r="G232" i="1"/>
  <c r="G208" i="1"/>
  <c r="G121" i="1"/>
  <c r="G139" i="1"/>
  <c r="G94" i="1"/>
  <c r="G12" i="1"/>
  <c r="G252" i="1"/>
  <c r="G251" i="1"/>
  <c r="G413" i="1"/>
  <c r="G177" i="1"/>
  <c r="G273" i="1"/>
  <c r="G9" i="1"/>
  <c r="G89" i="1"/>
  <c r="G411" i="1"/>
  <c r="G117" i="1"/>
  <c r="G88" i="1"/>
  <c r="G204" i="1"/>
  <c r="G115" i="1"/>
  <c r="G50" i="1"/>
  <c r="G152" i="1"/>
  <c r="G134" i="1"/>
  <c r="G404" i="1"/>
  <c r="G113" i="1"/>
  <c r="G112" i="1"/>
  <c r="G376" i="1"/>
  <c r="G198" i="1"/>
  <c r="G82" i="1"/>
  <c r="G46" i="1"/>
  <c r="G108" i="1"/>
  <c r="G371" i="1"/>
  <c r="G150" i="1"/>
  <c r="G170" i="1"/>
  <c r="G332" i="1"/>
  <c r="G191" i="1"/>
  <c r="G352" i="1"/>
  <c r="G167" i="1"/>
  <c r="G300" i="1"/>
  <c r="G44" i="1"/>
  <c r="G217" i="1"/>
  <c r="G298" i="1"/>
  <c r="G101" i="1"/>
  <c r="G396" i="1"/>
  <c r="G212" i="1"/>
  <c r="G189" i="1"/>
  <c r="G2" i="1"/>
  <c r="G19" i="1"/>
  <c r="G395" i="1"/>
  <c r="G294" i="1"/>
  <c r="G344" i="1"/>
  <c r="G292" i="1"/>
  <c r="G363" i="1"/>
  <c r="G16" i="1"/>
  <c r="G15" i="1"/>
  <c r="G96" i="1"/>
  <c r="G389" i="1"/>
  <c r="G416" i="1"/>
  <c r="G56" i="1"/>
  <c r="G54" i="1"/>
  <c r="G341" i="1"/>
  <c r="G73" i="1"/>
  <c r="G249" i="1"/>
  <c r="G325" i="1"/>
  <c r="G382" i="1"/>
  <c r="G324" i="1"/>
  <c r="G270" i="1"/>
  <c r="G338" i="1"/>
  <c r="G358" i="1"/>
  <c r="G51" i="1"/>
  <c r="G407" i="1"/>
  <c r="G227" i="1"/>
  <c r="G153" i="1"/>
  <c r="G87" i="1"/>
  <c r="G85" i="1"/>
  <c r="G151" i="1"/>
  <c r="G200" i="1"/>
  <c r="G355" i="1"/>
  <c r="G110" i="1"/>
  <c r="G222" i="1"/>
  <c r="G47" i="1"/>
  <c r="G196" i="1"/>
  <c r="G267" i="1"/>
  <c r="G314" i="1"/>
  <c r="G64" i="1"/>
  <c r="G80" i="1"/>
  <c r="G220" i="1"/>
  <c r="G169" i="1"/>
  <c r="G28" i="1"/>
  <c r="G190" i="1"/>
  <c r="G105" i="1"/>
  <c r="G27" i="1"/>
  <c r="G127" i="1"/>
  <c r="G216" i="1"/>
  <c r="G145" i="1"/>
  <c r="G214" i="1"/>
  <c r="G295" i="1"/>
  <c r="G61" i="1"/>
  <c r="G211" i="1"/>
  <c r="G187" i="1"/>
  <c r="G394" i="1"/>
  <c r="G41" i="1"/>
  <c r="G163" i="1"/>
  <c r="G417" i="1"/>
  <c r="G362" i="1"/>
  <c r="G209" i="1"/>
  <c r="G161" i="1"/>
  <c r="G95" i="1"/>
  <c r="G14" i="1"/>
  <c r="G291" i="1"/>
  <c r="G254" i="1"/>
  <c r="G179" i="1"/>
  <c r="G359" i="1"/>
  <c r="G159" i="1"/>
  <c r="G289" i="1"/>
  <c r="G412" i="1"/>
  <c r="G272" i="1"/>
  <c r="G323" i="1"/>
  <c r="G205" i="1"/>
  <c r="G248" i="1"/>
  <c r="G310" i="1"/>
  <c r="G408" i="1"/>
  <c r="G379" i="1"/>
  <c r="G203" i="1"/>
  <c r="G225" i="1"/>
  <c r="G114" i="1"/>
  <c r="G318" i="1"/>
  <c r="G403" i="1"/>
  <c r="G83" i="1"/>
  <c r="G224" i="1"/>
  <c r="G401" i="1"/>
  <c r="G6" i="1"/>
  <c r="G306" i="1"/>
  <c r="G131" i="1"/>
  <c r="G354" i="1"/>
  <c r="G66" i="1"/>
  <c r="G333" i="1"/>
  <c r="G282" i="1"/>
  <c r="G63" i="1"/>
  <c r="G106" i="1"/>
  <c r="G168" i="1"/>
  <c r="G263" i="1"/>
  <c r="G4" i="1"/>
  <c r="G128" i="1"/>
  <c r="G146" i="1"/>
  <c r="G25" i="1"/>
  <c r="G238" i="1"/>
  <c r="G329" i="1"/>
  <c r="G22" i="1"/>
  <c r="G3" i="1"/>
  <c r="G367" i="1"/>
  <c r="G142" i="1"/>
  <c r="M142" i="1" s="1"/>
  <c r="P142" i="1" s="1"/>
  <c r="S263" i="1" l="1"/>
  <c r="M263" i="1"/>
  <c r="P263" i="1" s="1"/>
  <c r="S114" i="1"/>
  <c r="M114" i="1"/>
  <c r="P114" i="1" s="1"/>
  <c r="S291" i="1"/>
  <c r="M291" i="1"/>
  <c r="P291" i="1" s="1"/>
  <c r="S216" i="1"/>
  <c r="M216" i="1"/>
  <c r="P216" i="1" s="1"/>
  <c r="S355" i="1"/>
  <c r="M355" i="1"/>
  <c r="P355" i="1" s="1"/>
  <c r="S73" i="1"/>
  <c r="M73" i="1"/>
  <c r="P73" i="1" s="1"/>
  <c r="S16" i="1"/>
  <c r="M16" i="1"/>
  <c r="P16" i="1" s="1"/>
  <c r="S167" i="1"/>
  <c r="M167" i="1"/>
  <c r="P167" i="1" s="1"/>
  <c r="S152" i="1"/>
  <c r="M152" i="1"/>
  <c r="P152" i="1" s="1"/>
  <c r="S139" i="1"/>
  <c r="M139" i="1"/>
  <c r="P139" i="1" s="1"/>
  <c r="S239" i="1"/>
  <c r="M239" i="1"/>
  <c r="P239" i="1" s="1"/>
  <c r="S409" i="1"/>
  <c r="M409" i="1"/>
  <c r="P409" i="1" s="1"/>
  <c r="S122" i="1"/>
  <c r="M122" i="1"/>
  <c r="P122" i="1" s="1"/>
  <c r="S374" i="1"/>
  <c r="M374" i="1"/>
  <c r="P374" i="1" s="1"/>
  <c r="S126" i="1"/>
  <c r="M126" i="1"/>
  <c r="P126" i="1" s="1"/>
  <c r="S136" i="1"/>
  <c r="M136" i="1"/>
  <c r="P136" i="1" s="1"/>
  <c r="S22" i="1"/>
  <c r="M22" i="1"/>
  <c r="P22" i="1" s="1"/>
  <c r="S168" i="1"/>
  <c r="M168" i="1"/>
  <c r="P168" i="1" s="1"/>
  <c r="S306" i="1"/>
  <c r="M306" i="1"/>
  <c r="P306" i="1" s="1"/>
  <c r="S225" i="1"/>
  <c r="M225" i="1"/>
  <c r="P225" i="1" s="1"/>
  <c r="S272" i="1"/>
  <c r="M272" i="1"/>
  <c r="P272" i="1" s="1"/>
  <c r="S14" i="1"/>
  <c r="M14" i="1"/>
  <c r="P14" i="1" s="1"/>
  <c r="S394" i="1"/>
  <c r="M394" i="1"/>
  <c r="P394" i="1" s="1"/>
  <c r="S127" i="1"/>
  <c r="M127" i="1"/>
  <c r="P127" i="1" s="1"/>
  <c r="S64" i="1"/>
  <c r="M64" i="1"/>
  <c r="P64" i="1" s="1"/>
  <c r="S200" i="1"/>
  <c r="M200" i="1"/>
  <c r="P200" i="1" s="1"/>
  <c r="S358" i="1"/>
  <c r="M358" i="1"/>
  <c r="P358" i="1" s="1"/>
  <c r="S341" i="1"/>
  <c r="M341" i="1"/>
  <c r="P341" i="1" s="1"/>
  <c r="S363" i="1"/>
  <c r="M363" i="1"/>
  <c r="P363" i="1" s="1"/>
  <c r="S212" i="1"/>
  <c r="M212" i="1"/>
  <c r="P212" i="1" s="1"/>
  <c r="S352" i="1"/>
  <c r="M352" i="1"/>
  <c r="P352" i="1" s="1"/>
  <c r="S82" i="1"/>
  <c r="M82" i="1"/>
  <c r="P82" i="1" s="1"/>
  <c r="S50" i="1"/>
  <c r="M50" i="1"/>
  <c r="P50" i="1" s="1"/>
  <c r="S273" i="1"/>
  <c r="M273" i="1"/>
  <c r="P273" i="1" s="1"/>
  <c r="S121" i="1"/>
  <c r="M121" i="1"/>
  <c r="P121" i="1" s="1"/>
  <c r="S419" i="1"/>
  <c r="M419" i="1"/>
  <c r="P419" i="1" s="1"/>
  <c r="S218" i="1"/>
  <c r="M218" i="1"/>
  <c r="P218" i="1" s="1"/>
  <c r="S194" i="1"/>
  <c r="M194" i="1"/>
  <c r="P194" i="1" s="1"/>
  <c r="S316" i="1"/>
  <c r="M316" i="1"/>
  <c r="P316" i="1" s="1"/>
  <c r="S52" i="1"/>
  <c r="M52" i="1"/>
  <c r="P52" i="1" s="1"/>
  <c r="S138" i="1"/>
  <c r="M138" i="1"/>
  <c r="P138" i="1" s="1"/>
  <c r="S210" i="1"/>
  <c r="M210" i="1"/>
  <c r="P210" i="1" s="1"/>
  <c r="S165" i="1"/>
  <c r="M165" i="1"/>
  <c r="P165" i="1" s="1"/>
  <c r="S199" i="1"/>
  <c r="M199" i="1"/>
  <c r="P199" i="1" s="1"/>
  <c r="S92" i="1"/>
  <c r="M92" i="1"/>
  <c r="P92" i="1" s="1"/>
  <c r="S20" i="1"/>
  <c r="M20" i="1"/>
  <c r="P20" i="1" s="1"/>
  <c r="S147" i="1"/>
  <c r="M147" i="1"/>
  <c r="P147" i="1" s="1"/>
  <c r="S284" i="1"/>
  <c r="M284" i="1"/>
  <c r="P284" i="1" s="1"/>
  <c r="S86" i="1"/>
  <c r="M86" i="1"/>
  <c r="P86" i="1" s="1"/>
  <c r="S229" i="1"/>
  <c r="M229" i="1"/>
  <c r="P229" i="1" s="1"/>
  <c r="S57" i="1"/>
  <c r="M57" i="1"/>
  <c r="P57" i="1" s="1"/>
  <c r="S393" i="1"/>
  <c r="M393" i="1"/>
  <c r="P393" i="1" s="1"/>
  <c r="S301" i="1"/>
  <c r="M301" i="1"/>
  <c r="P301" i="1" s="1"/>
  <c r="S319" i="1"/>
  <c r="M319" i="1"/>
  <c r="P319" i="1" s="1"/>
  <c r="S290" i="1"/>
  <c r="M290" i="1"/>
  <c r="P290" i="1" s="1"/>
  <c r="S42" i="1"/>
  <c r="M42" i="1"/>
  <c r="P42" i="1" s="1"/>
  <c r="S5" i="1"/>
  <c r="M5" i="1"/>
  <c r="P5" i="1" s="1"/>
  <c r="S373" i="1"/>
  <c r="M373" i="1"/>
  <c r="P373" i="1" s="1"/>
  <c r="S32" i="1"/>
  <c r="M32" i="1"/>
  <c r="P32" i="1" s="1"/>
  <c r="S156" i="1"/>
  <c r="M156" i="1"/>
  <c r="P156" i="1" s="1"/>
  <c r="S13" i="1"/>
  <c r="M13" i="1"/>
  <c r="P13" i="1" s="1"/>
  <c r="S186" i="1"/>
  <c r="M186" i="1"/>
  <c r="P186" i="1" s="1"/>
  <c r="S24" i="1"/>
  <c r="M24" i="1"/>
  <c r="P24" i="1" s="1"/>
  <c r="S265" i="1"/>
  <c r="M265" i="1"/>
  <c r="P265" i="1" s="1"/>
  <c r="S132" i="1"/>
  <c r="M132" i="1"/>
  <c r="P132" i="1" s="1"/>
  <c r="S406" i="1"/>
  <c r="M406" i="1"/>
  <c r="P406" i="1" s="1"/>
  <c r="S53" i="1"/>
  <c r="M53" i="1"/>
  <c r="P53" i="1" s="1"/>
  <c r="S277" i="1"/>
  <c r="M277" i="1"/>
  <c r="P277" i="1" s="1"/>
  <c r="S329" i="1"/>
  <c r="M329" i="1"/>
  <c r="P329" i="1" s="1"/>
  <c r="S338" i="1"/>
  <c r="M338" i="1"/>
  <c r="P338" i="1" s="1"/>
  <c r="S198" i="1"/>
  <c r="M198" i="1"/>
  <c r="P198" i="1" s="1"/>
  <c r="S208" i="1"/>
  <c r="M208" i="1"/>
  <c r="P208" i="1" s="1"/>
  <c r="S49" i="1"/>
  <c r="M49" i="1"/>
  <c r="P49" i="1" s="1"/>
  <c r="S59" i="1"/>
  <c r="M59" i="1"/>
  <c r="P59" i="1" s="1"/>
  <c r="S133" i="1"/>
  <c r="M133" i="1"/>
  <c r="P133" i="1" s="1"/>
  <c r="S236" i="1"/>
  <c r="M236" i="1"/>
  <c r="P236" i="1" s="1"/>
  <c r="S400" i="1"/>
  <c r="M400" i="1"/>
  <c r="P400" i="1" s="1"/>
  <c r="S158" i="1"/>
  <c r="M158" i="1"/>
  <c r="P158" i="1" s="1"/>
  <c r="S17" i="1"/>
  <c r="M17" i="1"/>
  <c r="P17" i="1" s="1"/>
  <c r="S357" i="1"/>
  <c r="M357" i="1"/>
  <c r="P357" i="1" s="1"/>
  <c r="S360" i="1"/>
  <c r="M360" i="1"/>
  <c r="P360" i="1" s="1"/>
  <c r="S330" i="1"/>
  <c r="M330" i="1"/>
  <c r="P330" i="1" s="1"/>
  <c r="S176" i="1"/>
  <c r="M176" i="1"/>
  <c r="P176" i="1" s="1"/>
  <c r="S328" i="1"/>
  <c r="M328" i="1"/>
  <c r="P328" i="1" s="1"/>
  <c r="S129" i="1"/>
  <c r="M129" i="1"/>
  <c r="P129" i="1" s="1"/>
  <c r="S31" i="1"/>
  <c r="M31" i="1"/>
  <c r="P31" i="1" s="1"/>
  <c r="S247" i="1"/>
  <c r="M247" i="1"/>
  <c r="P247" i="1" s="1"/>
  <c r="S98" i="1"/>
  <c r="M98" i="1"/>
  <c r="P98" i="1" s="1"/>
  <c r="S238" i="1"/>
  <c r="M238" i="1"/>
  <c r="P238" i="1" s="1"/>
  <c r="S63" i="1"/>
  <c r="M63" i="1"/>
  <c r="P63" i="1" s="1"/>
  <c r="S401" i="1"/>
  <c r="M401" i="1"/>
  <c r="P401" i="1" s="1"/>
  <c r="S379" i="1"/>
  <c r="M379" i="1"/>
  <c r="P379" i="1" s="1"/>
  <c r="S289" i="1"/>
  <c r="M289" i="1"/>
  <c r="P289" i="1" s="1"/>
  <c r="S161" i="1"/>
  <c r="M161" i="1"/>
  <c r="P161" i="1" s="1"/>
  <c r="S211" i="1"/>
  <c r="M211" i="1"/>
  <c r="P211" i="1" s="1"/>
  <c r="S105" i="1"/>
  <c r="M105" i="1"/>
  <c r="P105" i="1" s="1"/>
  <c r="S267" i="1"/>
  <c r="M267" i="1"/>
  <c r="P267" i="1" s="1"/>
  <c r="S85" i="1"/>
  <c r="M85" i="1"/>
  <c r="P85" i="1" s="1"/>
  <c r="S270" i="1"/>
  <c r="M270" i="1"/>
  <c r="P270" i="1" s="1"/>
  <c r="S56" i="1"/>
  <c r="M56" i="1"/>
  <c r="P56" i="1" s="1"/>
  <c r="S344" i="1"/>
  <c r="M344" i="1"/>
  <c r="P344" i="1" s="1"/>
  <c r="S101" i="1"/>
  <c r="M101" i="1"/>
  <c r="P101" i="1" s="1"/>
  <c r="S332" i="1"/>
  <c r="M332" i="1"/>
  <c r="P332" i="1" s="1"/>
  <c r="S376" i="1"/>
  <c r="M376" i="1"/>
  <c r="P376" i="1" s="1"/>
  <c r="S204" i="1"/>
  <c r="M204" i="1"/>
  <c r="P204" i="1" s="1"/>
  <c r="S413" i="1"/>
  <c r="M413" i="1"/>
  <c r="P413" i="1" s="1"/>
  <c r="S232" i="1"/>
  <c r="M232" i="1"/>
  <c r="P232" i="1" s="1"/>
  <c r="S75" i="1"/>
  <c r="M75" i="1"/>
  <c r="P75" i="1" s="1"/>
  <c r="S313" i="1"/>
  <c r="M313" i="1"/>
  <c r="P313" i="1" s="1"/>
  <c r="S81" i="1"/>
  <c r="M81" i="1"/>
  <c r="P81" i="1" s="1"/>
  <c r="S201" i="1"/>
  <c r="M201" i="1"/>
  <c r="P201" i="1" s="1"/>
  <c r="S271" i="1"/>
  <c r="M271" i="1"/>
  <c r="P271" i="1" s="1"/>
  <c r="S343" i="1"/>
  <c r="M343" i="1"/>
  <c r="P343" i="1" s="1"/>
  <c r="S311" i="1"/>
  <c r="M311" i="1"/>
  <c r="P311" i="1" s="1"/>
  <c r="S299" i="1"/>
  <c r="M299" i="1"/>
  <c r="P299" i="1" s="1"/>
  <c r="S356" i="1"/>
  <c r="M356" i="1"/>
  <c r="P356" i="1" s="1"/>
  <c r="S387" i="1"/>
  <c r="M387" i="1"/>
  <c r="P387" i="1" s="1"/>
  <c r="S76" i="1"/>
  <c r="M76" i="1"/>
  <c r="P76" i="1" s="1"/>
  <c r="S219" i="1"/>
  <c r="M219" i="1"/>
  <c r="P219" i="1" s="1"/>
  <c r="S197" i="1"/>
  <c r="M197" i="1"/>
  <c r="P197" i="1" s="1"/>
  <c r="S246" i="1"/>
  <c r="M246" i="1"/>
  <c r="P246" i="1" s="1"/>
  <c r="S384" i="1"/>
  <c r="M384" i="1"/>
  <c r="P384" i="1" s="1"/>
  <c r="S37" i="1"/>
  <c r="M37" i="1"/>
  <c r="P37" i="1" s="1"/>
  <c r="S124" i="1"/>
  <c r="M124" i="1"/>
  <c r="P124" i="1" s="1"/>
  <c r="S149" i="1"/>
  <c r="M149" i="1"/>
  <c r="P149" i="1" s="1"/>
  <c r="S337" i="1"/>
  <c r="M337" i="1"/>
  <c r="P337" i="1" s="1"/>
  <c r="S181" i="1"/>
  <c r="M181" i="1"/>
  <c r="P181" i="1" s="1"/>
  <c r="S237" i="1"/>
  <c r="M237" i="1"/>
  <c r="P237" i="1" s="1"/>
  <c r="S45" i="1"/>
  <c r="M45" i="1"/>
  <c r="P45" i="1" s="1"/>
  <c r="S285" i="1"/>
  <c r="M285" i="1"/>
  <c r="P285" i="1" s="1"/>
  <c r="S69" i="1"/>
  <c r="M69" i="1"/>
  <c r="P69" i="1" s="1"/>
  <c r="S91" i="1"/>
  <c r="M91" i="1"/>
  <c r="P91" i="1" s="1"/>
  <c r="S141" i="1"/>
  <c r="M141" i="1"/>
  <c r="P141" i="1" s="1"/>
  <c r="S18" i="1"/>
  <c r="M18" i="1"/>
  <c r="P18" i="1" s="1"/>
  <c r="S26" i="1"/>
  <c r="M26" i="1"/>
  <c r="P26" i="1" s="1"/>
  <c r="S305" i="1"/>
  <c r="M305" i="1"/>
  <c r="P305" i="1" s="1"/>
  <c r="S402" i="1"/>
  <c r="M402" i="1"/>
  <c r="P402" i="1" s="1"/>
  <c r="S116" i="1"/>
  <c r="M116" i="1"/>
  <c r="P116" i="1" s="1"/>
  <c r="S386" i="1"/>
  <c r="M386" i="1"/>
  <c r="P386" i="1" s="1"/>
  <c r="S361" i="1"/>
  <c r="M361" i="1"/>
  <c r="P361" i="1" s="1"/>
  <c r="S6" i="1"/>
  <c r="M6" i="1"/>
  <c r="P6" i="1" s="1"/>
  <c r="S95" i="1"/>
  <c r="M95" i="1"/>
  <c r="P95" i="1" s="1"/>
  <c r="S27" i="1"/>
  <c r="M27" i="1"/>
  <c r="P27" i="1" s="1"/>
  <c r="S292" i="1"/>
  <c r="M292" i="1"/>
  <c r="P292" i="1" s="1"/>
  <c r="S177" i="1"/>
  <c r="M177" i="1"/>
  <c r="P177" i="1" s="1"/>
  <c r="S351" i="1"/>
  <c r="M351" i="1"/>
  <c r="P351" i="1" s="1"/>
  <c r="S414" i="1"/>
  <c r="M414" i="1"/>
  <c r="P414" i="1" s="1"/>
  <c r="S350" i="1"/>
  <c r="M350" i="1"/>
  <c r="P350" i="1" s="1"/>
  <c r="S35" i="1"/>
  <c r="M35" i="1"/>
  <c r="P35" i="1" s="1"/>
  <c r="S264" i="1"/>
  <c r="M264" i="1"/>
  <c r="P264" i="1" s="1"/>
  <c r="S378" i="1"/>
  <c r="M378" i="1"/>
  <c r="P378" i="1" s="1"/>
  <c r="S36" i="1"/>
  <c r="M36" i="1"/>
  <c r="P36" i="1" s="1"/>
  <c r="S281" i="1"/>
  <c r="M281" i="1"/>
  <c r="P281" i="1" s="1"/>
  <c r="S347" i="1"/>
  <c r="M347" i="1"/>
  <c r="P347" i="1" s="1"/>
  <c r="S30" i="1"/>
  <c r="M30" i="1"/>
  <c r="P30" i="1" s="1"/>
  <c r="S7" i="1"/>
  <c r="M7" i="1"/>
  <c r="P7" i="1" s="1"/>
  <c r="S388" i="1"/>
  <c r="M388" i="1"/>
  <c r="P388" i="1" s="1"/>
  <c r="S349" i="1"/>
  <c r="M349" i="1"/>
  <c r="P349" i="1" s="1"/>
  <c r="S327" i="1"/>
  <c r="M327" i="1"/>
  <c r="P327" i="1" s="1"/>
  <c r="S25" i="1"/>
  <c r="M25" i="1"/>
  <c r="P25" i="1" s="1"/>
  <c r="S282" i="1"/>
  <c r="M282" i="1"/>
  <c r="P282" i="1" s="1"/>
  <c r="S224" i="1"/>
  <c r="M224" i="1"/>
  <c r="P224" i="1" s="1"/>
  <c r="S408" i="1"/>
  <c r="M408" i="1"/>
  <c r="P408" i="1" s="1"/>
  <c r="S159" i="1"/>
  <c r="M159" i="1"/>
  <c r="P159" i="1" s="1"/>
  <c r="S209" i="1"/>
  <c r="M209" i="1"/>
  <c r="P209" i="1" s="1"/>
  <c r="S61" i="1"/>
  <c r="M61" i="1"/>
  <c r="P61" i="1" s="1"/>
  <c r="S190" i="1"/>
  <c r="M190" i="1"/>
  <c r="P190" i="1" s="1"/>
  <c r="S196" i="1"/>
  <c r="M196" i="1"/>
  <c r="P196" i="1" s="1"/>
  <c r="S87" i="1"/>
  <c r="M87" i="1"/>
  <c r="P87" i="1" s="1"/>
  <c r="S324" i="1"/>
  <c r="M324" i="1"/>
  <c r="P324" i="1" s="1"/>
  <c r="S416" i="1"/>
  <c r="M416" i="1"/>
  <c r="P416" i="1" s="1"/>
  <c r="S294" i="1"/>
  <c r="M294" i="1"/>
  <c r="P294" i="1" s="1"/>
  <c r="S298" i="1"/>
  <c r="M298" i="1"/>
  <c r="P298" i="1" s="1"/>
  <c r="S170" i="1"/>
  <c r="M170" i="1"/>
  <c r="P170" i="1" s="1"/>
  <c r="S112" i="1"/>
  <c r="M112" i="1"/>
  <c r="P112" i="1" s="1"/>
  <c r="S88" i="1"/>
  <c r="M88" i="1"/>
  <c r="P88" i="1" s="1"/>
  <c r="S251" i="1"/>
  <c r="M251" i="1"/>
  <c r="P251" i="1" s="1"/>
  <c r="S185" i="1"/>
  <c r="M185" i="1"/>
  <c r="P185" i="1" s="1"/>
  <c r="S144" i="1"/>
  <c r="M144" i="1"/>
  <c r="P144" i="1" s="1"/>
  <c r="S78" i="1"/>
  <c r="M78" i="1"/>
  <c r="P78" i="1" s="1"/>
  <c r="S243" i="1"/>
  <c r="M243" i="1"/>
  <c r="P243" i="1" s="1"/>
  <c r="S245" i="1"/>
  <c r="M245" i="1"/>
  <c r="P245" i="1" s="1"/>
  <c r="S157" i="1"/>
  <c r="M157" i="1"/>
  <c r="P157" i="1" s="1"/>
  <c r="S140" i="1"/>
  <c r="M140" i="1"/>
  <c r="P140" i="1" s="1"/>
  <c r="S278" i="1"/>
  <c r="M278" i="1"/>
  <c r="P278" i="1" s="1"/>
  <c r="S79" i="1"/>
  <c r="M79" i="1"/>
  <c r="P79" i="1" s="1"/>
  <c r="S202" i="1"/>
  <c r="M202" i="1"/>
  <c r="P202" i="1" s="1"/>
  <c r="S97" i="1"/>
  <c r="M97" i="1"/>
  <c r="P97" i="1" s="1"/>
  <c r="S215" i="1"/>
  <c r="M215" i="1"/>
  <c r="P215" i="1" s="1"/>
  <c r="S302" i="1"/>
  <c r="M302" i="1"/>
  <c r="P302" i="1" s="1"/>
  <c r="S315" i="1"/>
  <c r="M315" i="1"/>
  <c r="P315" i="1" s="1"/>
  <c r="S174" i="1"/>
  <c r="M174" i="1"/>
  <c r="P174" i="1" s="1"/>
  <c r="S120" i="1"/>
  <c r="M120" i="1"/>
  <c r="P120" i="1" s="1"/>
  <c r="S38" i="1"/>
  <c r="M38" i="1"/>
  <c r="P38" i="1" s="1"/>
  <c r="S235" i="1"/>
  <c r="M235" i="1"/>
  <c r="P235" i="1" s="1"/>
  <c r="S370" i="1"/>
  <c r="M370" i="1"/>
  <c r="P370" i="1" s="1"/>
  <c r="S71" i="1"/>
  <c r="M71" i="1"/>
  <c r="P71" i="1" s="1"/>
  <c r="S255" i="1"/>
  <c r="M255" i="1"/>
  <c r="P255" i="1" s="1"/>
  <c r="S260" i="1"/>
  <c r="M260" i="1"/>
  <c r="P260" i="1" s="1"/>
  <c r="S303" i="1"/>
  <c r="M303" i="1"/>
  <c r="P303" i="1" s="1"/>
  <c r="S223" i="1"/>
  <c r="M223" i="1"/>
  <c r="P223" i="1" s="1"/>
  <c r="S8" i="1"/>
  <c r="M8" i="1"/>
  <c r="P8" i="1" s="1"/>
  <c r="S206" i="1"/>
  <c r="M206" i="1"/>
  <c r="P206" i="1" s="1"/>
  <c r="S160" i="1"/>
  <c r="M160" i="1"/>
  <c r="P160" i="1" s="1"/>
  <c r="S420" i="1"/>
  <c r="M420" i="1"/>
  <c r="P420" i="1" s="1"/>
  <c r="S103" i="1"/>
  <c r="M103" i="1"/>
  <c r="P103" i="1" s="1"/>
  <c r="S195" i="1"/>
  <c r="M195" i="1"/>
  <c r="P195" i="1" s="1"/>
  <c r="S287" i="1"/>
  <c r="M287" i="1"/>
  <c r="P287" i="1" s="1"/>
  <c r="S34" i="1"/>
  <c r="M34" i="1"/>
  <c r="P34" i="1" s="1"/>
  <c r="S207" i="1"/>
  <c r="M207" i="1"/>
  <c r="P207" i="1" s="1"/>
  <c r="S364" i="1"/>
  <c r="M364" i="1"/>
  <c r="P364" i="1" s="1"/>
  <c r="S3" i="1"/>
  <c r="M3" i="1"/>
  <c r="P3" i="1" s="1"/>
  <c r="S412" i="1"/>
  <c r="M412" i="1"/>
  <c r="P412" i="1" s="1"/>
  <c r="S314" i="1"/>
  <c r="M314" i="1"/>
  <c r="P314" i="1" s="1"/>
  <c r="S396" i="1"/>
  <c r="M396" i="1"/>
  <c r="P396" i="1" s="1"/>
  <c r="S366" i="1"/>
  <c r="M366" i="1"/>
  <c r="P366" i="1" s="1"/>
  <c r="S333" i="1"/>
  <c r="M333" i="1"/>
  <c r="P333" i="1" s="1"/>
  <c r="S295" i="1"/>
  <c r="M295" i="1"/>
  <c r="P295" i="1" s="1"/>
  <c r="S389" i="1"/>
  <c r="M389" i="1"/>
  <c r="P389" i="1" s="1"/>
  <c r="S117" i="1"/>
  <c r="M117" i="1"/>
  <c r="P117" i="1" s="1"/>
  <c r="S48" i="1"/>
  <c r="M48" i="1"/>
  <c r="P48" i="1" s="1"/>
  <c r="S276" i="1"/>
  <c r="M276" i="1"/>
  <c r="P276" i="1" s="1"/>
  <c r="S257" i="1"/>
  <c r="M257" i="1"/>
  <c r="P257" i="1" s="1"/>
  <c r="S135" i="1"/>
  <c r="M135" i="1"/>
  <c r="P135" i="1" s="1"/>
  <c r="S184" i="1"/>
  <c r="M184" i="1"/>
  <c r="P184" i="1" s="1"/>
  <c r="S171" i="1"/>
  <c r="M171" i="1"/>
  <c r="P171" i="1" s="1"/>
  <c r="S339" i="1"/>
  <c r="M339" i="1"/>
  <c r="P339" i="1" s="1"/>
  <c r="S297" i="1"/>
  <c r="M297" i="1"/>
  <c r="P297" i="1" s="1"/>
  <c r="S369" i="1"/>
  <c r="M369" i="1"/>
  <c r="P369" i="1" s="1"/>
  <c r="S70" i="1"/>
  <c r="M70" i="1"/>
  <c r="P70" i="1" s="1"/>
  <c r="S326" i="1"/>
  <c r="M326" i="1"/>
  <c r="P326" i="1" s="1"/>
  <c r="S256" i="1"/>
  <c r="M256" i="1"/>
  <c r="P256" i="1" s="1"/>
  <c r="S259" i="1"/>
  <c r="M259" i="1"/>
  <c r="P259" i="1" s="1"/>
  <c r="S104" i="1"/>
  <c r="M104" i="1"/>
  <c r="P104" i="1" s="1"/>
  <c r="S283" i="1"/>
  <c r="M283" i="1"/>
  <c r="P283" i="1" s="1"/>
  <c r="S405" i="1"/>
  <c r="M405" i="1"/>
  <c r="P405" i="1" s="1"/>
  <c r="S381" i="1"/>
  <c r="M381" i="1"/>
  <c r="P381" i="1" s="1"/>
  <c r="S342" i="1"/>
  <c r="M342" i="1"/>
  <c r="P342" i="1" s="1"/>
  <c r="S40" i="1"/>
  <c r="M40" i="1"/>
  <c r="P40" i="1" s="1"/>
  <c r="S106" i="1"/>
  <c r="M106" i="1"/>
  <c r="P106" i="1" s="1"/>
  <c r="S151" i="1"/>
  <c r="M151" i="1"/>
  <c r="P151" i="1" s="1"/>
  <c r="S191" i="1"/>
  <c r="M191" i="1"/>
  <c r="P191" i="1" s="1"/>
  <c r="S334" i="1"/>
  <c r="M334" i="1"/>
  <c r="P334" i="1" s="1"/>
  <c r="S83" i="1"/>
  <c r="M83" i="1"/>
  <c r="P83" i="1" s="1"/>
  <c r="S359" i="1"/>
  <c r="M359" i="1"/>
  <c r="P359" i="1" s="1"/>
  <c r="S28" i="1"/>
  <c r="M28" i="1"/>
  <c r="P28" i="1" s="1"/>
  <c r="S153" i="1"/>
  <c r="M153" i="1"/>
  <c r="P153" i="1" s="1"/>
  <c r="S150" i="1"/>
  <c r="M150" i="1"/>
  <c r="P150" i="1" s="1"/>
  <c r="S252" i="1"/>
  <c r="M252" i="1"/>
  <c r="P252" i="1" s="1"/>
  <c r="S348" i="1"/>
  <c r="M348" i="1"/>
  <c r="P348" i="1" s="1"/>
  <c r="S68" i="1"/>
  <c r="M68" i="1"/>
  <c r="P68" i="1" s="1"/>
  <c r="S365" i="1"/>
  <c r="M365" i="1"/>
  <c r="P365" i="1" s="1"/>
  <c r="S154" i="1"/>
  <c r="M154" i="1"/>
  <c r="P154" i="1" s="1"/>
  <c r="S398" i="1"/>
  <c r="M398" i="1"/>
  <c r="P398" i="1" s="1"/>
  <c r="S111" i="1"/>
  <c r="M111" i="1"/>
  <c r="P111" i="1" s="1"/>
  <c r="S178" i="1"/>
  <c r="M178" i="1"/>
  <c r="P178" i="1" s="1"/>
  <c r="S188" i="1"/>
  <c r="M188" i="1"/>
  <c r="P188" i="1" s="1"/>
  <c r="S286" i="1"/>
  <c r="M286" i="1"/>
  <c r="P286" i="1" s="1"/>
  <c r="S128" i="1"/>
  <c r="M128" i="1"/>
  <c r="P128" i="1" s="1"/>
  <c r="S66" i="1"/>
  <c r="M66" i="1"/>
  <c r="P66" i="1" s="1"/>
  <c r="S248" i="1"/>
  <c r="M248" i="1"/>
  <c r="P248" i="1" s="1"/>
  <c r="S179" i="1"/>
  <c r="M179" i="1"/>
  <c r="P179" i="1" s="1"/>
  <c r="S417" i="1"/>
  <c r="M417" i="1"/>
  <c r="P417" i="1" s="1"/>
  <c r="S214" i="1"/>
  <c r="M214" i="1"/>
  <c r="P214" i="1" s="1"/>
  <c r="S169" i="1"/>
  <c r="M169" i="1"/>
  <c r="P169" i="1" s="1"/>
  <c r="S222" i="1"/>
  <c r="M222" i="1"/>
  <c r="P222" i="1" s="1"/>
  <c r="S227" i="1"/>
  <c r="M227" i="1"/>
  <c r="P227" i="1" s="1"/>
  <c r="S325" i="1"/>
  <c r="M325" i="1"/>
  <c r="P325" i="1" s="1"/>
  <c r="S96" i="1"/>
  <c r="M96" i="1"/>
  <c r="P96" i="1" s="1"/>
  <c r="S19" i="1"/>
  <c r="M19" i="1"/>
  <c r="P19" i="1" s="1"/>
  <c r="S44" i="1"/>
  <c r="M44" i="1"/>
  <c r="P44" i="1" s="1"/>
  <c r="S371" i="1"/>
  <c r="M371" i="1"/>
  <c r="P371" i="1" s="1"/>
  <c r="S404" i="1"/>
  <c r="M404" i="1"/>
  <c r="P404" i="1" s="1"/>
  <c r="S411" i="1"/>
  <c r="M411" i="1"/>
  <c r="P411" i="1" s="1"/>
  <c r="S12" i="1"/>
  <c r="M12" i="1"/>
  <c r="P12" i="1" s="1"/>
  <c r="S58" i="1"/>
  <c r="M58" i="1"/>
  <c r="P58" i="1" s="1"/>
  <c r="S23" i="1"/>
  <c r="M23" i="1"/>
  <c r="P23" i="1" s="1"/>
  <c r="S148" i="1"/>
  <c r="M148" i="1"/>
  <c r="P148" i="1" s="1"/>
  <c r="S172" i="1"/>
  <c r="M172" i="1"/>
  <c r="P172" i="1" s="1"/>
  <c r="S33" i="1"/>
  <c r="M33" i="1"/>
  <c r="P33" i="1" s="1"/>
  <c r="S288" i="1"/>
  <c r="M288" i="1"/>
  <c r="P288" i="1" s="1"/>
  <c r="S182" i="1"/>
  <c r="M182" i="1"/>
  <c r="P182" i="1" s="1"/>
  <c r="S125" i="1"/>
  <c r="M125" i="1"/>
  <c r="P125" i="1" s="1"/>
  <c r="S193" i="1"/>
  <c r="M193" i="1"/>
  <c r="P193" i="1" s="1"/>
  <c r="S118" i="1"/>
  <c r="M118" i="1"/>
  <c r="P118" i="1" s="1"/>
  <c r="S162" i="1"/>
  <c r="M162" i="1"/>
  <c r="P162" i="1" s="1"/>
  <c r="S261" i="1"/>
  <c r="M261" i="1"/>
  <c r="P261" i="1" s="1"/>
  <c r="S266" i="1"/>
  <c r="M266" i="1"/>
  <c r="P266" i="1" s="1"/>
  <c r="S308" i="1"/>
  <c r="M308" i="1"/>
  <c r="P308" i="1" s="1"/>
  <c r="S380" i="1"/>
  <c r="M380" i="1"/>
  <c r="P380" i="1" s="1"/>
  <c r="S11" i="1"/>
  <c r="M11" i="1"/>
  <c r="P11" i="1" s="1"/>
  <c r="S390" i="1"/>
  <c r="M390" i="1"/>
  <c r="P390" i="1" s="1"/>
  <c r="S312" i="1"/>
  <c r="M312" i="1"/>
  <c r="P312" i="1" s="1"/>
  <c r="S375" i="1"/>
  <c r="M375" i="1"/>
  <c r="P375" i="1" s="1"/>
  <c r="S10" i="1"/>
  <c r="M10" i="1"/>
  <c r="P10" i="1" s="1"/>
  <c r="S293" i="1"/>
  <c r="M293" i="1"/>
  <c r="P293" i="1" s="1"/>
  <c r="S166" i="1"/>
  <c r="M166" i="1"/>
  <c r="P166" i="1" s="1"/>
  <c r="S304" i="1"/>
  <c r="M304" i="1"/>
  <c r="P304" i="1" s="1"/>
  <c r="S67" i="1"/>
  <c r="M67" i="1"/>
  <c r="P67" i="1" s="1"/>
  <c r="S410" i="1"/>
  <c r="M410" i="1"/>
  <c r="P410" i="1" s="1"/>
  <c r="S93" i="1"/>
  <c r="M93" i="1"/>
  <c r="P93" i="1" s="1"/>
  <c r="S391" i="1"/>
  <c r="M391" i="1"/>
  <c r="P391" i="1" s="1"/>
  <c r="S21" i="1"/>
  <c r="M21" i="1"/>
  <c r="P21" i="1" s="1"/>
  <c r="S241" i="1"/>
  <c r="M241" i="1"/>
  <c r="P241" i="1" s="1"/>
  <c r="S109" i="1"/>
  <c r="M109" i="1"/>
  <c r="P109" i="1" s="1"/>
  <c r="S320" i="1"/>
  <c r="M320" i="1"/>
  <c r="P320" i="1" s="1"/>
  <c r="S175" i="1"/>
  <c r="M175" i="1"/>
  <c r="P175" i="1" s="1"/>
  <c r="S415" i="1"/>
  <c r="M415" i="1"/>
  <c r="P415" i="1" s="1"/>
  <c r="S123" i="1"/>
  <c r="M123" i="1"/>
  <c r="P123" i="1" s="1"/>
  <c r="S203" i="1"/>
  <c r="M203" i="1"/>
  <c r="P203" i="1" s="1"/>
  <c r="S187" i="1"/>
  <c r="M187" i="1"/>
  <c r="P187" i="1" s="1"/>
  <c r="S54" i="1"/>
  <c r="M54" i="1"/>
  <c r="P54" i="1" s="1"/>
  <c r="S115" i="1"/>
  <c r="M115" i="1"/>
  <c r="P115" i="1" s="1"/>
  <c r="S228" i="1"/>
  <c r="M228" i="1"/>
  <c r="P228" i="1" s="1"/>
  <c r="S146" i="1"/>
  <c r="M146" i="1"/>
  <c r="P146" i="1" s="1"/>
  <c r="S310" i="1"/>
  <c r="M310" i="1"/>
  <c r="P310" i="1" s="1"/>
  <c r="S362" i="1"/>
  <c r="M362" i="1"/>
  <c r="P362" i="1" s="1"/>
  <c r="S47" i="1"/>
  <c r="M47" i="1"/>
  <c r="P47" i="1" s="1"/>
  <c r="S382" i="1"/>
  <c r="M382" i="1"/>
  <c r="P382" i="1" s="1"/>
  <c r="S395" i="1"/>
  <c r="M395" i="1"/>
  <c r="P395" i="1" s="1"/>
  <c r="S217" i="1"/>
  <c r="M217" i="1"/>
  <c r="P217" i="1" s="1"/>
  <c r="S113" i="1"/>
  <c r="M113" i="1"/>
  <c r="P113" i="1" s="1"/>
  <c r="S233" i="1"/>
  <c r="M233" i="1"/>
  <c r="P233" i="1" s="1"/>
  <c r="S62" i="1"/>
  <c r="M62" i="1"/>
  <c r="P62" i="1" s="1"/>
  <c r="S383" i="1"/>
  <c r="M383" i="1"/>
  <c r="P383" i="1" s="1"/>
  <c r="S399" i="1"/>
  <c r="M399" i="1"/>
  <c r="P399" i="1" s="1"/>
  <c r="S107" i="1"/>
  <c r="M107" i="1"/>
  <c r="P107" i="1" s="1"/>
  <c r="S234" i="1"/>
  <c r="M234" i="1"/>
  <c r="P234" i="1" s="1"/>
  <c r="S403" i="1"/>
  <c r="M403" i="1"/>
  <c r="P403" i="1" s="1"/>
  <c r="S367" i="1"/>
  <c r="M367" i="1"/>
  <c r="P367" i="1" s="1"/>
  <c r="S4" i="1"/>
  <c r="M4" i="1"/>
  <c r="P4" i="1" s="1"/>
  <c r="S354" i="1"/>
  <c r="M354" i="1"/>
  <c r="P354" i="1" s="1"/>
  <c r="S318" i="1"/>
  <c r="M318" i="1"/>
  <c r="P318" i="1" s="1"/>
  <c r="S205" i="1"/>
  <c r="M205" i="1"/>
  <c r="P205" i="1" s="1"/>
  <c r="S254" i="1"/>
  <c r="M254" i="1"/>
  <c r="P254" i="1" s="1"/>
  <c r="S163" i="1"/>
  <c r="M163" i="1"/>
  <c r="P163" i="1" s="1"/>
  <c r="S145" i="1"/>
  <c r="M145" i="1"/>
  <c r="P145" i="1" s="1"/>
  <c r="S220" i="1"/>
  <c r="M220" i="1"/>
  <c r="P220" i="1" s="1"/>
  <c r="S110" i="1"/>
  <c r="M110" i="1"/>
  <c r="P110" i="1" s="1"/>
  <c r="S407" i="1"/>
  <c r="M407" i="1"/>
  <c r="P407" i="1" s="1"/>
  <c r="S249" i="1"/>
  <c r="M249" i="1"/>
  <c r="P249" i="1" s="1"/>
  <c r="S15" i="1"/>
  <c r="M15" i="1"/>
  <c r="P15" i="1" s="1"/>
  <c r="S300" i="1"/>
  <c r="M300" i="1"/>
  <c r="P300" i="1" s="1"/>
  <c r="S108" i="1"/>
  <c r="M108" i="1"/>
  <c r="P108" i="1" s="1"/>
  <c r="S134" i="1"/>
  <c r="M134" i="1"/>
  <c r="P134" i="1" s="1"/>
  <c r="S89" i="1"/>
  <c r="M89" i="1"/>
  <c r="P89" i="1" s="1"/>
  <c r="S94" i="1"/>
  <c r="M94" i="1"/>
  <c r="P94" i="1" s="1"/>
  <c r="S392" i="1"/>
  <c r="M392" i="1"/>
  <c r="P392" i="1" s="1"/>
  <c r="S397" i="1"/>
  <c r="M397" i="1"/>
  <c r="P397" i="1" s="1"/>
  <c r="S192" i="1"/>
  <c r="M192" i="1"/>
  <c r="P192" i="1" s="1"/>
  <c r="S377" i="1"/>
  <c r="M377" i="1"/>
  <c r="P377" i="1" s="1"/>
  <c r="S269" i="1"/>
  <c r="M269" i="1"/>
  <c r="P269" i="1" s="1"/>
  <c r="S250" i="1"/>
  <c r="M250" i="1"/>
  <c r="P250" i="1" s="1"/>
  <c r="S183" i="1"/>
  <c r="M183" i="1"/>
  <c r="P183" i="1" s="1"/>
  <c r="S143" i="1"/>
  <c r="M143" i="1"/>
  <c r="P143" i="1" s="1"/>
  <c r="S130" i="1"/>
  <c r="M130" i="1"/>
  <c r="P130" i="1" s="1"/>
  <c r="S90" i="1"/>
  <c r="M90" i="1"/>
  <c r="P90" i="1" s="1"/>
  <c r="S258" i="1"/>
  <c r="M258" i="1"/>
  <c r="P258" i="1" s="1"/>
  <c r="S77" i="1"/>
  <c r="M77" i="1"/>
  <c r="P77" i="1" s="1"/>
  <c r="S242" i="1"/>
  <c r="M242" i="1"/>
  <c r="P242" i="1" s="1"/>
  <c r="S317" i="1"/>
  <c r="M317" i="1"/>
  <c r="P317" i="1" s="1"/>
  <c r="S321" i="1"/>
  <c r="M321" i="1"/>
  <c r="P321" i="1" s="1"/>
  <c r="S274" i="1"/>
  <c r="M274" i="1"/>
  <c r="P274" i="1" s="1"/>
  <c r="S99" i="1"/>
  <c r="M99" i="1"/>
  <c r="P99" i="1" s="1"/>
  <c r="S296" i="1"/>
  <c r="M296" i="1"/>
  <c r="P296" i="1" s="1"/>
  <c r="S307" i="1"/>
  <c r="M307" i="1"/>
  <c r="P307" i="1" s="1"/>
  <c r="S340" i="1"/>
  <c r="M340" i="1"/>
  <c r="P340" i="1" s="1"/>
  <c r="S345" i="1"/>
  <c r="M345" i="1"/>
  <c r="P345" i="1" s="1"/>
  <c r="S262" i="1"/>
  <c r="M262" i="1"/>
  <c r="P262" i="1" s="1"/>
  <c r="S65" i="1"/>
  <c r="M65" i="1"/>
  <c r="P65" i="1" s="1"/>
  <c r="S244" i="1"/>
  <c r="M244" i="1"/>
  <c r="P244" i="1" s="1"/>
  <c r="S322" i="1"/>
  <c r="M322" i="1"/>
  <c r="P322" i="1" s="1"/>
  <c r="S253" i="1"/>
  <c r="M253" i="1"/>
  <c r="P253" i="1" s="1"/>
  <c r="S39" i="1"/>
  <c r="M39" i="1"/>
  <c r="P39" i="1" s="1"/>
  <c r="S43" i="1"/>
  <c r="M43" i="1"/>
  <c r="P43" i="1" s="1"/>
  <c r="S368" i="1"/>
  <c r="M368" i="1"/>
  <c r="P368" i="1" s="1"/>
  <c r="S335" i="1"/>
  <c r="M335" i="1"/>
  <c r="P335" i="1" s="1"/>
  <c r="S309" i="1"/>
  <c r="M309" i="1"/>
  <c r="P309" i="1" s="1"/>
  <c r="S119" i="1"/>
  <c r="M119" i="1"/>
  <c r="P119" i="1" s="1"/>
  <c r="S275" i="1"/>
  <c r="M275" i="1"/>
  <c r="P275" i="1" s="1"/>
  <c r="S60" i="1"/>
  <c r="M60" i="1"/>
  <c r="P60" i="1" s="1"/>
  <c r="S131" i="1"/>
  <c r="M131" i="1"/>
  <c r="P131" i="1" s="1"/>
  <c r="S323" i="1"/>
  <c r="M323" i="1"/>
  <c r="P323" i="1" s="1"/>
  <c r="S41" i="1"/>
  <c r="M41" i="1"/>
  <c r="P41" i="1" s="1"/>
  <c r="S80" i="1"/>
  <c r="M80" i="1"/>
  <c r="P80" i="1" s="1"/>
  <c r="S51" i="1"/>
  <c r="M51" i="1"/>
  <c r="P51" i="1" s="1"/>
  <c r="S189" i="1"/>
  <c r="M189" i="1"/>
  <c r="P189" i="1" s="1"/>
  <c r="S46" i="1"/>
  <c r="M46" i="1"/>
  <c r="P46" i="1" s="1"/>
  <c r="S9" i="1"/>
  <c r="M9" i="1"/>
  <c r="P9" i="1" s="1"/>
  <c r="S164" i="1"/>
  <c r="M164" i="1"/>
  <c r="P164" i="1" s="1"/>
  <c r="S353" i="1"/>
  <c r="M353" i="1"/>
  <c r="P353" i="1" s="1"/>
  <c r="S268" i="1"/>
  <c r="M268" i="1"/>
  <c r="P268" i="1" s="1"/>
  <c r="S385" i="1"/>
  <c r="M385" i="1"/>
  <c r="P385" i="1" s="1"/>
  <c r="S346" i="1"/>
  <c r="M346" i="1"/>
  <c r="P346" i="1" s="1"/>
  <c r="S137" i="1"/>
  <c r="M137" i="1"/>
  <c r="P137" i="1" s="1"/>
  <c r="S280" i="1"/>
  <c r="M280" i="1"/>
  <c r="P280" i="1" s="1"/>
  <c r="S372" i="1"/>
  <c r="M372" i="1"/>
  <c r="P372" i="1" s="1"/>
  <c r="S84" i="1"/>
  <c r="M84" i="1"/>
  <c r="P84" i="1" s="1"/>
  <c r="S180" i="1"/>
  <c r="M180" i="1"/>
  <c r="P180" i="1" s="1"/>
  <c r="S418" i="1"/>
  <c r="M418" i="1"/>
  <c r="P418" i="1" s="1"/>
  <c r="S102" i="1"/>
  <c r="M102" i="1"/>
  <c r="P102" i="1" s="1"/>
  <c r="S336" i="1"/>
  <c r="M336" i="1"/>
  <c r="P336" i="1" s="1"/>
  <c r="S230" i="1"/>
  <c r="M230" i="1"/>
  <c r="P230" i="1" s="1"/>
  <c r="S279" i="1"/>
  <c r="M279" i="1"/>
  <c r="P279" i="1" s="1"/>
  <c r="S240" i="1"/>
  <c r="M240" i="1"/>
  <c r="P240" i="1" s="1"/>
  <c r="S29" i="1"/>
  <c r="M29" i="1"/>
  <c r="P29" i="1" s="1"/>
  <c r="S173" i="1"/>
  <c r="M173" i="1"/>
  <c r="P173" i="1" s="1"/>
  <c r="S155" i="1"/>
  <c r="M155" i="1"/>
  <c r="P155" i="1" s="1"/>
  <c r="S55" i="1"/>
  <c r="M55" i="1"/>
  <c r="P55" i="1" s="1"/>
  <c r="S100" i="1"/>
  <c r="M100" i="1"/>
  <c r="P100" i="1" s="1"/>
  <c r="S213" i="1"/>
  <c r="M213" i="1"/>
  <c r="P213" i="1" s="1"/>
  <c r="S331" i="1"/>
  <c r="M331" i="1"/>
  <c r="P331" i="1" s="1"/>
  <c r="S221" i="1"/>
  <c r="M221" i="1"/>
  <c r="P221" i="1" s="1"/>
  <c r="S226" i="1"/>
  <c r="M226" i="1"/>
  <c r="P226" i="1" s="1"/>
  <c r="S72" i="1"/>
  <c r="M72" i="1"/>
  <c r="P72" i="1" s="1"/>
  <c r="S231" i="1"/>
  <c r="M231" i="1"/>
  <c r="P231" i="1" s="1"/>
  <c r="S74" i="1"/>
  <c r="M74" i="1"/>
  <c r="P74" i="1" s="1"/>
  <c r="S2" i="1"/>
  <c r="M2" i="1"/>
  <c r="R142" i="1"/>
  <c r="S142" i="1"/>
  <c r="I22" i="1"/>
  <c r="I200" i="1"/>
  <c r="I121" i="1"/>
  <c r="I92" i="1"/>
  <c r="I57" i="1"/>
  <c r="I373" i="1"/>
  <c r="I186" i="1"/>
  <c r="I6" i="1"/>
  <c r="I95" i="1"/>
  <c r="I27" i="1"/>
  <c r="I314" i="1"/>
  <c r="I151" i="1"/>
  <c r="I338" i="1"/>
  <c r="I54" i="1"/>
  <c r="I292" i="1"/>
  <c r="I396" i="1"/>
  <c r="I191" i="1"/>
  <c r="I198" i="1"/>
  <c r="I115" i="1"/>
  <c r="I177" i="1"/>
  <c r="I208" i="1"/>
  <c r="I366" i="1"/>
  <c r="I351" i="1"/>
  <c r="I334" i="1"/>
  <c r="I49" i="1"/>
  <c r="I228" i="1"/>
  <c r="I414" i="1"/>
  <c r="I59" i="1"/>
  <c r="I350" i="1"/>
  <c r="I133" i="1"/>
  <c r="I35" i="1"/>
  <c r="I236" i="1"/>
  <c r="I264" i="1"/>
  <c r="I400" i="1"/>
  <c r="I378" i="1"/>
  <c r="I158" i="1"/>
  <c r="I36" i="1"/>
  <c r="I17" i="1"/>
  <c r="I281" i="1"/>
  <c r="I357" i="1"/>
  <c r="I360" i="1"/>
  <c r="I347" i="1"/>
  <c r="I330" i="1"/>
  <c r="I30" i="1"/>
  <c r="I7" i="1"/>
  <c r="I176" i="1"/>
  <c r="I388" i="1"/>
  <c r="I328" i="1"/>
  <c r="I349" i="1"/>
  <c r="I129" i="1"/>
  <c r="I31" i="1"/>
  <c r="I247" i="1"/>
  <c r="I327" i="1"/>
  <c r="I98" i="1"/>
  <c r="I272" i="1"/>
  <c r="I358" i="1"/>
  <c r="I82" i="1"/>
  <c r="I138" i="1"/>
  <c r="I86" i="1"/>
  <c r="I42" i="1"/>
  <c r="I265" i="1"/>
  <c r="I203" i="1"/>
  <c r="I187" i="1"/>
  <c r="I238" i="1"/>
  <c r="I63" i="1"/>
  <c r="I401" i="1"/>
  <c r="I379" i="1"/>
  <c r="I289" i="1"/>
  <c r="I161" i="1"/>
  <c r="I211" i="1"/>
  <c r="I105" i="1"/>
  <c r="I267" i="1"/>
  <c r="I85" i="1"/>
  <c r="I270" i="1"/>
  <c r="I56" i="1"/>
  <c r="I344" i="1"/>
  <c r="I101" i="1"/>
  <c r="I332" i="1"/>
  <c r="I376" i="1"/>
  <c r="I204" i="1"/>
  <c r="I413" i="1"/>
  <c r="I232" i="1"/>
  <c r="I75" i="1"/>
  <c r="I313" i="1"/>
  <c r="I81" i="1"/>
  <c r="I201" i="1"/>
  <c r="I271" i="1"/>
  <c r="I343" i="1"/>
  <c r="I311" i="1"/>
  <c r="I299" i="1"/>
  <c r="I356" i="1"/>
  <c r="I387" i="1"/>
  <c r="I76" i="1"/>
  <c r="I219" i="1"/>
  <c r="I197" i="1"/>
  <c r="I246" i="1"/>
  <c r="I384" i="1"/>
  <c r="I37" i="1"/>
  <c r="I124" i="1"/>
  <c r="I149" i="1"/>
  <c r="I337" i="1"/>
  <c r="I181" i="1"/>
  <c r="I237" i="1"/>
  <c r="I45" i="1"/>
  <c r="I285" i="1"/>
  <c r="I69" i="1"/>
  <c r="I91" i="1"/>
  <c r="I141" i="1"/>
  <c r="I18" i="1"/>
  <c r="I26" i="1"/>
  <c r="I305" i="1"/>
  <c r="I402" i="1"/>
  <c r="I116" i="1"/>
  <c r="I386" i="1"/>
  <c r="I361" i="1"/>
  <c r="I168" i="1"/>
  <c r="I64" i="1"/>
  <c r="I50" i="1"/>
  <c r="I316" i="1"/>
  <c r="I147" i="1"/>
  <c r="I301" i="1"/>
  <c r="I32" i="1"/>
  <c r="I53" i="1"/>
  <c r="I224" i="1"/>
  <c r="I159" i="1"/>
  <c r="I209" i="1"/>
  <c r="I61" i="1"/>
  <c r="I190" i="1"/>
  <c r="I196" i="1"/>
  <c r="I87" i="1"/>
  <c r="I324" i="1"/>
  <c r="I416" i="1"/>
  <c r="I294" i="1"/>
  <c r="I298" i="1"/>
  <c r="I170" i="1"/>
  <c r="I112" i="1"/>
  <c r="I88" i="1"/>
  <c r="I251" i="1"/>
  <c r="I185" i="1"/>
  <c r="I144" i="1"/>
  <c r="I78" i="1"/>
  <c r="I243" i="1"/>
  <c r="I245" i="1"/>
  <c r="I157" i="1"/>
  <c r="I140" i="1"/>
  <c r="I278" i="1"/>
  <c r="I79" i="1"/>
  <c r="I202" i="1"/>
  <c r="I97" i="1"/>
  <c r="I215" i="1"/>
  <c r="I302" i="1"/>
  <c r="I315" i="1"/>
  <c r="I174" i="1"/>
  <c r="I120" i="1"/>
  <c r="I38" i="1"/>
  <c r="I235" i="1"/>
  <c r="I370" i="1"/>
  <c r="I71" i="1"/>
  <c r="I255" i="1"/>
  <c r="I260" i="1"/>
  <c r="I303" i="1"/>
  <c r="I223" i="1"/>
  <c r="I8" i="1"/>
  <c r="I206" i="1"/>
  <c r="I160" i="1"/>
  <c r="I420" i="1"/>
  <c r="I103" i="1"/>
  <c r="I195" i="1"/>
  <c r="I287" i="1"/>
  <c r="I34" i="1"/>
  <c r="I207" i="1"/>
  <c r="I364" i="1"/>
  <c r="I225" i="1"/>
  <c r="I127" i="1"/>
  <c r="I363" i="1"/>
  <c r="I273" i="1"/>
  <c r="I52" i="1"/>
  <c r="I20" i="1"/>
  <c r="I319" i="1"/>
  <c r="I13" i="1"/>
  <c r="I277" i="1"/>
  <c r="I25" i="1"/>
  <c r="I310" i="1"/>
  <c r="I359" i="1"/>
  <c r="I362" i="1"/>
  <c r="I295" i="1"/>
  <c r="I28" i="1"/>
  <c r="I47" i="1"/>
  <c r="I153" i="1"/>
  <c r="I382" i="1"/>
  <c r="I389" i="1"/>
  <c r="I395" i="1"/>
  <c r="I217" i="1"/>
  <c r="I150" i="1"/>
  <c r="I113" i="1"/>
  <c r="I117" i="1"/>
  <c r="I252" i="1"/>
  <c r="I233" i="1"/>
  <c r="I348" i="1"/>
  <c r="I62" i="1"/>
  <c r="I48" i="1"/>
  <c r="I68" i="1"/>
  <c r="I383" i="1"/>
  <c r="I276" i="1"/>
  <c r="I365" i="1"/>
  <c r="I399" i="1"/>
  <c r="I154" i="1"/>
  <c r="I257" i="1"/>
  <c r="I398" i="1"/>
  <c r="I107" i="1"/>
  <c r="I111" i="1"/>
  <c r="I135" i="1"/>
  <c r="I178" i="1"/>
  <c r="I184" i="1"/>
  <c r="I188" i="1"/>
  <c r="I171" i="1"/>
  <c r="I339" i="1"/>
  <c r="I234" i="1"/>
  <c r="I297" i="1"/>
  <c r="I369" i="1"/>
  <c r="I286" i="1"/>
  <c r="I70" i="1"/>
  <c r="I326" i="1"/>
  <c r="I256" i="1"/>
  <c r="I259" i="1"/>
  <c r="I104" i="1"/>
  <c r="I283" i="1"/>
  <c r="I405" i="1"/>
  <c r="I381" i="1"/>
  <c r="I342" i="1"/>
  <c r="I40" i="1"/>
  <c r="I306" i="1"/>
  <c r="I352" i="1"/>
  <c r="I194" i="1"/>
  <c r="I210" i="1"/>
  <c r="I284" i="1"/>
  <c r="I290" i="1"/>
  <c r="I406" i="1"/>
  <c r="I329" i="1"/>
  <c r="I408" i="1"/>
  <c r="I66" i="1"/>
  <c r="I248" i="1"/>
  <c r="I179" i="1"/>
  <c r="I417" i="1"/>
  <c r="I214" i="1"/>
  <c r="I169" i="1"/>
  <c r="I222" i="1"/>
  <c r="I227" i="1"/>
  <c r="I325" i="1"/>
  <c r="I96" i="1"/>
  <c r="I19" i="1"/>
  <c r="I44" i="1"/>
  <c r="I371" i="1"/>
  <c r="I404" i="1"/>
  <c r="I411" i="1"/>
  <c r="I12" i="1"/>
  <c r="I58" i="1"/>
  <c r="I23" i="1"/>
  <c r="I148" i="1"/>
  <c r="I172" i="1"/>
  <c r="I33" i="1"/>
  <c r="I288" i="1"/>
  <c r="I182" i="1"/>
  <c r="I125" i="1"/>
  <c r="I193" i="1"/>
  <c r="I118" i="1"/>
  <c r="I162" i="1"/>
  <c r="I261" i="1"/>
  <c r="I266" i="1"/>
  <c r="I308" i="1"/>
  <c r="I380" i="1"/>
  <c r="I11" i="1"/>
  <c r="I390" i="1"/>
  <c r="I312" i="1"/>
  <c r="I375" i="1"/>
  <c r="I10" i="1"/>
  <c r="I293" i="1"/>
  <c r="I166" i="1"/>
  <c r="I304" i="1"/>
  <c r="I67" i="1"/>
  <c r="I410" i="1"/>
  <c r="I93" i="1"/>
  <c r="I391" i="1"/>
  <c r="I21" i="1"/>
  <c r="I241" i="1"/>
  <c r="I109" i="1"/>
  <c r="I320" i="1"/>
  <c r="I175" i="1"/>
  <c r="I415" i="1"/>
  <c r="I123" i="1"/>
  <c r="I394" i="1"/>
  <c r="I212" i="1"/>
  <c r="I218" i="1"/>
  <c r="I165" i="1"/>
  <c r="I229" i="1"/>
  <c r="I5" i="1"/>
  <c r="I24" i="1"/>
  <c r="I106" i="1"/>
  <c r="I282" i="1"/>
  <c r="I146" i="1"/>
  <c r="I83" i="1"/>
  <c r="I128" i="1"/>
  <c r="I403" i="1"/>
  <c r="I367" i="1"/>
  <c r="I4" i="1"/>
  <c r="I354" i="1"/>
  <c r="I318" i="1"/>
  <c r="I205" i="1"/>
  <c r="I254" i="1"/>
  <c r="I163" i="1"/>
  <c r="I145" i="1"/>
  <c r="I220" i="1"/>
  <c r="I110" i="1"/>
  <c r="I407" i="1"/>
  <c r="I249" i="1"/>
  <c r="I15" i="1"/>
  <c r="I2" i="1"/>
  <c r="I300" i="1"/>
  <c r="I108" i="1"/>
  <c r="I134" i="1"/>
  <c r="I89" i="1"/>
  <c r="I94" i="1"/>
  <c r="I392" i="1"/>
  <c r="I397" i="1"/>
  <c r="I192" i="1"/>
  <c r="I377" i="1"/>
  <c r="I269" i="1"/>
  <c r="I250" i="1"/>
  <c r="I183" i="1"/>
  <c r="I143" i="1"/>
  <c r="I130" i="1"/>
  <c r="I90" i="1"/>
  <c r="I258" i="1"/>
  <c r="I77" i="1"/>
  <c r="I242" i="1"/>
  <c r="I317" i="1"/>
  <c r="I321" i="1"/>
  <c r="I274" i="1"/>
  <c r="I99" i="1"/>
  <c r="I296" i="1"/>
  <c r="I307" i="1"/>
  <c r="I340" i="1"/>
  <c r="I345" i="1"/>
  <c r="I262" i="1"/>
  <c r="I65" i="1"/>
  <c r="I244" i="1"/>
  <c r="I322" i="1"/>
  <c r="I253" i="1"/>
  <c r="I39" i="1"/>
  <c r="I43" i="1"/>
  <c r="I368" i="1"/>
  <c r="I335" i="1"/>
  <c r="I309" i="1"/>
  <c r="I119" i="1"/>
  <c r="I275" i="1"/>
  <c r="I60" i="1"/>
  <c r="I14" i="1"/>
  <c r="I341" i="1"/>
  <c r="I419" i="1"/>
  <c r="I199" i="1"/>
  <c r="I393" i="1"/>
  <c r="I156" i="1"/>
  <c r="I132" i="1"/>
  <c r="I412" i="1"/>
  <c r="I333" i="1"/>
  <c r="I3" i="1"/>
  <c r="I263" i="1"/>
  <c r="I131" i="1"/>
  <c r="I114" i="1"/>
  <c r="I323" i="1"/>
  <c r="I291" i="1"/>
  <c r="I41" i="1"/>
  <c r="I216" i="1"/>
  <c r="I80" i="1"/>
  <c r="I355" i="1"/>
  <c r="I51" i="1"/>
  <c r="I73" i="1"/>
  <c r="I16" i="1"/>
  <c r="I189" i="1"/>
  <c r="I167" i="1"/>
  <c r="I46" i="1"/>
  <c r="I152" i="1"/>
  <c r="I9" i="1"/>
  <c r="I139" i="1"/>
  <c r="I164" i="1"/>
  <c r="I239" i="1"/>
  <c r="I353" i="1"/>
  <c r="I268" i="1"/>
  <c r="I409" i="1"/>
  <c r="I385" i="1"/>
  <c r="I122" i="1"/>
  <c r="I346" i="1"/>
  <c r="I374" i="1"/>
  <c r="I137" i="1"/>
  <c r="I126" i="1"/>
  <c r="I280" i="1"/>
  <c r="I372" i="1"/>
  <c r="I84" i="1"/>
  <c r="I136" i="1"/>
  <c r="I180" i="1"/>
  <c r="I418" i="1"/>
  <c r="I102" i="1"/>
  <c r="I336" i="1"/>
  <c r="I230" i="1"/>
  <c r="I279" i="1"/>
  <c r="I240" i="1"/>
  <c r="I29" i="1"/>
  <c r="I173" i="1"/>
  <c r="I155" i="1"/>
  <c r="I55" i="1"/>
  <c r="I100" i="1"/>
  <c r="I213" i="1"/>
  <c r="I331" i="1"/>
  <c r="I221" i="1"/>
  <c r="I226" i="1"/>
  <c r="I72" i="1"/>
  <c r="I231" i="1"/>
  <c r="I74" i="1"/>
  <c r="I142" i="1"/>
  <c r="P2" i="1" l="1"/>
  <c r="R2" i="1" s="1"/>
  <c r="R226" i="1"/>
  <c r="R136" i="1"/>
  <c r="R9" i="1"/>
  <c r="R119" i="1"/>
  <c r="R274" i="1"/>
  <c r="R94" i="1"/>
  <c r="R354" i="1"/>
  <c r="R320" i="1"/>
  <c r="R304" i="1"/>
  <c r="R411" i="1"/>
  <c r="R128" i="1"/>
  <c r="R238" i="1"/>
  <c r="R171" i="1"/>
  <c r="R62" i="1"/>
  <c r="R287" i="1"/>
  <c r="R303" i="1"/>
  <c r="R140" i="1"/>
  <c r="R237" i="1"/>
  <c r="R30" i="1"/>
  <c r="R59" i="1"/>
  <c r="R151" i="1"/>
  <c r="R24" i="1"/>
  <c r="R147" i="1"/>
  <c r="R352" i="1"/>
  <c r="R3" i="1"/>
  <c r="R221" i="1"/>
  <c r="R240" i="1"/>
  <c r="R84" i="1"/>
  <c r="R385" i="1"/>
  <c r="R152" i="1"/>
  <c r="R80" i="1"/>
  <c r="R361" i="1"/>
  <c r="R309" i="1"/>
  <c r="R65" i="1"/>
  <c r="R321" i="1"/>
  <c r="R183" i="1"/>
  <c r="R89" i="1"/>
  <c r="R110" i="1"/>
  <c r="R4" i="1"/>
  <c r="R271" i="1"/>
  <c r="R109" i="1"/>
  <c r="R166" i="1"/>
  <c r="R308" i="1"/>
  <c r="R288" i="1"/>
  <c r="R404" i="1"/>
  <c r="R169" i="1"/>
  <c r="R389" i="1"/>
  <c r="R124" i="1"/>
  <c r="R40" i="1"/>
  <c r="R326" i="1"/>
  <c r="R188" i="1"/>
  <c r="R154" i="1"/>
  <c r="R348" i="1"/>
  <c r="R382" i="1"/>
  <c r="R313" i="1"/>
  <c r="R195" i="1"/>
  <c r="R260" i="1"/>
  <c r="R315" i="1"/>
  <c r="R157" i="1"/>
  <c r="R112" i="1"/>
  <c r="R190" i="1"/>
  <c r="R246" i="1"/>
  <c r="R31" i="1"/>
  <c r="R330" i="1"/>
  <c r="R378" i="1"/>
  <c r="R414" i="1"/>
  <c r="R115" i="1"/>
  <c r="R314" i="1"/>
  <c r="R329" i="1"/>
  <c r="R186" i="1"/>
  <c r="R319" i="1"/>
  <c r="R20" i="1"/>
  <c r="R194" i="1"/>
  <c r="R212" i="1"/>
  <c r="R14" i="1"/>
  <c r="R28" i="1"/>
  <c r="R343" i="1"/>
  <c r="R29" i="1"/>
  <c r="R122" i="1"/>
  <c r="R355" i="1"/>
  <c r="R47" i="1"/>
  <c r="R244" i="1"/>
  <c r="R143" i="1"/>
  <c r="R407" i="1"/>
  <c r="R76" i="1"/>
  <c r="R380" i="1"/>
  <c r="R182" i="1"/>
  <c r="R222" i="1"/>
  <c r="R45" i="1"/>
  <c r="R256" i="1"/>
  <c r="R257" i="1"/>
  <c r="R395" i="1"/>
  <c r="R387" i="1"/>
  <c r="R174" i="1"/>
  <c r="R88" i="1"/>
  <c r="R196" i="1"/>
  <c r="R247" i="1"/>
  <c r="R158" i="1"/>
  <c r="R177" i="1"/>
  <c r="R106" i="1"/>
  <c r="R290" i="1"/>
  <c r="R316" i="1"/>
  <c r="R394" i="1"/>
  <c r="R356" i="1"/>
  <c r="R331" i="1"/>
  <c r="R279" i="1"/>
  <c r="R372" i="1"/>
  <c r="R409" i="1"/>
  <c r="R46" i="1"/>
  <c r="R216" i="1"/>
  <c r="R285" i="1"/>
  <c r="R335" i="1"/>
  <c r="R262" i="1"/>
  <c r="R317" i="1"/>
  <c r="R250" i="1"/>
  <c r="R134" i="1"/>
  <c r="R220" i="1"/>
  <c r="R367" i="1"/>
  <c r="R204" i="1"/>
  <c r="R241" i="1"/>
  <c r="R293" i="1"/>
  <c r="R266" i="1"/>
  <c r="R33" i="1"/>
  <c r="R371" i="1"/>
  <c r="R214" i="1"/>
  <c r="R295" i="1"/>
  <c r="R197" i="1"/>
  <c r="R342" i="1"/>
  <c r="R70" i="1"/>
  <c r="R184" i="1"/>
  <c r="R399" i="1"/>
  <c r="R233" i="1"/>
  <c r="R362" i="1"/>
  <c r="R344" i="1"/>
  <c r="R103" i="1"/>
  <c r="R255" i="1"/>
  <c r="R302" i="1"/>
  <c r="R245" i="1"/>
  <c r="R170" i="1"/>
  <c r="R61" i="1"/>
  <c r="R311" i="1"/>
  <c r="R129" i="1"/>
  <c r="R347" i="1"/>
  <c r="R400" i="1"/>
  <c r="R228" i="1"/>
  <c r="R198" i="1"/>
  <c r="R27" i="1"/>
  <c r="R63" i="1"/>
  <c r="R13" i="1"/>
  <c r="R301" i="1"/>
  <c r="R92" i="1"/>
  <c r="R218" i="1"/>
  <c r="R363" i="1"/>
  <c r="R272" i="1"/>
  <c r="R83" i="1"/>
  <c r="R75" i="1"/>
  <c r="R213" i="1"/>
  <c r="R230" i="1"/>
  <c r="R280" i="1"/>
  <c r="R268" i="1"/>
  <c r="R167" i="1"/>
  <c r="R41" i="1"/>
  <c r="R219" i="1"/>
  <c r="R368" i="1"/>
  <c r="R345" i="1"/>
  <c r="R242" i="1"/>
  <c r="R269" i="1"/>
  <c r="R108" i="1"/>
  <c r="R145" i="1"/>
  <c r="R153" i="1"/>
  <c r="R85" i="1"/>
  <c r="R21" i="1"/>
  <c r="R10" i="1"/>
  <c r="R261" i="1"/>
  <c r="R172" i="1"/>
  <c r="R44" i="1"/>
  <c r="R417" i="1"/>
  <c r="R310" i="1"/>
  <c r="R299" i="1"/>
  <c r="R381" i="1"/>
  <c r="R286" i="1"/>
  <c r="R178" i="1"/>
  <c r="R365" i="1"/>
  <c r="R252" i="1"/>
  <c r="R333" i="1"/>
  <c r="R211" i="1"/>
  <c r="R420" i="1"/>
  <c r="R71" i="1"/>
  <c r="R215" i="1"/>
  <c r="R243" i="1"/>
  <c r="R298" i="1"/>
  <c r="R209" i="1"/>
  <c r="R81" i="1"/>
  <c r="R349" i="1"/>
  <c r="R360" i="1"/>
  <c r="R264" i="1"/>
  <c r="R49" i="1"/>
  <c r="R191" i="1"/>
  <c r="R187" i="1"/>
  <c r="R277" i="1"/>
  <c r="R156" i="1"/>
  <c r="R393" i="1"/>
  <c r="R199" i="1"/>
  <c r="R419" i="1"/>
  <c r="R341" i="1"/>
  <c r="R225" i="1"/>
  <c r="R386" i="1"/>
  <c r="R413" i="1"/>
  <c r="R336" i="1"/>
  <c r="R353" i="1"/>
  <c r="R291" i="1"/>
  <c r="R232" i="1"/>
  <c r="R43" i="1"/>
  <c r="R77" i="1"/>
  <c r="R377" i="1"/>
  <c r="R300" i="1"/>
  <c r="R163" i="1"/>
  <c r="R359" i="1"/>
  <c r="R289" i="1"/>
  <c r="R391" i="1"/>
  <c r="R375" i="1"/>
  <c r="R162" i="1"/>
  <c r="R148" i="1"/>
  <c r="R19" i="1"/>
  <c r="R179" i="1"/>
  <c r="R146" i="1"/>
  <c r="R201" i="1"/>
  <c r="R405" i="1"/>
  <c r="R369" i="1"/>
  <c r="R135" i="1"/>
  <c r="R276" i="1"/>
  <c r="R117" i="1"/>
  <c r="R116" i="1"/>
  <c r="R401" i="1"/>
  <c r="R160" i="1"/>
  <c r="R370" i="1"/>
  <c r="R97" i="1"/>
  <c r="R78" i="1"/>
  <c r="R294" i="1"/>
  <c r="R159" i="1"/>
  <c r="R101" i="1"/>
  <c r="R328" i="1"/>
  <c r="R357" i="1"/>
  <c r="R236" i="1"/>
  <c r="R334" i="1"/>
  <c r="R396" i="1"/>
  <c r="R95" i="1"/>
  <c r="R53" i="1"/>
  <c r="R32" i="1"/>
  <c r="R57" i="1"/>
  <c r="R165" i="1"/>
  <c r="R121" i="1"/>
  <c r="R358" i="1"/>
  <c r="R306" i="1"/>
  <c r="R141" i="1"/>
  <c r="R332" i="1"/>
  <c r="R100" i="1"/>
  <c r="R126" i="1"/>
  <c r="R189" i="1"/>
  <c r="R340" i="1"/>
  <c r="R74" i="1"/>
  <c r="R55" i="1"/>
  <c r="R102" i="1"/>
  <c r="R137" i="1"/>
  <c r="R239" i="1"/>
  <c r="R16" i="1"/>
  <c r="R323" i="1"/>
  <c r="R267" i="1"/>
  <c r="R39" i="1"/>
  <c r="R307" i="1"/>
  <c r="R258" i="1"/>
  <c r="R192" i="1"/>
  <c r="R254" i="1"/>
  <c r="R224" i="1"/>
  <c r="R123" i="1"/>
  <c r="R93" i="1"/>
  <c r="R312" i="1"/>
  <c r="R118" i="1"/>
  <c r="R23" i="1"/>
  <c r="R96" i="1"/>
  <c r="R248" i="1"/>
  <c r="R25" i="1"/>
  <c r="R376" i="1"/>
  <c r="R283" i="1"/>
  <c r="R297" i="1"/>
  <c r="R111" i="1"/>
  <c r="R383" i="1"/>
  <c r="R113" i="1"/>
  <c r="R91" i="1"/>
  <c r="R364" i="1"/>
  <c r="R206" i="1"/>
  <c r="R235" i="1"/>
  <c r="R202" i="1"/>
  <c r="R144" i="1"/>
  <c r="R416" i="1"/>
  <c r="R408" i="1"/>
  <c r="R105" i="1"/>
  <c r="R388" i="1"/>
  <c r="R281" i="1"/>
  <c r="R35" i="1"/>
  <c r="R351" i="1"/>
  <c r="R292" i="1"/>
  <c r="R412" i="1"/>
  <c r="R406" i="1"/>
  <c r="R373" i="1"/>
  <c r="R229" i="1"/>
  <c r="R210" i="1"/>
  <c r="R273" i="1"/>
  <c r="R200" i="1"/>
  <c r="R168" i="1"/>
  <c r="R69" i="1"/>
  <c r="R270" i="1"/>
  <c r="R231" i="1"/>
  <c r="R155" i="1"/>
  <c r="R418" i="1"/>
  <c r="R374" i="1"/>
  <c r="R164" i="1"/>
  <c r="R73" i="1"/>
  <c r="R114" i="1"/>
  <c r="R60" i="1"/>
  <c r="R253" i="1"/>
  <c r="R296" i="1"/>
  <c r="R90" i="1"/>
  <c r="R397" i="1"/>
  <c r="R15" i="1"/>
  <c r="R205" i="1"/>
  <c r="R305" i="1"/>
  <c r="R415" i="1"/>
  <c r="R410" i="1"/>
  <c r="R390" i="1"/>
  <c r="R193" i="1"/>
  <c r="R58" i="1"/>
  <c r="R325" i="1"/>
  <c r="R403" i="1"/>
  <c r="R402" i="1"/>
  <c r="R56" i="1"/>
  <c r="R104" i="1"/>
  <c r="R234" i="1"/>
  <c r="R107" i="1"/>
  <c r="R68" i="1"/>
  <c r="R150" i="1"/>
  <c r="R181" i="1"/>
  <c r="R207" i="1"/>
  <c r="R8" i="1"/>
  <c r="R38" i="1"/>
  <c r="R79" i="1"/>
  <c r="R185" i="1"/>
  <c r="R324" i="1"/>
  <c r="R282" i="1"/>
  <c r="R98" i="1"/>
  <c r="R176" i="1"/>
  <c r="R17" i="1"/>
  <c r="R133" i="1"/>
  <c r="R366" i="1"/>
  <c r="R54" i="1"/>
  <c r="R203" i="1"/>
  <c r="R132" i="1"/>
  <c r="R5" i="1"/>
  <c r="R86" i="1"/>
  <c r="R138" i="1"/>
  <c r="R50" i="1"/>
  <c r="R64" i="1"/>
  <c r="R22" i="1"/>
  <c r="R149" i="1"/>
  <c r="R379" i="1"/>
  <c r="R72" i="1"/>
  <c r="R173" i="1"/>
  <c r="R180" i="1"/>
  <c r="R346" i="1"/>
  <c r="R139" i="1"/>
  <c r="R51" i="1"/>
  <c r="R263" i="1"/>
  <c r="R275" i="1"/>
  <c r="R322" i="1"/>
  <c r="R99" i="1"/>
  <c r="R130" i="1"/>
  <c r="R392" i="1"/>
  <c r="R249" i="1"/>
  <c r="R318" i="1"/>
  <c r="R337" i="1"/>
  <c r="R175" i="1"/>
  <c r="R67" i="1"/>
  <c r="R11" i="1"/>
  <c r="R125" i="1"/>
  <c r="R12" i="1"/>
  <c r="R227" i="1"/>
  <c r="R66" i="1"/>
  <c r="R18" i="1"/>
  <c r="R161" i="1"/>
  <c r="R259" i="1"/>
  <c r="R339" i="1"/>
  <c r="R398" i="1"/>
  <c r="R48" i="1"/>
  <c r="R217" i="1"/>
  <c r="R37" i="1"/>
  <c r="R34" i="1"/>
  <c r="R223" i="1"/>
  <c r="R120" i="1"/>
  <c r="R278" i="1"/>
  <c r="R251" i="1"/>
  <c r="R87" i="1"/>
  <c r="R26" i="1"/>
  <c r="R327" i="1"/>
  <c r="R7" i="1"/>
  <c r="R36" i="1"/>
  <c r="R350" i="1"/>
  <c r="R208" i="1"/>
  <c r="R338" i="1"/>
  <c r="R6" i="1"/>
  <c r="R265" i="1"/>
  <c r="R42" i="1"/>
  <c r="R284" i="1"/>
  <c r="R52" i="1"/>
  <c r="R82" i="1"/>
  <c r="R127" i="1"/>
  <c r="R131" i="1"/>
  <c r="R384" i="1"/>
</calcChain>
</file>

<file path=xl/sharedStrings.xml><?xml version="1.0" encoding="utf-8"?>
<sst xmlns="http://schemas.openxmlformats.org/spreadsheetml/2006/main" count="13957" uniqueCount="616">
  <si>
    <t>Asset ID</t>
  </si>
  <si>
    <t>Equipment Installation Date</t>
  </si>
  <si>
    <t>Last Inspection</t>
  </si>
  <si>
    <t>Equipment Type</t>
  </si>
  <si>
    <t>Last Inspection Comment</t>
  </si>
  <si>
    <t>Work Order Rasised Date</t>
  </si>
  <si>
    <t>Type of WO</t>
  </si>
  <si>
    <t>WO Comment</t>
  </si>
  <si>
    <t>Rate of Corrosion mpy</t>
  </si>
  <si>
    <t>Equipmet Criticality</t>
  </si>
  <si>
    <t>Next Planned Manitenance</t>
  </si>
  <si>
    <t>corrosion was found with</t>
  </si>
  <si>
    <t xml:space="preserve">% degradation of </t>
  </si>
  <si>
    <t>on</t>
  </si>
  <si>
    <t>% of surface area</t>
  </si>
  <si>
    <t>Plant</t>
  </si>
  <si>
    <t>Asset Type</t>
  </si>
  <si>
    <t>Type of Corrosion</t>
  </si>
  <si>
    <t xml:space="preserve">Resolution Comment </t>
  </si>
  <si>
    <t>Timeline</t>
  </si>
  <si>
    <t>Approval time</t>
  </si>
  <si>
    <t>Production Loss</t>
  </si>
  <si>
    <t>Rate of Corrosion (mpy)</t>
  </si>
  <si>
    <t>AS0001</t>
  </si>
  <si>
    <t>Plant-A</t>
  </si>
  <si>
    <t>4 inch pipe</t>
  </si>
  <si>
    <t>High Corrosion</t>
  </si>
  <si>
    <t>Stress</t>
  </si>
  <si>
    <t xml:space="preserve">degradation of </t>
  </si>
  <si>
    <t>of surface area</t>
  </si>
  <si>
    <t>Stress corrosion was found with 0.35 degradation of  4 inch pipe on 0.55 of surface area</t>
  </si>
  <si>
    <t>Retrofitment</t>
  </si>
  <si>
    <t>The affected area will be repaired and reinforced.</t>
  </si>
  <si>
    <t>Low</t>
  </si>
  <si>
    <t>AS0002</t>
  </si>
  <si>
    <t>Equipment deformation Seen</t>
  </si>
  <si>
    <t>Erosion</t>
  </si>
  <si>
    <t>Erosion corrosion was found with 0.6 degradation of  4 inch pipe on 0.4 of surface area</t>
  </si>
  <si>
    <t>Replacement</t>
  </si>
  <si>
    <t>The pipe will be replaced to address the erosion corrosion issue.</t>
  </si>
  <si>
    <t>AS0003</t>
  </si>
  <si>
    <t>No Issue seen</t>
  </si>
  <si>
    <t>Atmospheric</t>
  </si>
  <si>
    <t>Atmospheric corrosion was found with 0 degradation of  4 inch pipe on 0 of surface area</t>
  </si>
  <si>
    <t>NA</t>
  </si>
  <si>
    <t>High</t>
  </si>
  <si>
    <t>AS0004</t>
  </si>
  <si>
    <t>Plant-B</t>
  </si>
  <si>
    <t>Pitting</t>
  </si>
  <si>
    <t>Pitting corrosion was found with 0 degradation of  4 inch pipe on 0 of surface area</t>
  </si>
  <si>
    <t>AS0005</t>
  </si>
  <si>
    <t>AS0006</t>
  </si>
  <si>
    <t>Pitting corrosion was found with 0.32 degradation of  4 inch pipe on 0.62 of surface area</t>
  </si>
  <si>
    <t>The corroded areas will be treated and reinforced.</t>
  </si>
  <si>
    <t>AS0007</t>
  </si>
  <si>
    <t>Plant-C</t>
  </si>
  <si>
    <t>Erosion corrosion was found with 0.53 degradation of  4 inch pipe on 0.38 of surface area</t>
  </si>
  <si>
    <t>AS0008</t>
  </si>
  <si>
    <t>Stress corrosion was found with 0 degradation of  4 inch pipe on 0 of surface area</t>
  </si>
  <si>
    <t>Medium</t>
  </si>
  <si>
    <t>Fatigue</t>
  </si>
  <si>
    <t>Fatigue corrosion was found with 0 degradation of  4 inch pipe on 0 of surface area</t>
  </si>
  <si>
    <t>Stress corrosion was found with 0.3 degradation of  4 inch pipe on 0.64 of surface area</t>
  </si>
  <si>
    <t>Atmospheric corrosion was found with 0.27 degradation of  4 inch pipe on 0.48 of surface area</t>
  </si>
  <si>
    <t>The affected area will be treated and reinforced.</t>
  </si>
  <si>
    <t>Erosion corrosion was found with 0 degradation of  4 inch pipe on 0 of surface area</t>
  </si>
  <si>
    <t>Pitting corrosion was found with 0.42 degradation of  4 inch pipe on 0.57 of surface area</t>
  </si>
  <si>
    <t>The affected area will be treated and the pipe will be replaced.</t>
  </si>
  <si>
    <t>Atmospheric corrosion was found with 0.25 degradation of  4 inch pipe on 0.3 of surface area</t>
  </si>
  <si>
    <t>Sign of Corrosion</t>
  </si>
  <si>
    <t>Pitting corrosion was found with 0.11 degradation of  4 inch pipe on 0.52 of surface area</t>
  </si>
  <si>
    <t>Maintenance</t>
  </si>
  <si>
    <t>Regular maintenance will be performed on the corroded areas.</t>
  </si>
  <si>
    <t>Pitting corrosion was found with 0.35 degradation of  4 inch pipe on 0.36 of surface area</t>
  </si>
  <si>
    <t>AS0009</t>
  </si>
  <si>
    <t>Pitting corrosion was found with 0.19 degradation of  4 inch pipe on 0.33 of surface area</t>
  </si>
  <si>
    <t>AS0010</t>
  </si>
  <si>
    <t>6 inch pipe</t>
  </si>
  <si>
    <t>Atmospheric corrosion was found with 0.25 degradation of  6 inch pipe on 0.41 of surface area</t>
  </si>
  <si>
    <t>AS0011</t>
  </si>
  <si>
    <t>Stress corrosion was found with 0.27 degradation of  6 inch pipe on 0.39 of surface area</t>
  </si>
  <si>
    <t>AS0012</t>
  </si>
  <si>
    <t>Pitting corrosion was found with 0.09 degradation of  6 inch pipe on 0.43 of surface area</t>
  </si>
  <si>
    <t>AS0013</t>
  </si>
  <si>
    <t>Erosion corrosion was found with 0 degradation of  6 inch pipe on 0 of surface area</t>
  </si>
  <si>
    <t>AS0014</t>
  </si>
  <si>
    <t>Fatigue corrosion was found with 0.11 degradation of  6 inch pipe on 0.38 of surface area</t>
  </si>
  <si>
    <t>Regular maintenance will be performed to address the fatigue corrosion.</t>
  </si>
  <si>
    <t>AS0015</t>
  </si>
  <si>
    <t>Atmospheric corrosion was found with 0 degradation of  6 inch pipe on 0 of surface area</t>
  </si>
  <si>
    <t>AS0016</t>
  </si>
  <si>
    <t>Fatigue corrosion was found with 0.45 degradation of  6 inch pipe on 0.43 of surface area</t>
  </si>
  <si>
    <t>The affected section of the pipe will be replaced to prevent further damage.</t>
  </si>
  <si>
    <t>AS0017</t>
  </si>
  <si>
    <t>Atmospheric corrosion was found with 0.54 degradation of  6 inch pipe on 0.55 of surface area</t>
  </si>
  <si>
    <t>The affected section of the pipe will be replaced to address corrosion.</t>
  </si>
  <si>
    <t>AS0018</t>
  </si>
  <si>
    <t>Erosion corrosion was found with 0.29 degradation of  6 inch pipe on 0.61 of surface area</t>
  </si>
  <si>
    <t>AS0019</t>
  </si>
  <si>
    <t>Stress corrosion was found with 0.43 degradation of  6 inch pipe on 0.46 of surface area</t>
  </si>
  <si>
    <t>Atmospheric corrosion was found with 0.42 degradation of  6 inch pipe on 0.47 of surface area</t>
  </si>
  <si>
    <t>Pitting corrosion was found with 0.35 degradation of  6 inch pipe on 0.52 of surface area</t>
  </si>
  <si>
    <t>Atmospheric corrosion was found with 0.47 degradation of  6 inch pipe on 0.41 of surface area</t>
  </si>
  <si>
    <t>Stress corrosion was found with 0 degradation of  6 inch pipe on 0 of surface area</t>
  </si>
  <si>
    <t>AS0020</t>
  </si>
  <si>
    <t>AS0021</t>
  </si>
  <si>
    <t>Centrifugal Compressor</t>
  </si>
  <si>
    <t>Pitting corrosion was found with 0 degradation of  Centrifugal Compressor on 0 of surface area</t>
  </si>
  <si>
    <t>AS0022</t>
  </si>
  <si>
    <t>Erosion corrosion was found with 0.27 degradation of  Centrifugal Compressor on 0.46 of surface area</t>
  </si>
  <si>
    <t>The affected area of the compressor will be repaired and reinforced.</t>
  </si>
  <si>
    <t>AS0023</t>
  </si>
  <si>
    <t>Fatigue corrosion was found with 0.15 degradation of  Centrifugal Compressor on 0.38 of surface area</t>
  </si>
  <si>
    <t>AS0024</t>
  </si>
  <si>
    <t>AS0025</t>
  </si>
  <si>
    <t>Stress corrosion was found with 0.3 degradation of  Centrifugal Compressor on 0.34 of surface area</t>
  </si>
  <si>
    <t>Atmospheric corrosion was found with 0.21 degradation of  Centrifugal Compressor on 0.46 of surface area</t>
  </si>
  <si>
    <t>Regular maintenance will be performed to address the corrosion.</t>
  </si>
  <si>
    <t>Pitting corrosion was found with 0.54 degradation of  Centrifugal Compressor on 0.56 of surface area</t>
  </si>
  <si>
    <t>The affected section of the compressor will be replaced.</t>
  </si>
  <si>
    <t>Fatigue corrosion was found with 0.07 degradation of  Centrifugal Compressor on 0.35 of surface area</t>
  </si>
  <si>
    <t>Stress corrosion was found with 0 degradation of  Centrifugal Compressor on 0 of surface area</t>
  </si>
  <si>
    <t>Pitting corrosion was found with 0.13 degradation of  Centrifugal Compressor on 0.56 of surface area</t>
  </si>
  <si>
    <t>Regular maintenance will be performed to address the pitting corrosion.</t>
  </si>
  <si>
    <t>Fatigue corrosion was found with 0 degradation of  Centrifugal Compressor on 0 of surface area</t>
  </si>
  <si>
    <t>Erosion corrosion was found with 0 degradation of  Centrifugal Compressor on 0 of surface area</t>
  </si>
  <si>
    <t>Pitting corrosion was found with 0.39 degradation of  Centrifugal Compressor on 0.61 of surface area</t>
  </si>
  <si>
    <t>Atmospheric corrosion was found with 0.28 degradation of  Centrifugal Compressor on 0.36 of surface area</t>
  </si>
  <si>
    <t>AS0026</t>
  </si>
  <si>
    <t>AS0027</t>
  </si>
  <si>
    <t>Centrifugal Pump</t>
  </si>
  <si>
    <t>Atmospheric corrosion was found with 0 degradation of  Centrifugal Pump on 0 of surface area</t>
  </si>
  <si>
    <t>AS0028</t>
  </si>
  <si>
    <t>Stress corrosion was found with 0 degradation of  Centrifugal Pump on 0 of surface area</t>
  </si>
  <si>
    <t>AS0029</t>
  </si>
  <si>
    <t>Atmospheric corrosion was found with 0.43 degradation of  Centrifugal Pump on 0.48 of surface area</t>
  </si>
  <si>
    <t>The affected section of the pump will be replaced.</t>
  </si>
  <si>
    <t>Pitting corrosion was found with 0.35 degradation of  Centrifugal Pump on 0.54 of surface area</t>
  </si>
  <si>
    <t>Erosion corrosion was found with 0.6 degradation of  Centrifugal Pump on 0.55 of surface area</t>
  </si>
  <si>
    <t>Fatigue corrosion was found with 0 degradation of  Centrifugal Pump on 0 of surface area</t>
  </si>
  <si>
    <t>Fatigue corrosion was found with 0.49 degradation of  Centrifugal Pump on 0.52 of surface area</t>
  </si>
  <si>
    <t>Pitting corrosion was found with 0.21 degradation of  Centrifugal Pump on 0.65 of surface area</t>
  </si>
  <si>
    <t>Erosion corrosion was found with 0 degradation of  Centrifugal Pump on 0 of surface area</t>
  </si>
  <si>
    <t>Fatigue corrosion was found with 0.4 degradation of  Centrifugal Pump on 0.63 of surface area</t>
  </si>
  <si>
    <t>Stress corrosion was found with 0.31 degradation of  Centrifugal Pump on 0.27 of surface area</t>
  </si>
  <si>
    <t>Pitting corrosion was found with 0.36 degradation of  Centrifugal Pump on 0.42 of surface area</t>
  </si>
  <si>
    <t>Atmospheric corrosion was found with 0.47 degradation of  Centrifugal Pump on 0.29 of surface area</t>
  </si>
  <si>
    <t>AS0030</t>
  </si>
  <si>
    <t>Stress corrosion was found with 0.21 degradation of  Centrifugal Pump on 0.6 of surface area</t>
  </si>
  <si>
    <t>Regular maintenance will be performed to address the stress corrosion.</t>
  </si>
  <si>
    <t>AS0031</t>
  </si>
  <si>
    <t>Check Valve</t>
  </si>
  <si>
    <t>Erosion corrosion was found with 0.14 degradation of  Check Valve on 0.61 of surface area</t>
  </si>
  <si>
    <t>Regular maintenance will be performed to address the erosion corrosion.</t>
  </si>
  <si>
    <t>AS0032</t>
  </si>
  <si>
    <t>Fatigue corrosion was found with 0.28 degradation of  Check Valve on 0.54 of surface area</t>
  </si>
  <si>
    <t>AS0033</t>
  </si>
  <si>
    <t>Pitting corrosion was found with 0 degradation of  Check Valve on 0 of surface area</t>
  </si>
  <si>
    <t>AS0034</t>
  </si>
  <si>
    <t>Erosion corrosion was found with 0.56 degradation of  Check Valve on 0.39 of surface area</t>
  </si>
  <si>
    <t>The affected section of the valve will be replaced.</t>
  </si>
  <si>
    <t>AS0035</t>
  </si>
  <si>
    <t>Stress corrosion was found with 0.4 degradation of  Check Valve on 0.32 of surface area</t>
  </si>
  <si>
    <t>AS0036</t>
  </si>
  <si>
    <t>Stress corrosion was found with 0 degradation of  Check Valve on 0 of surface area</t>
  </si>
  <si>
    <t>Atmospheric corrosion was found with 0 degradation of  Check Valve on 0 of surface area</t>
  </si>
  <si>
    <t>Stress corrosion was found with 0.53 degradation of  Check Valve on 0.53 of surface area</t>
  </si>
  <si>
    <t>Stress corrosion was found with 0.28 degradation of  Check Valve on 0.36 of surface area</t>
  </si>
  <si>
    <t>Stress corrosion was found with 0.47 degradation of  Check Valve on 0.59 of surface area</t>
  </si>
  <si>
    <t>Atmospheric corrosion was found with 0.25 degradation of  Check Valve on 0.55 of surface area</t>
  </si>
  <si>
    <t>Regular maintenance will be performed to address the atmospheric corrosion.</t>
  </si>
  <si>
    <t>Fatigue corrosion was found with 0.26 degradation of  Check Valve on 0.47 of surface area</t>
  </si>
  <si>
    <t>Atmospheric corrosion was found with 0.38 degradation of  Check Valve on 0.49 of surface area</t>
  </si>
  <si>
    <t>Erosion corrosion was found with 0.6 degradation of  Check Valve on 0.56 of surface area</t>
  </si>
  <si>
    <t>Erosion corrosion was found with 0.35 degradation of  Check Valve on 0.59 of surface area</t>
  </si>
  <si>
    <t>Stress corrosion was found with 0.47 degradation of  Check Valve on 0.28 of surface area</t>
  </si>
  <si>
    <t>AS0037</t>
  </si>
  <si>
    <t>Evaporator</t>
  </si>
  <si>
    <t>Pitting corrosion was found with 0 degradation of  Evaporator on 0 of surface area</t>
  </si>
  <si>
    <t>AS0038</t>
  </si>
  <si>
    <t>AS0039</t>
  </si>
  <si>
    <t>Erosion corrosion was found with 0.51 degradation of  Evaporator on 0.5 of surface area</t>
  </si>
  <si>
    <t>The affected section of the evaporator will be replaced.</t>
  </si>
  <si>
    <t>AS0040</t>
  </si>
  <si>
    <t>Fatigue corrosion was found with 0.55 degradation of  Evaporator on 0.26 of surface area</t>
  </si>
  <si>
    <t>AS0041</t>
  </si>
  <si>
    <t>Erosion corrosion was found with 0 degradation of  Evaporator on 0 of surface area</t>
  </si>
  <si>
    <t>AS0042</t>
  </si>
  <si>
    <t>Erosion corrosion was found with 0.4 degradation of  Evaporator on 0.44 of surface area</t>
  </si>
  <si>
    <t>Atmospheric corrosion was found with 0.29 degradation of  Evaporator on 0.35 of surface area</t>
  </si>
  <si>
    <t>A protective coating will be applied to prevent further corrosion.</t>
  </si>
  <si>
    <t>Stress corrosion was found with 0.26 degradation of  Evaporator on 0.43 of surface area</t>
  </si>
  <si>
    <t>The affected section of the evaporator will be replaced and reinforced.</t>
  </si>
  <si>
    <t>Atmospheric corrosion was found with 0 degradation of  Evaporator on 0 of surface area</t>
  </si>
  <si>
    <t>Fatigue corrosion was found with 0.49 degradation of  Evaporator on 0.26 of surface area</t>
  </si>
  <si>
    <t>The entire evaporator will be replaced to ensure optimal performance.</t>
  </si>
  <si>
    <t>Stress corrosion was found with 0 degradation of  Evaporator on 0 of surface area</t>
  </si>
  <si>
    <t>Atmospheric corrosion was found with 0.15 degradation of  Evaporator on 0.56 of surface area</t>
  </si>
  <si>
    <t>Regular maintenance will be performed to mitigate further corrosion.</t>
  </si>
  <si>
    <t>Fatigue corrosion was found with 0.33 degradation of  Evaporator on 0.49 of surface area</t>
  </si>
  <si>
    <t>The affected area will be reinforced with additional supports.</t>
  </si>
  <si>
    <t>Fatigue corrosion was found with 0.23 degradation of  Evaporator on 0.29 of surface area</t>
  </si>
  <si>
    <t>Atmospheric corrosion was found with 0.39 degradation of  Evaporator on 0.55 of surface area</t>
  </si>
  <si>
    <t>Fatigue corrosion was found with 0 degradation of  Evaporator on 0 of surface area</t>
  </si>
  <si>
    <t>Erosion corrosion was found with 0.5 degradation of  Evaporator on 0.43 of surface area</t>
  </si>
  <si>
    <t>The affected section of the evaporator will be replaced to ensure optimal performance.</t>
  </si>
  <si>
    <t>Atmospheric corrosion was found with 0.35 degradation of  Evaporator on 0.45 of surface area</t>
  </si>
  <si>
    <t>Pitting corrosion was found with 0.59 degradation of  Evaporator on 0.6 of surface area</t>
  </si>
  <si>
    <t>AS0043</t>
  </si>
  <si>
    <t>Finned Tube Heat Exchanger</t>
  </si>
  <si>
    <t>Atmospheric corrosion was found with 0.54 degradation of  Finned Tube Heat Exchanger on 0.32 of surface area</t>
  </si>
  <si>
    <t>The entire heat exchanger will be replaced to ensure optimal performance.</t>
  </si>
  <si>
    <t>AS0044</t>
  </si>
  <si>
    <t>Fatigue corrosion was found with 0.14 degradation of  Finned Tube Heat Exchanger on 0.26 of surface area</t>
  </si>
  <si>
    <t>AS0045</t>
  </si>
  <si>
    <t>Fatigue corrosion was found with 0.25 degradation of  Finned Tube Heat Exchanger on 0.31 of surface area</t>
  </si>
  <si>
    <t>The affected section of the heat exchanger will be replaced and reinforced.</t>
  </si>
  <si>
    <t>AS0046</t>
  </si>
  <si>
    <t>Atmospheric corrosion was found with 0.48 degradation of  Finned Tube Heat Exchanger on 0.63 of surface area</t>
  </si>
  <si>
    <t>AS0047</t>
  </si>
  <si>
    <t>Erosion corrosion was found with 0 degradation of  Finned Tube Heat Exchanger on 0 of surface area</t>
  </si>
  <si>
    <t>AS0048</t>
  </si>
  <si>
    <t>Fatigue corrosion was found with 0.37 degradation of  Finned Tube Heat Exchanger on 0.51 of surface area</t>
  </si>
  <si>
    <t>Atmospheric corrosion was found with 0.49 degradation of  Finned Tube Heat Exchanger on 0.3 of surface area</t>
  </si>
  <si>
    <t>Fatigue corrosion was found with 0.06 degradation of  Finned Tube Heat Exchanger on 0.52 of surface area</t>
  </si>
  <si>
    <t>Pitting corrosion was found with 0 degradation of  Finned Tube Heat Exchanger on 0 of surface area</t>
  </si>
  <si>
    <t>Pitting corrosion was found with 0.6 degradation of  Finned Tube Heat Exchanger on 0.45 of surface area</t>
  </si>
  <si>
    <t>The affected section of the heat exchanger will be replaced to ensure optimal performance.</t>
  </si>
  <si>
    <t>Fatigue corrosion was found with 0.21 degradation of  Finned Tube Heat Exchanger on 0.4 of surface area</t>
  </si>
  <si>
    <t>Pitting corrosion was found with 0.31 degradation of  Finned Tube Heat Exchanger on 0.29 of surface area</t>
  </si>
  <si>
    <t>Atmospheric corrosion was found with 0 degradation of  Finned Tube Heat Exchanger on 0 of surface area</t>
  </si>
  <si>
    <t>Pitting corrosion was found with 0.06 degradation of  Finned Tube Heat Exchanger on 0.53 of surface area</t>
  </si>
  <si>
    <t>Pitting corrosion was found with 0.51 degradation of  Finned Tube Heat Exchanger on 0.53 of surface area</t>
  </si>
  <si>
    <t>AS0049</t>
  </si>
  <si>
    <t>Firetube Boiler</t>
  </si>
  <si>
    <t>Pitting corrosion was found with 0.59 degradation of  Firetube Boiler on 0.59 of surface area</t>
  </si>
  <si>
    <t>The affected section of the boiler will be replaced to ensure optimal performance.</t>
  </si>
  <si>
    <t>AS0050</t>
  </si>
  <si>
    <t>Fatigue corrosion was found with 0.55 degradation of  Firetube Boiler on 0.34 of surface area</t>
  </si>
  <si>
    <t>AS0051</t>
  </si>
  <si>
    <t>Fatigue corrosion was found with 0 degradation of  Firetube Boiler on 0 of surface area</t>
  </si>
  <si>
    <t>AS0052</t>
  </si>
  <si>
    <t>Atmospheric corrosion was found with 0.3 degradation of  Firetube Boiler on 0.5 of surface area</t>
  </si>
  <si>
    <t>AS0053</t>
  </si>
  <si>
    <t>Erosion corrosion was found with 0 degradation of  Firetube Boiler on 0 of surface area</t>
  </si>
  <si>
    <t>AS0054</t>
  </si>
  <si>
    <t>Stress corrosion was found with 0.31 degradation of  Firetube Boiler on 0.54 of surface area</t>
  </si>
  <si>
    <t>Atmospheric corrosion was found with 0 degradation of  Firetube Boiler on 0 of surface area</t>
  </si>
  <si>
    <t>Stress corrosion was found with 0.19 degradation of  Firetube Boiler on 0.61 of surface area</t>
  </si>
  <si>
    <t>Erosion corrosion was found with 0.13 degradation of  Firetube Boiler on 0.53 of surface area</t>
  </si>
  <si>
    <t>Fatigue corrosion was found with 0.24 degradation of  Firetube Boiler on 0.26 of surface area</t>
  </si>
  <si>
    <t>Pitting corrosion was found with 0.5 degradation of  Firetube Boiler on 0.32 of surface area</t>
  </si>
  <si>
    <t>Fatigue corrosion was found with 0.6 degradation of  Firetube Boiler on 0.52 of surface area</t>
  </si>
  <si>
    <t>Erosion corrosion was found with 0.23 degradation of  Firetube Boiler on 0.46 of surface area</t>
  </si>
  <si>
    <t>Stress corrosion was found with 0 degradation of  Firetube Boiler on 0 of surface area</t>
  </si>
  <si>
    <t>Pitting corrosion was found with 0 degradation of  Firetube Boiler on 0 of surface area</t>
  </si>
  <si>
    <t>Pitting corrosion was found with 0.19 degradation of  Firetube Boiler on 0.41 of surface area</t>
  </si>
  <si>
    <t>AS0055</t>
  </si>
  <si>
    <t>Gate Valve</t>
  </si>
  <si>
    <t>Fatigue corrosion was found with 0 degradation of  Gate Valve on 0 of surface area</t>
  </si>
  <si>
    <t>AS0056</t>
  </si>
  <si>
    <t>Atmospheric corrosion was found with 0 degradation of  Gate Valve on 0 of surface area</t>
  </si>
  <si>
    <t>AS0057</t>
  </si>
  <si>
    <t>Erosion corrosion was found with 0 degradation of  Gate Valve on 0 of surface area</t>
  </si>
  <si>
    <t>AS0058</t>
  </si>
  <si>
    <t>AS0059</t>
  </si>
  <si>
    <t>Atmospheric corrosion was found with 0.18 degradation of  Gate Valve on 0.54 of surface area</t>
  </si>
  <si>
    <t>AS0060</t>
  </si>
  <si>
    <t>Atmospheric corrosion was found with 0.3 degradation of  Gate Valve on 0.58 of surface area</t>
  </si>
  <si>
    <t>The affected area will be replaced to ensure optimal performance.</t>
  </si>
  <si>
    <t>Atmospheric corrosion was found with 0.14 degradation of  Gate Valve on 0.44 of surface area</t>
  </si>
  <si>
    <t>Stress corrosion was found with 0 degradation of  Gate Valve on 0 of surface area</t>
  </si>
  <si>
    <t>Atmospheric corrosion was found with 0.08 degradation of  Gate Valve on 0.44 of surface area</t>
  </si>
  <si>
    <t>Atmospheric corrosion was found with 0.42 degradation of  Gate Valve on 0.42 of surface area</t>
  </si>
  <si>
    <t>The affected valve will be replaced to ensure optimal performance.</t>
  </si>
  <si>
    <t>Pitting corrosion was found with 0.16 degradation of  Gate Valve on 0.54 of surface area</t>
  </si>
  <si>
    <t>Fatigue corrosion was found with 0.51 degradation of  Gate Valve on 0.34 of surface area</t>
  </si>
  <si>
    <t>Pitting corrosion was found with 0.13 degradation of  Gate Valve on 0.47 of surface area</t>
  </si>
  <si>
    <t>Atmospheric corrosion was found with 0.46 degradation of  Gate Valve on 0.44 of surface area</t>
  </si>
  <si>
    <t>Atmospheric corrosion was found with 0.4 degradation of  Gate Valve on 0.43 of surface area</t>
  </si>
  <si>
    <t>Erosion corrosion was found with 0.52 degradation of  Gate Valve on 0.51 of surface area</t>
  </si>
  <si>
    <t>Pitting corrosion was found with 0 degradation of  Gate Valve on 0 of surface area</t>
  </si>
  <si>
    <t>AS0061</t>
  </si>
  <si>
    <t>Plate Heat Exchange</t>
  </si>
  <si>
    <t>Fatigue corrosion was found with 0.21 degradation of  Plate Heat Exchange on 0.32 of surface area</t>
  </si>
  <si>
    <t>AS0062</t>
  </si>
  <si>
    <t>Atmospheric corrosion was found with 0.4 degradation of  Plate Heat Exchange on 0.5 of surface area</t>
  </si>
  <si>
    <t>The affected heat exchanger will be replaced to ensure optimal performance.</t>
  </si>
  <si>
    <t>AS0063</t>
  </si>
  <si>
    <t>Erosion corrosion was found with 0 degradation of  Plate Heat Exchange on 0 of surface area</t>
  </si>
  <si>
    <t>AS0064</t>
  </si>
  <si>
    <t>Pitting corrosion was found with 0 degradation of  Plate Heat Exchange on 0 of surface area</t>
  </si>
  <si>
    <t>AS0065</t>
  </si>
  <si>
    <t>Erosion corrosion was found with 0.15 degradation of  Plate Heat Exchange on 0.49 of surface area</t>
  </si>
  <si>
    <t>AS0066</t>
  </si>
  <si>
    <t>Atmospheric corrosion was found with 0 degradation of  Plate Heat Exchange on 0 of surface area</t>
  </si>
  <si>
    <t>Stress corrosion was found with 0.54 degradation of  Plate Heat Exchange on 0.5 of surface area</t>
  </si>
  <si>
    <t>Stress corrosion was found with 0.37 degradation of  Plate Heat Exchange on 0.52 of surface area</t>
  </si>
  <si>
    <t>Fatigue corrosion was found with 0.05 degradation of  Plate Heat Exchange on 0.29 of surface area</t>
  </si>
  <si>
    <t>Stress corrosion was found with 0.19 degradation of  Plate Heat Exchange on 0.28 of surface area</t>
  </si>
  <si>
    <t>Atmospheric corrosion was found with 0.46 degradation of  Plate Heat Exchange on 0.27 of surface area</t>
  </si>
  <si>
    <t>Stress corrosion was found with 0 degradation of  Plate Heat Exchange on 0 of surface area</t>
  </si>
  <si>
    <t>Erosion corrosion was found with 0.25 degradation of  Plate Heat Exchange on 0.61 of surface area</t>
  </si>
  <si>
    <t>Erosion corrosion was found with 0.23 degradation of  Plate Heat Exchange on 0.38 of surface area</t>
  </si>
  <si>
    <t>AS0067</t>
  </si>
  <si>
    <t>Resiprocating Pump</t>
  </si>
  <si>
    <t>Atmospheric corrosion was found with 0.06 degradation of  Resiprocating Pump on 0.27 of surface area</t>
  </si>
  <si>
    <t>AS0068</t>
  </si>
  <si>
    <t>Stress corrosion was found with 0.46 degradation of  Resiprocating Pump on 0.4 of surface area</t>
  </si>
  <si>
    <t>AS0069</t>
  </si>
  <si>
    <t>Fatigue corrosion was found with 0.06 degradation of  Resiprocating Pump on 0.29 of surface area</t>
  </si>
  <si>
    <t>AS0070</t>
  </si>
  <si>
    <t>Fatigue corrosion was found with 0.47 degradation of  Resiprocating Pump on 0.46 of surface area</t>
  </si>
  <si>
    <t>AS0071</t>
  </si>
  <si>
    <t>Stress corrosion was found with 0.28 degradation of  Resiprocating Pump on 0.62 of surface area</t>
  </si>
  <si>
    <t>AS0072</t>
  </si>
  <si>
    <t>Erosion corrosion was found with 0 degradation of  Resiprocating Pump on 0 of surface area</t>
  </si>
  <si>
    <t>The affected pump will be replaced to ensure optimal performance.</t>
  </si>
  <si>
    <t>Stress corrosion was found with 0.06 degradation of  Resiprocating Pump on 0.38 of surface area</t>
  </si>
  <si>
    <t>Repaired affected sections</t>
  </si>
  <si>
    <t>Pitting corrosion was found with 0.15 degradation of  Resiprocating Pump on 0.44 of surface area</t>
  </si>
  <si>
    <t>Conducted surface treatment</t>
  </si>
  <si>
    <t>Pitting corrosion was found with 0 degradation of  Resiprocating Pump on 0 of surface area</t>
  </si>
  <si>
    <t>Erosion corrosion was found with 0.59 degradation of  Resiprocating Pump on 0.29 of surface area</t>
  </si>
  <si>
    <t>Replaced affected components</t>
  </si>
  <si>
    <t>Stress corrosion was found with 0.48 degradation of  Resiprocating Pump on 0.26 of surface area</t>
  </si>
  <si>
    <t>Installed corrosion-resistant materials</t>
  </si>
  <si>
    <t>Stress corrosion was found with 0 degradation of  Resiprocating Pump on 0 of surface area</t>
  </si>
  <si>
    <t>Fatigue corrosion was found with 0.21 degradation of  Resiprocating Pump on 0.44 of surface area</t>
  </si>
  <si>
    <t>Repaired and reinforced affected sections</t>
  </si>
  <si>
    <t>Erosion corrosion was found with 0.57 degradation of  Resiprocating Pump on 0.52 of surface area</t>
  </si>
  <si>
    <t>Replaced worn-out components</t>
  </si>
  <si>
    <t>Stress corrosion was found with 0.1 degradation of  Resiprocating Pump on 0.58 of surface area</t>
  </si>
  <si>
    <t>Stress corrosion was found with 0.37 degradation of  Resiprocating Pump on 0.35 of surface area</t>
  </si>
  <si>
    <t>Upgraded pump components</t>
  </si>
  <si>
    <t>Stress corrosion was found with 0.05 degradation of  Resiprocating Pump on 0.53 of surface area</t>
  </si>
  <si>
    <t>Replaced damaged parts</t>
  </si>
  <si>
    <t>Pitting corrosion was found with 0.27 degradation of  Resiprocating Pump on 0.52 of surface area</t>
  </si>
  <si>
    <t>Atmospheric corrosion was found with 0 degradation of  Resiprocating Pump on 0 of surface area</t>
  </si>
  <si>
    <t>Stress corrosion was found with 0.05 degradation of  Resiprocating Pump on 0.45 of surface area</t>
  </si>
  <si>
    <t>AS0073</t>
  </si>
  <si>
    <t>Shell And Tube Heat Exchanger</t>
  </si>
  <si>
    <t>Erosion corrosion was found with 0.44 degradation of  Shell And Tube Heat Exchanger on 0.3 of surface area</t>
  </si>
  <si>
    <t>Replaced affected tubes</t>
  </si>
  <si>
    <t>AS0074</t>
  </si>
  <si>
    <t>Fatigue corrosion was found with 0.22 degradation of  Shell And Tube Heat Exchanger on 0.35 of surface area</t>
  </si>
  <si>
    <t>Conducted fatigue analysis</t>
  </si>
  <si>
    <t>AS0075</t>
  </si>
  <si>
    <t>Atmospheric corrosion was found with 0.56 degradation of  Shell And Tube Heat Exchanger on 0.54 of surface area</t>
  </si>
  <si>
    <t>Replaced affected sections</t>
  </si>
  <si>
    <t>AS0076</t>
  </si>
  <si>
    <t>Fatigue corrosion was found with 0.59 degradation of  Shell And Tube Heat Exchanger on 0.49 of surface area</t>
  </si>
  <si>
    <t>AS0077</t>
  </si>
  <si>
    <t>Atmospheric corrosion was found with 0.31 degradation of  Shell And Tube Heat Exchanger on 0.56 of surface area</t>
  </si>
  <si>
    <t>Applied protective coating</t>
  </si>
  <si>
    <t>AS0078</t>
  </si>
  <si>
    <t>Atmospheric corrosion was found with 0.4 degradation of  Shell And Tube Heat Exchanger on 0.28 of surface area</t>
  </si>
  <si>
    <t>Fatigue corrosion was found with 0.34 degradation of  Shell And Tube Heat Exchanger on 0.27 of surface area</t>
  </si>
  <si>
    <t>Upgraded heat exchanger internals</t>
  </si>
  <si>
    <t>Stress corrosion was found with 0 degradation of  Shell And Tube Heat Exchanger on 0 of surface area</t>
  </si>
  <si>
    <t>Stress corrosion was found with 0.27 degradation of  Shell And Tube Heat Exchanger on 0.52 of surface area</t>
  </si>
  <si>
    <t>Atmospheric corrosion was found with 0 degradation of  Shell And Tube Heat Exchanger on 0 of surface area</t>
  </si>
  <si>
    <t>Fatigue corrosion was found with 0.09 degradation of  Shell And Tube Heat Exchanger on 0.61 of surface area</t>
  </si>
  <si>
    <t>Conducted vibration analysis</t>
  </si>
  <si>
    <t>Atmospheric corrosion was found with 0.23 degradation of  Shell And Tube Heat Exchanger on 0.48 of surface area</t>
  </si>
  <si>
    <t>Stress corrosion was found with 0.51 degradation of  Shell And Tube Heat Exchanger on 0.58 of surface area</t>
  </si>
  <si>
    <t>Erosion corrosion was found with 0.26 degradation of  Shell And Tube Heat Exchanger on 0.26 of surface area</t>
  </si>
  <si>
    <t>Erosion corrosion was found with 0 degradation of  Shell And Tube Heat Exchanger on 0 of surface area</t>
  </si>
  <si>
    <t>Pitting corrosion was found with 0.07 degradation of  Shell And Tube Heat Exchanger on 0.48 of surface area</t>
  </si>
  <si>
    <t>Fatigue corrosion was found with 0 degradation of  Shell And Tube Heat Exchanger on 0 of surface area</t>
  </si>
  <si>
    <t>Fatigue corrosion was found with 0.21 degradation of  Shell And Tube Heat Exchanger on 0.38 of surface area</t>
  </si>
  <si>
    <t>Atmospheric corrosion was found with 0.09 degradation of  Shell And Tube Heat Exchanger on 0.3 of surface area</t>
  </si>
  <si>
    <t>Fatigue corrosion was found with 0.47 degradation of  Shell And Tube Heat Exchanger on 0.32 of surface area</t>
  </si>
  <si>
    <t>Stress corrosion was found with 0.39 degradation of  Shell And Tube Heat Exchanger on 0.32 of surface area</t>
  </si>
  <si>
    <t>Atmospheric corrosion was found with 0.42 degradation of  Shell And Tube Heat Exchanger on 0.53 of surface area</t>
  </si>
  <si>
    <t>Pitting corrosion was found with 0.52 degradation of  Shell And Tube Heat Exchanger on 0.58 of surface area</t>
  </si>
  <si>
    <t>Replaced damaged sections</t>
  </si>
  <si>
    <t>AS0079</t>
  </si>
  <si>
    <t>Storag Tank 5000 bbl</t>
  </si>
  <si>
    <t>Erosion corrosion was found with 0.43 degradation of  Storag Tank 5000 bbl on 0.36 of surface area</t>
  </si>
  <si>
    <t>AS0080</t>
  </si>
  <si>
    <t>Stress corrosion was found with 0.24 degradation of  Storag Tank 5000 bbl on 0.47 of surface area</t>
  </si>
  <si>
    <t>Conducted corrosion inspection</t>
  </si>
  <si>
    <t>AS0081</t>
  </si>
  <si>
    <t>Stress corrosion was found with 0.2 degradation of  Storag Tank 5000 bbl on 0.49 of surface area</t>
  </si>
  <si>
    <t>Conducted integrity assessment</t>
  </si>
  <si>
    <t>AS0082</t>
  </si>
  <si>
    <t>Atmospheric corrosion was found with 0.26 degradation of  Storag Tank 5000 bbl on 0.38 of surface area</t>
  </si>
  <si>
    <t>Retrofitted affected components</t>
  </si>
  <si>
    <t>AS0083</t>
  </si>
  <si>
    <t>Fatigue corrosion was found with 0.24 degradation of  Storag Tank 5000 bbl on 0.25 of surface area</t>
  </si>
  <si>
    <t>Conducted fatigue analysis and performed maintenance</t>
  </si>
  <si>
    <t>AS0084</t>
  </si>
  <si>
    <t>Atmospheric corrosion was found with 0 degradation of  Storag Tank 5000 bbl on 0 of surface area</t>
  </si>
  <si>
    <t>Fatigue corrosion was found with 0.36 degradation of  Storag Tank 5000 bbl on 0.58 of surface area</t>
  </si>
  <si>
    <t>Retrofitted affected sections</t>
  </si>
  <si>
    <t>Erosion corrosion was found with 0.44 degradation of  Storag Tank 5000 bbl on 0.37 of surface area</t>
  </si>
  <si>
    <t>Replaced corroded components</t>
  </si>
  <si>
    <t>Stress corrosion was found with 0 degradation of  Storag Tank 5000 bbl on 0 of surface area</t>
  </si>
  <si>
    <t>Atmospheric corrosion was found with 0.32 degradation of  Storag Tank 5000 bbl on 0.64 of surface area</t>
  </si>
  <si>
    <t>Erosion corrosion was found with 0.36 degradation of  Storag Tank 5000 bbl on 0.5 of surface area</t>
  </si>
  <si>
    <t>Retrofitted affected areas</t>
  </si>
  <si>
    <t>Stress corrosion was found with 0.24 degradation of  Storag Tank 5000 bbl on 0.3 of surface area</t>
  </si>
  <si>
    <t>Conducted stress analysis and performed maintenance</t>
  </si>
  <si>
    <t>Atmospheric corrosion was found with 0.52 degradation of  Storag Tank 5000 bbl on 0.5 of surface area</t>
  </si>
  <si>
    <t>Atmospheric corrosion was found with 0.28 degradation of  Storag Tank 5000 bbl on 0.4 of surface area</t>
  </si>
  <si>
    <t>Erosion corrosion was found with 0 degradation of  Storag Tank 5000 bbl on 0 of surface area</t>
  </si>
  <si>
    <t>Fatigue corrosion was found with 0 degradation of  Storag Tank 5000 bbl on 0 of surface area</t>
  </si>
  <si>
    <t>Pitting corrosion was found with 0.19 degradation of  Storag Tank 5000 bbl on 0.54 of surface area</t>
  </si>
  <si>
    <t>Conducted pitting analysis and performed maintenance</t>
  </si>
  <si>
    <t>Erosion corrosion was found with 0.59 degradation of  Storag Tank 5000 bbl on 0.47 of surface area</t>
  </si>
  <si>
    <t>Replaced corroded sections</t>
  </si>
  <si>
    <t>Pitting corrosion was found with 0.14 degradation of  Storag Tank 5000 bbl on 0.53 of surface area</t>
  </si>
  <si>
    <t>Atmospheric corrosion was found with 0.31 degradation of  Storag Tank 5000 bbl on 0.32 of surface area</t>
  </si>
  <si>
    <t>AS0085</t>
  </si>
  <si>
    <t>Storage Tank 1000 bbl</t>
  </si>
  <si>
    <t>Erosion corrosion was found with 0.14 degradation of  Storage Tank 1000 bbl on 0.61 of surface area</t>
  </si>
  <si>
    <t>Conducted erosion analysis and performed maintenance</t>
  </si>
  <si>
    <t>AS0086</t>
  </si>
  <si>
    <t>Stress corrosion was found with 0 degradation of  Storage Tank 1000 bbl on 0 of surface area</t>
  </si>
  <si>
    <t>AS0087</t>
  </si>
  <si>
    <t>Atmospheric corrosion was found with 0.08 degradation of  Storage Tank 1000 bbl on 0.52 of surface area</t>
  </si>
  <si>
    <t>Conducted maintenance tasks</t>
  </si>
  <si>
    <t>AS0088</t>
  </si>
  <si>
    <t>Atmospheric corrosion was found with 0.5 degradation of  Storage Tank 1000 bbl on 0.63 of surface area</t>
  </si>
  <si>
    <t>AS0089</t>
  </si>
  <si>
    <t>Atmospheric corrosion was found with 0.52 degradation of  Storage Tank 1000 bbl on 0.27 of surface area</t>
  </si>
  <si>
    <t>AS0090</t>
  </si>
  <si>
    <t>Erosion corrosion was found with 0.49 degradation of  Storage Tank 1000 bbl on 0.55 of surface area</t>
  </si>
  <si>
    <t>Erosion corrosion was found with 0.32 degradation of  Storage Tank 1000 bbl on 0.58 of surface area</t>
  </si>
  <si>
    <t>Retrofitted corroded areas</t>
  </si>
  <si>
    <t>Erosion corrosion was found with 0.06 degradation of  Storage Tank 1000 bbl on 0.42 of surface area</t>
  </si>
  <si>
    <t>Pitting corrosion was found with 0.11 degradation of  Storage Tank 1000 bbl on 0.57 of surface area</t>
  </si>
  <si>
    <t>Fatigue corrosion was found with 0.43 degradation of  Storage Tank 1000 bbl on 0.6 of surface area</t>
  </si>
  <si>
    <t>Atmospheric corrosion was found with 0 degradation of  Storage Tank 1000 bbl on 0 of surface area</t>
  </si>
  <si>
    <t>Stress corrosion was found with 0.25 degradation of  Storage Tank 1000 bbl on 0.51 of surface area</t>
  </si>
  <si>
    <t>Erosion corrosion was found with 0 degradation of  Storage Tank 1000 bbl on 0 of surface area</t>
  </si>
  <si>
    <t>Erosion corrosion was found with 0.36 degradation of  Storage Tank 1000 bbl on 0.34 of surface area</t>
  </si>
  <si>
    <t>Fatigue corrosion was found with 0.39 degradation of  Storage Tank 1000 bbl on 0.47 of surface area</t>
  </si>
  <si>
    <t>Pitting corrosion was found with 0 degradation of  Storage Tank 1000 bbl on 0 of surface area</t>
  </si>
  <si>
    <t>Fatigue corrosion was found with 0 degradation of  Storage Tank 1000 bbl on 0 of surface area</t>
  </si>
  <si>
    <t>Erosion corrosion was found with 0.06 degradation of  Storage Tank 1000 bbl on 0.29 of surface area</t>
  </si>
  <si>
    <t>-</t>
  </si>
  <si>
    <t>Erosion corrosion was found with 0.23 degradation of  Storage Tank 1000 bbl on 0.3 of surface area</t>
  </si>
  <si>
    <t>Conducted surface treatment and applied corrosion inhibitors</t>
  </si>
  <si>
    <t>Pitting corrosion was found with 0.16 degradation of  Storage Tank 1000 bbl on 0.58 of surface area</t>
  </si>
  <si>
    <t>Conducted localized repairs and applied protective coatings</t>
  </si>
  <si>
    <t>Fatigue corrosion was found with 0.06 degradation of  Storage Tank 1000 bbl on 0.4 of surface area</t>
  </si>
  <si>
    <t>Conducted structural reinforcement and strengthening</t>
  </si>
  <si>
    <t>Pitting corrosion was found with 0.19 degradation of  Storage Tank 1000 bbl on 0.63 of surface area</t>
  </si>
  <si>
    <t>Performed surface reconditioning and applied corrosion inhibitors</t>
  </si>
  <si>
    <t>AS0091</t>
  </si>
  <si>
    <t>Storage Tank 10000 bbl</t>
  </si>
  <si>
    <t>Atmospheric corrosion was found with 0.31 degradation of  Storage Tank 10000 bbl on 0.55 of surface area</t>
  </si>
  <si>
    <t>AS0092</t>
  </si>
  <si>
    <t>Pitting corrosion was found with 0.05 degradation of  Storage Tank 10000 bbl on 0.47 of surface area</t>
  </si>
  <si>
    <t>Conducted surface treatment and applied protective coatings</t>
  </si>
  <si>
    <t>AS0093</t>
  </si>
  <si>
    <t>Fatigue corrosion was found with 0.06 degradation of  Storage Tank 10000 bbl on 0.59 of surface area</t>
  </si>
  <si>
    <t>Conducted repairs and reinforced weakened sections</t>
  </si>
  <si>
    <t>AS0094</t>
  </si>
  <si>
    <t>Erosion corrosion was found with 0.41 degradation of  Storage Tank 10000 bbl on 0.33 of surface area</t>
  </si>
  <si>
    <t>AS0095</t>
  </si>
  <si>
    <t>Fatigue corrosion was found with 0 degradation of  Storage Tank 10000 bbl on 0 of surface area</t>
  </si>
  <si>
    <t>AS0096</t>
  </si>
  <si>
    <t>Erosion corrosion was found with 0 degradation of  Storage Tank 10000 bbl on 0 of surface area</t>
  </si>
  <si>
    <t>Stress corrosion was found with 0.48 degradation of  Storage Tank 10000 bbl on 0.33 of surface area</t>
  </si>
  <si>
    <t>Conducted comprehensive inspection and replaced affected parts</t>
  </si>
  <si>
    <t>Erosion corrosion was found with 0.23 degradation of  Storage Tank 10000 bbl on 0.43 of surface area</t>
  </si>
  <si>
    <t>Applied corrosion-resistant coating</t>
  </si>
  <si>
    <t>Pitting corrosion was found with 0 degradation of  Storage Tank 10000 bbl on 0 of surface area</t>
  </si>
  <si>
    <t>Fatigue corrosion was found with 0.15 degradation of  Storage Tank 10000 bbl on 0.62 of surface area</t>
  </si>
  <si>
    <t>AS0097</t>
  </si>
  <si>
    <t>Storage Tank 2000 bbl</t>
  </si>
  <si>
    <t>Pitting corrosion was found with 0.1 degradation of  Storage Tank 2000 bbl on 0.57 of surface area</t>
  </si>
  <si>
    <t>AS0098</t>
  </si>
  <si>
    <t>Fatigue corrosion was found with 0.09 degradation of  Storage Tank 2000 bbl on 0.26 of surface area</t>
  </si>
  <si>
    <t>Conducted structural reinforcement</t>
  </si>
  <si>
    <t>AS0099</t>
  </si>
  <si>
    <t>Atmospheric corrosion was found with 0 degradation of  Storage Tank 2000 bbl on 0 of surface area</t>
  </si>
  <si>
    <t>AS0100</t>
  </si>
  <si>
    <t>Atmospheric corrosion was found with 0.32 degradation of  Storage Tank 2000 bbl on 0.57 of surface area</t>
  </si>
  <si>
    <t>AS0101</t>
  </si>
  <si>
    <t>Fatigue corrosion was found with 0.25 degradation of  Storage Tank 2000 bbl on 0.36 of surface area</t>
  </si>
  <si>
    <t>Replaced affected parts and upgraded the tank</t>
  </si>
  <si>
    <t>AS0102</t>
  </si>
  <si>
    <t>Fatigue corrosion was found with 0.15 degradation of  Storage Tank 2000 bbl on 0.59 of surface area</t>
  </si>
  <si>
    <t>Conducted repairs and reinforcement</t>
  </si>
  <si>
    <t>Atmospheric corrosion was found with 0.26 degradation of  Storage Tank 2000 bbl on 0.5 of surface area</t>
  </si>
  <si>
    <t>Conducted retrofitment and applied corrosion-resistant coating</t>
  </si>
  <si>
    <t>Erosion corrosion was found with 0.12 degradation of  Storage Tank 2000 bbl on 0.6 of surface area</t>
  </si>
  <si>
    <t>Pitting corrosion was found with 0 degradation of  Storage Tank 2000 bbl on 0 of surface area</t>
  </si>
  <si>
    <t>Pitting corrosion was found with 0.15 degradation of  Storage Tank 2000 bbl on 0.51 of surface area</t>
  </si>
  <si>
    <t>Fatigue corrosion was found with 0.39 degradation of  Storage Tank 2000 bbl on 0.64 of surface area</t>
  </si>
  <si>
    <t>Fatigue corrosion was found with 0.5 degradation of  Storage Tank 2000 bbl on 0.31 of surface area</t>
  </si>
  <si>
    <t>Replaced the entire tank</t>
  </si>
  <si>
    <t>Erosion corrosion was found with 0.31 degradation of  Storage Tank 2000 bbl on 0.34 of surface area</t>
  </si>
  <si>
    <t>Erosion corrosion was found with 0.25 degradation of  Storage Tank 2000 bbl on 0.33 of surface area</t>
  </si>
  <si>
    <t>Conducted repairs and applied protective coatings</t>
  </si>
  <si>
    <t>Stress corrosion was found with 0 degradation of  Storage Tank 2000 bbl on 0 of surface area</t>
  </si>
  <si>
    <t>Atmospheric corrosion was found with 0.11 degradation of  Storage Tank 2000 bbl on 0.28 of surface area</t>
  </si>
  <si>
    <t>Erosion corrosion was found with 0.28 degradation of  Storage Tank 2000 bbl on 0.61 of surface area</t>
  </si>
  <si>
    <t>Conducted retrofitment and repaired affected sections</t>
  </si>
  <si>
    <t>Atmospheric corrosion was found with 0.1 degradation of  Storage Tank 2000 bbl on 0.27 of surface area</t>
  </si>
  <si>
    <t>Erosion corrosion was found with 0 degradation of  Storage Tank 2000 bbl on 0 of surface area</t>
  </si>
  <si>
    <t>Stress corrosion was found with 0.25 degradation of  Storage Tank 2000 bbl on 0.65 of surface area</t>
  </si>
  <si>
    <t>AS0103</t>
  </si>
  <si>
    <t>Storage Tank 3000 bbl</t>
  </si>
  <si>
    <t>Atmospheric corrosion was found with 0.15 degradation of  Storage Tank 3000 bbl on 0.54 of surface area</t>
  </si>
  <si>
    <t>AS0104</t>
  </si>
  <si>
    <t>Fatigue corrosion was found with 0 degradation of  Storage Tank 3000 bbl on 0 of surface area</t>
  </si>
  <si>
    <t>AS0105</t>
  </si>
  <si>
    <t>Erosion corrosion was found with 0.28 degradation of  Storage Tank 3000 bbl on 0.32 of surface area</t>
  </si>
  <si>
    <t>Conducted retrofitment and applied erosion-resistant coating</t>
  </si>
  <si>
    <t>AS0106</t>
  </si>
  <si>
    <t>Erosion corrosion was found with 0.57 degradation of  Storage Tank 3000 bbl on 0.39 of surface area</t>
  </si>
  <si>
    <t>AS0107</t>
  </si>
  <si>
    <t>Atmospheric corrosion was found with 0 degradation of  Storage Tank 3000 bbl on 0 of surface area</t>
  </si>
  <si>
    <t>AS0108</t>
  </si>
  <si>
    <t>Stress corrosion was found with 0 degradation of  Storage Tank 3000 bbl on 0 of surface area</t>
  </si>
  <si>
    <t>Atmospheric corrosion was found with 0.32 degradation of  Storage Tank 3000 bbl on 0.51 of surface area</t>
  </si>
  <si>
    <t>Pitting corrosion was found with 0 degradation of  Storage Tank 3000 bbl on 0 of surface area</t>
  </si>
  <si>
    <t>Fatigue corrosion was found with 0.08 degradation of  Storage Tank 3000 bbl on 0.39 of surface area</t>
  </si>
  <si>
    <t>Stress corrosion was found with 0.44 degradation of  Storage Tank 3000 bbl on 0.43 of surface area</t>
  </si>
  <si>
    <t>Erosion corrosion was found with 0 degradation of  Storage Tank 3000 bbl on 0 of surface area</t>
  </si>
  <si>
    <t>AS0109</t>
  </si>
  <si>
    <t>Storage Tank 500 bbl</t>
  </si>
  <si>
    <t>Erosion corrosion was found with 0.3 degradation of  Storage Tank 500 bbl on 0.43 of surface area</t>
  </si>
  <si>
    <t>AS0110</t>
  </si>
  <si>
    <t>Pitting corrosion was found with 0 degradation of  Storage Tank 500 bbl on 0 of surface area</t>
  </si>
  <si>
    <t>AS0111</t>
  </si>
  <si>
    <t>Stress corrosion was found with 0.05 degradation of  Storage Tank 500 bbl on 0.26 of surface area</t>
  </si>
  <si>
    <t>Conducted localized repairs and applied corrosion inhibitors</t>
  </si>
  <si>
    <t>AS0112</t>
  </si>
  <si>
    <t>Atmospheric corrosion was found with 0 degradation of  Storage Tank 500 bbl on 0 of surface area</t>
  </si>
  <si>
    <t>AS0113</t>
  </si>
  <si>
    <t>Fatigue corrosion was found with 0.12 degradation of  Storage Tank 500 bbl on 0.61 of surface area</t>
  </si>
  <si>
    <t>Conducted repairs and strengthening</t>
  </si>
  <si>
    <t>AS0114</t>
  </si>
  <si>
    <t>Fatigue corrosion was found with 0.53 degradation of  Storage Tank 500 bbl on 0.32 of surface area</t>
  </si>
  <si>
    <t>Fatigue corrosion was found with 0 degradation of  Storage Tank 500 bbl on 0 of surface area</t>
  </si>
  <si>
    <t>Erosion corrosion was found with 0.4 degradation of  Storage Tank 500 bbl on 0.6 of surface area</t>
  </si>
  <si>
    <t>Stress corrosion was found with 0 degradation of  Storage Tank 500 bbl on 0 of surface area</t>
  </si>
  <si>
    <t>Stress corrosion was found with 0.19 degradation of  Storage Tank 500 bbl on 0.26 of surface area</t>
  </si>
  <si>
    <t>Conducted repairs and applied corrosion-resistant materials</t>
  </si>
  <si>
    <t>Pitting corrosion was found with 0.26 degradation of  Storage Tank 500 bbl on 0.55 of surface area</t>
  </si>
  <si>
    <t>Atmospheric corrosion was found with 0.24 degradation of  Storage Tank 500 bbl on 0.43 of surface area</t>
  </si>
  <si>
    <t>Erosion corrosion was found with 0.14 degradation of  Storage Tank 500 bbl on 0.41 of surface area</t>
  </si>
  <si>
    <t>Erosion corrosion was found with 0.16 degradation of  Storage Tank 500 bbl on 0.64 of surface area</t>
  </si>
  <si>
    <t>Conducted repairs and applied erosion-resistant materials</t>
  </si>
  <si>
    <t>Stress corrosion was found with 0.48 degradation of  Storage Tank 500 bbl on 0.27 of surface area</t>
  </si>
  <si>
    <t>Stress corrosion was found with 0.51 degradation of  Storage Tank 500 bbl on 0.27 of surface area</t>
  </si>
  <si>
    <t>Fatigue corrosion was found with 0.35 degradation of  Storage Tank 500 bbl on 0.46 of surface area</t>
  </si>
  <si>
    <t>Conducted retrofitment and applied fatigue-resistant materials</t>
  </si>
  <si>
    <t>Pitting corrosion was found with 0.58 degradation of  Storage Tank 500 bbl on 0.38 of surface area</t>
  </si>
  <si>
    <t>AS0115</t>
  </si>
  <si>
    <t>Turbine</t>
  </si>
  <si>
    <t>Stress corrosion was found with 0.25 degradation of  Turbine on 0.3 of surface area</t>
  </si>
  <si>
    <t>AS0116</t>
  </si>
  <si>
    <t>Atmospheric corrosion was found with 0 degradation of  Turbine on 0 of surface area</t>
  </si>
  <si>
    <t>AS0117</t>
  </si>
  <si>
    <t>Erosion corrosion was found with 0 degradation of  Turbine on 0 of surface area</t>
  </si>
  <si>
    <t>AS0118</t>
  </si>
  <si>
    <t>Erosion corrosion was found with 0.25 degradation of  Turbine on 0.52 of surface area</t>
  </si>
  <si>
    <t>AS0119</t>
  </si>
  <si>
    <t>AS0120</t>
  </si>
  <si>
    <t>Erosion corrosion was found with 0.3 degradation of  Turbine on 0.27 of surface area</t>
  </si>
  <si>
    <t>Atmospheric corrosion was found with 0.53 degradation of  Turbine on 0.32 of surface area</t>
  </si>
  <si>
    <t>Replaced the entire turbine</t>
  </si>
  <si>
    <t>Pitting corrosion was found with 0 degradation of  Turbine on 0 of surface area</t>
  </si>
  <si>
    <t>Erosion corrosion was found with 0.25 degradation of  Turbine on 0.55 of surface area</t>
  </si>
  <si>
    <t>Fatigue corrosion was found with 0.19 degradation of  Turbine on 0.62 of surface area</t>
  </si>
  <si>
    <t>Pitting corrosion was found with 0.33 degradation of  Turbine on 0.48 of surface area</t>
  </si>
  <si>
    <t>Conducted retrofitment and applied pitting-resistant materials</t>
  </si>
  <si>
    <t>Pitting corrosion was found with 0.08 degradation of  Turbine on 0.44 of surface area</t>
  </si>
  <si>
    <t>Pitting corrosion was found with 0.35 degradation of  Turbine on 0.33 of surface area</t>
  </si>
  <si>
    <t>AS121</t>
  </si>
  <si>
    <t>Watertube Boiler</t>
  </si>
  <si>
    <t>Fatigue corrosion was found with 0 degradation of  Watertube Boiler on 0 of surface area</t>
  </si>
  <si>
    <t>AS122</t>
  </si>
  <si>
    <t>Pitting corrosion was found with 0.52 degradation of  Watertube Boiler on 0.25 of surface area</t>
  </si>
  <si>
    <t>Replaced the entire boiler</t>
  </si>
  <si>
    <t>AS123</t>
  </si>
  <si>
    <t>Pitting corrosion was found with 0.43 degradation of  Watertube Boiler on 0.65 of surface area</t>
  </si>
  <si>
    <t>AS124</t>
  </si>
  <si>
    <t>Atmospheric corrosion was found with 0.11 degradation of  Watertube Boiler on 0.53 of surface area</t>
  </si>
  <si>
    <t>AS125</t>
  </si>
  <si>
    <t>Atmospheric corrosion was found with 0.5 degradation of  Watertube Boiler on 0.56 of surface area</t>
  </si>
  <si>
    <t>AS126</t>
  </si>
  <si>
    <t>Atmospheric corrosion was found with 0.42 degradation of  Watertube Boiler on 0.4 of surface area</t>
  </si>
  <si>
    <t>Fatigue corrosion was found with 0.47 degradation of  Watertube Boiler on 0.32 of surface area</t>
  </si>
  <si>
    <t>Replaced the affected components</t>
  </si>
  <si>
    <t>Pitting corrosion was found with 0.41 degradation of  Watertube Boiler on 0.34 of surface area</t>
  </si>
  <si>
    <t>Erosion corrosion was found with 0 degradation of  Watertube Boiler on 0 of surface area</t>
  </si>
  <si>
    <t>Erosion corrosion was found with 0.46 degradation of  Watertube Boiler on 0.37 of surface area</t>
  </si>
  <si>
    <t>Atmospheric corrosion was found with 0.25 degradation of  Watertube Boiler on 0.45 of surface area</t>
  </si>
  <si>
    <t>Stress corrosion was found with 0.28 degradation of  Watertube Boiler on 0.64 of surface area</t>
  </si>
  <si>
    <t>Conducted retrofitment and applied corrosion-resistant materials</t>
  </si>
  <si>
    <t>Erosion corrosion was found with 0.42 degradation of  Watertube Boiler on 0.59 of surface area</t>
  </si>
  <si>
    <t>Erosion corrosion was found with 0.37 degradation of  Watertube Boiler on 0.29 of surface area</t>
  </si>
  <si>
    <t>Conducted retrofitment and applied erosion-resistant materials</t>
  </si>
  <si>
    <t>Pitting corrosion was found with 0.25 degradation of  Watertube Boiler on 0.62 of surface area</t>
  </si>
  <si>
    <t>Conducted repairs and applied pitting-resistant materials</t>
  </si>
  <si>
    <t>Stress corrosion was found with 0 degradation of  Watertube Boiler on 0 of surface area</t>
  </si>
  <si>
    <t>Fatigue corrosion was found with 0.38 degradation of  Watertube Boiler on 0.41 of surface area</t>
  </si>
  <si>
    <t>Pitting corrosion was found with 0 degradation of  Watertube Boiler on 0 of surface area</t>
  </si>
  <si>
    <t>Pitting corrosion was found with 0.58 degradation of  Watertube Boiler on 0.57 of surface area</t>
  </si>
  <si>
    <t>Fatigue corrosion was found with 0.46 degradation of  Watertube Boiler on 0.31 of surface area</t>
  </si>
  <si>
    <t>Pitting corrosion was found with 0.21 degradation of  Watertube Boiler on 0.39 of surface area</t>
  </si>
  <si>
    <t>Atmospheric corrosion was found with 0.13 degradation of  Watertube Boiler on 0.27 of surface area</t>
  </si>
  <si>
    <t>Stress corrosion was found with 0.49 degradation of  Watertube Boiler on 0.33 of surface area</t>
  </si>
  <si>
    <t>Inspection date</t>
  </si>
  <si>
    <t>Inspection Comment</t>
  </si>
  <si>
    <t>AS0121</t>
  </si>
  <si>
    <t>AS0122</t>
  </si>
  <si>
    <t>AS0123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</si>
</sst>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2" fontId="0" fillId="0" borderId="0" xfId="0" applyNumberFormat="1"/>
    <xf numFmtId="9" fontId="0" fillId="0" borderId="0" xfId="1" applyFont="1"/>
    <xf numFmtId="0" fontId="3" fillId="0" borderId="0" xfId="0" applyFont="1"/>
    <xf numFmtId="164" fontId="0" fillId="0" borderId="0" xfId="0" applyNumberFormat="1"/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7B4E4-1317-4655-93DE-D4AAA12BDC2F}">
  <dimension ref="A1:V420"/>
  <sheetViews>
    <sheetView workbookViewId="0">
      <selection activeCell="G10" sqref="G10"/>
    </sheetView>
  </sheetViews>
  <sheetFormatPr defaultRowHeight="14.5" x14ac:dyDescent="0.35"/>
  <cols>
    <col min="2" max="2" width="24.26953125" bestFit="1" customWidth="1"/>
    <col min="3" max="3" width="15.54296875" bestFit="1" customWidth="1"/>
    <col min="4" max="4" width="5.453125" bestFit="1" customWidth="1"/>
    <col min="5" max="5" width="26.81640625" bestFit="1" customWidth="1"/>
    <col min="6" max="6" width="4.453125" bestFit="1" customWidth="1"/>
    <col min="7" max="7" width="25.54296875" bestFit="1" customWidth="1"/>
    <col min="8" max="8" width="17.54296875" bestFit="1" customWidth="1"/>
    <col min="9" max="9" width="12.81640625" bestFit="1" customWidth="1"/>
    <col min="10" max="10" width="1.81640625" bestFit="1" customWidth="1"/>
    <col min="11" max="11" width="11.453125" bestFit="1" customWidth="1"/>
    <col min="12" max="12" width="22.26953125" bestFit="1" customWidth="1"/>
    <col min="13" max="13" width="6.26953125" style="2" bestFit="1" customWidth="1"/>
    <col min="14" max="14" width="15.54296875" bestFit="1" customWidth="1"/>
    <col min="15" max="15" width="3" bestFit="1" customWidth="1"/>
    <col min="16" max="16" width="6.26953125" bestFit="1" customWidth="1"/>
    <col min="17" max="17" width="13.453125" bestFit="1" customWidth="1"/>
    <col min="18" max="18" width="97.81640625" bestFit="1" customWidth="1"/>
    <col min="19" max="19" width="21.81640625" bestFit="1" customWidth="1"/>
    <col min="20" max="20" width="1.81640625" bestFit="1" customWidth="1"/>
    <col min="21" max="21" width="17.1796875" bestFit="1" customWidth="1"/>
    <col min="22" max="22" width="25.7265625" bestFit="1" customWidth="1"/>
  </cols>
  <sheetData>
    <row r="1" spans="1:22" x14ac:dyDescent="0.35">
      <c r="A1" t="s">
        <v>0</v>
      </c>
      <c r="B1" t="s">
        <v>1</v>
      </c>
      <c r="C1" t="s">
        <v>2</v>
      </c>
      <c r="E1" t="s">
        <v>3</v>
      </c>
      <c r="G1" t="s">
        <v>4</v>
      </c>
      <c r="H1" t="s">
        <v>5</v>
      </c>
      <c r="I1" t="s">
        <v>6</v>
      </c>
      <c r="R1" t="s">
        <v>7</v>
      </c>
      <c r="S1" t="s">
        <v>8</v>
      </c>
      <c r="U1" t="s">
        <v>9</v>
      </c>
      <c r="V1" t="s">
        <v>10</v>
      </c>
    </row>
    <row r="2" spans="1:22" x14ac:dyDescent="0.35">
      <c r="B2" s="1">
        <f t="shared" ref="B2:B65" ca="1" si="0">RANDBETWEEN(36130,37145)</f>
        <v>36378</v>
      </c>
      <c r="C2" s="1">
        <f t="shared" ref="C2:C65" ca="1" si="1">RANDBETWEEN(43130,45145)</f>
        <v>45084</v>
      </c>
      <c r="D2" s="2">
        <f t="shared" ref="D2:D65" ca="1" si="2">RANDBETWEEN(1,20)</f>
        <v>10</v>
      </c>
      <c r="E2" s="1" t="str">
        <f t="shared" ref="E2:E65" ca="1" si="3">IF(D2=1,"6 inch pipe",IF(D2=2,"4 inch pipe",IF(D2=3,"Gate Valve",IF(D2=4,"Check Valve",IF(D2=5,"Firetube Boiler",IF(D2=6,"Watertube Boiler",IF(D2=7,"Centrifugal Compressor",IF(D2=8,"Storag Tank 5000 bbl",IF(D2=9,"Storage Tank 2000 bbl",IF(D2=10,"Storage Tank 1000 bbl",IF(D2=11,"Storage Tank 500 bbl",IF(D2=12,"Storage Tank 3000 bbl",IF(D2=13,"Storage Tank 10000 bbl",IF(D2=14,"Centrifugal Pump",IF(D2=15,"Resiprocating Pump",IF(D2=16,"Finned Tube Heat Exchanger",IF(D2=17,"Shell And Tube Heat Exchanger",IF(D2=18,"Plate Heat Exchange",IF(D2=19,"Evaporator","Turbine")))))))))))))))))))</f>
        <v>Storage Tank 1000 bbl</v>
      </c>
      <c r="F2" s="2">
        <f t="shared" ref="F2:F65" ca="1" si="4">RANDBETWEEN(1,5)</f>
        <v>2</v>
      </c>
      <c r="G2" t="str">
        <f t="shared" ref="G2:G65" ca="1" si="5">IF(F2=1,"Sign of Corrosion",IF(F2=2,"No Issue seen",IF(F2=3,"High Corrosion",IF(F2=4,"Equipment deformation Seen","NA"))))</f>
        <v>No Issue seen</v>
      </c>
      <c r="H2" s="1">
        <f t="shared" ref="H2:H65" ca="1" si="6">RANDBETWEEN(39130,43145)</f>
        <v>40299</v>
      </c>
      <c r="I2" t="str">
        <f t="shared" ref="I2:I65" ca="1" si="7">IF(G2="Sign of Corrosion","Maintenance",IF(G2="High Corrosion","Retrofitment",IF(G2="Equipment deformation seen","Replacement","NA")))</f>
        <v>NA</v>
      </c>
      <c r="J2">
        <f t="shared" ref="J2:J65" ca="1" si="8">RANDBETWEEN(1,5)</f>
        <v>4</v>
      </c>
      <c r="K2" t="str">
        <f t="shared" ref="K2:K65" ca="1" si="9">IF(J2=1,"Atmospheric", IF(J2=2,"Pitting", IF(J2=3,"Stress", IF(J2=4,"Erosion", "Fatigue"))))</f>
        <v>Erosion</v>
      </c>
      <c r="L2" t="s">
        <v>11</v>
      </c>
      <c r="M2" s="6" t="str">
        <f ca="1">IF(G2="Equipment deformation Seen",RANDBETWEEN(40,60),IF(G2="High Corrosion",RANDBETWEEN(25,40),IF(G2="Sign of Corrosion",RANDBETWEEN(5,25),"0")))</f>
        <v>0</v>
      </c>
      <c r="N2" s="3" t="s">
        <v>12</v>
      </c>
      <c r="O2" s="3" t="s">
        <v>13</v>
      </c>
      <c r="P2" s="6">
        <f ca="1">IF(AND(M2&gt;1,M2&lt;25),RANDBETWEEN(5,20),IF(AND(M2&gt;25,M2&lt;35),RANDBETWEEN(20,45),IF(AND(M2&gt;35,M2&lt;70),RANDBETWEEN(45,60),0)))</f>
        <v>0</v>
      </c>
      <c r="Q2" s="3" t="s">
        <v>14</v>
      </c>
      <c r="R2" s="3" t="str">
        <f ca="1">_xlfn.CONCAT(K2," ",L2," ",M2," ",N2," ",E2," ",O2," ",P2," ",Q2)</f>
        <v>Erosion corrosion was found with 0 % degradation of  Storage Tank 1000 bbl on 0 % of surface area</v>
      </c>
      <c r="S2">
        <f t="shared" ref="S2:S65" ca="1" si="10">IF(G2="No Issue seen",0,IF(G2="Sign of Corrosion",RANDBETWEEN(1,10),IF(G2="High Corrosion",RANDBETWEEN(10,100),RANDBETWEEN(100,600))))</f>
        <v>0</v>
      </c>
      <c r="T2">
        <f t="shared" ref="T2:T65" ca="1" si="11">RANDBETWEEN(1,3)</f>
        <v>2</v>
      </c>
      <c r="U2" t="str">
        <f t="shared" ref="U2:U65" ca="1" si="12">IF(T2=3,"High",IF(T2=2,"Medium","Low"))</f>
        <v>Medium</v>
      </c>
      <c r="V2" s="1">
        <f t="shared" ref="V2:V65" ca="1" si="13">45110+RANDBETWEEN(20,100)</f>
        <v>45207</v>
      </c>
    </row>
    <row r="3" spans="1:22" x14ac:dyDescent="0.35">
      <c r="B3" s="1">
        <f t="shared" ca="1" si="0"/>
        <v>36832</v>
      </c>
      <c r="C3" s="1">
        <f t="shared" ca="1" si="1"/>
        <v>44884</v>
      </c>
      <c r="D3" s="2">
        <f t="shared" ca="1" si="2"/>
        <v>8</v>
      </c>
      <c r="E3" s="1" t="str">
        <f t="shared" ca="1" si="3"/>
        <v>Storag Tank 5000 bbl</v>
      </c>
      <c r="F3" s="2">
        <f t="shared" ca="1" si="4"/>
        <v>3</v>
      </c>
      <c r="G3" t="str">
        <f t="shared" ca="1" si="5"/>
        <v>High Corrosion</v>
      </c>
      <c r="H3" s="1">
        <f t="shared" ca="1" si="6"/>
        <v>39984</v>
      </c>
      <c r="I3" t="str">
        <f t="shared" ca="1" si="7"/>
        <v>Retrofitment</v>
      </c>
      <c r="J3">
        <f t="shared" ca="1" si="8"/>
        <v>5</v>
      </c>
      <c r="K3" t="str">
        <f t="shared" ca="1" si="9"/>
        <v>Fatigue</v>
      </c>
      <c r="L3" t="s">
        <v>11</v>
      </c>
      <c r="M3" s="6">
        <f t="shared" ref="M3:M66" ca="1" si="14">IF(G3="Equipment deformation Seen",RANDBETWEEN(40,60),IF(G3="High Corrosion",RANDBETWEEN(25,40),IF(G3="Sign of Corrosion",RANDBETWEEN(5,25),"0")))</f>
        <v>38</v>
      </c>
      <c r="N3" s="3" t="s">
        <v>12</v>
      </c>
      <c r="O3" s="3" t="s">
        <v>13</v>
      </c>
      <c r="P3" s="6">
        <f t="shared" ref="P3:P66" ca="1" si="15">IF(AND(M3&gt;1,M3&lt;25),RANDBETWEEN(5,20),IF(AND(M3&gt;25,M3&lt;35),RANDBETWEEN(20,45),IF(AND(M3&gt;35,M3&lt;70),RANDBETWEEN(45,60),0)))</f>
        <v>53</v>
      </c>
      <c r="Q3" s="3" t="s">
        <v>14</v>
      </c>
      <c r="R3" s="3" t="str">
        <f t="shared" ref="R3:R65" ca="1" si="16">_xlfn.CONCAT(K3," ",L3," ",M3," ",N3," ",E3," ",O3," ",P3," ",Q3)</f>
        <v>Fatigue corrosion was found with 38 % degradation of  Storag Tank 5000 bbl on 53 % of surface area</v>
      </c>
      <c r="S3">
        <f t="shared" ca="1" si="10"/>
        <v>57</v>
      </c>
      <c r="T3">
        <f t="shared" ca="1" si="11"/>
        <v>3</v>
      </c>
      <c r="U3" t="str">
        <f t="shared" ca="1" si="12"/>
        <v>High</v>
      </c>
      <c r="V3" s="1">
        <f t="shared" ca="1" si="13"/>
        <v>45201</v>
      </c>
    </row>
    <row r="4" spans="1:22" x14ac:dyDescent="0.35">
      <c r="B4" s="1">
        <f t="shared" ca="1" si="0"/>
        <v>36266</v>
      </c>
      <c r="C4" s="1">
        <f t="shared" ca="1" si="1"/>
        <v>44756</v>
      </c>
      <c r="D4" s="2">
        <f t="shared" ca="1" si="2"/>
        <v>13</v>
      </c>
      <c r="E4" s="1" t="str">
        <f t="shared" ca="1" si="3"/>
        <v>Storage Tank 10000 bbl</v>
      </c>
      <c r="F4" s="2">
        <f t="shared" ca="1" si="4"/>
        <v>4</v>
      </c>
      <c r="G4" t="str">
        <f t="shared" ca="1" si="5"/>
        <v>Equipment deformation Seen</v>
      </c>
      <c r="H4" s="1">
        <f t="shared" ca="1" si="6"/>
        <v>39680</v>
      </c>
      <c r="I4" t="str">
        <f t="shared" ca="1" si="7"/>
        <v>Replacement</v>
      </c>
      <c r="J4">
        <f t="shared" ca="1" si="8"/>
        <v>5</v>
      </c>
      <c r="K4" t="str">
        <f t="shared" ca="1" si="9"/>
        <v>Fatigue</v>
      </c>
      <c r="L4" t="s">
        <v>11</v>
      </c>
      <c r="M4" s="6">
        <f t="shared" ca="1" si="14"/>
        <v>60</v>
      </c>
      <c r="N4" s="3" t="s">
        <v>12</v>
      </c>
      <c r="O4" s="3" t="s">
        <v>13</v>
      </c>
      <c r="P4" s="6">
        <f t="shared" ca="1" si="15"/>
        <v>59</v>
      </c>
      <c r="Q4" s="3" t="s">
        <v>14</v>
      </c>
      <c r="R4" s="3" t="str">
        <f t="shared" ca="1" si="16"/>
        <v>Fatigue corrosion was found with 60 % degradation of  Storage Tank 10000 bbl on 59 % of surface area</v>
      </c>
      <c r="S4">
        <f t="shared" ca="1" si="10"/>
        <v>274</v>
      </c>
      <c r="T4">
        <f t="shared" ca="1" si="11"/>
        <v>1</v>
      </c>
      <c r="U4" t="str">
        <f t="shared" ca="1" si="12"/>
        <v>Low</v>
      </c>
      <c r="V4" s="1">
        <f t="shared" ca="1" si="13"/>
        <v>45199</v>
      </c>
    </row>
    <row r="5" spans="1:22" x14ac:dyDescent="0.35">
      <c r="B5" s="1">
        <f t="shared" ca="1" si="0"/>
        <v>36202</v>
      </c>
      <c r="C5" s="1">
        <f t="shared" ca="1" si="1"/>
        <v>43848</v>
      </c>
      <c r="D5" s="2">
        <f t="shared" ca="1" si="2"/>
        <v>4</v>
      </c>
      <c r="E5" s="1" t="str">
        <f t="shared" ca="1" si="3"/>
        <v>Check Valve</v>
      </c>
      <c r="F5" s="2">
        <f t="shared" ca="1" si="4"/>
        <v>2</v>
      </c>
      <c r="G5" t="str">
        <f t="shared" ca="1" si="5"/>
        <v>No Issue seen</v>
      </c>
      <c r="H5" s="1">
        <f t="shared" ca="1" si="6"/>
        <v>42204</v>
      </c>
      <c r="I5" t="str">
        <f t="shared" ca="1" si="7"/>
        <v>NA</v>
      </c>
      <c r="J5">
        <f t="shared" ca="1" si="8"/>
        <v>2</v>
      </c>
      <c r="K5" t="str">
        <f t="shared" ca="1" si="9"/>
        <v>Pitting</v>
      </c>
      <c r="L5" t="s">
        <v>11</v>
      </c>
      <c r="M5" s="6" t="str">
        <f t="shared" ca="1" si="14"/>
        <v>0</v>
      </c>
      <c r="N5" s="3" t="s">
        <v>12</v>
      </c>
      <c r="O5" s="3" t="s">
        <v>13</v>
      </c>
      <c r="P5" s="6">
        <f t="shared" ca="1" si="15"/>
        <v>0</v>
      </c>
      <c r="Q5" s="3" t="s">
        <v>14</v>
      </c>
      <c r="R5" s="3" t="str">
        <f t="shared" ca="1" si="16"/>
        <v>Pitting corrosion was found with 0 % degradation of  Check Valve on 0 % of surface area</v>
      </c>
      <c r="S5">
        <f t="shared" ca="1" si="10"/>
        <v>0</v>
      </c>
      <c r="T5">
        <f t="shared" ca="1" si="11"/>
        <v>2</v>
      </c>
      <c r="U5" t="str">
        <f t="shared" ca="1" si="12"/>
        <v>Medium</v>
      </c>
      <c r="V5" s="1">
        <f t="shared" ca="1" si="13"/>
        <v>45188</v>
      </c>
    </row>
    <row r="6" spans="1:22" x14ac:dyDescent="0.35">
      <c r="B6" s="1">
        <f t="shared" ca="1" si="0"/>
        <v>36510</v>
      </c>
      <c r="C6" s="1">
        <f t="shared" ca="1" si="1"/>
        <v>43763</v>
      </c>
      <c r="D6" s="2">
        <f t="shared" ca="1" si="2"/>
        <v>2</v>
      </c>
      <c r="E6" s="1" t="str">
        <f t="shared" ca="1" si="3"/>
        <v>4 inch pipe</v>
      </c>
      <c r="F6" s="2">
        <f t="shared" ca="1" si="4"/>
        <v>3</v>
      </c>
      <c r="G6" t="str">
        <f t="shared" ca="1" si="5"/>
        <v>High Corrosion</v>
      </c>
      <c r="H6" s="1">
        <f t="shared" ca="1" si="6"/>
        <v>39819</v>
      </c>
      <c r="I6" t="str">
        <f t="shared" ca="1" si="7"/>
        <v>Retrofitment</v>
      </c>
      <c r="J6">
        <f t="shared" ca="1" si="8"/>
        <v>2</v>
      </c>
      <c r="K6" t="str">
        <f t="shared" ca="1" si="9"/>
        <v>Pitting</v>
      </c>
      <c r="L6" t="s">
        <v>11</v>
      </c>
      <c r="M6" s="6">
        <f t="shared" ca="1" si="14"/>
        <v>40</v>
      </c>
      <c r="N6" s="3" t="s">
        <v>12</v>
      </c>
      <c r="O6" s="3" t="s">
        <v>13</v>
      </c>
      <c r="P6" s="6">
        <f t="shared" ca="1" si="15"/>
        <v>51</v>
      </c>
      <c r="Q6" s="3" t="s">
        <v>14</v>
      </c>
      <c r="R6" s="3" t="str">
        <f t="shared" ca="1" si="16"/>
        <v>Pitting corrosion was found with 40 % degradation of  4 inch pipe on 51 % of surface area</v>
      </c>
      <c r="S6">
        <f t="shared" ca="1" si="10"/>
        <v>53</v>
      </c>
      <c r="T6">
        <f t="shared" ca="1" si="11"/>
        <v>2</v>
      </c>
      <c r="U6" t="str">
        <f t="shared" ca="1" si="12"/>
        <v>Medium</v>
      </c>
      <c r="V6" s="1">
        <f t="shared" ca="1" si="13"/>
        <v>45184</v>
      </c>
    </row>
    <row r="7" spans="1:22" x14ac:dyDescent="0.35">
      <c r="B7" s="1">
        <f t="shared" ca="1" si="0"/>
        <v>36813</v>
      </c>
      <c r="C7" s="1">
        <f t="shared" ca="1" si="1"/>
        <v>43894</v>
      </c>
      <c r="D7" s="2">
        <f t="shared" ca="1" si="2"/>
        <v>12</v>
      </c>
      <c r="E7" s="1" t="str">
        <f t="shared" ca="1" si="3"/>
        <v>Storage Tank 3000 bbl</v>
      </c>
      <c r="F7" s="2">
        <f t="shared" ca="1" si="4"/>
        <v>3</v>
      </c>
      <c r="G7" t="str">
        <f t="shared" ca="1" si="5"/>
        <v>High Corrosion</v>
      </c>
      <c r="H7" s="1">
        <f t="shared" ca="1" si="6"/>
        <v>39255</v>
      </c>
      <c r="I7" t="str">
        <f t="shared" ca="1" si="7"/>
        <v>Retrofitment</v>
      </c>
      <c r="J7">
        <f t="shared" ca="1" si="8"/>
        <v>1</v>
      </c>
      <c r="K7" t="str">
        <f t="shared" ca="1" si="9"/>
        <v>Atmospheric</v>
      </c>
      <c r="L7" t="s">
        <v>11</v>
      </c>
      <c r="M7" s="6">
        <f t="shared" ca="1" si="14"/>
        <v>30</v>
      </c>
      <c r="N7" s="3" t="s">
        <v>12</v>
      </c>
      <c r="O7" s="3" t="s">
        <v>13</v>
      </c>
      <c r="P7" s="6">
        <f t="shared" ca="1" si="15"/>
        <v>26</v>
      </c>
      <c r="Q7" s="3" t="s">
        <v>14</v>
      </c>
      <c r="R7" s="3" t="str">
        <f t="shared" ca="1" si="16"/>
        <v>Atmospheric corrosion was found with 30 % degradation of  Storage Tank 3000 bbl on 26 % of surface area</v>
      </c>
      <c r="S7">
        <f t="shared" ca="1" si="10"/>
        <v>74</v>
      </c>
      <c r="T7">
        <f t="shared" ca="1" si="11"/>
        <v>3</v>
      </c>
      <c r="U7" t="str">
        <f t="shared" ca="1" si="12"/>
        <v>High</v>
      </c>
      <c r="V7" s="1">
        <f t="shared" ca="1" si="13"/>
        <v>45159</v>
      </c>
    </row>
    <row r="8" spans="1:22" x14ac:dyDescent="0.35">
      <c r="B8" s="1">
        <f t="shared" ca="1" si="0"/>
        <v>37079</v>
      </c>
      <c r="C8" s="1">
        <f t="shared" ca="1" si="1"/>
        <v>43189</v>
      </c>
      <c r="D8" s="2">
        <f t="shared" ca="1" si="2"/>
        <v>18</v>
      </c>
      <c r="E8" s="1" t="str">
        <f t="shared" ca="1" si="3"/>
        <v>Plate Heat Exchange</v>
      </c>
      <c r="F8" s="2">
        <f t="shared" ca="1" si="4"/>
        <v>3</v>
      </c>
      <c r="G8" t="str">
        <f t="shared" ca="1" si="5"/>
        <v>High Corrosion</v>
      </c>
      <c r="H8" s="1">
        <f t="shared" ca="1" si="6"/>
        <v>42177</v>
      </c>
      <c r="I8" t="str">
        <f t="shared" ca="1" si="7"/>
        <v>Retrofitment</v>
      </c>
      <c r="J8">
        <f t="shared" ca="1" si="8"/>
        <v>5</v>
      </c>
      <c r="K8" t="str">
        <f t="shared" ca="1" si="9"/>
        <v>Fatigue</v>
      </c>
      <c r="L8" t="s">
        <v>11</v>
      </c>
      <c r="M8" s="6">
        <f t="shared" ca="1" si="14"/>
        <v>31</v>
      </c>
      <c r="N8" s="3" t="s">
        <v>12</v>
      </c>
      <c r="O8" s="3" t="s">
        <v>13</v>
      </c>
      <c r="P8" s="6">
        <f t="shared" ca="1" si="15"/>
        <v>41</v>
      </c>
      <c r="Q8" s="3" t="s">
        <v>14</v>
      </c>
      <c r="R8" s="3" t="str">
        <f t="shared" ca="1" si="16"/>
        <v>Fatigue corrosion was found with 31 % degradation of  Plate Heat Exchange on 41 % of surface area</v>
      </c>
      <c r="S8">
        <f t="shared" ca="1" si="10"/>
        <v>55</v>
      </c>
      <c r="T8">
        <f t="shared" ca="1" si="11"/>
        <v>2</v>
      </c>
      <c r="U8" t="str">
        <f t="shared" ca="1" si="12"/>
        <v>Medium</v>
      </c>
      <c r="V8" s="1">
        <f t="shared" ca="1" si="13"/>
        <v>45153</v>
      </c>
    </row>
    <row r="9" spans="1:22" x14ac:dyDescent="0.35">
      <c r="B9" s="1">
        <f t="shared" ca="1" si="0"/>
        <v>36406</v>
      </c>
      <c r="C9" s="1">
        <f t="shared" ca="1" si="1"/>
        <v>43370</v>
      </c>
      <c r="D9" s="2">
        <f t="shared" ca="1" si="2"/>
        <v>14</v>
      </c>
      <c r="E9" s="1" t="str">
        <f t="shared" ca="1" si="3"/>
        <v>Centrifugal Pump</v>
      </c>
      <c r="F9" s="2">
        <f t="shared" ca="1" si="4"/>
        <v>2</v>
      </c>
      <c r="G9" t="str">
        <f t="shared" ca="1" si="5"/>
        <v>No Issue seen</v>
      </c>
      <c r="H9" s="1">
        <f t="shared" ca="1" si="6"/>
        <v>40859</v>
      </c>
      <c r="I9" t="str">
        <f t="shared" ca="1" si="7"/>
        <v>NA</v>
      </c>
      <c r="J9">
        <f t="shared" ca="1" si="8"/>
        <v>1</v>
      </c>
      <c r="K9" t="str">
        <f t="shared" ca="1" si="9"/>
        <v>Atmospheric</v>
      </c>
      <c r="L9" t="s">
        <v>11</v>
      </c>
      <c r="M9" s="6" t="str">
        <f t="shared" ca="1" si="14"/>
        <v>0</v>
      </c>
      <c r="N9" s="3" t="s">
        <v>12</v>
      </c>
      <c r="O9" s="3" t="s">
        <v>13</v>
      </c>
      <c r="P9" s="6">
        <f t="shared" ca="1" si="15"/>
        <v>0</v>
      </c>
      <c r="Q9" s="3" t="s">
        <v>14</v>
      </c>
      <c r="R9" s="3" t="str">
        <f t="shared" ca="1" si="16"/>
        <v>Atmospheric corrosion was found with 0 % degradation of  Centrifugal Pump on 0 % of surface area</v>
      </c>
      <c r="S9">
        <f t="shared" ca="1" si="10"/>
        <v>0</v>
      </c>
      <c r="T9">
        <f t="shared" ca="1" si="11"/>
        <v>2</v>
      </c>
      <c r="U9" t="str">
        <f t="shared" ca="1" si="12"/>
        <v>Medium</v>
      </c>
      <c r="V9" s="1">
        <f t="shared" ca="1" si="13"/>
        <v>45193</v>
      </c>
    </row>
    <row r="10" spans="1:22" x14ac:dyDescent="0.35">
      <c r="B10" s="1">
        <f t="shared" ca="1" si="0"/>
        <v>36817</v>
      </c>
      <c r="C10" s="1">
        <f t="shared" ca="1" si="1"/>
        <v>44477</v>
      </c>
      <c r="D10" s="2">
        <f t="shared" ca="1" si="2"/>
        <v>16</v>
      </c>
      <c r="E10" s="1" t="str">
        <f t="shared" ca="1" si="3"/>
        <v>Finned Tube Heat Exchanger</v>
      </c>
      <c r="F10" s="2">
        <f t="shared" ca="1" si="4"/>
        <v>3</v>
      </c>
      <c r="G10" t="str">
        <f t="shared" ca="1" si="5"/>
        <v>High Corrosion</v>
      </c>
      <c r="H10" s="1">
        <f t="shared" ca="1" si="6"/>
        <v>40696</v>
      </c>
      <c r="I10" t="str">
        <f t="shared" ca="1" si="7"/>
        <v>Retrofitment</v>
      </c>
      <c r="J10">
        <f t="shared" ca="1" si="8"/>
        <v>5</v>
      </c>
      <c r="K10" t="str">
        <f t="shared" ca="1" si="9"/>
        <v>Fatigue</v>
      </c>
      <c r="L10" t="s">
        <v>11</v>
      </c>
      <c r="M10" s="6">
        <f t="shared" ca="1" si="14"/>
        <v>28</v>
      </c>
      <c r="N10" s="3" t="s">
        <v>12</v>
      </c>
      <c r="O10" s="3" t="s">
        <v>13</v>
      </c>
      <c r="P10" s="6">
        <f t="shared" ca="1" si="15"/>
        <v>28</v>
      </c>
      <c r="Q10" s="3" t="s">
        <v>14</v>
      </c>
      <c r="R10" s="3" t="str">
        <f t="shared" ca="1" si="16"/>
        <v>Fatigue corrosion was found with 28 % degradation of  Finned Tube Heat Exchanger on 28 % of surface area</v>
      </c>
      <c r="S10">
        <f t="shared" ca="1" si="10"/>
        <v>39</v>
      </c>
      <c r="T10">
        <f t="shared" ca="1" si="11"/>
        <v>3</v>
      </c>
      <c r="U10" t="str">
        <f t="shared" ca="1" si="12"/>
        <v>High</v>
      </c>
      <c r="V10" s="1">
        <f t="shared" ca="1" si="13"/>
        <v>45136</v>
      </c>
    </row>
    <row r="11" spans="1:22" x14ac:dyDescent="0.35">
      <c r="B11" s="1">
        <f t="shared" ca="1" si="0"/>
        <v>37022</v>
      </c>
      <c r="C11" s="1">
        <f t="shared" ca="1" si="1"/>
        <v>44571</v>
      </c>
      <c r="D11" s="2">
        <f t="shared" ca="1" si="2"/>
        <v>5</v>
      </c>
      <c r="E11" s="1" t="str">
        <f t="shared" ca="1" si="3"/>
        <v>Firetube Boiler</v>
      </c>
      <c r="F11" s="2">
        <f t="shared" ca="1" si="4"/>
        <v>5</v>
      </c>
      <c r="G11" t="str">
        <f t="shared" ca="1" si="5"/>
        <v>NA</v>
      </c>
      <c r="H11" s="1">
        <f t="shared" ca="1" si="6"/>
        <v>39540</v>
      </c>
      <c r="I11" t="str">
        <f t="shared" ca="1" si="7"/>
        <v>NA</v>
      </c>
      <c r="J11">
        <f t="shared" ca="1" si="8"/>
        <v>3</v>
      </c>
      <c r="K11" t="str">
        <f t="shared" ca="1" si="9"/>
        <v>Stress</v>
      </c>
      <c r="L11" t="s">
        <v>11</v>
      </c>
      <c r="M11" s="6" t="str">
        <f t="shared" ca="1" si="14"/>
        <v>0</v>
      </c>
      <c r="N11" s="3" t="s">
        <v>12</v>
      </c>
      <c r="O11" s="3" t="s">
        <v>13</v>
      </c>
      <c r="P11" s="6">
        <f t="shared" ca="1" si="15"/>
        <v>0</v>
      </c>
      <c r="Q11" s="3" t="s">
        <v>14</v>
      </c>
      <c r="R11" s="3" t="str">
        <f t="shared" ca="1" si="16"/>
        <v>Stress corrosion was found with 0 % degradation of  Firetube Boiler on 0 % of surface area</v>
      </c>
      <c r="S11">
        <f t="shared" ca="1" si="10"/>
        <v>470</v>
      </c>
      <c r="T11">
        <f t="shared" ca="1" si="11"/>
        <v>1</v>
      </c>
      <c r="U11" t="str">
        <f t="shared" ca="1" si="12"/>
        <v>Low</v>
      </c>
      <c r="V11" s="1">
        <f t="shared" ca="1" si="13"/>
        <v>45189</v>
      </c>
    </row>
    <row r="12" spans="1:22" x14ac:dyDescent="0.35">
      <c r="B12" s="1">
        <f t="shared" ca="1" si="0"/>
        <v>36182</v>
      </c>
      <c r="C12" s="1">
        <f t="shared" ca="1" si="1"/>
        <v>44917</v>
      </c>
      <c r="D12" s="2">
        <f t="shared" ca="1" si="2"/>
        <v>18</v>
      </c>
      <c r="E12" s="1" t="str">
        <f t="shared" ca="1" si="3"/>
        <v>Plate Heat Exchange</v>
      </c>
      <c r="F12" s="2">
        <f t="shared" ca="1" si="4"/>
        <v>4</v>
      </c>
      <c r="G12" t="str">
        <f t="shared" ca="1" si="5"/>
        <v>Equipment deformation Seen</v>
      </c>
      <c r="H12" s="1">
        <f t="shared" ca="1" si="6"/>
        <v>41379</v>
      </c>
      <c r="I12" t="str">
        <f t="shared" ca="1" si="7"/>
        <v>Replacement</v>
      </c>
      <c r="J12">
        <f t="shared" ca="1" si="8"/>
        <v>2</v>
      </c>
      <c r="K12" t="str">
        <f t="shared" ca="1" si="9"/>
        <v>Pitting</v>
      </c>
      <c r="L12" t="s">
        <v>11</v>
      </c>
      <c r="M12" s="6">
        <f t="shared" ca="1" si="14"/>
        <v>44</v>
      </c>
      <c r="N12" s="3" t="s">
        <v>12</v>
      </c>
      <c r="O12" s="3" t="s">
        <v>13</v>
      </c>
      <c r="P12" s="6">
        <f t="shared" ca="1" si="15"/>
        <v>46</v>
      </c>
      <c r="Q12" s="3" t="s">
        <v>14</v>
      </c>
      <c r="R12" s="3" t="str">
        <f t="shared" ca="1" si="16"/>
        <v>Pitting corrosion was found with 44 % degradation of  Plate Heat Exchange on 46 % of surface area</v>
      </c>
      <c r="S12">
        <f t="shared" ca="1" si="10"/>
        <v>371</v>
      </c>
      <c r="T12">
        <f t="shared" ca="1" si="11"/>
        <v>3</v>
      </c>
      <c r="U12" t="str">
        <f t="shared" ca="1" si="12"/>
        <v>High</v>
      </c>
      <c r="V12" s="1">
        <f t="shared" ca="1" si="13"/>
        <v>45209</v>
      </c>
    </row>
    <row r="13" spans="1:22" x14ac:dyDescent="0.35">
      <c r="B13" s="1">
        <f t="shared" ca="1" si="0"/>
        <v>36536</v>
      </c>
      <c r="C13" s="1">
        <f t="shared" ca="1" si="1"/>
        <v>43638</v>
      </c>
      <c r="D13" s="2">
        <f t="shared" ca="1" si="2"/>
        <v>12</v>
      </c>
      <c r="E13" s="1" t="str">
        <f t="shared" ca="1" si="3"/>
        <v>Storage Tank 3000 bbl</v>
      </c>
      <c r="F13" s="2">
        <f t="shared" ca="1" si="4"/>
        <v>2</v>
      </c>
      <c r="G13" t="str">
        <f t="shared" ca="1" si="5"/>
        <v>No Issue seen</v>
      </c>
      <c r="H13" s="1">
        <f t="shared" ca="1" si="6"/>
        <v>41318</v>
      </c>
      <c r="I13" t="str">
        <f t="shared" ca="1" si="7"/>
        <v>NA</v>
      </c>
      <c r="J13">
        <f t="shared" ca="1" si="8"/>
        <v>4</v>
      </c>
      <c r="K13" t="str">
        <f t="shared" ca="1" si="9"/>
        <v>Erosion</v>
      </c>
      <c r="L13" t="s">
        <v>11</v>
      </c>
      <c r="M13" s="6" t="str">
        <f t="shared" ca="1" si="14"/>
        <v>0</v>
      </c>
      <c r="N13" s="3" t="s">
        <v>12</v>
      </c>
      <c r="O13" s="3" t="s">
        <v>13</v>
      </c>
      <c r="P13" s="6">
        <f t="shared" ca="1" si="15"/>
        <v>0</v>
      </c>
      <c r="Q13" s="3" t="s">
        <v>14</v>
      </c>
      <c r="R13" s="3" t="str">
        <f t="shared" ca="1" si="16"/>
        <v>Erosion corrosion was found with 0 % degradation of  Storage Tank 3000 bbl on 0 % of surface area</v>
      </c>
      <c r="S13">
        <f t="shared" ca="1" si="10"/>
        <v>0</v>
      </c>
      <c r="T13">
        <f t="shared" ca="1" si="11"/>
        <v>1</v>
      </c>
      <c r="U13" t="str">
        <f t="shared" ca="1" si="12"/>
        <v>Low</v>
      </c>
      <c r="V13" s="1">
        <f t="shared" ca="1" si="13"/>
        <v>45160</v>
      </c>
    </row>
    <row r="14" spans="1:22" x14ac:dyDescent="0.35">
      <c r="B14" s="1">
        <f t="shared" ca="1" si="0"/>
        <v>36661</v>
      </c>
      <c r="C14" s="1">
        <f t="shared" ca="1" si="1"/>
        <v>43995</v>
      </c>
      <c r="D14" s="2">
        <f t="shared" ca="1" si="2"/>
        <v>11</v>
      </c>
      <c r="E14" s="1" t="str">
        <f t="shared" ca="1" si="3"/>
        <v>Storage Tank 500 bbl</v>
      </c>
      <c r="F14" s="2">
        <f t="shared" ca="1" si="4"/>
        <v>3</v>
      </c>
      <c r="G14" t="str">
        <f t="shared" ca="1" si="5"/>
        <v>High Corrosion</v>
      </c>
      <c r="H14" s="1">
        <f t="shared" ca="1" si="6"/>
        <v>40735</v>
      </c>
      <c r="I14" t="str">
        <f t="shared" ca="1" si="7"/>
        <v>Retrofitment</v>
      </c>
      <c r="J14">
        <f t="shared" ca="1" si="8"/>
        <v>5</v>
      </c>
      <c r="K14" t="str">
        <f t="shared" ca="1" si="9"/>
        <v>Fatigue</v>
      </c>
      <c r="L14" t="s">
        <v>11</v>
      </c>
      <c r="M14" s="6">
        <f t="shared" ca="1" si="14"/>
        <v>33</v>
      </c>
      <c r="N14" s="3" t="s">
        <v>12</v>
      </c>
      <c r="O14" s="3" t="s">
        <v>13</v>
      </c>
      <c r="P14" s="6">
        <f t="shared" ca="1" si="15"/>
        <v>22</v>
      </c>
      <c r="Q14" s="3" t="s">
        <v>14</v>
      </c>
      <c r="R14" s="3" t="str">
        <f t="shared" ca="1" si="16"/>
        <v>Fatigue corrosion was found with 33 % degradation of  Storage Tank 500 bbl on 22 % of surface area</v>
      </c>
      <c r="S14">
        <f t="shared" ca="1" si="10"/>
        <v>34</v>
      </c>
      <c r="T14">
        <f t="shared" ca="1" si="11"/>
        <v>1</v>
      </c>
      <c r="U14" t="str">
        <f t="shared" ca="1" si="12"/>
        <v>Low</v>
      </c>
      <c r="V14" s="1">
        <f t="shared" ca="1" si="13"/>
        <v>45152</v>
      </c>
    </row>
    <row r="15" spans="1:22" x14ac:dyDescent="0.35">
      <c r="B15" s="1">
        <f t="shared" ca="1" si="0"/>
        <v>36616</v>
      </c>
      <c r="C15" s="1">
        <f t="shared" ca="1" si="1"/>
        <v>45121</v>
      </c>
      <c r="D15" s="2">
        <f t="shared" ca="1" si="2"/>
        <v>7</v>
      </c>
      <c r="E15" s="1" t="str">
        <f t="shared" ca="1" si="3"/>
        <v>Centrifugal Compressor</v>
      </c>
      <c r="F15" s="2">
        <f t="shared" ca="1" si="4"/>
        <v>5</v>
      </c>
      <c r="G15" t="str">
        <f t="shared" ca="1" si="5"/>
        <v>NA</v>
      </c>
      <c r="H15" s="1">
        <f t="shared" ca="1" si="6"/>
        <v>41187</v>
      </c>
      <c r="I15" t="str">
        <f t="shared" ca="1" si="7"/>
        <v>NA</v>
      </c>
      <c r="J15">
        <f t="shared" ca="1" si="8"/>
        <v>3</v>
      </c>
      <c r="K15" t="str">
        <f t="shared" ca="1" si="9"/>
        <v>Stress</v>
      </c>
      <c r="L15" t="s">
        <v>11</v>
      </c>
      <c r="M15" s="6" t="str">
        <f t="shared" ca="1" si="14"/>
        <v>0</v>
      </c>
      <c r="N15" s="3" t="s">
        <v>12</v>
      </c>
      <c r="O15" s="3" t="s">
        <v>13</v>
      </c>
      <c r="P15" s="6">
        <f t="shared" ca="1" si="15"/>
        <v>0</v>
      </c>
      <c r="Q15" s="3" t="s">
        <v>14</v>
      </c>
      <c r="R15" s="3" t="str">
        <f t="shared" ca="1" si="16"/>
        <v>Stress corrosion was found with 0 % degradation of  Centrifugal Compressor on 0 % of surface area</v>
      </c>
      <c r="S15">
        <f t="shared" ca="1" si="10"/>
        <v>214</v>
      </c>
      <c r="T15">
        <f t="shared" ca="1" si="11"/>
        <v>2</v>
      </c>
      <c r="U15" t="str">
        <f t="shared" ca="1" si="12"/>
        <v>Medium</v>
      </c>
      <c r="V15" s="1">
        <f t="shared" ca="1" si="13"/>
        <v>45157</v>
      </c>
    </row>
    <row r="16" spans="1:22" x14ac:dyDescent="0.35">
      <c r="B16" s="1">
        <f t="shared" ca="1" si="0"/>
        <v>36668</v>
      </c>
      <c r="C16" s="1">
        <f t="shared" ca="1" si="1"/>
        <v>43847</v>
      </c>
      <c r="D16" s="2">
        <f t="shared" ca="1" si="2"/>
        <v>15</v>
      </c>
      <c r="E16" s="1" t="str">
        <f t="shared" ca="1" si="3"/>
        <v>Resiprocating Pump</v>
      </c>
      <c r="F16" s="2">
        <f t="shared" ca="1" si="4"/>
        <v>2</v>
      </c>
      <c r="G16" t="str">
        <f t="shared" ca="1" si="5"/>
        <v>No Issue seen</v>
      </c>
      <c r="H16" s="1">
        <f t="shared" ca="1" si="6"/>
        <v>39390</v>
      </c>
      <c r="I16" t="str">
        <f t="shared" ca="1" si="7"/>
        <v>NA</v>
      </c>
      <c r="J16">
        <f t="shared" ca="1" si="8"/>
        <v>3</v>
      </c>
      <c r="K16" t="str">
        <f t="shared" ca="1" si="9"/>
        <v>Stress</v>
      </c>
      <c r="L16" t="s">
        <v>11</v>
      </c>
      <c r="M16" s="6" t="str">
        <f t="shared" ca="1" si="14"/>
        <v>0</v>
      </c>
      <c r="N16" s="3" t="s">
        <v>12</v>
      </c>
      <c r="O16" s="3" t="s">
        <v>13</v>
      </c>
      <c r="P16" s="6">
        <f t="shared" ca="1" si="15"/>
        <v>0</v>
      </c>
      <c r="Q16" s="3" t="s">
        <v>14</v>
      </c>
      <c r="R16" s="3" t="str">
        <f t="shared" ca="1" si="16"/>
        <v>Stress corrosion was found with 0 % degradation of  Resiprocating Pump on 0 % of surface area</v>
      </c>
      <c r="S16">
        <f t="shared" ca="1" si="10"/>
        <v>0</v>
      </c>
      <c r="T16">
        <f t="shared" ca="1" si="11"/>
        <v>3</v>
      </c>
      <c r="U16" t="str">
        <f t="shared" ca="1" si="12"/>
        <v>High</v>
      </c>
      <c r="V16" s="1">
        <f t="shared" ca="1" si="13"/>
        <v>45150</v>
      </c>
    </row>
    <row r="17" spans="2:22" x14ac:dyDescent="0.35">
      <c r="B17" s="1">
        <f t="shared" ca="1" si="0"/>
        <v>37091</v>
      </c>
      <c r="C17" s="1">
        <f t="shared" ca="1" si="1"/>
        <v>44744</v>
      </c>
      <c r="D17" s="2">
        <f t="shared" ca="1" si="2"/>
        <v>11</v>
      </c>
      <c r="E17" s="1" t="str">
        <f t="shared" ca="1" si="3"/>
        <v>Storage Tank 500 bbl</v>
      </c>
      <c r="F17" s="2">
        <f t="shared" ca="1" si="4"/>
        <v>3</v>
      </c>
      <c r="G17" t="str">
        <f t="shared" ca="1" si="5"/>
        <v>High Corrosion</v>
      </c>
      <c r="H17" s="1">
        <f t="shared" ca="1" si="6"/>
        <v>39737</v>
      </c>
      <c r="I17" t="str">
        <f t="shared" ca="1" si="7"/>
        <v>Retrofitment</v>
      </c>
      <c r="J17">
        <f t="shared" ca="1" si="8"/>
        <v>4</v>
      </c>
      <c r="K17" t="str">
        <f t="shared" ca="1" si="9"/>
        <v>Erosion</v>
      </c>
      <c r="L17" t="s">
        <v>11</v>
      </c>
      <c r="M17" s="6">
        <f t="shared" ca="1" si="14"/>
        <v>34</v>
      </c>
      <c r="N17" s="3" t="s">
        <v>12</v>
      </c>
      <c r="O17" s="3" t="s">
        <v>13</v>
      </c>
      <c r="P17" s="6">
        <f t="shared" ca="1" si="15"/>
        <v>23</v>
      </c>
      <c r="Q17" s="3" t="s">
        <v>14</v>
      </c>
      <c r="R17" s="3" t="str">
        <f t="shared" ca="1" si="16"/>
        <v>Erosion corrosion was found with 34 % degradation of  Storage Tank 500 bbl on 23 % of surface area</v>
      </c>
      <c r="S17">
        <f t="shared" ca="1" si="10"/>
        <v>95</v>
      </c>
      <c r="T17">
        <f t="shared" ca="1" si="11"/>
        <v>1</v>
      </c>
      <c r="U17" t="str">
        <f t="shared" ca="1" si="12"/>
        <v>Low</v>
      </c>
      <c r="V17" s="1">
        <f t="shared" ca="1" si="13"/>
        <v>45134</v>
      </c>
    </row>
    <row r="18" spans="2:22" x14ac:dyDescent="0.35">
      <c r="B18" s="1">
        <f t="shared" ca="1" si="0"/>
        <v>37020</v>
      </c>
      <c r="C18" s="1">
        <f t="shared" ca="1" si="1"/>
        <v>43183</v>
      </c>
      <c r="D18" s="2">
        <f t="shared" ca="1" si="2"/>
        <v>11</v>
      </c>
      <c r="E18" s="1" t="str">
        <f t="shared" ca="1" si="3"/>
        <v>Storage Tank 500 bbl</v>
      </c>
      <c r="F18" s="2">
        <f t="shared" ca="1" si="4"/>
        <v>4</v>
      </c>
      <c r="G18" t="str">
        <f t="shared" ca="1" si="5"/>
        <v>Equipment deformation Seen</v>
      </c>
      <c r="H18" s="1">
        <f t="shared" ca="1" si="6"/>
        <v>40204</v>
      </c>
      <c r="I18" t="str">
        <f t="shared" ca="1" si="7"/>
        <v>Replacement</v>
      </c>
      <c r="J18">
        <f t="shared" ca="1" si="8"/>
        <v>3</v>
      </c>
      <c r="K18" t="str">
        <f t="shared" ca="1" si="9"/>
        <v>Stress</v>
      </c>
      <c r="L18" t="s">
        <v>11</v>
      </c>
      <c r="M18" s="6">
        <f t="shared" ca="1" si="14"/>
        <v>50</v>
      </c>
      <c r="N18" s="3" t="s">
        <v>12</v>
      </c>
      <c r="O18" s="3" t="s">
        <v>13</v>
      </c>
      <c r="P18" s="6">
        <f t="shared" ca="1" si="15"/>
        <v>55</v>
      </c>
      <c r="Q18" s="3" t="s">
        <v>14</v>
      </c>
      <c r="R18" s="3" t="str">
        <f t="shared" ca="1" si="16"/>
        <v>Stress corrosion was found with 50 % degradation of  Storage Tank 500 bbl on 55 % of surface area</v>
      </c>
      <c r="S18">
        <f t="shared" ca="1" si="10"/>
        <v>312</v>
      </c>
      <c r="T18">
        <f t="shared" ca="1" si="11"/>
        <v>1</v>
      </c>
      <c r="U18" t="str">
        <f t="shared" ca="1" si="12"/>
        <v>Low</v>
      </c>
      <c r="V18" s="1">
        <f t="shared" ca="1" si="13"/>
        <v>45202</v>
      </c>
    </row>
    <row r="19" spans="2:22" x14ac:dyDescent="0.35">
      <c r="B19" s="1">
        <f t="shared" ca="1" si="0"/>
        <v>36967</v>
      </c>
      <c r="C19" s="1">
        <f t="shared" ca="1" si="1"/>
        <v>44765</v>
      </c>
      <c r="D19" s="2">
        <f t="shared" ca="1" si="2"/>
        <v>7</v>
      </c>
      <c r="E19" s="1" t="str">
        <f t="shared" ca="1" si="3"/>
        <v>Centrifugal Compressor</v>
      </c>
      <c r="F19" s="2">
        <f t="shared" ca="1" si="4"/>
        <v>2</v>
      </c>
      <c r="G19" t="str">
        <f t="shared" ca="1" si="5"/>
        <v>No Issue seen</v>
      </c>
      <c r="H19" s="1">
        <f t="shared" ca="1" si="6"/>
        <v>41085</v>
      </c>
      <c r="I19" t="str">
        <f t="shared" ca="1" si="7"/>
        <v>NA</v>
      </c>
      <c r="J19">
        <f t="shared" ca="1" si="8"/>
        <v>1</v>
      </c>
      <c r="K19" t="str">
        <f t="shared" ca="1" si="9"/>
        <v>Atmospheric</v>
      </c>
      <c r="L19" t="s">
        <v>11</v>
      </c>
      <c r="M19" s="6" t="str">
        <f t="shared" ca="1" si="14"/>
        <v>0</v>
      </c>
      <c r="N19" s="3" t="s">
        <v>12</v>
      </c>
      <c r="O19" s="3" t="s">
        <v>13</v>
      </c>
      <c r="P19" s="6">
        <f t="shared" ca="1" si="15"/>
        <v>0</v>
      </c>
      <c r="Q19" s="3" t="s">
        <v>14</v>
      </c>
      <c r="R19" s="3" t="str">
        <f t="shared" ca="1" si="16"/>
        <v>Atmospheric corrosion was found with 0 % degradation of  Centrifugal Compressor on 0 % of surface area</v>
      </c>
      <c r="S19">
        <f t="shared" ca="1" si="10"/>
        <v>0</v>
      </c>
      <c r="T19">
        <f t="shared" ca="1" si="11"/>
        <v>1</v>
      </c>
      <c r="U19" t="str">
        <f t="shared" ca="1" si="12"/>
        <v>Low</v>
      </c>
      <c r="V19" s="1">
        <f t="shared" ca="1" si="13"/>
        <v>45165</v>
      </c>
    </row>
    <row r="20" spans="2:22" x14ac:dyDescent="0.35">
      <c r="B20" s="1">
        <f t="shared" ca="1" si="0"/>
        <v>36819</v>
      </c>
      <c r="C20" s="1">
        <f t="shared" ca="1" si="1"/>
        <v>43133</v>
      </c>
      <c r="D20" s="2">
        <f t="shared" ca="1" si="2"/>
        <v>19</v>
      </c>
      <c r="E20" s="1" t="str">
        <f t="shared" ca="1" si="3"/>
        <v>Evaporator</v>
      </c>
      <c r="F20" s="2">
        <f t="shared" ca="1" si="4"/>
        <v>5</v>
      </c>
      <c r="G20" t="str">
        <f t="shared" ca="1" si="5"/>
        <v>NA</v>
      </c>
      <c r="H20" s="1">
        <f t="shared" ca="1" si="6"/>
        <v>42865</v>
      </c>
      <c r="I20" t="str">
        <f t="shared" ca="1" si="7"/>
        <v>NA</v>
      </c>
      <c r="J20">
        <f t="shared" ca="1" si="8"/>
        <v>5</v>
      </c>
      <c r="K20" t="str">
        <f t="shared" ca="1" si="9"/>
        <v>Fatigue</v>
      </c>
      <c r="L20" t="s">
        <v>11</v>
      </c>
      <c r="M20" s="6" t="str">
        <f t="shared" ca="1" si="14"/>
        <v>0</v>
      </c>
      <c r="N20" s="3" t="s">
        <v>12</v>
      </c>
      <c r="O20" s="3" t="s">
        <v>13</v>
      </c>
      <c r="P20" s="6">
        <f t="shared" ca="1" si="15"/>
        <v>0</v>
      </c>
      <c r="Q20" s="3" t="s">
        <v>14</v>
      </c>
      <c r="R20" s="3" t="str">
        <f t="shared" ca="1" si="16"/>
        <v>Fatigue corrosion was found with 0 % degradation of  Evaporator on 0 % of surface area</v>
      </c>
      <c r="S20">
        <f t="shared" ca="1" si="10"/>
        <v>262</v>
      </c>
      <c r="T20">
        <f t="shared" ca="1" si="11"/>
        <v>1</v>
      </c>
      <c r="U20" t="str">
        <f t="shared" ca="1" si="12"/>
        <v>Low</v>
      </c>
      <c r="V20" s="1">
        <f t="shared" ca="1" si="13"/>
        <v>45141</v>
      </c>
    </row>
    <row r="21" spans="2:22" x14ac:dyDescent="0.35">
      <c r="B21" s="1">
        <f t="shared" ca="1" si="0"/>
        <v>36866</v>
      </c>
      <c r="C21" s="1">
        <f t="shared" ca="1" si="1"/>
        <v>44548</v>
      </c>
      <c r="D21" s="2">
        <f t="shared" ca="1" si="2"/>
        <v>3</v>
      </c>
      <c r="E21" s="1" t="str">
        <f t="shared" ca="1" si="3"/>
        <v>Gate Valve</v>
      </c>
      <c r="F21" s="2">
        <f t="shared" ca="1" si="4"/>
        <v>5</v>
      </c>
      <c r="G21" t="str">
        <f t="shared" ca="1" si="5"/>
        <v>NA</v>
      </c>
      <c r="H21" s="1">
        <f t="shared" ca="1" si="6"/>
        <v>41339</v>
      </c>
      <c r="I21" t="str">
        <f t="shared" ca="1" si="7"/>
        <v>NA</v>
      </c>
      <c r="J21">
        <f t="shared" ca="1" si="8"/>
        <v>3</v>
      </c>
      <c r="K21" t="str">
        <f t="shared" ca="1" si="9"/>
        <v>Stress</v>
      </c>
      <c r="L21" t="s">
        <v>11</v>
      </c>
      <c r="M21" s="6" t="str">
        <f t="shared" ca="1" si="14"/>
        <v>0</v>
      </c>
      <c r="N21" s="3" t="s">
        <v>12</v>
      </c>
      <c r="O21" s="3" t="s">
        <v>13</v>
      </c>
      <c r="P21" s="6">
        <f t="shared" ca="1" si="15"/>
        <v>0</v>
      </c>
      <c r="Q21" s="3" t="s">
        <v>14</v>
      </c>
      <c r="R21" s="3" t="str">
        <f t="shared" ca="1" si="16"/>
        <v>Stress corrosion was found with 0 % degradation of  Gate Valve on 0 % of surface area</v>
      </c>
      <c r="S21">
        <f t="shared" ca="1" si="10"/>
        <v>496</v>
      </c>
      <c r="T21">
        <f t="shared" ca="1" si="11"/>
        <v>2</v>
      </c>
      <c r="U21" t="str">
        <f t="shared" ca="1" si="12"/>
        <v>Medium</v>
      </c>
      <c r="V21" s="1">
        <f t="shared" ca="1" si="13"/>
        <v>45147</v>
      </c>
    </row>
    <row r="22" spans="2:22" x14ac:dyDescent="0.35">
      <c r="B22" s="1">
        <f t="shared" ca="1" si="0"/>
        <v>36679</v>
      </c>
      <c r="C22" s="1">
        <f t="shared" ca="1" si="1"/>
        <v>44625</v>
      </c>
      <c r="D22" s="2">
        <f t="shared" ca="1" si="2"/>
        <v>15</v>
      </c>
      <c r="E22" s="1" t="str">
        <f t="shared" ca="1" si="3"/>
        <v>Resiprocating Pump</v>
      </c>
      <c r="F22" s="2">
        <f t="shared" ca="1" si="4"/>
        <v>1</v>
      </c>
      <c r="G22" t="str">
        <f t="shared" ca="1" si="5"/>
        <v>Sign of Corrosion</v>
      </c>
      <c r="H22" s="1">
        <f t="shared" ca="1" si="6"/>
        <v>42117</v>
      </c>
      <c r="I22" t="str">
        <f t="shared" ca="1" si="7"/>
        <v>Maintenance</v>
      </c>
      <c r="J22">
        <f t="shared" ca="1" si="8"/>
        <v>1</v>
      </c>
      <c r="K22" t="str">
        <f t="shared" ca="1" si="9"/>
        <v>Atmospheric</v>
      </c>
      <c r="L22" t="s">
        <v>11</v>
      </c>
      <c r="M22" s="6">
        <f t="shared" ca="1" si="14"/>
        <v>12</v>
      </c>
      <c r="N22" s="3" t="s">
        <v>12</v>
      </c>
      <c r="O22" s="3" t="s">
        <v>13</v>
      </c>
      <c r="P22" s="6">
        <f t="shared" ca="1" si="15"/>
        <v>13</v>
      </c>
      <c r="Q22" s="3" t="s">
        <v>14</v>
      </c>
      <c r="R22" s="3" t="str">
        <f t="shared" ca="1" si="16"/>
        <v>Atmospheric corrosion was found with 12 % degradation of  Resiprocating Pump on 13 % of surface area</v>
      </c>
      <c r="S22">
        <f t="shared" ca="1" si="10"/>
        <v>5</v>
      </c>
      <c r="T22">
        <f t="shared" ca="1" si="11"/>
        <v>2</v>
      </c>
      <c r="U22" t="str">
        <f t="shared" ca="1" si="12"/>
        <v>Medium</v>
      </c>
      <c r="V22" s="1">
        <f t="shared" ca="1" si="13"/>
        <v>45175</v>
      </c>
    </row>
    <row r="23" spans="2:22" x14ac:dyDescent="0.35">
      <c r="B23" s="1">
        <f t="shared" ca="1" si="0"/>
        <v>37120</v>
      </c>
      <c r="C23" s="1">
        <f t="shared" ca="1" si="1"/>
        <v>44544</v>
      </c>
      <c r="D23" s="2">
        <f t="shared" ca="1" si="2"/>
        <v>1</v>
      </c>
      <c r="E23" s="1" t="str">
        <f t="shared" ca="1" si="3"/>
        <v>6 inch pipe</v>
      </c>
      <c r="F23" s="2">
        <f t="shared" ca="1" si="4"/>
        <v>5</v>
      </c>
      <c r="G23" t="str">
        <f t="shared" ca="1" si="5"/>
        <v>NA</v>
      </c>
      <c r="H23" s="1">
        <f t="shared" ca="1" si="6"/>
        <v>42407</v>
      </c>
      <c r="I23" t="str">
        <f t="shared" ca="1" si="7"/>
        <v>NA</v>
      </c>
      <c r="J23">
        <f t="shared" ca="1" si="8"/>
        <v>2</v>
      </c>
      <c r="K23" t="str">
        <f t="shared" ca="1" si="9"/>
        <v>Pitting</v>
      </c>
      <c r="L23" t="s">
        <v>11</v>
      </c>
      <c r="M23" s="6" t="str">
        <f t="shared" ca="1" si="14"/>
        <v>0</v>
      </c>
      <c r="N23" s="3" t="s">
        <v>12</v>
      </c>
      <c r="O23" s="3" t="s">
        <v>13</v>
      </c>
      <c r="P23" s="6">
        <f t="shared" ca="1" si="15"/>
        <v>0</v>
      </c>
      <c r="Q23" s="3" t="s">
        <v>14</v>
      </c>
      <c r="R23" s="3" t="str">
        <f t="shared" ca="1" si="16"/>
        <v>Pitting corrosion was found with 0 % degradation of  6 inch pipe on 0 % of surface area</v>
      </c>
      <c r="S23">
        <f t="shared" ca="1" si="10"/>
        <v>429</v>
      </c>
      <c r="T23">
        <f t="shared" ca="1" si="11"/>
        <v>3</v>
      </c>
      <c r="U23" t="str">
        <f t="shared" ca="1" si="12"/>
        <v>High</v>
      </c>
      <c r="V23" s="1">
        <f t="shared" ca="1" si="13"/>
        <v>45143</v>
      </c>
    </row>
    <row r="24" spans="2:22" x14ac:dyDescent="0.35">
      <c r="B24" s="1">
        <f t="shared" ca="1" si="0"/>
        <v>36591</v>
      </c>
      <c r="C24" s="1">
        <f t="shared" ca="1" si="1"/>
        <v>45118</v>
      </c>
      <c r="D24" s="2">
        <f t="shared" ca="1" si="2"/>
        <v>10</v>
      </c>
      <c r="E24" s="1" t="str">
        <f t="shared" ca="1" si="3"/>
        <v>Storage Tank 1000 bbl</v>
      </c>
      <c r="F24" s="2">
        <f t="shared" ca="1" si="4"/>
        <v>5</v>
      </c>
      <c r="G24" t="str">
        <f t="shared" ca="1" si="5"/>
        <v>NA</v>
      </c>
      <c r="H24" s="1">
        <f t="shared" ca="1" si="6"/>
        <v>42484</v>
      </c>
      <c r="I24" t="str">
        <f t="shared" ca="1" si="7"/>
        <v>NA</v>
      </c>
      <c r="J24">
        <f t="shared" ca="1" si="8"/>
        <v>3</v>
      </c>
      <c r="K24" t="str">
        <f t="shared" ca="1" si="9"/>
        <v>Stress</v>
      </c>
      <c r="L24" t="s">
        <v>11</v>
      </c>
      <c r="M24" s="6" t="str">
        <f t="shared" ca="1" si="14"/>
        <v>0</v>
      </c>
      <c r="N24" s="3" t="s">
        <v>12</v>
      </c>
      <c r="O24" s="3" t="s">
        <v>13</v>
      </c>
      <c r="P24" s="6">
        <f t="shared" ca="1" si="15"/>
        <v>0</v>
      </c>
      <c r="Q24" s="3" t="s">
        <v>14</v>
      </c>
      <c r="R24" s="3" t="str">
        <f t="shared" ca="1" si="16"/>
        <v>Stress corrosion was found with 0 % degradation of  Storage Tank 1000 bbl on 0 % of surface area</v>
      </c>
      <c r="S24">
        <f t="shared" ca="1" si="10"/>
        <v>172</v>
      </c>
      <c r="T24">
        <f t="shared" ca="1" si="11"/>
        <v>1</v>
      </c>
      <c r="U24" t="str">
        <f t="shared" ca="1" si="12"/>
        <v>Low</v>
      </c>
      <c r="V24" s="1">
        <f t="shared" ca="1" si="13"/>
        <v>45144</v>
      </c>
    </row>
    <row r="25" spans="2:22" x14ac:dyDescent="0.35">
      <c r="B25" s="1">
        <f t="shared" ca="1" si="0"/>
        <v>36264</v>
      </c>
      <c r="C25" s="1">
        <f t="shared" ca="1" si="1"/>
        <v>43625</v>
      </c>
      <c r="D25" s="2">
        <f t="shared" ca="1" si="2"/>
        <v>18</v>
      </c>
      <c r="E25" s="1" t="str">
        <f t="shared" ca="1" si="3"/>
        <v>Plate Heat Exchange</v>
      </c>
      <c r="F25" s="2">
        <f t="shared" ca="1" si="4"/>
        <v>1</v>
      </c>
      <c r="G25" t="str">
        <f t="shared" ca="1" si="5"/>
        <v>Sign of Corrosion</v>
      </c>
      <c r="H25" s="1">
        <f t="shared" ca="1" si="6"/>
        <v>39470</v>
      </c>
      <c r="I25" t="str">
        <f t="shared" ca="1" si="7"/>
        <v>Maintenance</v>
      </c>
      <c r="J25">
        <f t="shared" ca="1" si="8"/>
        <v>5</v>
      </c>
      <c r="K25" t="str">
        <f t="shared" ca="1" si="9"/>
        <v>Fatigue</v>
      </c>
      <c r="L25" t="s">
        <v>11</v>
      </c>
      <c r="M25" s="6">
        <f t="shared" ca="1" si="14"/>
        <v>12</v>
      </c>
      <c r="N25" s="3" t="s">
        <v>12</v>
      </c>
      <c r="O25" s="3" t="s">
        <v>13</v>
      </c>
      <c r="P25" s="6">
        <f t="shared" ca="1" si="15"/>
        <v>7</v>
      </c>
      <c r="Q25" s="3" t="s">
        <v>14</v>
      </c>
      <c r="R25" s="3" t="str">
        <f t="shared" ca="1" si="16"/>
        <v>Fatigue corrosion was found with 12 % degradation of  Plate Heat Exchange on 7 % of surface area</v>
      </c>
      <c r="S25">
        <f t="shared" ca="1" si="10"/>
        <v>1</v>
      </c>
      <c r="T25">
        <f t="shared" ca="1" si="11"/>
        <v>2</v>
      </c>
      <c r="U25" t="str">
        <f t="shared" ca="1" si="12"/>
        <v>Medium</v>
      </c>
      <c r="V25" s="1">
        <f t="shared" ca="1" si="13"/>
        <v>45207</v>
      </c>
    </row>
    <row r="26" spans="2:22" x14ac:dyDescent="0.35">
      <c r="B26" s="1">
        <f t="shared" ca="1" si="0"/>
        <v>37036</v>
      </c>
      <c r="C26" s="1">
        <f t="shared" ca="1" si="1"/>
        <v>44553</v>
      </c>
      <c r="D26" s="2">
        <f t="shared" ca="1" si="2"/>
        <v>20</v>
      </c>
      <c r="E26" s="1" t="str">
        <f t="shared" ca="1" si="3"/>
        <v>Turbine</v>
      </c>
      <c r="F26" s="2">
        <f t="shared" ca="1" si="4"/>
        <v>3</v>
      </c>
      <c r="G26" t="str">
        <f t="shared" ca="1" si="5"/>
        <v>High Corrosion</v>
      </c>
      <c r="H26" s="1">
        <f t="shared" ca="1" si="6"/>
        <v>40516</v>
      </c>
      <c r="I26" t="str">
        <f t="shared" ca="1" si="7"/>
        <v>Retrofitment</v>
      </c>
      <c r="J26">
        <f t="shared" ca="1" si="8"/>
        <v>1</v>
      </c>
      <c r="K26" t="str">
        <f t="shared" ca="1" si="9"/>
        <v>Atmospheric</v>
      </c>
      <c r="L26" t="s">
        <v>11</v>
      </c>
      <c r="M26" s="6">
        <f t="shared" ca="1" si="14"/>
        <v>27</v>
      </c>
      <c r="N26" s="3" t="s">
        <v>12</v>
      </c>
      <c r="O26" s="3" t="s">
        <v>13</v>
      </c>
      <c r="P26" s="6">
        <f t="shared" ca="1" si="15"/>
        <v>20</v>
      </c>
      <c r="Q26" s="3" t="s">
        <v>14</v>
      </c>
      <c r="R26" s="3" t="str">
        <f t="shared" ca="1" si="16"/>
        <v>Atmospheric corrosion was found with 27 % degradation of  Turbine on 20 % of surface area</v>
      </c>
      <c r="S26">
        <f t="shared" ca="1" si="10"/>
        <v>91</v>
      </c>
      <c r="T26">
        <f t="shared" ca="1" si="11"/>
        <v>1</v>
      </c>
      <c r="U26" t="str">
        <f t="shared" ca="1" si="12"/>
        <v>Low</v>
      </c>
      <c r="V26" s="1">
        <f t="shared" ca="1" si="13"/>
        <v>45206</v>
      </c>
    </row>
    <row r="27" spans="2:22" x14ac:dyDescent="0.35">
      <c r="B27" s="1">
        <f t="shared" ca="1" si="0"/>
        <v>36753</v>
      </c>
      <c r="C27" s="1">
        <f t="shared" ca="1" si="1"/>
        <v>44496</v>
      </c>
      <c r="D27" s="2">
        <f t="shared" ca="1" si="2"/>
        <v>13</v>
      </c>
      <c r="E27" s="1" t="str">
        <f t="shared" ca="1" si="3"/>
        <v>Storage Tank 10000 bbl</v>
      </c>
      <c r="F27" s="2">
        <f t="shared" ca="1" si="4"/>
        <v>5</v>
      </c>
      <c r="G27" t="str">
        <f t="shared" ca="1" si="5"/>
        <v>NA</v>
      </c>
      <c r="H27" s="1">
        <f t="shared" ca="1" si="6"/>
        <v>41662</v>
      </c>
      <c r="I27" t="str">
        <f t="shared" ca="1" si="7"/>
        <v>NA</v>
      </c>
      <c r="J27">
        <f t="shared" ca="1" si="8"/>
        <v>1</v>
      </c>
      <c r="K27" t="str">
        <f t="shared" ca="1" si="9"/>
        <v>Atmospheric</v>
      </c>
      <c r="L27" t="s">
        <v>11</v>
      </c>
      <c r="M27" s="6" t="str">
        <f t="shared" ca="1" si="14"/>
        <v>0</v>
      </c>
      <c r="N27" s="3" t="s">
        <v>12</v>
      </c>
      <c r="O27" s="3" t="s">
        <v>13</v>
      </c>
      <c r="P27" s="6">
        <f t="shared" ca="1" si="15"/>
        <v>0</v>
      </c>
      <c r="Q27" s="3" t="s">
        <v>14</v>
      </c>
      <c r="R27" s="3" t="str">
        <f t="shared" ca="1" si="16"/>
        <v>Atmospheric corrosion was found with 0 % degradation of  Storage Tank 10000 bbl on 0 % of surface area</v>
      </c>
      <c r="S27">
        <f t="shared" ca="1" si="10"/>
        <v>490</v>
      </c>
      <c r="T27">
        <f t="shared" ca="1" si="11"/>
        <v>3</v>
      </c>
      <c r="U27" t="str">
        <f t="shared" ca="1" si="12"/>
        <v>High</v>
      </c>
      <c r="V27" s="1">
        <f t="shared" ca="1" si="13"/>
        <v>45190</v>
      </c>
    </row>
    <row r="28" spans="2:22" x14ac:dyDescent="0.35">
      <c r="B28" s="1">
        <f t="shared" ca="1" si="0"/>
        <v>36631</v>
      </c>
      <c r="C28" s="1">
        <f t="shared" ca="1" si="1"/>
        <v>43925</v>
      </c>
      <c r="D28" s="2">
        <f t="shared" ca="1" si="2"/>
        <v>16</v>
      </c>
      <c r="E28" s="1" t="str">
        <f t="shared" ca="1" si="3"/>
        <v>Finned Tube Heat Exchanger</v>
      </c>
      <c r="F28" s="2">
        <f t="shared" ca="1" si="4"/>
        <v>3</v>
      </c>
      <c r="G28" t="str">
        <f t="shared" ca="1" si="5"/>
        <v>High Corrosion</v>
      </c>
      <c r="H28" s="1">
        <f t="shared" ca="1" si="6"/>
        <v>39960</v>
      </c>
      <c r="I28" t="str">
        <f t="shared" ca="1" si="7"/>
        <v>Retrofitment</v>
      </c>
      <c r="J28">
        <f t="shared" ca="1" si="8"/>
        <v>3</v>
      </c>
      <c r="K28" t="str">
        <f t="shared" ca="1" si="9"/>
        <v>Stress</v>
      </c>
      <c r="L28" t="s">
        <v>11</v>
      </c>
      <c r="M28" s="6">
        <f t="shared" ca="1" si="14"/>
        <v>33</v>
      </c>
      <c r="N28" s="3" t="s">
        <v>12</v>
      </c>
      <c r="O28" s="3" t="s">
        <v>13</v>
      </c>
      <c r="P28" s="6">
        <f t="shared" ca="1" si="15"/>
        <v>24</v>
      </c>
      <c r="Q28" s="3" t="s">
        <v>14</v>
      </c>
      <c r="R28" s="3" t="str">
        <f t="shared" ca="1" si="16"/>
        <v>Stress corrosion was found with 33 % degradation of  Finned Tube Heat Exchanger on 24 % of surface area</v>
      </c>
      <c r="S28">
        <f t="shared" ca="1" si="10"/>
        <v>74</v>
      </c>
      <c r="T28">
        <f t="shared" ca="1" si="11"/>
        <v>3</v>
      </c>
      <c r="U28" t="str">
        <f t="shared" ca="1" si="12"/>
        <v>High</v>
      </c>
      <c r="V28" s="1">
        <f t="shared" ca="1" si="13"/>
        <v>45169</v>
      </c>
    </row>
    <row r="29" spans="2:22" x14ac:dyDescent="0.35">
      <c r="B29" s="1">
        <f t="shared" ca="1" si="0"/>
        <v>36731</v>
      </c>
      <c r="C29" s="1">
        <f t="shared" ca="1" si="1"/>
        <v>43189</v>
      </c>
      <c r="D29" s="2">
        <f t="shared" ca="1" si="2"/>
        <v>16</v>
      </c>
      <c r="E29" s="1" t="str">
        <f t="shared" ca="1" si="3"/>
        <v>Finned Tube Heat Exchanger</v>
      </c>
      <c r="F29" s="2">
        <f t="shared" ca="1" si="4"/>
        <v>2</v>
      </c>
      <c r="G29" t="str">
        <f t="shared" ca="1" si="5"/>
        <v>No Issue seen</v>
      </c>
      <c r="H29" s="1">
        <f t="shared" ca="1" si="6"/>
        <v>41191</v>
      </c>
      <c r="I29" t="str">
        <f t="shared" ca="1" si="7"/>
        <v>NA</v>
      </c>
      <c r="J29">
        <f t="shared" ca="1" si="8"/>
        <v>4</v>
      </c>
      <c r="K29" t="str">
        <f t="shared" ca="1" si="9"/>
        <v>Erosion</v>
      </c>
      <c r="L29" t="s">
        <v>11</v>
      </c>
      <c r="M29" s="6" t="str">
        <f t="shared" ca="1" si="14"/>
        <v>0</v>
      </c>
      <c r="N29" s="3" t="s">
        <v>12</v>
      </c>
      <c r="O29" s="3" t="s">
        <v>13</v>
      </c>
      <c r="P29" s="6">
        <f t="shared" ca="1" si="15"/>
        <v>0</v>
      </c>
      <c r="Q29" s="3" t="s">
        <v>14</v>
      </c>
      <c r="R29" s="3" t="str">
        <f t="shared" ca="1" si="16"/>
        <v>Erosion corrosion was found with 0 % degradation of  Finned Tube Heat Exchanger on 0 % of surface area</v>
      </c>
      <c r="S29">
        <f t="shared" ca="1" si="10"/>
        <v>0</v>
      </c>
      <c r="T29">
        <f t="shared" ca="1" si="11"/>
        <v>2</v>
      </c>
      <c r="U29" t="str">
        <f t="shared" ca="1" si="12"/>
        <v>Medium</v>
      </c>
      <c r="V29" s="1">
        <f t="shared" ca="1" si="13"/>
        <v>45165</v>
      </c>
    </row>
    <row r="30" spans="2:22" x14ac:dyDescent="0.35">
      <c r="B30" s="1">
        <f t="shared" ca="1" si="0"/>
        <v>36698</v>
      </c>
      <c r="C30" s="1">
        <f t="shared" ca="1" si="1"/>
        <v>44029</v>
      </c>
      <c r="D30" s="2">
        <f t="shared" ca="1" si="2"/>
        <v>2</v>
      </c>
      <c r="E30" s="1" t="str">
        <f t="shared" ca="1" si="3"/>
        <v>4 inch pipe</v>
      </c>
      <c r="F30" s="2">
        <f t="shared" ca="1" si="4"/>
        <v>4</v>
      </c>
      <c r="G30" t="str">
        <f t="shared" ca="1" si="5"/>
        <v>Equipment deformation Seen</v>
      </c>
      <c r="H30" s="1">
        <f t="shared" ca="1" si="6"/>
        <v>40031</v>
      </c>
      <c r="I30" t="str">
        <f t="shared" ca="1" si="7"/>
        <v>Replacement</v>
      </c>
      <c r="J30">
        <f t="shared" ca="1" si="8"/>
        <v>4</v>
      </c>
      <c r="K30" t="str">
        <f t="shared" ca="1" si="9"/>
        <v>Erosion</v>
      </c>
      <c r="L30" t="s">
        <v>11</v>
      </c>
      <c r="M30" s="6">
        <f t="shared" ca="1" si="14"/>
        <v>55</v>
      </c>
      <c r="N30" s="3" t="s">
        <v>12</v>
      </c>
      <c r="O30" s="3" t="s">
        <v>13</v>
      </c>
      <c r="P30" s="6">
        <f t="shared" ca="1" si="15"/>
        <v>49</v>
      </c>
      <c r="Q30" s="3" t="s">
        <v>14</v>
      </c>
      <c r="R30" s="3" t="str">
        <f t="shared" ca="1" si="16"/>
        <v>Erosion corrosion was found with 55 % degradation of  4 inch pipe on 49 % of surface area</v>
      </c>
      <c r="S30">
        <f t="shared" ca="1" si="10"/>
        <v>149</v>
      </c>
      <c r="T30">
        <f t="shared" ca="1" si="11"/>
        <v>3</v>
      </c>
      <c r="U30" t="str">
        <f t="shared" ca="1" si="12"/>
        <v>High</v>
      </c>
      <c r="V30" s="1">
        <f t="shared" ca="1" si="13"/>
        <v>45134</v>
      </c>
    </row>
    <row r="31" spans="2:22" x14ac:dyDescent="0.35">
      <c r="B31" s="1">
        <f t="shared" ca="1" si="0"/>
        <v>36853</v>
      </c>
      <c r="C31" s="1">
        <f t="shared" ca="1" si="1"/>
        <v>44297</v>
      </c>
      <c r="D31" s="2">
        <f t="shared" ca="1" si="2"/>
        <v>7</v>
      </c>
      <c r="E31" s="1" t="str">
        <f t="shared" ca="1" si="3"/>
        <v>Centrifugal Compressor</v>
      </c>
      <c r="F31" s="2">
        <f t="shared" ca="1" si="4"/>
        <v>3</v>
      </c>
      <c r="G31" t="str">
        <f t="shared" ca="1" si="5"/>
        <v>High Corrosion</v>
      </c>
      <c r="H31" s="1">
        <f t="shared" ca="1" si="6"/>
        <v>42748</v>
      </c>
      <c r="I31" t="str">
        <f t="shared" ca="1" si="7"/>
        <v>Retrofitment</v>
      </c>
      <c r="J31">
        <f t="shared" ca="1" si="8"/>
        <v>4</v>
      </c>
      <c r="K31" t="str">
        <f t="shared" ca="1" si="9"/>
        <v>Erosion</v>
      </c>
      <c r="L31" t="s">
        <v>11</v>
      </c>
      <c r="M31" s="6">
        <f t="shared" ca="1" si="14"/>
        <v>32</v>
      </c>
      <c r="N31" s="3" t="s">
        <v>12</v>
      </c>
      <c r="O31" s="3" t="s">
        <v>13</v>
      </c>
      <c r="P31" s="6">
        <f t="shared" ca="1" si="15"/>
        <v>27</v>
      </c>
      <c r="Q31" s="3" t="s">
        <v>14</v>
      </c>
      <c r="R31" s="3" t="str">
        <f t="shared" ca="1" si="16"/>
        <v>Erosion corrosion was found with 32 % degradation of  Centrifugal Compressor on 27 % of surface area</v>
      </c>
      <c r="S31">
        <f t="shared" ca="1" si="10"/>
        <v>41</v>
      </c>
      <c r="T31">
        <f t="shared" ca="1" si="11"/>
        <v>3</v>
      </c>
      <c r="U31" t="str">
        <f t="shared" ca="1" si="12"/>
        <v>High</v>
      </c>
      <c r="V31" s="1">
        <f t="shared" ca="1" si="13"/>
        <v>45171</v>
      </c>
    </row>
    <row r="32" spans="2:22" x14ac:dyDescent="0.35">
      <c r="B32" s="1">
        <f t="shared" ca="1" si="0"/>
        <v>36738</v>
      </c>
      <c r="C32" s="1">
        <f t="shared" ca="1" si="1"/>
        <v>43669</v>
      </c>
      <c r="D32" s="2">
        <f t="shared" ca="1" si="2"/>
        <v>7</v>
      </c>
      <c r="E32" s="1" t="str">
        <f t="shared" ca="1" si="3"/>
        <v>Centrifugal Compressor</v>
      </c>
      <c r="F32" s="2">
        <f t="shared" ca="1" si="4"/>
        <v>2</v>
      </c>
      <c r="G32" t="str">
        <f t="shared" ca="1" si="5"/>
        <v>No Issue seen</v>
      </c>
      <c r="H32" s="1">
        <f t="shared" ca="1" si="6"/>
        <v>40854</v>
      </c>
      <c r="I32" t="str">
        <f t="shared" ca="1" si="7"/>
        <v>NA</v>
      </c>
      <c r="J32">
        <f t="shared" ca="1" si="8"/>
        <v>2</v>
      </c>
      <c r="K32" t="str">
        <f t="shared" ca="1" si="9"/>
        <v>Pitting</v>
      </c>
      <c r="L32" t="s">
        <v>11</v>
      </c>
      <c r="M32" s="6" t="str">
        <f t="shared" ca="1" si="14"/>
        <v>0</v>
      </c>
      <c r="N32" s="3" t="s">
        <v>12</v>
      </c>
      <c r="O32" s="3" t="s">
        <v>13</v>
      </c>
      <c r="P32" s="6">
        <f t="shared" ca="1" si="15"/>
        <v>0</v>
      </c>
      <c r="Q32" s="3" t="s">
        <v>14</v>
      </c>
      <c r="R32" s="3" t="str">
        <f t="shared" ca="1" si="16"/>
        <v>Pitting corrosion was found with 0 % degradation of  Centrifugal Compressor on 0 % of surface area</v>
      </c>
      <c r="S32">
        <f t="shared" ca="1" si="10"/>
        <v>0</v>
      </c>
      <c r="T32">
        <f t="shared" ca="1" si="11"/>
        <v>1</v>
      </c>
      <c r="U32" t="str">
        <f t="shared" ca="1" si="12"/>
        <v>Low</v>
      </c>
      <c r="V32" s="1">
        <f t="shared" ca="1" si="13"/>
        <v>45163</v>
      </c>
    </row>
    <row r="33" spans="2:22" x14ac:dyDescent="0.35">
      <c r="B33" s="1">
        <f t="shared" ca="1" si="0"/>
        <v>36764</v>
      </c>
      <c r="C33" s="1">
        <f t="shared" ca="1" si="1"/>
        <v>44671</v>
      </c>
      <c r="D33" s="2">
        <f t="shared" ca="1" si="2"/>
        <v>18</v>
      </c>
      <c r="E33" s="1" t="str">
        <f t="shared" ca="1" si="3"/>
        <v>Plate Heat Exchange</v>
      </c>
      <c r="F33" s="2">
        <f t="shared" ca="1" si="4"/>
        <v>3</v>
      </c>
      <c r="G33" t="str">
        <f t="shared" ca="1" si="5"/>
        <v>High Corrosion</v>
      </c>
      <c r="H33" s="1">
        <f t="shared" ca="1" si="6"/>
        <v>39721</v>
      </c>
      <c r="I33" t="str">
        <f t="shared" ca="1" si="7"/>
        <v>Retrofitment</v>
      </c>
      <c r="J33">
        <f t="shared" ca="1" si="8"/>
        <v>5</v>
      </c>
      <c r="K33" t="str">
        <f t="shared" ca="1" si="9"/>
        <v>Fatigue</v>
      </c>
      <c r="L33" t="s">
        <v>11</v>
      </c>
      <c r="M33" s="6">
        <f t="shared" ca="1" si="14"/>
        <v>38</v>
      </c>
      <c r="N33" s="3" t="s">
        <v>12</v>
      </c>
      <c r="O33" s="3" t="s">
        <v>13</v>
      </c>
      <c r="P33" s="6">
        <f t="shared" ca="1" si="15"/>
        <v>60</v>
      </c>
      <c r="Q33" s="3" t="s">
        <v>14</v>
      </c>
      <c r="R33" s="3" t="str">
        <f t="shared" ca="1" si="16"/>
        <v>Fatigue corrosion was found with 38 % degradation of  Plate Heat Exchange on 60 % of surface area</v>
      </c>
      <c r="S33">
        <f t="shared" ca="1" si="10"/>
        <v>98</v>
      </c>
      <c r="T33">
        <f t="shared" ca="1" si="11"/>
        <v>2</v>
      </c>
      <c r="U33" t="str">
        <f t="shared" ca="1" si="12"/>
        <v>Medium</v>
      </c>
      <c r="V33" s="1">
        <f t="shared" ca="1" si="13"/>
        <v>45188</v>
      </c>
    </row>
    <row r="34" spans="2:22" x14ac:dyDescent="0.35">
      <c r="B34" s="1">
        <f t="shared" ca="1" si="0"/>
        <v>36721</v>
      </c>
      <c r="C34" s="1">
        <f t="shared" ca="1" si="1"/>
        <v>43824</v>
      </c>
      <c r="D34" s="2">
        <f t="shared" ca="1" si="2"/>
        <v>5</v>
      </c>
      <c r="E34" s="1" t="str">
        <f t="shared" ca="1" si="3"/>
        <v>Firetube Boiler</v>
      </c>
      <c r="F34" s="2">
        <f t="shared" ca="1" si="4"/>
        <v>4</v>
      </c>
      <c r="G34" t="str">
        <f t="shared" ca="1" si="5"/>
        <v>Equipment deformation Seen</v>
      </c>
      <c r="H34" s="1">
        <f t="shared" ca="1" si="6"/>
        <v>41461</v>
      </c>
      <c r="I34" t="str">
        <f t="shared" ca="1" si="7"/>
        <v>Replacement</v>
      </c>
      <c r="J34">
        <f t="shared" ca="1" si="8"/>
        <v>4</v>
      </c>
      <c r="K34" t="str">
        <f t="shared" ca="1" si="9"/>
        <v>Erosion</v>
      </c>
      <c r="L34" t="s">
        <v>11</v>
      </c>
      <c r="M34" s="6">
        <f t="shared" ca="1" si="14"/>
        <v>53</v>
      </c>
      <c r="N34" s="3" t="s">
        <v>12</v>
      </c>
      <c r="O34" s="3" t="s">
        <v>13</v>
      </c>
      <c r="P34" s="6">
        <f t="shared" ca="1" si="15"/>
        <v>47</v>
      </c>
      <c r="Q34" s="3" t="s">
        <v>14</v>
      </c>
      <c r="R34" s="3" t="str">
        <f t="shared" ca="1" si="16"/>
        <v>Erosion corrosion was found with 53 % degradation of  Firetube Boiler on 47 % of surface area</v>
      </c>
      <c r="S34">
        <f t="shared" ca="1" si="10"/>
        <v>158</v>
      </c>
      <c r="T34">
        <f t="shared" ca="1" si="11"/>
        <v>3</v>
      </c>
      <c r="U34" t="str">
        <f t="shared" ca="1" si="12"/>
        <v>High</v>
      </c>
      <c r="V34" s="1">
        <f t="shared" ca="1" si="13"/>
        <v>45158</v>
      </c>
    </row>
    <row r="35" spans="2:22" x14ac:dyDescent="0.35">
      <c r="B35" s="1">
        <f t="shared" ca="1" si="0"/>
        <v>36806</v>
      </c>
      <c r="C35" s="1">
        <f t="shared" ca="1" si="1"/>
        <v>44441</v>
      </c>
      <c r="D35" s="2">
        <f t="shared" ca="1" si="2"/>
        <v>1</v>
      </c>
      <c r="E35" s="1" t="str">
        <f t="shared" ca="1" si="3"/>
        <v>6 inch pipe</v>
      </c>
      <c r="F35" s="2">
        <f t="shared" ca="1" si="4"/>
        <v>3</v>
      </c>
      <c r="G35" t="str">
        <f t="shared" ca="1" si="5"/>
        <v>High Corrosion</v>
      </c>
      <c r="H35" s="1">
        <f t="shared" ca="1" si="6"/>
        <v>41071</v>
      </c>
      <c r="I35" t="str">
        <f t="shared" ca="1" si="7"/>
        <v>Retrofitment</v>
      </c>
      <c r="J35">
        <f t="shared" ca="1" si="8"/>
        <v>2</v>
      </c>
      <c r="K35" t="str">
        <f t="shared" ca="1" si="9"/>
        <v>Pitting</v>
      </c>
      <c r="L35" t="s">
        <v>11</v>
      </c>
      <c r="M35" s="6">
        <f t="shared" ca="1" si="14"/>
        <v>28</v>
      </c>
      <c r="N35" s="3" t="s">
        <v>12</v>
      </c>
      <c r="O35" s="3" t="s">
        <v>13</v>
      </c>
      <c r="P35" s="6">
        <f t="shared" ca="1" si="15"/>
        <v>25</v>
      </c>
      <c r="Q35" s="3" t="s">
        <v>14</v>
      </c>
      <c r="R35" s="3" t="str">
        <f t="shared" ca="1" si="16"/>
        <v>Pitting corrosion was found with 28 % degradation of  6 inch pipe on 25 % of surface area</v>
      </c>
      <c r="S35">
        <f t="shared" ca="1" si="10"/>
        <v>49</v>
      </c>
      <c r="T35">
        <f t="shared" ca="1" si="11"/>
        <v>1</v>
      </c>
      <c r="U35" t="str">
        <f t="shared" ca="1" si="12"/>
        <v>Low</v>
      </c>
      <c r="V35" s="1">
        <f t="shared" ca="1" si="13"/>
        <v>45147</v>
      </c>
    </row>
    <row r="36" spans="2:22" x14ac:dyDescent="0.35">
      <c r="B36" s="1">
        <f t="shared" ca="1" si="0"/>
        <v>37056</v>
      </c>
      <c r="C36" s="1">
        <f t="shared" ca="1" si="1"/>
        <v>44543</v>
      </c>
      <c r="D36" s="2">
        <f t="shared" ca="1" si="2"/>
        <v>16</v>
      </c>
      <c r="E36" s="1" t="str">
        <f t="shared" ca="1" si="3"/>
        <v>Finned Tube Heat Exchanger</v>
      </c>
      <c r="F36" s="2">
        <f t="shared" ca="1" si="4"/>
        <v>3</v>
      </c>
      <c r="G36" t="str">
        <f t="shared" ca="1" si="5"/>
        <v>High Corrosion</v>
      </c>
      <c r="H36" s="1">
        <f t="shared" ca="1" si="6"/>
        <v>39544</v>
      </c>
      <c r="I36" t="str">
        <f t="shared" ca="1" si="7"/>
        <v>Retrofitment</v>
      </c>
      <c r="J36">
        <f t="shared" ca="1" si="8"/>
        <v>4</v>
      </c>
      <c r="K36" t="str">
        <f t="shared" ca="1" si="9"/>
        <v>Erosion</v>
      </c>
      <c r="L36" t="s">
        <v>11</v>
      </c>
      <c r="M36" s="6">
        <f t="shared" ca="1" si="14"/>
        <v>30</v>
      </c>
      <c r="N36" s="3" t="s">
        <v>12</v>
      </c>
      <c r="O36" s="3" t="s">
        <v>13</v>
      </c>
      <c r="P36" s="6">
        <f t="shared" ca="1" si="15"/>
        <v>35</v>
      </c>
      <c r="Q36" s="3" t="s">
        <v>14</v>
      </c>
      <c r="R36" s="3" t="str">
        <f t="shared" ca="1" si="16"/>
        <v>Erosion corrosion was found with 30 % degradation of  Finned Tube Heat Exchanger on 35 % of surface area</v>
      </c>
      <c r="S36">
        <f t="shared" ca="1" si="10"/>
        <v>12</v>
      </c>
      <c r="T36">
        <f t="shared" ca="1" si="11"/>
        <v>3</v>
      </c>
      <c r="U36" t="str">
        <f t="shared" ca="1" si="12"/>
        <v>High</v>
      </c>
      <c r="V36" s="1">
        <f t="shared" ca="1" si="13"/>
        <v>45200</v>
      </c>
    </row>
    <row r="37" spans="2:22" x14ac:dyDescent="0.35">
      <c r="B37" s="1">
        <f t="shared" ca="1" si="0"/>
        <v>36421</v>
      </c>
      <c r="C37" s="1">
        <f t="shared" ca="1" si="1"/>
        <v>44266</v>
      </c>
      <c r="D37" s="2">
        <f t="shared" ca="1" si="2"/>
        <v>7</v>
      </c>
      <c r="E37" s="1" t="str">
        <f t="shared" ca="1" si="3"/>
        <v>Centrifugal Compressor</v>
      </c>
      <c r="F37" s="2">
        <f t="shared" ca="1" si="4"/>
        <v>3</v>
      </c>
      <c r="G37" t="str">
        <f t="shared" ca="1" si="5"/>
        <v>High Corrosion</v>
      </c>
      <c r="H37" s="1">
        <f t="shared" ca="1" si="6"/>
        <v>42006</v>
      </c>
      <c r="I37" t="str">
        <f t="shared" ca="1" si="7"/>
        <v>Retrofitment</v>
      </c>
      <c r="J37">
        <f t="shared" ca="1" si="8"/>
        <v>4</v>
      </c>
      <c r="K37" t="str">
        <f t="shared" ca="1" si="9"/>
        <v>Erosion</v>
      </c>
      <c r="L37" t="s">
        <v>11</v>
      </c>
      <c r="M37" s="6">
        <f t="shared" ca="1" si="14"/>
        <v>32</v>
      </c>
      <c r="N37" s="3" t="s">
        <v>12</v>
      </c>
      <c r="O37" s="3" t="s">
        <v>13</v>
      </c>
      <c r="P37" s="6">
        <f t="shared" ca="1" si="15"/>
        <v>45</v>
      </c>
      <c r="Q37" s="3" t="s">
        <v>14</v>
      </c>
      <c r="R37" s="3" t="str">
        <f t="shared" ca="1" si="16"/>
        <v>Erosion corrosion was found with 32 % degradation of  Centrifugal Compressor on 45 % of surface area</v>
      </c>
      <c r="S37">
        <f t="shared" ca="1" si="10"/>
        <v>47</v>
      </c>
      <c r="T37">
        <f t="shared" ca="1" si="11"/>
        <v>2</v>
      </c>
      <c r="U37" t="str">
        <f t="shared" ca="1" si="12"/>
        <v>Medium</v>
      </c>
      <c r="V37" s="1">
        <f t="shared" ca="1" si="13"/>
        <v>45183</v>
      </c>
    </row>
    <row r="38" spans="2:22" x14ac:dyDescent="0.35">
      <c r="B38" s="1">
        <f t="shared" ca="1" si="0"/>
        <v>36564</v>
      </c>
      <c r="C38" s="1">
        <f t="shared" ca="1" si="1"/>
        <v>44787</v>
      </c>
      <c r="D38" s="2">
        <f t="shared" ca="1" si="2"/>
        <v>12</v>
      </c>
      <c r="E38" s="1" t="str">
        <f t="shared" ca="1" si="3"/>
        <v>Storage Tank 3000 bbl</v>
      </c>
      <c r="F38" s="2">
        <f t="shared" ca="1" si="4"/>
        <v>5</v>
      </c>
      <c r="G38" t="str">
        <f t="shared" ca="1" si="5"/>
        <v>NA</v>
      </c>
      <c r="H38" s="1">
        <f t="shared" ca="1" si="6"/>
        <v>40137</v>
      </c>
      <c r="I38" t="str">
        <f t="shared" ca="1" si="7"/>
        <v>NA</v>
      </c>
      <c r="J38">
        <f t="shared" ca="1" si="8"/>
        <v>1</v>
      </c>
      <c r="K38" t="str">
        <f t="shared" ca="1" si="9"/>
        <v>Atmospheric</v>
      </c>
      <c r="L38" t="s">
        <v>11</v>
      </c>
      <c r="M38" s="6" t="str">
        <f t="shared" ca="1" si="14"/>
        <v>0</v>
      </c>
      <c r="N38" s="3" t="s">
        <v>12</v>
      </c>
      <c r="O38" s="3" t="s">
        <v>13</v>
      </c>
      <c r="P38" s="6">
        <f t="shared" ca="1" si="15"/>
        <v>0</v>
      </c>
      <c r="Q38" s="3" t="s">
        <v>14</v>
      </c>
      <c r="R38" s="3" t="str">
        <f t="shared" ca="1" si="16"/>
        <v>Atmospheric corrosion was found with 0 % degradation of  Storage Tank 3000 bbl on 0 % of surface area</v>
      </c>
      <c r="S38">
        <f t="shared" ca="1" si="10"/>
        <v>177</v>
      </c>
      <c r="T38">
        <f t="shared" ca="1" si="11"/>
        <v>3</v>
      </c>
      <c r="U38" t="str">
        <f t="shared" ca="1" si="12"/>
        <v>High</v>
      </c>
      <c r="V38" s="1">
        <f t="shared" ca="1" si="13"/>
        <v>45140</v>
      </c>
    </row>
    <row r="39" spans="2:22" x14ac:dyDescent="0.35">
      <c r="B39" s="1">
        <f t="shared" ca="1" si="0"/>
        <v>36606</v>
      </c>
      <c r="C39" s="1">
        <f t="shared" ca="1" si="1"/>
        <v>43940</v>
      </c>
      <c r="D39" s="2">
        <f t="shared" ca="1" si="2"/>
        <v>12</v>
      </c>
      <c r="E39" s="1" t="str">
        <f t="shared" ca="1" si="3"/>
        <v>Storage Tank 3000 bbl</v>
      </c>
      <c r="F39" s="2">
        <f t="shared" ca="1" si="4"/>
        <v>3</v>
      </c>
      <c r="G39" t="str">
        <f t="shared" ca="1" si="5"/>
        <v>High Corrosion</v>
      </c>
      <c r="H39" s="1">
        <f t="shared" ca="1" si="6"/>
        <v>39145</v>
      </c>
      <c r="I39" t="str">
        <f t="shared" ca="1" si="7"/>
        <v>Retrofitment</v>
      </c>
      <c r="J39">
        <f t="shared" ca="1" si="8"/>
        <v>1</v>
      </c>
      <c r="K39" t="str">
        <f t="shared" ca="1" si="9"/>
        <v>Atmospheric</v>
      </c>
      <c r="L39" t="s">
        <v>11</v>
      </c>
      <c r="M39" s="6">
        <f t="shared" ca="1" si="14"/>
        <v>39</v>
      </c>
      <c r="N39" s="3" t="s">
        <v>12</v>
      </c>
      <c r="O39" s="3" t="s">
        <v>13</v>
      </c>
      <c r="P39" s="6">
        <f t="shared" ca="1" si="15"/>
        <v>54</v>
      </c>
      <c r="Q39" s="3" t="s">
        <v>14</v>
      </c>
      <c r="R39" s="3" t="str">
        <f t="shared" ca="1" si="16"/>
        <v>Atmospheric corrosion was found with 39 % degradation of  Storage Tank 3000 bbl on 54 % of surface area</v>
      </c>
      <c r="S39">
        <f t="shared" ca="1" si="10"/>
        <v>92</v>
      </c>
      <c r="T39">
        <f t="shared" ca="1" si="11"/>
        <v>1</v>
      </c>
      <c r="U39" t="str">
        <f t="shared" ca="1" si="12"/>
        <v>Low</v>
      </c>
      <c r="V39" s="1">
        <f t="shared" ca="1" si="13"/>
        <v>45134</v>
      </c>
    </row>
    <row r="40" spans="2:22" x14ac:dyDescent="0.35">
      <c r="B40" s="1">
        <f t="shared" ca="1" si="0"/>
        <v>36841</v>
      </c>
      <c r="C40" s="1">
        <f t="shared" ca="1" si="1"/>
        <v>44771</v>
      </c>
      <c r="D40" s="2">
        <f t="shared" ca="1" si="2"/>
        <v>16</v>
      </c>
      <c r="E40" s="1" t="str">
        <f t="shared" ca="1" si="3"/>
        <v>Finned Tube Heat Exchanger</v>
      </c>
      <c r="F40" s="2">
        <f t="shared" ca="1" si="4"/>
        <v>4</v>
      </c>
      <c r="G40" t="str">
        <f t="shared" ca="1" si="5"/>
        <v>Equipment deformation Seen</v>
      </c>
      <c r="H40" s="1">
        <f t="shared" ca="1" si="6"/>
        <v>41658</v>
      </c>
      <c r="I40" t="str">
        <f t="shared" ca="1" si="7"/>
        <v>Replacement</v>
      </c>
      <c r="J40">
        <f t="shared" ca="1" si="8"/>
        <v>4</v>
      </c>
      <c r="K40" t="str">
        <f t="shared" ca="1" si="9"/>
        <v>Erosion</v>
      </c>
      <c r="L40" t="s">
        <v>11</v>
      </c>
      <c r="M40" s="6">
        <f t="shared" ca="1" si="14"/>
        <v>53</v>
      </c>
      <c r="N40" s="3" t="s">
        <v>12</v>
      </c>
      <c r="O40" s="3" t="s">
        <v>13</v>
      </c>
      <c r="P40" s="6">
        <f t="shared" ca="1" si="15"/>
        <v>45</v>
      </c>
      <c r="Q40" s="3" t="s">
        <v>14</v>
      </c>
      <c r="R40" s="3" t="str">
        <f t="shared" ca="1" si="16"/>
        <v>Erosion corrosion was found with 53 % degradation of  Finned Tube Heat Exchanger on 45 % of surface area</v>
      </c>
      <c r="S40">
        <f t="shared" ca="1" si="10"/>
        <v>470</v>
      </c>
      <c r="T40">
        <f t="shared" ca="1" si="11"/>
        <v>2</v>
      </c>
      <c r="U40" t="str">
        <f t="shared" ca="1" si="12"/>
        <v>Medium</v>
      </c>
      <c r="V40" s="1">
        <f t="shared" ca="1" si="13"/>
        <v>45189</v>
      </c>
    </row>
    <row r="41" spans="2:22" x14ac:dyDescent="0.35">
      <c r="B41" s="1">
        <f t="shared" ca="1" si="0"/>
        <v>36447</v>
      </c>
      <c r="C41" s="1">
        <f t="shared" ca="1" si="1"/>
        <v>45047</v>
      </c>
      <c r="D41" s="2">
        <f t="shared" ca="1" si="2"/>
        <v>4</v>
      </c>
      <c r="E41" s="1" t="str">
        <f t="shared" ca="1" si="3"/>
        <v>Check Valve</v>
      </c>
      <c r="F41" s="2">
        <f t="shared" ca="1" si="4"/>
        <v>1</v>
      </c>
      <c r="G41" t="str">
        <f t="shared" ca="1" si="5"/>
        <v>Sign of Corrosion</v>
      </c>
      <c r="H41" s="1">
        <f t="shared" ca="1" si="6"/>
        <v>39190</v>
      </c>
      <c r="I41" t="str">
        <f t="shared" ca="1" si="7"/>
        <v>Maintenance</v>
      </c>
      <c r="J41">
        <f t="shared" ca="1" si="8"/>
        <v>3</v>
      </c>
      <c r="K41" t="str">
        <f t="shared" ca="1" si="9"/>
        <v>Stress</v>
      </c>
      <c r="L41" t="s">
        <v>11</v>
      </c>
      <c r="M41" s="6">
        <f t="shared" ca="1" si="14"/>
        <v>12</v>
      </c>
      <c r="N41" s="3" t="s">
        <v>12</v>
      </c>
      <c r="O41" s="3" t="s">
        <v>13</v>
      </c>
      <c r="P41" s="6">
        <f t="shared" ca="1" si="15"/>
        <v>13</v>
      </c>
      <c r="Q41" s="3" t="s">
        <v>14</v>
      </c>
      <c r="R41" s="3" t="str">
        <f t="shared" ca="1" si="16"/>
        <v>Stress corrosion was found with 12 % degradation of  Check Valve on 13 % of surface area</v>
      </c>
      <c r="S41">
        <f t="shared" ca="1" si="10"/>
        <v>3</v>
      </c>
      <c r="T41">
        <f t="shared" ca="1" si="11"/>
        <v>1</v>
      </c>
      <c r="U41" t="str">
        <f t="shared" ca="1" si="12"/>
        <v>Low</v>
      </c>
      <c r="V41" s="1">
        <f t="shared" ca="1" si="13"/>
        <v>45150</v>
      </c>
    </row>
    <row r="42" spans="2:22" x14ac:dyDescent="0.35">
      <c r="B42" s="1">
        <f t="shared" ca="1" si="0"/>
        <v>36311</v>
      </c>
      <c r="C42" s="1">
        <f t="shared" ca="1" si="1"/>
        <v>44533</v>
      </c>
      <c r="D42" s="2">
        <f t="shared" ca="1" si="2"/>
        <v>1</v>
      </c>
      <c r="E42" s="1" t="str">
        <f t="shared" ca="1" si="3"/>
        <v>6 inch pipe</v>
      </c>
      <c r="F42" s="2">
        <f t="shared" ca="1" si="4"/>
        <v>1</v>
      </c>
      <c r="G42" t="str">
        <f t="shared" ca="1" si="5"/>
        <v>Sign of Corrosion</v>
      </c>
      <c r="H42" s="1">
        <f t="shared" ca="1" si="6"/>
        <v>40271</v>
      </c>
      <c r="I42" t="str">
        <f t="shared" ca="1" si="7"/>
        <v>Maintenance</v>
      </c>
      <c r="J42">
        <f t="shared" ca="1" si="8"/>
        <v>5</v>
      </c>
      <c r="K42" t="str">
        <f t="shared" ca="1" si="9"/>
        <v>Fatigue</v>
      </c>
      <c r="L42" t="s">
        <v>11</v>
      </c>
      <c r="M42" s="6">
        <f t="shared" ca="1" si="14"/>
        <v>18</v>
      </c>
      <c r="N42" s="3" t="s">
        <v>12</v>
      </c>
      <c r="O42" s="3" t="s">
        <v>13</v>
      </c>
      <c r="P42" s="6">
        <f t="shared" ca="1" si="15"/>
        <v>19</v>
      </c>
      <c r="Q42" s="3" t="s">
        <v>14</v>
      </c>
      <c r="R42" s="3" t="str">
        <f t="shared" ca="1" si="16"/>
        <v>Fatigue corrosion was found with 18 % degradation of  6 inch pipe on 19 % of surface area</v>
      </c>
      <c r="S42">
        <f t="shared" ca="1" si="10"/>
        <v>6</v>
      </c>
      <c r="T42">
        <f t="shared" ca="1" si="11"/>
        <v>3</v>
      </c>
      <c r="U42" t="str">
        <f t="shared" ca="1" si="12"/>
        <v>High</v>
      </c>
      <c r="V42" s="1">
        <f t="shared" ca="1" si="13"/>
        <v>45161</v>
      </c>
    </row>
    <row r="43" spans="2:22" x14ac:dyDescent="0.35">
      <c r="B43" s="1">
        <f t="shared" ca="1" si="0"/>
        <v>36357</v>
      </c>
      <c r="C43" s="1">
        <f t="shared" ca="1" si="1"/>
        <v>45043</v>
      </c>
      <c r="D43" s="2">
        <f t="shared" ca="1" si="2"/>
        <v>6</v>
      </c>
      <c r="E43" s="1" t="str">
        <f t="shared" ca="1" si="3"/>
        <v>Watertube Boiler</v>
      </c>
      <c r="F43" s="2">
        <f t="shared" ca="1" si="4"/>
        <v>2</v>
      </c>
      <c r="G43" t="str">
        <f t="shared" ca="1" si="5"/>
        <v>No Issue seen</v>
      </c>
      <c r="H43" s="1">
        <f t="shared" ca="1" si="6"/>
        <v>40526</v>
      </c>
      <c r="I43" t="str">
        <f t="shared" ca="1" si="7"/>
        <v>NA</v>
      </c>
      <c r="J43">
        <f t="shared" ca="1" si="8"/>
        <v>5</v>
      </c>
      <c r="K43" t="str">
        <f t="shared" ca="1" si="9"/>
        <v>Fatigue</v>
      </c>
      <c r="L43" t="s">
        <v>11</v>
      </c>
      <c r="M43" s="6" t="str">
        <f t="shared" ca="1" si="14"/>
        <v>0</v>
      </c>
      <c r="N43" s="3" t="s">
        <v>12</v>
      </c>
      <c r="O43" s="3" t="s">
        <v>13</v>
      </c>
      <c r="P43" s="6">
        <f t="shared" ca="1" si="15"/>
        <v>0</v>
      </c>
      <c r="Q43" s="3" t="s">
        <v>14</v>
      </c>
      <c r="R43" s="3" t="str">
        <f t="shared" ca="1" si="16"/>
        <v>Fatigue corrosion was found with 0 % degradation of  Watertube Boiler on 0 % of surface area</v>
      </c>
      <c r="S43">
        <f t="shared" ca="1" si="10"/>
        <v>0</v>
      </c>
      <c r="T43">
        <f t="shared" ca="1" si="11"/>
        <v>2</v>
      </c>
      <c r="U43" t="str">
        <f t="shared" ca="1" si="12"/>
        <v>Medium</v>
      </c>
      <c r="V43" s="1">
        <f t="shared" ca="1" si="13"/>
        <v>45130</v>
      </c>
    </row>
    <row r="44" spans="2:22" x14ac:dyDescent="0.35">
      <c r="B44" s="1">
        <f t="shared" ca="1" si="0"/>
        <v>37133</v>
      </c>
      <c r="C44" s="1">
        <f t="shared" ca="1" si="1"/>
        <v>44398</v>
      </c>
      <c r="D44" s="2">
        <f t="shared" ca="1" si="2"/>
        <v>16</v>
      </c>
      <c r="E44" s="1" t="str">
        <f t="shared" ca="1" si="3"/>
        <v>Finned Tube Heat Exchanger</v>
      </c>
      <c r="F44" s="2">
        <f t="shared" ca="1" si="4"/>
        <v>5</v>
      </c>
      <c r="G44" t="str">
        <f t="shared" ca="1" si="5"/>
        <v>NA</v>
      </c>
      <c r="H44" s="1">
        <f t="shared" ca="1" si="6"/>
        <v>43069</v>
      </c>
      <c r="I44" t="str">
        <f t="shared" ca="1" si="7"/>
        <v>NA</v>
      </c>
      <c r="J44">
        <f t="shared" ca="1" si="8"/>
        <v>2</v>
      </c>
      <c r="K44" t="str">
        <f t="shared" ca="1" si="9"/>
        <v>Pitting</v>
      </c>
      <c r="L44" t="s">
        <v>11</v>
      </c>
      <c r="M44" s="6" t="str">
        <f t="shared" ca="1" si="14"/>
        <v>0</v>
      </c>
      <c r="N44" s="3" t="s">
        <v>12</v>
      </c>
      <c r="O44" s="3" t="s">
        <v>13</v>
      </c>
      <c r="P44" s="6">
        <f t="shared" ca="1" si="15"/>
        <v>0</v>
      </c>
      <c r="Q44" s="3" t="s">
        <v>14</v>
      </c>
      <c r="R44" s="3" t="str">
        <f t="shared" ca="1" si="16"/>
        <v>Pitting corrosion was found with 0 % degradation of  Finned Tube Heat Exchanger on 0 % of surface area</v>
      </c>
      <c r="S44">
        <f t="shared" ca="1" si="10"/>
        <v>207</v>
      </c>
      <c r="T44">
        <f t="shared" ca="1" si="11"/>
        <v>1</v>
      </c>
      <c r="U44" t="str">
        <f t="shared" ca="1" si="12"/>
        <v>Low</v>
      </c>
      <c r="V44" s="1">
        <f t="shared" ca="1" si="13"/>
        <v>45190</v>
      </c>
    </row>
    <row r="45" spans="2:22" x14ac:dyDescent="0.35">
      <c r="B45" s="1">
        <f t="shared" ca="1" si="0"/>
        <v>36728</v>
      </c>
      <c r="C45" s="1">
        <f t="shared" ca="1" si="1"/>
        <v>44948</v>
      </c>
      <c r="D45" s="2">
        <f t="shared" ca="1" si="2"/>
        <v>12</v>
      </c>
      <c r="E45" s="1" t="str">
        <f t="shared" ca="1" si="3"/>
        <v>Storage Tank 3000 bbl</v>
      </c>
      <c r="F45" s="2">
        <f t="shared" ca="1" si="4"/>
        <v>4</v>
      </c>
      <c r="G45" t="str">
        <f t="shared" ca="1" si="5"/>
        <v>Equipment deformation Seen</v>
      </c>
      <c r="H45" s="1">
        <f t="shared" ca="1" si="6"/>
        <v>40973</v>
      </c>
      <c r="I45" t="str">
        <f t="shared" ca="1" si="7"/>
        <v>Replacement</v>
      </c>
      <c r="J45">
        <f t="shared" ca="1" si="8"/>
        <v>1</v>
      </c>
      <c r="K45" t="str">
        <f t="shared" ca="1" si="9"/>
        <v>Atmospheric</v>
      </c>
      <c r="L45" t="s">
        <v>11</v>
      </c>
      <c r="M45" s="6">
        <f t="shared" ca="1" si="14"/>
        <v>56</v>
      </c>
      <c r="N45" s="3" t="s">
        <v>12</v>
      </c>
      <c r="O45" s="3" t="s">
        <v>13</v>
      </c>
      <c r="P45" s="6">
        <f t="shared" ca="1" si="15"/>
        <v>46</v>
      </c>
      <c r="Q45" s="3" t="s">
        <v>14</v>
      </c>
      <c r="R45" s="3" t="str">
        <f t="shared" ca="1" si="16"/>
        <v>Atmospheric corrosion was found with 56 % degradation of  Storage Tank 3000 bbl on 46 % of surface area</v>
      </c>
      <c r="S45">
        <f t="shared" ca="1" si="10"/>
        <v>350</v>
      </c>
      <c r="T45">
        <f t="shared" ca="1" si="11"/>
        <v>3</v>
      </c>
      <c r="U45" t="str">
        <f t="shared" ca="1" si="12"/>
        <v>High</v>
      </c>
      <c r="V45" s="1">
        <f t="shared" ca="1" si="13"/>
        <v>45210</v>
      </c>
    </row>
    <row r="46" spans="2:22" x14ac:dyDescent="0.35">
      <c r="B46" s="1">
        <f t="shared" ca="1" si="0"/>
        <v>36218</v>
      </c>
      <c r="C46" s="1">
        <f t="shared" ca="1" si="1"/>
        <v>43265</v>
      </c>
      <c r="D46" s="2">
        <f t="shared" ca="1" si="2"/>
        <v>20</v>
      </c>
      <c r="E46" s="1" t="str">
        <f t="shared" ca="1" si="3"/>
        <v>Turbine</v>
      </c>
      <c r="F46" s="2">
        <f t="shared" ca="1" si="4"/>
        <v>3</v>
      </c>
      <c r="G46" t="str">
        <f t="shared" ca="1" si="5"/>
        <v>High Corrosion</v>
      </c>
      <c r="H46" s="1">
        <f t="shared" ca="1" si="6"/>
        <v>39354</v>
      </c>
      <c r="I46" t="str">
        <f t="shared" ca="1" si="7"/>
        <v>Retrofitment</v>
      </c>
      <c r="J46">
        <f t="shared" ca="1" si="8"/>
        <v>3</v>
      </c>
      <c r="K46" t="str">
        <f t="shared" ca="1" si="9"/>
        <v>Stress</v>
      </c>
      <c r="L46" t="s">
        <v>11</v>
      </c>
      <c r="M46" s="6">
        <f t="shared" ca="1" si="14"/>
        <v>26</v>
      </c>
      <c r="N46" s="3" t="s">
        <v>12</v>
      </c>
      <c r="O46" s="3" t="s">
        <v>13</v>
      </c>
      <c r="P46" s="6">
        <f t="shared" ca="1" si="15"/>
        <v>33</v>
      </c>
      <c r="Q46" s="3" t="s">
        <v>14</v>
      </c>
      <c r="R46" s="3" t="str">
        <f t="shared" ca="1" si="16"/>
        <v>Stress corrosion was found with 26 % degradation of  Turbine on 33 % of surface area</v>
      </c>
      <c r="S46">
        <f t="shared" ca="1" si="10"/>
        <v>14</v>
      </c>
      <c r="T46">
        <f t="shared" ca="1" si="11"/>
        <v>3</v>
      </c>
      <c r="U46" t="str">
        <f t="shared" ca="1" si="12"/>
        <v>High</v>
      </c>
      <c r="V46" s="1">
        <f t="shared" ca="1" si="13"/>
        <v>45149</v>
      </c>
    </row>
    <row r="47" spans="2:22" x14ac:dyDescent="0.35">
      <c r="B47" s="1">
        <f t="shared" ca="1" si="0"/>
        <v>36598</v>
      </c>
      <c r="C47" s="1">
        <f t="shared" ca="1" si="1"/>
        <v>44400</v>
      </c>
      <c r="D47" s="2">
        <f t="shared" ca="1" si="2"/>
        <v>14</v>
      </c>
      <c r="E47" s="1" t="str">
        <f t="shared" ca="1" si="3"/>
        <v>Centrifugal Pump</v>
      </c>
      <c r="F47" s="2">
        <f t="shared" ca="1" si="4"/>
        <v>3</v>
      </c>
      <c r="G47" t="str">
        <f t="shared" ca="1" si="5"/>
        <v>High Corrosion</v>
      </c>
      <c r="H47" s="1">
        <f t="shared" ca="1" si="6"/>
        <v>40066</v>
      </c>
      <c r="I47" t="str">
        <f t="shared" ca="1" si="7"/>
        <v>Retrofitment</v>
      </c>
      <c r="J47">
        <f t="shared" ca="1" si="8"/>
        <v>1</v>
      </c>
      <c r="K47" t="str">
        <f t="shared" ca="1" si="9"/>
        <v>Atmospheric</v>
      </c>
      <c r="L47" t="s">
        <v>11</v>
      </c>
      <c r="M47" s="6">
        <f t="shared" ca="1" si="14"/>
        <v>25</v>
      </c>
      <c r="N47" s="3" t="s">
        <v>12</v>
      </c>
      <c r="O47" s="3" t="s">
        <v>13</v>
      </c>
      <c r="P47" s="6">
        <f t="shared" ca="1" si="15"/>
        <v>0</v>
      </c>
      <c r="Q47" s="3" t="s">
        <v>14</v>
      </c>
      <c r="R47" s="3" t="str">
        <f t="shared" ca="1" si="16"/>
        <v>Atmospheric corrosion was found with 25 % degradation of  Centrifugal Pump on 0 % of surface area</v>
      </c>
      <c r="S47">
        <f t="shared" ca="1" si="10"/>
        <v>30</v>
      </c>
      <c r="T47">
        <f t="shared" ca="1" si="11"/>
        <v>1</v>
      </c>
      <c r="U47" t="str">
        <f t="shared" ca="1" si="12"/>
        <v>Low</v>
      </c>
      <c r="V47" s="1">
        <f t="shared" ca="1" si="13"/>
        <v>45147</v>
      </c>
    </row>
    <row r="48" spans="2:22" x14ac:dyDescent="0.35">
      <c r="B48" s="1">
        <f t="shared" ca="1" si="0"/>
        <v>36754</v>
      </c>
      <c r="C48" s="1">
        <f t="shared" ca="1" si="1"/>
        <v>44451</v>
      </c>
      <c r="D48" s="2">
        <f t="shared" ca="1" si="2"/>
        <v>2</v>
      </c>
      <c r="E48" s="1" t="str">
        <f t="shared" ca="1" si="3"/>
        <v>4 inch pipe</v>
      </c>
      <c r="F48" s="2">
        <f t="shared" ca="1" si="4"/>
        <v>1</v>
      </c>
      <c r="G48" t="str">
        <f t="shared" ca="1" si="5"/>
        <v>Sign of Corrosion</v>
      </c>
      <c r="H48" s="1">
        <f t="shared" ca="1" si="6"/>
        <v>41299</v>
      </c>
      <c r="I48" t="str">
        <f t="shared" ca="1" si="7"/>
        <v>Maintenance</v>
      </c>
      <c r="J48">
        <f t="shared" ca="1" si="8"/>
        <v>5</v>
      </c>
      <c r="K48" t="str">
        <f t="shared" ca="1" si="9"/>
        <v>Fatigue</v>
      </c>
      <c r="L48" t="s">
        <v>11</v>
      </c>
      <c r="M48" s="6">
        <f t="shared" ca="1" si="14"/>
        <v>13</v>
      </c>
      <c r="N48" s="3" t="s">
        <v>12</v>
      </c>
      <c r="O48" s="3" t="s">
        <v>13</v>
      </c>
      <c r="P48" s="6">
        <f t="shared" ca="1" si="15"/>
        <v>14</v>
      </c>
      <c r="Q48" s="3" t="s">
        <v>14</v>
      </c>
      <c r="R48" s="3" t="str">
        <f t="shared" ca="1" si="16"/>
        <v>Fatigue corrosion was found with 13 % degradation of  4 inch pipe on 14 % of surface area</v>
      </c>
      <c r="S48">
        <f t="shared" ca="1" si="10"/>
        <v>7</v>
      </c>
      <c r="T48">
        <f t="shared" ca="1" si="11"/>
        <v>3</v>
      </c>
      <c r="U48" t="str">
        <f t="shared" ca="1" si="12"/>
        <v>High</v>
      </c>
      <c r="V48" s="1">
        <f t="shared" ca="1" si="13"/>
        <v>45155</v>
      </c>
    </row>
    <row r="49" spans="2:22" x14ac:dyDescent="0.35">
      <c r="B49" s="1">
        <f t="shared" ca="1" si="0"/>
        <v>36917</v>
      </c>
      <c r="C49" s="1">
        <f t="shared" ca="1" si="1"/>
        <v>43657</v>
      </c>
      <c r="D49" s="2">
        <f t="shared" ca="1" si="2"/>
        <v>9</v>
      </c>
      <c r="E49" s="1" t="str">
        <f t="shared" ca="1" si="3"/>
        <v>Storage Tank 2000 bbl</v>
      </c>
      <c r="F49" s="2">
        <f t="shared" ca="1" si="4"/>
        <v>1</v>
      </c>
      <c r="G49" t="str">
        <f t="shared" ca="1" si="5"/>
        <v>Sign of Corrosion</v>
      </c>
      <c r="H49" s="1">
        <f t="shared" ca="1" si="6"/>
        <v>41487</v>
      </c>
      <c r="I49" t="str">
        <f t="shared" ca="1" si="7"/>
        <v>Maintenance</v>
      </c>
      <c r="J49">
        <f t="shared" ca="1" si="8"/>
        <v>2</v>
      </c>
      <c r="K49" t="str">
        <f t="shared" ca="1" si="9"/>
        <v>Pitting</v>
      </c>
      <c r="L49" t="s">
        <v>11</v>
      </c>
      <c r="M49" s="6">
        <f t="shared" ca="1" si="14"/>
        <v>16</v>
      </c>
      <c r="N49" s="3" t="s">
        <v>12</v>
      </c>
      <c r="O49" s="3" t="s">
        <v>13</v>
      </c>
      <c r="P49" s="6">
        <f t="shared" ca="1" si="15"/>
        <v>9</v>
      </c>
      <c r="Q49" s="3" t="s">
        <v>14</v>
      </c>
      <c r="R49" s="3" t="str">
        <f t="shared" ca="1" si="16"/>
        <v>Pitting corrosion was found with 16 % degradation of  Storage Tank 2000 bbl on 9 % of surface area</v>
      </c>
      <c r="S49">
        <f t="shared" ca="1" si="10"/>
        <v>5</v>
      </c>
      <c r="T49">
        <f t="shared" ca="1" si="11"/>
        <v>1</v>
      </c>
      <c r="U49" t="str">
        <f t="shared" ca="1" si="12"/>
        <v>Low</v>
      </c>
      <c r="V49" s="1">
        <f t="shared" ca="1" si="13"/>
        <v>45132</v>
      </c>
    </row>
    <row r="50" spans="2:22" x14ac:dyDescent="0.35">
      <c r="B50" s="1">
        <f t="shared" ca="1" si="0"/>
        <v>36988</v>
      </c>
      <c r="C50" s="1">
        <f t="shared" ca="1" si="1"/>
        <v>44785</v>
      </c>
      <c r="D50" s="2">
        <f t="shared" ca="1" si="2"/>
        <v>18</v>
      </c>
      <c r="E50" s="1" t="str">
        <f t="shared" ca="1" si="3"/>
        <v>Plate Heat Exchange</v>
      </c>
      <c r="F50" s="2">
        <f t="shared" ca="1" si="4"/>
        <v>1</v>
      </c>
      <c r="G50" t="str">
        <f t="shared" ca="1" si="5"/>
        <v>Sign of Corrosion</v>
      </c>
      <c r="H50" s="1">
        <f t="shared" ca="1" si="6"/>
        <v>42939</v>
      </c>
      <c r="I50" t="str">
        <f t="shared" ca="1" si="7"/>
        <v>Maintenance</v>
      </c>
      <c r="J50">
        <f t="shared" ca="1" si="8"/>
        <v>5</v>
      </c>
      <c r="K50" t="str">
        <f t="shared" ca="1" si="9"/>
        <v>Fatigue</v>
      </c>
      <c r="L50" t="s">
        <v>11</v>
      </c>
      <c r="M50" s="6">
        <f t="shared" ca="1" si="14"/>
        <v>18</v>
      </c>
      <c r="N50" s="3" t="s">
        <v>12</v>
      </c>
      <c r="O50" s="3" t="s">
        <v>13</v>
      </c>
      <c r="P50" s="6">
        <f t="shared" ca="1" si="15"/>
        <v>17</v>
      </c>
      <c r="Q50" s="3" t="s">
        <v>14</v>
      </c>
      <c r="R50" s="3" t="str">
        <f t="shared" ca="1" si="16"/>
        <v>Fatigue corrosion was found with 18 % degradation of  Plate Heat Exchange on 17 % of surface area</v>
      </c>
      <c r="S50">
        <f t="shared" ca="1" si="10"/>
        <v>1</v>
      </c>
      <c r="T50">
        <f t="shared" ca="1" si="11"/>
        <v>1</v>
      </c>
      <c r="U50" t="str">
        <f t="shared" ca="1" si="12"/>
        <v>Low</v>
      </c>
      <c r="V50" s="1">
        <f t="shared" ca="1" si="13"/>
        <v>45166</v>
      </c>
    </row>
    <row r="51" spans="2:22" x14ac:dyDescent="0.35">
      <c r="B51" s="1">
        <f t="shared" ca="1" si="0"/>
        <v>37075</v>
      </c>
      <c r="C51" s="1">
        <f t="shared" ca="1" si="1"/>
        <v>43333</v>
      </c>
      <c r="D51" s="2">
        <f t="shared" ca="1" si="2"/>
        <v>13</v>
      </c>
      <c r="E51" s="1" t="str">
        <f t="shared" ca="1" si="3"/>
        <v>Storage Tank 10000 bbl</v>
      </c>
      <c r="F51" s="2">
        <f t="shared" ca="1" si="4"/>
        <v>1</v>
      </c>
      <c r="G51" t="str">
        <f t="shared" ca="1" si="5"/>
        <v>Sign of Corrosion</v>
      </c>
      <c r="H51" s="1">
        <f t="shared" ca="1" si="6"/>
        <v>39470</v>
      </c>
      <c r="I51" t="str">
        <f t="shared" ca="1" si="7"/>
        <v>Maintenance</v>
      </c>
      <c r="J51">
        <f t="shared" ca="1" si="8"/>
        <v>1</v>
      </c>
      <c r="K51" t="str">
        <f t="shared" ca="1" si="9"/>
        <v>Atmospheric</v>
      </c>
      <c r="L51" t="s">
        <v>11</v>
      </c>
      <c r="M51" s="6">
        <f t="shared" ca="1" si="14"/>
        <v>5</v>
      </c>
      <c r="N51" s="3" t="s">
        <v>12</v>
      </c>
      <c r="O51" s="3" t="s">
        <v>13</v>
      </c>
      <c r="P51" s="6">
        <f t="shared" ca="1" si="15"/>
        <v>5</v>
      </c>
      <c r="Q51" s="3" t="s">
        <v>14</v>
      </c>
      <c r="R51" s="3" t="str">
        <f t="shared" ca="1" si="16"/>
        <v>Atmospheric corrosion was found with 5 % degradation of  Storage Tank 10000 bbl on 5 % of surface area</v>
      </c>
      <c r="S51">
        <f t="shared" ca="1" si="10"/>
        <v>10</v>
      </c>
      <c r="T51">
        <f t="shared" ca="1" si="11"/>
        <v>2</v>
      </c>
      <c r="U51" t="str">
        <f t="shared" ca="1" si="12"/>
        <v>Medium</v>
      </c>
      <c r="V51" s="1">
        <f t="shared" ca="1" si="13"/>
        <v>45179</v>
      </c>
    </row>
    <row r="52" spans="2:22" x14ac:dyDescent="0.35">
      <c r="B52" s="1">
        <f t="shared" ca="1" si="0"/>
        <v>37050</v>
      </c>
      <c r="C52" s="1">
        <f t="shared" ca="1" si="1"/>
        <v>44850</v>
      </c>
      <c r="D52" s="2">
        <f t="shared" ca="1" si="2"/>
        <v>3</v>
      </c>
      <c r="E52" s="1" t="str">
        <f t="shared" ca="1" si="3"/>
        <v>Gate Valve</v>
      </c>
      <c r="F52" s="2">
        <f t="shared" ca="1" si="4"/>
        <v>4</v>
      </c>
      <c r="G52" t="str">
        <f t="shared" ca="1" si="5"/>
        <v>Equipment deformation Seen</v>
      </c>
      <c r="H52" s="1">
        <f t="shared" ca="1" si="6"/>
        <v>41948</v>
      </c>
      <c r="I52" t="str">
        <f t="shared" ca="1" si="7"/>
        <v>Replacement</v>
      </c>
      <c r="J52">
        <f t="shared" ca="1" si="8"/>
        <v>5</v>
      </c>
      <c r="K52" t="str">
        <f t="shared" ca="1" si="9"/>
        <v>Fatigue</v>
      </c>
      <c r="L52" t="s">
        <v>11</v>
      </c>
      <c r="M52" s="6">
        <f t="shared" ca="1" si="14"/>
        <v>49</v>
      </c>
      <c r="N52" s="3" t="s">
        <v>12</v>
      </c>
      <c r="O52" s="3" t="s">
        <v>13</v>
      </c>
      <c r="P52" s="6">
        <f t="shared" ca="1" si="15"/>
        <v>58</v>
      </c>
      <c r="Q52" s="3" t="s">
        <v>14</v>
      </c>
      <c r="R52" s="3" t="str">
        <f t="shared" ca="1" si="16"/>
        <v>Fatigue corrosion was found with 49 % degradation of  Gate Valve on 58 % of surface area</v>
      </c>
      <c r="S52">
        <f t="shared" ca="1" si="10"/>
        <v>333</v>
      </c>
      <c r="T52">
        <f t="shared" ca="1" si="11"/>
        <v>3</v>
      </c>
      <c r="U52" t="str">
        <f t="shared" ca="1" si="12"/>
        <v>High</v>
      </c>
      <c r="V52" s="1">
        <f t="shared" ca="1" si="13"/>
        <v>45205</v>
      </c>
    </row>
    <row r="53" spans="2:22" x14ac:dyDescent="0.35">
      <c r="B53" s="1">
        <f t="shared" ca="1" si="0"/>
        <v>37060</v>
      </c>
      <c r="C53" s="1">
        <f t="shared" ca="1" si="1"/>
        <v>43611</v>
      </c>
      <c r="D53" s="2">
        <f t="shared" ca="1" si="2"/>
        <v>7</v>
      </c>
      <c r="E53" s="1" t="str">
        <f t="shared" ca="1" si="3"/>
        <v>Centrifugal Compressor</v>
      </c>
      <c r="F53" s="2">
        <f t="shared" ca="1" si="4"/>
        <v>4</v>
      </c>
      <c r="G53" t="str">
        <f t="shared" ca="1" si="5"/>
        <v>Equipment deformation Seen</v>
      </c>
      <c r="H53" s="1">
        <f t="shared" ca="1" si="6"/>
        <v>42641</v>
      </c>
      <c r="I53" t="str">
        <f t="shared" ca="1" si="7"/>
        <v>Replacement</v>
      </c>
      <c r="J53">
        <f t="shared" ca="1" si="8"/>
        <v>3</v>
      </c>
      <c r="K53" t="str">
        <f t="shared" ca="1" si="9"/>
        <v>Stress</v>
      </c>
      <c r="L53" t="s">
        <v>11</v>
      </c>
      <c r="M53" s="6">
        <f t="shared" ca="1" si="14"/>
        <v>41</v>
      </c>
      <c r="N53" s="3" t="s">
        <v>12</v>
      </c>
      <c r="O53" s="3" t="s">
        <v>13</v>
      </c>
      <c r="P53" s="6">
        <f t="shared" ca="1" si="15"/>
        <v>45</v>
      </c>
      <c r="Q53" s="3" t="s">
        <v>14</v>
      </c>
      <c r="R53" s="3" t="str">
        <f t="shared" ca="1" si="16"/>
        <v>Stress corrosion was found with 41 % degradation of  Centrifugal Compressor on 45 % of surface area</v>
      </c>
      <c r="S53">
        <f t="shared" ca="1" si="10"/>
        <v>208</v>
      </c>
      <c r="T53">
        <f t="shared" ca="1" si="11"/>
        <v>3</v>
      </c>
      <c r="U53" t="str">
        <f t="shared" ca="1" si="12"/>
        <v>High</v>
      </c>
      <c r="V53" s="1">
        <f t="shared" ca="1" si="13"/>
        <v>45131</v>
      </c>
    </row>
    <row r="54" spans="2:22" x14ac:dyDescent="0.35">
      <c r="B54" s="1">
        <f t="shared" ca="1" si="0"/>
        <v>36532</v>
      </c>
      <c r="C54" s="1">
        <f t="shared" ca="1" si="1"/>
        <v>44586</v>
      </c>
      <c r="D54" s="2">
        <f t="shared" ca="1" si="2"/>
        <v>15</v>
      </c>
      <c r="E54" s="1" t="str">
        <f t="shared" ca="1" si="3"/>
        <v>Resiprocating Pump</v>
      </c>
      <c r="F54" s="2">
        <f t="shared" ca="1" si="4"/>
        <v>1</v>
      </c>
      <c r="G54" t="str">
        <f t="shared" ca="1" si="5"/>
        <v>Sign of Corrosion</v>
      </c>
      <c r="H54" s="1">
        <f t="shared" ca="1" si="6"/>
        <v>42545</v>
      </c>
      <c r="I54" t="str">
        <f t="shared" ca="1" si="7"/>
        <v>Maintenance</v>
      </c>
      <c r="J54">
        <f t="shared" ca="1" si="8"/>
        <v>2</v>
      </c>
      <c r="K54" t="str">
        <f t="shared" ca="1" si="9"/>
        <v>Pitting</v>
      </c>
      <c r="L54" t="s">
        <v>11</v>
      </c>
      <c r="M54" s="6">
        <f t="shared" ca="1" si="14"/>
        <v>21</v>
      </c>
      <c r="N54" s="3" t="s">
        <v>12</v>
      </c>
      <c r="O54" s="3" t="s">
        <v>13</v>
      </c>
      <c r="P54" s="6">
        <f t="shared" ca="1" si="15"/>
        <v>15</v>
      </c>
      <c r="Q54" s="3" t="s">
        <v>14</v>
      </c>
      <c r="R54" s="3" t="str">
        <f t="shared" ca="1" si="16"/>
        <v>Pitting corrosion was found with 21 % degradation of  Resiprocating Pump on 15 % of surface area</v>
      </c>
      <c r="S54">
        <f t="shared" ca="1" si="10"/>
        <v>2</v>
      </c>
      <c r="T54">
        <f t="shared" ca="1" si="11"/>
        <v>3</v>
      </c>
      <c r="U54" t="str">
        <f t="shared" ca="1" si="12"/>
        <v>High</v>
      </c>
      <c r="V54" s="1">
        <f t="shared" ca="1" si="13"/>
        <v>45189</v>
      </c>
    </row>
    <row r="55" spans="2:22" x14ac:dyDescent="0.35">
      <c r="B55" s="1">
        <f t="shared" ca="1" si="0"/>
        <v>36743</v>
      </c>
      <c r="C55" s="1">
        <f t="shared" ca="1" si="1"/>
        <v>45036</v>
      </c>
      <c r="D55" s="2">
        <f t="shared" ca="1" si="2"/>
        <v>14</v>
      </c>
      <c r="E55" s="1" t="str">
        <f t="shared" ca="1" si="3"/>
        <v>Centrifugal Pump</v>
      </c>
      <c r="F55" s="2">
        <f t="shared" ca="1" si="4"/>
        <v>5</v>
      </c>
      <c r="G55" t="str">
        <f t="shared" ca="1" si="5"/>
        <v>NA</v>
      </c>
      <c r="H55" s="1">
        <f t="shared" ca="1" si="6"/>
        <v>40380</v>
      </c>
      <c r="I55" t="str">
        <f t="shared" ca="1" si="7"/>
        <v>NA</v>
      </c>
      <c r="J55">
        <f t="shared" ca="1" si="8"/>
        <v>2</v>
      </c>
      <c r="K55" t="str">
        <f t="shared" ca="1" si="9"/>
        <v>Pitting</v>
      </c>
      <c r="L55" t="s">
        <v>11</v>
      </c>
      <c r="M55" s="6" t="str">
        <f t="shared" ca="1" si="14"/>
        <v>0</v>
      </c>
      <c r="N55" s="3" t="s">
        <v>12</v>
      </c>
      <c r="O55" s="3" t="s">
        <v>13</v>
      </c>
      <c r="P55" s="6">
        <f t="shared" ca="1" si="15"/>
        <v>0</v>
      </c>
      <c r="Q55" s="3" t="s">
        <v>14</v>
      </c>
      <c r="R55" s="3" t="str">
        <f t="shared" ca="1" si="16"/>
        <v>Pitting corrosion was found with 0 % degradation of  Centrifugal Pump on 0 % of surface area</v>
      </c>
      <c r="S55">
        <f t="shared" ca="1" si="10"/>
        <v>271</v>
      </c>
      <c r="T55">
        <f t="shared" ca="1" si="11"/>
        <v>1</v>
      </c>
      <c r="U55" t="str">
        <f t="shared" ca="1" si="12"/>
        <v>Low</v>
      </c>
      <c r="V55" s="1">
        <f t="shared" ca="1" si="13"/>
        <v>45164</v>
      </c>
    </row>
    <row r="56" spans="2:22" x14ac:dyDescent="0.35">
      <c r="B56" s="1">
        <f t="shared" ca="1" si="0"/>
        <v>36217</v>
      </c>
      <c r="C56" s="1">
        <f t="shared" ca="1" si="1"/>
        <v>44761</v>
      </c>
      <c r="D56" s="2">
        <f t="shared" ca="1" si="2"/>
        <v>17</v>
      </c>
      <c r="E56" s="1" t="str">
        <f t="shared" ca="1" si="3"/>
        <v>Shell And Tube Heat Exchanger</v>
      </c>
      <c r="F56" s="2">
        <f t="shared" ca="1" si="4"/>
        <v>1</v>
      </c>
      <c r="G56" t="str">
        <f t="shared" ca="1" si="5"/>
        <v>Sign of Corrosion</v>
      </c>
      <c r="H56" s="1">
        <f t="shared" ca="1" si="6"/>
        <v>42599</v>
      </c>
      <c r="I56" t="str">
        <f t="shared" ca="1" si="7"/>
        <v>Maintenance</v>
      </c>
      <c r="J56">
        <f t="shared" ca="1" si="8"/>
        <v>4</v>
      </c>
      <c r="K56" t="str">
        <f t="shared" ca="1" si="9"/>
        <v>Erosion</v>
      </c>
      <c r="L56" t="s">
        <v>11</v>
      </c>
      <c r="M56" s="6">
        <f t="shared" ca="1" si="14"/>
        <v>24</v>
      </c>
      <c r="N56" s="3" t="s">
        <v>12</v>
      </c>
      <c r="O56" s="3" t="s">
        <v>13</v>
      </c>
      <c r="P56" s="6">
        <f t="shared" ca="1" si="15"/>
        <v>18</v>
      </c>
      <c r="Q56" s="3" t="s">
        <v>14</v>
      </c>
      <c r="R56" s="3" t="str">
        <f t="shared" ca="1" si="16"/>
        <v>Erosion corrosion was found with 24 % degradation of  Shell And Tube Heat Exchanger on 18 % of surface area</v>
      </c>
      <c r="S56">
        <f t="shared" ca="1" si="10"/>
        <v>3</v>
      </c>
      <c r="T56">
        <f t="shared" ca="1" si="11"/>
        <v>2</v>
      </c>
      <c r="U56" t="str">
        <f t="shared" ca="1" si="12"/>
        <v>Medium</v>
      </c>
      <c r="V56" s="1">
        <f t="shared" ca="1" si="13"/>
        <v>45161</v>
      </c>
    </row>
    <row r="57" spans="2:22" x14ac:dyDescent="0.35">
      <c r="B57" s="1">
        <f t="shared" ca="1" si="0"/>
        <v>36698</v>
      </c>
      <c r="C57" s="1">
        <f t="shared" ca="1" si="1"/>
        <v>43528</v>
      </c>
      <c r="D57" s="2">
        <f t="shared" ca="1" si="2"/>
        <v>5</v>
      </c>
      <c r="E57" s="1" t="str">
        <f t="shared" ca="1" si="3"/>
        <v>Firetube Boiler</v>
      </c>
      <c r="F57" s="2">
        <f t="shared" ca="1" si="4"/>
        <v>2</v>
      </c>
      <c r="G57" t="str">
        <f t="shared" ca="1" si="5"/>
        <v>No Issue seen</v>
      </c>
      <c r="H57" s="1">
        <f t="shared" ca="1" si="6"/>
        <v>40321</v>
      </c>
      <c r="I57" t="str">
        <f t="shared" ca="1" si="7"/>
        <v>NA</v>
      </c>
      <c r="J57">
        <f t="shared" ca="1" si="8"/>
        <v>2</v>
      </c>
      <c r="K57" t="str">
        <f t="shared" ca="1" si="9"/>
        <v>Pitting</v>
      </c>
      <c r="L57" t="s">
        <v>11</v>
      </c>
      <c r="M57" s="6" t="str">
        <f t="shared" ca="1" si="14"/>
        <v>0</v>
      </c>
      <c r="N57" s="3" t="s">
        <v>12</v>
      </c>
      <c r="O57" s="3" t="s">
        <v>13</v>
      </c>
      <c r="P57" s="6">
        <f t="shared" ca="1" si="15"/>
        <v>0</v>
      </c>
      <c r="Q57" s="3" t="s">
        <v>14</v>
      </c>
      <c r="R57" s="3" t="str">
        <f t="shared" ca="1" si="16"/>
        <v>Pitting corrosion was found with 0 % degradation of  Firetube Boiler on 0 % of surface area</v>
      </c>
      <c r="S57">
        <f t="shared" ca="1" si="10"/>
        <v>0</v>
      </c>
      <c r="T57">
        <f t="shared" ca="1" si="11"/>
        <v>2</v>
      </c>
      <c r="U57" t="str">
        <f t="shared" ca="1" si="12"/>
        <v>Medium</v>
      </c>
      <c r="V57" s="1">
        <f t="shared" ca="1" si="13"/>
        <v>45132</v>
      </c>
    </row>
    <row r="58" spans="2:22" x14ac:dyDescent="0.35">
      <c r="B58" s="1">
        <f t="shared" ca="1" si="0"/>
        <v>36258</v>
      </c>
      <c r="C58" s="1">
        <f t="shared" ca="1" si="1"/>
        <v>44823</v>
      </c>
      <c r="D58" s="2">
        <f t="shared" ca="1" si="2"/>
        <v>11</v>
      </c>
      <c r="E58" s="1" t="str">
        <f t="shared" ca="1" si="3"/>
        <v>Storage Tank 500 bbl</v>
      </c>
      <c r="F58" s="2">
        <f t="shared" ca="1" si="4"/>
        <v>5</v>
      </c>
      <c r="G58" t="str">
        <f t="shared" ca="1" si="5"/>
        <v>NA</v>
      </c>
      <c r="H58" s="1">
        <f t="shared" ca="1" si="6"/>
        <v>40142</v>
      </c>
      <c r="I58" t="str">
        <f t="shared" ca="1" si="7"/>
        <v>NA</v>
      </c>
      <c r="J58">
        <f t="shared" ca="1" si="8"/>
        <v>3</v>
      </c>
      <c r="K58" t="str">
        <f t="shared" ca="1" si="9"/>
        <v>Stress</v>
      </c>
      <c r="L58" t="s">
        <v>11</v>
      </c>
      <c r="M58" s="6" t="str">
        <f t="shared" ca="1" si="14"/>
        <v>0</v>
      </c>
      <c r="N58" s="3" t="s">
        <v>12</v>
      </c>
      <c r="O58" s="3" t="s">
        <v>13</v>
      </c>
      <c r="P58" s="6">
        <f t="shared" ca="1" si="15"/>
        <v>0</v>
      </c>
      <c r="Q58" s="3" t="s">
        <v>14</v>
      </c>
      <c r="R58" s="3" t="str">
        <f t="shared" ca="1" si="16"/>
        <v>Stress corrosion was found with 0 % degradation of  Storage Tank 500 bbl on 0 % of surface area</v>
      </c>
      <c r="S58">
        <f t="shared" ca="1" si="10"/>
        <v>556</v>
      </c>
      <c r="T58">
        <f t="shared" ca="1" si="11"/>
        <v>3</v>
      </c>
      <c r="U58" t="str">
        <f t="shared" ca="1" si="12"/>
        <v>High</v>
      </c>
      <c r="V58" s="1">
        <f t="shared" ca="1" si="13"/>
        <v>45181</v>
      </c>
    </row>
    <row r="59" spans="2:22" x14ac:dyDescent="0.35">
      <c r="B59" s="1">
        <f t="shared" ca="1" si="0"/>
        <v>36271</v>
      </c>
      <c r="C59" s="1">
        <f t="shared" ca="1" si="1"/>
        <v>43257</v>
      </c>
      <c r="D59" s="2">
        <f t="shared" ca="1" si="2"/>
        <v>11</v>
      </c>
      <c r="E59" s="1" t="str">
        <f t="shared" ca="1" si="3"/>
        <v>Storage Tank 500 bbl</v>
      </c>
      <c r="F59" s="2">
        <f t="shared" ca="1" si="4"/>
        <v>1</v>
      </c>
      <c r="G59" t="str">
        <f t="shared" ca="1" si="5"/>
        <v>Sign of Corrosion</v>
      </c>
      <c r="H59" s="1">
        <f t="shared" ca="1" si="6"/>
        <v>39341</v>
      </c>
      <c r="I59" t="str">
        <f t="shared" ca="1" si="7"/>
        <v>Maintenance</v>
      </c>
      <c r="J59">
        <f t="shared" ca="1" si="8"/>
        <v>2</v>
      </c>
      <c r="K59" t="str">
        <f t="shared" ca="1" si="9"/>
        <v>Pitting</v>
      </c>
      <c r="L59" t="s">
        <v>11</v>
      </c>
      <c r="M59" s="6">
        <f t="shared" ca="1" si="14"/>
        <v>13</v>
      </c>
      <c r="N59" s="3" t="s">
        <v>12</v>
      </c>
      <c r="O59" s="3" t="s">
        <v>13</v>
      </c>
      <c r="P59" s="6">
        <f t="shared" ca="1" si="15"/>
        <v>17</v>
      </c>
      <c r="Q59" s="3" t="s">
        <v>14</v>
      </c>
      <c r="R59" s="3" t="str">
        <f t="shared" ca="1" si="16"/>
        <v>Pitting corrosion was found with 13 % degradation of  Storage Tank 500 bbl on 17 % of surface area</v>
      </c>
      <c r="S59">
        <f t="shared" ca="1" si="10"/>
        <v>6</v>
      </c>
      <c r="T59">
        <f t="shared" ca="1" si="11"/>
        <v>1</v>
      </c>
      <c r="U59" t="str">
        <f t="shared" ca="1" si="12"/>
        <v>Low</v>
      </c>
      <c r="V59" s="1">
        <f t="shared" ca="1" si="13"/>
        <v>45170</v>
      </c>
    </row>
    <row r="60" spans="2:22" x14ac:dyDescent="0.35">
      <c r="B60" s="1">
        <f t="shared" ca="1" si="0"/>
        <v>36857</v>
      </c>
      <c r="C60" s="1">
        <f t="shared" ca="1" si="1"/>
        <v>43774</v>
      </c>
      <c r="D60" s="2">
        <f t="shared" ca="1" si="2"/>
        <v>2</v>
      </c>
      <c r="E60" s="1" t="str">
        <f t="shared" ca="1" si="3"/>
        <v>4 inch pipe</v>
      </c>
      <c r="F60" s="2">
        <f t="shared" ca="1" si="4"/>
        <v>2</v>
      </c>
      <c r="G60" t="str">
        <f t="shared" ca="1" si="5"/>
        <v>No Issue seen</v>
      </c>
      <c r="H60" s="1">
        <f t="shared" ca="1" si="6"/>
        <v>40546</v>
      </c>
      <c r="I60" t="str">
        <f t="shared" ca="1" si="7"/>
        <v>NA</v>
      </c>
      <c r="J60">
        <f t="shared" ca="1" si="8"/>
        <v>1</v>
      </c>
      <c r="K60" t="str">
        <f t="shared" ca="1" si="9"/>
        <v>Atmospheric</v>
      </c>
      <c r="L60" t="s">
        <v>11</v>
      </c>
      <c r="M60" s="6" t="str">
        <f t="shared" ca="1" si="14"/>
        <v>0</v>
      </c>
      <c r="N60" s="3" t="s">
        <v>12</v>
      </c>
      <c r="O60" s="3" t="s">
        <v>13</v>
      </c>
      <c r="P60" s="6">
        <f t="shared" ca="1" si="15"/>
        <v>0</v>
      </c>
      <c r="Q60" s="3" t="s">
        <v>14</v>
      </c>
      <c r="R60" s="3" t="str">
        <f t="shared" ca="1" si="16"/>
        <v>Atmospheric corrosion was found with 0 % degradation of  4 inch pipe on 0 % of surface area</v>
      </c>
      <c r="S60">
        <f t="shared" ca="1" si="10"/>
        <v>0</v>
      </c>
      <c r="T60">
        <f t="shared" ca="1" si="11"/>
        <v>2</v>
      </c>
      <c r="U60" t="str">
        <f t="shared" ca="1" si="12"/>
        <v>Medium</v>
      </c>
      <c r="V60" s="1">
        <f t="shared" ca="1" si="13"/>
        <v>45150</v>
      </c>
    </row>
    <row r="61" spans="2:22" x14ac:dyDescent="0.35">
      <c r="B61" s="1">
        <f t="shared" ca="1" si="0"/>
        <v>36194</v>
      </c>
      <c r="C61" s="1">
        <f t="shared" ca="1" si="1"/>
        <v>43349</v>
      </c>
      <c r="D61" s="2">
        <f t="shared" ca="1" si="2"/>
        <v>6</v>
      </c>
      <c r="E61" s="1" t="str">
        <f t="shared" ca="1" si="3"/>
        <v>Watertube Boiler</v>
      </c>
      <c r="F61" s="2">
        <f t="shared" ca="1" si="4"/>
        <v>5</v>
      </c>
      <c r="G61" t="str">
        <f t="shared" ca="1" si="5"/>
        <v>NA</v>
      </c>
      <c r="H61" s="1">
        <f t="shared" ca="1" si="6"/>
        <v>41729</v>
      </c>
      <c r="I61" t="str">
        <f t="shared" ca="1" si="7"/>
        <v>NA</v>
      </c>
      <c r="J61">
        <f t="shared" ca="1" si="8"/>
        <v>4</v>
      </c>
      <c r="K61" t="str">
        <f t="shared" ca="1" si="9"/>
        <v>Erosion</v>
      </c>
      <c r="L61" t="s">
        <v>11</v>
      </c>
      <c r="M61" s="6" t="str">
        <f t="shared" ca="1" si="14"/>
        <v>0</v>
      </c>
      <c r="N61" s="3" t="s">
        <v>12</v>
      </c>
      <c r="O61" s="3" t="s">
        <v>13</v>
      </c>
      <c r="P61" s="6">
        <f t="shared" ca="1" si="15"/>
        <v>0</v>
      </c>
      <c r="Q61" s="3" t="s">
        <v>14</v>
      </c>
      <c r="R61" s="3" t="str">
        <f t="shared" ca="1" si="16"/>
        <v>Erosion corrosion was found with 0 % degradation of  Watertube Boiler on 0 % of surface area</v>
      </c>
      <c r="S61">
        <f t="shared" ca="1" si="10"/>
        <v>198</v>
      </c>
      <c r="T61">
        <f t="shared" ca="1" si="11"/>
        <v>2</v>
      </c>
      <c r="U61" t="str">
        <f t="shared" ca="1" si="12"/>
        <v>Medium</v>
      </c>
      <c r="V61" s="1">
        <f t="shared" ca="1" si="13"/>
        <v>45169</v>
      </c>
    </row>
    <row r="62" spans="2:22" x14ac:dyDescent="0.35">
      <c r="B62" s="1">
        <f t="shared" ca="1" si="0"/>
        <v>36900</v>
      </c>
      <c r="C62" s="1">
        <f t="shared" ca="1" si="1"/>
        <v>44687</v>
      </c>
      <c r="D62" s="2">
        <f t="shared" ca="1" si="2"/>
        <v>14</v>
      </c>
      <c r="E62" s="1" t="str">
        <f t="shared" ca="1" si="3"/>
        <v>Centrifugal Pump</v>
      </c>
      <c r="F62" s="2">
        <f t="shared" ca="1" si="4"/>
        <v>3</v>
      </c>
      <c r="G62" t="str">
        <f t="shared" ca="1" si="5"/>
        <v>High Corrosion</v>
      </c>
      <c r="H62" s="1">
        <f t="shared" ca="1" si="6"/>
        <v>39139</v>
      </c>
      <c r="I62" t="str">
        <f t="shared" ca="1" si="7"/>
        <v>Retrofitment</v>
      </c>
      <c r="J62">
        <f t="shared" ca="1" si="8"/>
        <v>1</v>
      </c>
      <c r="K62" t="str">
        <f t="shared" ca="1" si="9"/>
        <v>Atmospheric</v>
      </c>
      <c r="L62" t="s">
        <v>11</v>
      </c>
      <c r="M62" s="6">
        <f t="shared" ca="1" si="14"/>
        <v>36</v>
      </c>
      <c r="N62" s="3" t="s">
        <v>12</v>
      </c>
      <c r="O62" s="3" t="s">
        <v>13</v>
      </c>
      <c r="P62" s="6">
        <f t="shared" ca="1" si="15"/>
        <v>53</v>
      </c>
      <c r="Q62" s="3" t="s">
        <v>14</v>
      </c>
      <c r="R62" s="3" t="str">
        <f t="shared" ca="1" si="16"/>
        <v>Atmospheric corrosion was found with 36 % degradation of  Centrifugal Pump on 53 % of surface area</v>
      </c>
      <c r="S62">
        <f t="shared" ca="1" si="10"/>
        <v>25</v>
      </c>
      <c r="T62">
        <f t="shared" ca="1" si="11"/>
        <v>1</v>
      </c>
      <c r="U62" t="str">
        <f t="shared" ca="1" si="12"/>
        <v>Low</v>
      </c>
      <c r="V62" s="1">
        <f t="shared" ca="1" si="13"/>
        <v>45165</v>
      </c>
    </row>
    <row r="63" spans="2:22" x14ac:dyDescent="0.35">
      <c r="B63" s="1">
        <f t="shared" ca="1" si="0"/>
        <v>37017</v>
      </c>
      <c r="C63" s="1">
        <f t="shared" ca="1" si="1"/>
        <v>44376</v>
      </c>
      <c r="D63" s="2">
        <f t="shared" ca="1" si="2"/>
        <v>11</v>
      </c>
      <c r="E63" s="1" t="str">
        <f t="shared" ca="1" si="3"/>
        <v>Storage Tank 500 bbl</v>
      </c>
      <c r="F63" s="2">
        <f t="shared" ca="1" si="4"/>
        <v>4</v>
      </c>
      <c r="G63" t="str">
        <f t="shared" ca="1" si="5"/>
        <v>Equipment deformation Seen</v>
      </c>
      <c r="H63" s="1">
        <f t="shared" ca="1" si="6"/>
        <v>41108</v>
      </c>
      <c r="I63" t="str">
        <f t="shared" ca="1" si="7"/>
        <v>Replacement</v>
      </c>
      <c r="J63">
        <f t="shared" ca="1" si="8"/>
        <v>4</v>
      </c>
      <c r="K63" t="str">
        <f t="shared" ca="1" si="9"/>
        <v>Erosion</v>
      </c>
      <c r="L63" t="s">
        <v>11</v>
      </c>
      <c r="M63" s="6">
        <f t="shared" ca="1" si="14"/>
        <v>55</v>
      </c>
      <c r="N63" s="3" t="s">
        <v>12</v>
      </c>
      <c r="O63" s="3" t="s">
        <v>13</v>
      </c>
      <c r="P63" s="6">
        <f t="shared" ca="1" si="15"/>
        <v>48</v>
      </c>
      <c r="Q63" s="3" t="s">
        <v>14</v>
      </c>
      <c r="R63" s="3" t="str">
        <f t="shared" ca="1" si="16"/>
        <v>Erosion corrosion was found with 55 % degradation of  Storage Tank 500 bbl on 48 % of surface area</v>
      </c>
      <c r="S63">
        <f t="shared" ca="1" si="10"/>
        <v>531</v>
      </c>
      <c r="T63">
        <f t="shared" ca="1" si="11"/>
        <v>1</v>
      </c>
      <c r="U63" t="str">
        <f t="shared" ca="1" si="12"/>
        <v>Low</v>
      </c>
      <c r="V63" s="1">
        <f t="shared" ca="1" si="13"/>
        <v>45172</v>
      </c>
    </row>
    <row r="64" spans="2:22" x14ac:dyDescent="0.35">
      <c r="B64" s="1">
        <f t="shared" ca="1" si="0"/>
        <v>36407</v>
      </c>
      <c r="C64" s="1">
        <f t="shared" ca="1" si="1"/>
        <v>43411</v>
      </c>
      <c r="D64" s="2">
        <f t="shared" ca="1" si="2"/>
        <v>10</v>
      </c>
      <c r="E64" s="1" t="str">
        <f t="shared" ca="1" si="3"/>
        <v>Storage Tank 1000 bbl</v>
      </c>
      <c r="F64" s="2">
        <f t="shared" ca="1" si="4"/>
        <v>2</v>
      </c>
      <c r="G64" t="str">
        <f t="shared" ca="1" si="5"/>
        <v>No Issue seen</v>
      </c>
      <c r="H64" s="1">
        <f t="shared" ca="1" si="6"/>
        <v>41165</v>
      </c>
      <c r="I64" t="str">
        <f t="shared" ca="1" si="7"/>
        <v>NA</v>
      </c>
      <c r="J64">
        <f t="shared" ca="1" si="8"/>
        <v>5</v>
      </c>
      <c r="K64" t="str">
        <f t="shared" ca="1" si="9"/>
        <v>Fatigue</v>
      </c>
      <c r="L64" t="s">
        <v>11</v>
      </c>
      <c r="M64" s="6" t="str">
        <f t="shared" ca="1" si="14"/>
        <v>0</v>
      </c>
      <c r="N64" s="3" t="s">
        <v>12</v>
      </c>
      <c r="O64" s="3" t="s">
        <v>13</v>
      </c>
      <c r="P64" s="6">
        <f t="shared" ca="1" si="15"/>
        <v>0</v>
      </c>
      <c r="Q64" s="3" t="s">
        <v>14</v>
      </c>
      <c r="R64" s="3" t="str">
        <f t="shared" ca="1" si="16"/>
        <v>Fatigue corrosion was found with 0 % degradation of  Storage Tank 1000 bbl on 0 % of surface area</v>
      </c>
      <c r="S64">
        <f t="shared" ca="1" si="10"/>
        <v>0</v>
      </c>
      <c r="T64">
        <f t="shared" ca="1" si="11"/>
        <v>2</v>
      </c>
      <c r="U64" t="str">
        <f t="shared" ca="1" si="12"/>
        <v>Medium</v>
      </c>
      <c r="V64" s="1">
        <f t="shared" ca="1" si="13"/>
        <v>45210</v>
      </c>
    </row>
    <row r="65" spans="2:22" x14ac:dyDescent="0.35">
      <c r="B65" s="1">
        <f t="shared" ca="1" si="0"/>
        <v>36411</v>
      </c>
      <c r="C65" s="1">
        <f t="shared" ca="1" si="1"/>
        <v>43294</v>
      </c>
      <c r="D65" s="2">
        <f t="shared" ca="1" si="2"/>
        <v>15</v>
      </c>
      <c r="E65" s="1" t="str">
        <f t="shared" ca="1" si="3"/>
        <v>Resiprocating Pump</v>
      </c>
      <c r="F65" s="2">
        <f t="shared" ca="1" si="4"/>
        <v>4</v>
      </c>
      <c r="G65" t="str">
        <f t="shared" ca="1" si="5"/>
        <v>Equipment deformation Seen</v>
      </c>
      <c r="H65" s="1">
        <f t="shared" ca="1" si="6"/>
        <v>41986</v>
      </c>
      <c r="I65" t="str">
        <f t="shared" ca="1" si="7"/>
        <v>Replacement</v>
      </c>
      <c r="J65">
        <f t="shared" ca="1" si="8"/>
        <v>5</v>
      </c>
      <c r="K65" t="str">
        <f t="shared" ca="1" si="9"/>
        <v>Fatigue</v>
      </c>
      <c r="L65" t="s">
        <v>11</v>
      </c>
      <c r="M65" s="6">
        <f t="shared" ca="1" si="14"/>
        <v>51</v>
      </c>
      <c r="N65" s="3" t="s">
        <v>12</v>
      </c>
      <c r="O65" s="3" t="s">
        <v>13</v>
      </c>
      <c r="P65" s="6">
        <f t="shared" ca="1" si="15"/>
        <v>46</v>
      </c>
      <c r="Q65" s="3" t="s">
        <v>14</v>
      </c>
      <c r="R65" s="3" t="str">
        <f t="shared" ca="1" si="16"/>
        <v>Fatigue corrosion was found with 51 % degradation of  Resiprocating Pump on 46 % of surface area</v>
      </c>
      <c r="S65">
        <f t="shared" ca="1" si="10"/>
        <v>467</v>
      </c>
      <c r="T65">
        <f t="shared" ca="1" si="11"/>
        <v>2</v>
      </c>
      <c r="U65" t="str">
        <f t="shared" ca="1" si="12"/>
        <v>Medium</v>
      </c>
      <c r="V65" s="1">
        <f t="shared" ca="1" si="13"/>
        <v>45130</v>
      </c>
    </row>
    <row r="66" spans="2:22" x14ac:dyDescent="0.35">
      <c r="B66" s="1">
        <f t="shared" ref="B66:B129" ca="1" si="17">RANDBETWEEN(36130,37145)</f>
        <v>36241</v>
      </c>
      <c r="C66" s="1">
        <f t="shared" ref="C66:C129" ca="1" si="18">RANDBETWEEN(43130,45145)</f>
        <v>43863</v>
      </c>
      <c r="D66" s="2">
        <f t="shared" ref="D66:D129" ca="1" si="19">RANDBETWEEN(1,20)</f>
        <v>19</v>
      </c>
      <c r="E66" s="1" t="str">
        <f t="shared" ref="E66:E129" ca="1" si="20">IF(D66=1,"6 inch pipe",IF(D66=2,"4 inch pipe",IF(D66=3,"Gate Valve",IF(D66=4,"Check Valve",IF(D66=5,"Firetube Boiler",IF(D66=6,"Watertube Boiler",IF(D66=7,"Centrifugal Compressor",IF(D66=8,"Storag Tank 5000 bbl",IF(D66=9,"Storage Tank 2000 bbl",IF(D66=10,"Storage Tank 1000 bbl",IF(D66=11,"Storage Tank 500 bbl",IF(D66=12,"Storage Tank 3000 bbl",IF(D66=13,"Storage Tank 10000 bbl",IF(D66=14,"Centrifugal Pump",IF(D66=15,"Resiprocating Pump",IF(D66=16,"Finned Tube Heat Exchanger",IF(D66=17,"Shell And Tube Heat Exchanger",IF(D66=18,"Plate Heat Exchange",IF(D66=19,"Evaporator","Turbine")))))))))))))))))))</f>
        <v>Evaporator</v>
      </c>
      <c r="F66" s="2">
        <f t="shared" ref="F66:F129" ca="1" si="21">RANDBETWEEN(1,5)</f>
        <v>5</v>
      </c>
      <c r="G66" t="str">
        <f t="shared" ref="G66:G129" ca="1" si="22">IF(F66=1,"Sign of Corrosion",IF(F66=2,"No Issue seen",IF(F66=3,"High Corrosion",IF(F66=4,"Equipment deformation Seen","NA"))))</f>
        <v>NA</v>
      </c>
      <c r="H66" s="1">
        <f t="shared" ref="H66:H129" ca="1" si="23">RANDBETWEEN(39130,43145)</f>
        <v>39229</v>
      </c>
      <c r="I66" t="str">
        <f t="shared" ref="I66:I129" ca="1" si="24">IF(G66="Sign of Corrosion","Maintenance",IF(G66="High Corrosion","Retrofitment",IF(G66="Equipment deformation seen","Replacement","NA")))</f>
        <v>NA</v>
      </c>
      <c r="J66">
        <f t="shared" ref="J66:J129" ca="1" si="25">RANDBETWEEN(1,5)</f>
        <v>5</v>
      </c>
      <c r="K66" t="str">
        <f t="shared" ref="K66:K129" ca="1" si="26">IF(J66=1,"Atmospheric", IF(J66=2,"Pitting", IF(J66=3,"Stress", IF(J66=4,"Erosion", "Fatigue"))))</f>
        <v>Fatigue</v>
      </c>
      <c r="L66" t="s">
        <v>11</v>
      </c>
      <c r="M66" s="6" t="str">
        <f t="shared" ca="1" si="14"/>
        <v>0</v>
      </c>
      <c r="N66" s="3" t="s">
        <v>12</v>
      </c>
      <c r="O66" s="3" t="s">
        <v>13</v>
      </c>
      <c r="P66" s="6">
        <f t="shared" ca="1" si="15"/>
        <v>0</v>
      </c>
      <c r="Q66" s="3" t="s">
        <v>14</v>
      </c>
      <c r="R66" s="3" t="str">
        <f t="shared" ref="R66:R129" ca="1" si="27">_xlfn.CONCAT(K66," ",L66," ",M66," ",N66," ",E66," ",O66," ",P66," ",Q66)</f>
        <v>Fatigue corrosion was found with 0 % degradation of  Evaporator on 0 % of surface area</v>
      </c>
      <c r="S66">
        <f t="shared" ref="S66:S129" ca="1" si="28">IF(G66="No Issue seen",0,IF(G66="Sign of Corrosion",RANDBETWEEN(1,10),IF(G66="High Corrosion",RANDBETWEEN(10,100),RANDBETWEEN(100,600))))</f>
        <v>444</v>
      </c>
      <c r="T66">
        <f t="shared" ref="T66:T129" ca="1" si="29">RANDBETWEEN(1,3)</f>
        <v>2</v>
      </c>
      <c r="U66" t="str">
        <f t="shared" ref="U66:U129" ca="1" si="30">IF(T66=3,"High",IF(T66=2,"Medium","Low"))</f>
        <v>Medium</v>
      </c>
      <c r="V66" s="1">
        <f t="shared" ref="V66:V129" ca="1" si="31">45110+RANDBETWEEN(20,100)</f>
        <v>45190</v>
      </c>
    </row>
    <row r="67" spans="2:22" x14ac:dyDescent="0.35">
      <c r="B67" s="1">
        <f t="shared" ca="1" si="17"/>
        <v>36198</v>
      </c>
      <c r="C67" s="1">
        <f t="shared" ca="1" si="18"/>
        <v>43602</v>
      </c>
      <c r="D67" s="2">
        <f t="shared" ca="1" si="19"/>
        <v>2</v>
      </c>
      <c r="E67" s="1" t="str">
        <f t="shared" ca="1" si="20"/>
        <v>4 inch pipe</v>
      </c>
      <c r="F67" s="2">
        <f t="shared" ca="1" si="21"/>
        <v>4</v>
      </c>
      <c r="G67" t="str">
        <f t="shared" ca="1" si="22"/>
        <v>Equipment deformation Seen</v>
      </c>
      <c r="H67" s="1">
        <f t="shared" ca="1" si="23"/>
        <v>40354</v>
      </c>
      <c r="I67" t="str">
        <f t="shared" ca="1" si="24"/>
        <v>Replacement</v>
      </c>
      <c r="J67">
        <f t="shared" ca="1" si="25"/>
        <v>2</v>
      </c>
      <c r="K67" t="str">
        <f t="shared" ca="1" si="26"/>
        <v>Pitting</v>
      </c>
      <c r="L67" t="s">
        <v>11</v>
      </c>
      <c r="M67" s="6">
        <f t="shared" ref="M67:M130" ca="1" si="32">IF(G67="Equipment deformation Seen",RANDBETWEEN(40,60),IF(G67="High Corrosion",RANDBETWEEN(25,40),IF(G67="Sign of Corrosion",RANDBETWEEN(5,25),"0")))</f>
        <v>60</v>
      </c>
      <c r="N67" s="3" t="s">
        <v>12</v>
      </c>
      <c r="O67" s="3" t="s">
        <v>13</v>
      </c>
      <c r="P67" s="6">
        <f t="shared" ref="P67:P130" ca="1" si="33">IF(AND(M67&gt;1,M67&lt;25),RANDBETWEEN(5,20),IF(AND(M67&gt;25,M67&lt;35),RANDBETWEEN(20,45),IF(AND(M67&gt;35,M67&lt;70),RANDBETWEEN(45,60),0)))</f>
        <v>48</v>
      </c>
      <c r="Q67" s="3" t="s">
        <v>14</v>
      </c>
      <c r="R67" s="3" t="str">
        <f t="shared" ca="1" si="27"/>
        <v>Pitting corrosion was found with 60 % degradation of  4 inch pipe on 48 % of surface area</v>
      </c>
      <c r="S67">
        <f t="shared" ca="1" si="28"/>
        <v>591</v>
      </c>
      <c r="T67">
        <f t="shared" ca="1" si="29"/>
        <v>1</v>
      </c>
      <c r="U67" t="str">
        <f t="shared" ca="1" si="30"/>
        <v>Low</v>
      </c>
      <c r="V67" s="1">
        <f t="shared" ca="1" si="31"/>
        <v>45189</v>
      </c>
    </row>
    <row r="68" spans="2:22" x14ac:dyDescent="0.35">
      <c r="B68" s="1">
        <f t="shared" ca="1" si="17"/>
        <v>36549</v>
      </c>
      <c r="C68" s="1">
        <f t="shared" ca="1" si="18"/>
        <v>44778</v>
      </c>
      <c r="D68" s="2">
        <f t="shared" ca="1" si="19"/>
        <v>1</v>
      </c>
      <c r="E68" s="1" t="str">
        <f t="shared" ca="1" si="20"/>
        <v>6 inch pipe</v>
      </c>
      <c r="F68" s="2">
        <f t="shared" ca="1" si="21"/>
        <v>5</v>
      </c>
      <c r="G68" t="str">
        <f t="shared" ca="1" si="22"/>
        <v>NA</v>
      </c>
      <c r="H68" s="1">
        <f t="shared" ca="1" si="23"/>
        <v>40012</v>
      </c>
      <c r="I68" t="str">
        <f t="shared" ca="1" si="24"/>
        <v>NA</v>
      </c>
      <c r="J68">
        <f t="shared" ca="1" si="25"/>
        <v>2</v>
      </c>
      <c r="K68" t="str">
        <f t="shared" ca="1" si="26"/>
        <v>Pitting</v>
      </c>
      <c r="L68" t="s">
        <v>11</v>
      </c>
      <c r="M68" s="6" t="str">
        <f t="shared" ca="1" si="32"/>
        <v>0</v>
      </c>
      <c r="N68" s="3" t="s">
        <v>12</v>
      </c>
      <c r="O68" s="3" t="s">
        <v>13</v>
      </c>
      <c r="P68" s="6">
        <f t="shared" ca="1" si="33"/>
        <v>0</v>
      </c>
      <c r="Q68" s="3" t="s">
        <v>14</v>
      </c>
      <c r="R68" s="3" t="str">
        <f t="shared" ca="1" si="27"/>
        <v>Pitting corrosion was found with 0 % degradation of  6 inch pipe on 0 % of surface area</v>
      </c>
      <c r="S68">
        <f t="shared" ca="1" si="28"/>
        <v>227</v>
      </c>
      <c r="T68">
        <f t="shared" ca="1" si="29"/>
        <v>2</v>
      </c>
      <c r="U68" t="str">
        <f t="shared" ca="1" si="30"/>
        <v>Medium</v>
      </c>
      <c r="V68" s="1">
        <f t="shared" ca="1" si="31"/>
        <v>45176</v>
      </c>
    </row>
    <row r="69" spans="2:22" x14ac:dyDescent="0.35">
      <c r="B69" s="1">
        <f t="shared" ca="1" si="17"/>
        <v>36324</v>
      </c>
      <c r="C69" s="1">
        <f t="shared" ca="1" si="18"/>
        <v>43138</v>
      </c>
      <c r="D69" s="2">
        <f t="shared" ca="1" si="19"/>
        <v>16</v>
      </c>
      <c r="E69" s="1" t="str">
        <f t="shared" ca="1" si="20"/>
        <v>Finned Tube Heat Exchanger</v>
      </c>
      <c r="F69" s="2">
        <f t="shared" ca="1" si="21"/>
        <v>4</v>
      </c>
      <c r="G69" t="str">
        <f t="shared" ca="1" si="22"/>
        <v>Equipment deformation Seen</v>
      </c>
      <c r="H69" s="1">
        <f t="shared" ca="1" si="23"/>
        <v>40040</v>
      </c>
      <c r="I69" t="str">
        <f t="shared" ca="1" si="24"/>
        <v>Replacement</v>
      </c>
      <c r="J69">
        <f t="shared" ca="1" si="25"/>
        <v>3</v>
      </c>
      <c r="K69" t="str">
        <f t="shared" ca="1" si="26"/>
        <v>Stress</v>
      </c>
      <c r="L69" t="s">
        <v>11</v>
      </c>
      <c r="M69" s="6">
        <f t="shared" ca="1" si="32"/>
        <v>41</v>
      </c>
      <c r="N69" s="3" t="s">
        <v>12</v>
      </c>
      <c r="O69" s="3" t="s">
        <v>13</v>
      </c>
      <c r="P69" s="6">
        <f t="shared" ca="1" si="33"/>
        <v>49</v>
      </c>
      <c r="Q69" s="3" t="s">
        <v>14</v>
      </c>
      <c r="R69" s="3" t="str">
        <f t="shared" ca="1" si="27"/>
        <v>Stress corrosion was found with 41 % degradation of  Finned Tube Heat Exchanger on 49 % of surface area</v>
      </c>
      <c r="S69">
        <f t="shared" ca="1" si="28"/>
        <v>406</v>
      </c>
      <c r="T69">
        <f t="shared" ca="1" si="29"/>
        <v>3</v>
      </c>
      <c r="U69" t="str">
        <f t="shared" ca="1" si="30"/>
        <v>High</v>
      </c>
      <c r="V69" s="1">
        <f t="shared" ca="1" si="31"/>
        <v>45139</v>
      </c>
    </row>
    <row r="70" spans="2:22" x14ac:dyDescent="0.35">
      <c r="B70" s="1">
        <f t="shared" ca="1" si="17"/>
        <v>36493</v>
      </c>
      <c r="C70" s="1">
        <f t="shared" ca="1" si="18"/>
        <v>43746</v>
      </c>
      <c r="D70" s="2">
        <f t="shared" ca="1" si="19"/>
        <v>3</v>
      </c>
      <c r="E70" s="1" t="str">
        <f t="shared" ca="1" si="20"/>
        <v>Gate Valve</v>
      </c>
      <c r="F70" s="2">
        <f t="shared" ca="1" si="21"/>
        <v>1</v>
      </c>
      <c r="G70" t="str">
        <f t="shared" ca="1" si="22"/>
        <v>Sign of Corrosion</v>
      </c>
      <c r="H70" s="1">
        <f t="shared" ca="1" si="23"/>
        <v>41633</v>
      </c>
      <c r="I70" t="str">
        <f t="shared" ca="1" si="24"/>
        <v>Maintenance</v>
      </c>
      <c r="J70">
        <f t="shared" ca="1" si="25"/>
        <v>1</v>
      </c>
      <c r="K70" t="str">
        <f t="shared" ca="1" si="26"/>
        <v>Atmospheric</v>
      </c>
      <c r="L70" t="s">
        <v>11</v>
      </c>
      <c r="M70" s="6">
        <f t="shared" ca="1" si="32"/>
        <v>8</v>
      </c>
      <c r="N70" s="3" t="s">
        <v>12</v>
      </c>
      <c r="O70" s="3" t="s">
        <v>13</v>
      </c>
      <c r="P70" s="6">
        <f t="shared" ca="1" si="33"/>
        <v>6</v>
      </c>
      <c r="Q70" s="3" t="s">
        <v>14</v>
      </c>
      <c r="R70" s="3" t="str">
        <f t="shared" ca="1" si="27"/>
        <v>Atmospheric corrosion was found with 8 % degradation of  Gate Valve on 6 % of surface area</v>
      </c>
      <c r="S70">
        <f t="shared" ca="1" si="28"/>
        <v>2</v>
      </c>
      <c r="T70">
        <f t="shared" ca="1" si="29"/>
        <v>3</v>
      </c>
      <c r="U70" t="str">
        <f t="shared" ca="1" si="30"/>
        <v>High</v>
      </c>
      <c r="V70" s="1">
        <f t="shared" ca="1" si="31"/>
        <v>45153</v>
      </c>
    </row>
    <row r="71" spans="2:22" x14ac:dyDescent="0.35">
      <c r="B71" s="1">
        <f t="shared" ca="1" si="17"/>
        <v>36916</v>
      </c>
      <c r="C71" s="1">
        <f t="shared" ca="1" si="18"/>
        <v>44916</v>
      </c>
      <c r="D71" s="2">
        <f t="shared" ca="1" si="19"/>
        <v>13</v>
      </c>
      <c r="E71" s="1" t="str">
        <f t="shared" ca="1" si="20"/>
        <v>Storage Tank 10000 bbl</v>
      </c>
      <c r="F71" s="2">
        <f t="shared" ca="1" si="21"/>
        <v>3</v>
      </c>
      <c r="G71" t="str">
        <f t="shared" ca="1" si="22"/>
        <v>High Corrosion</v>
      </c>
      <c r="H71" s="1">
        <f t="shared" ca="1" si="23"/>
        <v>39541</v>
      </c>
      <c r="I71" t="str">
        <f t="shared" ca="1" si="24"/>
        <v>Retrofitment</v>
      </c>
      <c r="J71">
        <f t="shared" ca="1" si="25"/>
        <v>5</v>
      </c>
      <c r="K71" t="str">
        <f t="shared" ca="1" si="26"/>
        <v>Fatigue</v>
      </c>
      <c r="L71" t="s">
        <v>11</v>
      </c>
      <c r="M71" s="6">
        <f t="shared" ca="1" si="32"/>
        <v>33</v>
      </c>
      <c r="N71" s="3" t="s">
        <v>12</v>
      </c>
      <c r="O71" s="3" t="s">
        <v>13</v>
      </c>
      <c r="P71" s="6">
        <f t="shared" ca="1" si="33"/>
        <v>36</v>
      </c>
      <c r="Q71" s="3" t="s">
        <v>14</v>
      </c>
      <c r="R71" s="3" t="str">
        <f t="shared" ca="1" si="27"/>
        <v>Fatigue corrosion was found with 33 % degradation of  Storage Tank 10000 bbl on 36 % of surface area</v>
      </c>
      <c r="S71">
        <f t="shared" ca="1" si="28"/>
        <v>87</v>
      </c>
      <c r="T71">
        <f t="shared" ca="1" si="29"/>
        <v>1</v>
      </c>
      <c r="U71" t="str">
        <f t="shared" ca="1" si="30"/>
        <v>Low</v>
      </c>
      <c r="V71" s="1">
        <f t="shared" ca="1" si="31"/>
        <v>45192</v>
      </c>
    </row>
    <row r="72" spans="2:22" x14ac:dyDescent="0.35">
      <c r="B72" s="1">
        <f t="shared" ca="1" si="17"/>
        <v>36840</v>
      </c>
      <c r="C72" s="1">
        <f t="shared" ca="1" si="18"/>
        <v>44140</v>
      </c>
      <c r="D72" s="2">
        <f t="shared" ca="1" si="19"/>
        <v>8</v>
      </c>
      <c r="E72" s="1" t="str">
        <f t="shared" ca="1" si="20"/>
        <v>Storag Tank 5000 bbl</v>
      </c>
      <c r="F72" s="2">
        <f t="shared" ca="1" si="21"/>
        <v>4</v>
      </c>
      <c r="G72" t="str">
        <f t="shared" ca="1" si="22"/>
        <v>Equipment deformation Seen</v>
      </c>
      <c r="H72" s="1">
        <f t="shared" ca="1" si="23"/>
        <v>39824</v>
      </c>
      <c r="I72" t="str">
        <f t="shared" ca="1" si="24"/>
        <v>Replacement</v>
      </c>
      <c r="J72">
        <f t="shared" ca="1" si="25"/>
        <v>5</v>
      </c>
      <c r="K72" t="str">
        <f t="shared" ca="1" si="26"/>
        <v>Fatigue</v>
      </c>
      <c r="L72" t="s">
        <v>11</v>
      </c>
      <c r="M72" s="6">
        <f t="shared" ca="1" si="32"/>
        <v>58</v>
      </c>
      <c r="N72" s="3" t="s">
        <v>12</v>
      </c>
      <c r="O72" s="3" t="s">
        <v>13</v>
      </c>
      <c r="P72" s="6">
        <f t="shared" ca="1" si="33"/>
        <v>50</v>
      </c>
      <c r="Q72" s="3" t="s">
        <v>14</v>
      </c>
      <c r="R72" s="3" t="str">
        <f t="shared" ca="1" si="27"/>
        <v>Fatigue corrosion was found with 58 % degradation of  Storag Tank 5000 bbl on 50 % of surface area</v>
      </c>
      <c r="S72">
        <f t="shared" ca="1" si="28"/>
        <v>313</v>
      </c>
      <c r="T72">
        <f t="shared" ca="1" si="29"/>
        <v>3</v>
      </c>
      <c r="U72" t="str">
        <f t="shared" ca="1" si="30"/>
        <v>High</v>
      </c>
      <c r="V72" s="1">
        <f t="shared" ca="1" si="31"/>
        <v>45154</v>
      </c>
    </row>
    <row r="73" spans="2:22" x14ac:dyDescent="0.35">
      <c r="B73" s="1">
        <f t="shared" ca="1" si="17"/>
        <v>36918</v>
      </c>
      <c r="C73" s="1">
        <f t="shared" ca="1" si="18"/>
        <v>44991</v>
      </c>
      <c r="D73" s="2">
        <f t="shared" ca="1" si="19"/>
        <v>15</v>
      </c>
      <c r="E73" s="1" t="str">
        <f t="shared" ca="1" si="20"/>
        <v>Resiprocating Pump</v>
      </c>
      <c r="F73" s="2">
        <f t="shared" ca="1" si="21"/>
        <v>2</v>
      </c>
      <c r="G73" t="str">
        <f t="shared" ca="1" si="22"/>
        <v>No Issue seen</v>
      </c>
      <c r="H73" s="1">
        <f t="shared" ca="1" si="23"/>
        <v>42749</v>
      </c>
      <c r="I73" t="str">
        <f t="shared" ca="1" si="24"/>
        <v>NA</v>
      </c>
      <c r="J73">
        <f t="shared" ca="1" si="25"/>
        <v>4</v>
      </c>
      <c r="K73" t="str">
        <f t="shared" ca="1" si="26"/>
        <v>Erosion</v>
      </c>
      <c r="L73" t="s">
        <v>11</v>
      </c>
      <c r="M73" s="6" t="str">
        <f t="shared" ca="1" si="32"/>
        <v>0</v>
      </c>
      <c r="N73" s="3" t="s">
        <v>12</v>
      </c>
      <c r="O73" s="3" t="s">
        <v>13</v>
      </c>
      <c r="P73" s="6">
        <f t="shared" ca="1" si="33"/>
        <v>0</v>
      </c>
      <c r="Q73" s="3" t="s">
        <v>14</v>
      </c>
      <c r="R73" s="3" t="str">
        <f t="shared" ca="1" si="27"/>
        <v>Erosion corrosion was found with 0 % degradation of  Resiprocating Pump on 0 % of surface area</v>
      </c>
      <c r="S73">
        <f t="shared" ca="1" si="28"/>
        <v>0</v>
      </c>
      <c r="T73">
        <f t="shared" ca="1" si="29"/>
        <v>1</v>
      </c>
      <c r="U73" t="str">
        <f t="shared" ca="1" si="30"/>
        <v>Low</v>
      </c>
      <c r="V73" s="1">
        <f t="shared" ca="1" si="31"/>
        <v>45139</v>
      </c>
    </row>
    <row r="74" spans="2:22" x14ac:dyDescent="0.35">
      <c r="B74" s="1">
        <f t="shared" ca="1" si="17"/>
        <v>36183</v>
      </c>
      <c r="C74" s="1">
        <f t="shared" ca="1" si="18"/>
        <v>44336</v>
      </c>
      <c r="D74" s="2">
        <f t="shared" ca="1" si="19"/>
        <v>18</v>
      </c>
      <c r="E74" s="1" t="str">
        <f t="shared" ca="1" si="20"/>
        <v>Plate Heat Exchange</v>
      </c>
      <c r="F74" s="2">
        <f t="shared" ca="1" si="21"/>
        <v>4</v>
      </c>
      <c r="G74" t="str">
        <f t="shared" ca="1" si="22"/>
        <v>Equipment deformation Seen</v>
      </c>
      <c r="H74" s="1">
        <f t="shared" ca="1" si="23"/>
        <v>42322</v>
      </c>
      <c r="I74" t="str">
        <f t="shared" ca="1" si="24"/>
        <v>Replacement</v>
      </c>
      <c r="J74">
        <f t="shared" ca="1" si="25"/>
        <v>5</v>
      </c>
      <c r="K74" t="str">
        <f t="shared" ca="1" si="26"/>
        <v>Fatigue</v>
      </c>
      <c r="L74" t="s">
        <v>11</v>
      </c>
      <c r="M74" s="6">
        <f t="shared" ca="1" si="32"/>
        <v>49</v>
      </c>
      <c r="N74" s="3" t="s">
        <v>12</v>
      </c>
      <c r="O74" s="3" t="s">
        <v>13</v>
      </c>
      <c r="P74" s="6">
        <f t="shared" ca="1" si="33"/>
        <v>56</v>
      </c>
      <c r="Q74" s="3" t="s">
        <v>14</v>
      </c>
      <c r="R74" s="3" t="str">
        <f t="shared" ca="1" si="27"/>
        <v>Fatigue corrosion was found with 49 % degradation of  Plate Heat Exchange on 56 % of surface area</v>
      </c>
      <c r="S74">
        <f t="shared" ca="1" si="28"/>
        <v>449</v>
      </c>
      <c r="T74">
        <f t="shared" ca="1" si="29"/>
        <v>2</v>
      </c>
      <c r="U74" t="str">
        <f t="shared" ca="1" si="30"/>
        <v>Medium</v>
      </c>
      <c r="V74" s="1">
        <f t="shared" ca="1" si="31"/>
        <v>45135</v>
      </c>
    </row>
    <row r="75" spans="2:22" x14ac:dyDescent="0.35">
      <c r="B75" s="1">
        <f t="shared" ca="1" si="17"/>
        <v>36190</v>
      </c>
      <c r="C75" s="1">
        <f t="shared" ca="1" si="18"/>
        <v>44083</v>
      </c>
      <c r="D75" s="2">
        <f t="shared" ca="1" si="19"/>
        <v>5</v>
      </c>
      <c r="E75" s="1" t="str">
        <f t="shared" ca="1" si="20"/>
        <v>Firetube Boiler</v>
      </c>
      <c r="F75" s="2">
        <f t="shared" ca="1" si="21"/>
        <v>4</v>
      </c>
      <c r="G75" t="str">
        <f t="shared" ca="1" si="22"/>
        <v>Equipment deformation Seen</v>
      </c>
      <c r="H75" s="1">
        <f t="shared" ca="1" si="23"/>
        <v>41691</v>
      </c>
      <c r="I75" t="str">
        <f t="shared" ca="1" si="24"/>
        <v>Replacement</v>
      </c>
      <c r="J75">
        <f t="shared" ca="1" si="25"/>
        <v>2</v>
      </c>
      <c r="K75" t="str">
        <f t="shared" ca="1" si="26"/>
        <v>Pitting</v>
      </c>
      <c r="L75" t="s">
        <v>11</v>
      </c>
      <c r="M75" s="6">
        <f t="shared" ca="1" si="32"/>
        <v>51</v>
      </c>
      <c r="N75" s="3" t="s">
        <v>12</v>
      </c>
      <c r="O75" s="3" t="s">
        <v>13</v>
      </c>
      <c r="P75" s="6">
        <f t="shared" ca="1" si="33"/>
        <v>49</v>
      </c>
      <c r="Q75" s="3" t="s">
        <v>14</v>
      </c>
      <c r="R75" s="3" t="str">
        <f t="shared" ca="1" si="27"/>
        <v>Pitting corrosion was found with 51 % degradation of  Firetube Boiler on 49 % of surface area</v>
      </c>
      <c r="S75">
        <f t="shared" ca="1" si="28"/>
        <v>466</v>
      </c>
      <c r="T75">
        <f t="shared" ca="1" si="29"/>
        <v>1</v>
      </c>
      <c r="U75" t="str">
        <f t="shared" ca="1" si="30"/>
        <v>Low</v>
      </c>
      <c r="V75" s="1">
        <f t="shared" ca="1" si="31"/>
        <v>45209</v>
      </c>
    </row>
    <row r="76" spans="2:22" x14ac:dyDescent="0.35">
      <c r="B76" s="1">
        <f t="shared" ca="1" si="17"/>
        <v>36477</v>
      </c>
      <c r="C76" s="1">
        <f t="shared" ca="1" si="18"/>
        <v>43691</v>
      </c>
      <c r="D76" s="2">
        <f t="shared" ca="1" si="19"/>
        <v>17</v>
      </c>
      <c r="E76" s="1" t="str">
        <f t="shared" ca="1" si="20"/>
        <v>Shell And Tube Heat Exchanger</v>
      </c>
      <c r="F76" s="2">
        <f t="shared" ca="1" si="21"/>
        <v>2</v>
      </c>
      <c r="G76" t="str">
        <f t="shared" ca="1" si="22"/>
        <v>No Issue seen</v>
      </c>
      <c r="H76" s="1">
        <f t="shared" ca="1" si="23"/>
        <v>41183</v>
      </c>
      <c r="I76" t="str">
        <f t="shared" ca="1" si="24"/>
        <v>NA</v>
      </c>
      <c r="J76">
        <f t="shared" ca="1" si="25"/>
        <v>5</v>
      </c>
      <c r="K76" t="str">
        <f t="shared" ca="1" si="26"/>
        <v>Fatigue</v>
      </c>
      <c r="L76" t="s">
        <v>11</v>
      </c>
      <c r="M76" s="6" t="str">
        <f t="shared" ca="1" si="32"/>
        <v>0</v>
      </c>
      <c r="N76" s="3" t="s">
        <v>12</v>
      </c>
      <c r="O76" s="3" t="s">
        <v>13</v>
      </c>
      <c r="P76" s="6">
        <f t="shared" ca="1" si="33"/>
        <v>0</v>
      </c>
      <c r="Q76" s="3" t="s">
        <v>14</v>
      </c>
      <c r="R76" s="3" t="str">
        <f t="shared" ca="1" si="27"/>
        <v>Fatigue corrosion was found with 0 % degradation of  Shell And Tube Heat Exchanger on 0 % of surface area</v>
      </c>
      <c r="S76">
        <f t="shared" ca="1" si="28"/>
        <v>0</v>
      </c>
      <c r="T76">
        <f t="shared" ca="1" si="29"/>
        <v>1</v>
      </c>
      <c r="U76" t="str">
        <f t="shared" ca="1" si="30"/>
        <v>Low</v>
      </c>
      <c r="V76" s="1">
        <f t="shared" ca="1" si="31"/>
        <v>45156</v>
      </c>
    </row>
    <row r="77" spans="2:22" x14ac:dyDescent="0.35">
      <c r="B77" s="1">
        <f t="shared" ca="1" si="17"/>
        <v>36359</v>
      </c>
      <c r="C77" s="1">
        <f t="shared" ca="1" si="18"/>
        <v>44287</v>
      </c>
      <c r="D77" s="2">
        <f t="shared" ca="1" si="19"/>
        <v>7</v>
      </c>
      <c r="E77" s="1" t="str">
        <f t="shared" ca="1" si="20"/>
        <v>Centrifugal Compressor</v>
      </c>
      <c r="F77" s="2">
        <f t="shared" ca="1" si="21"/>
        <v>3</v>
      </c>
      <c r="G77" t="str">
        <f t="shared" ca="1" si="22"/>
        <v>High Corrosion</v>
      </c>
      <c r="H77" s="1">
        <f t="shared" ca="1" si="23"/>
        <v>40694</v>
      </c>
      <c r="I77" t="str">
        <f t="shared" ca="1" si="24"/>
        <v>Retrofitment</v>
      </c>
      <c r="J77">
        <f t="shared" ca="1" si="25"/>
        <v>5</v>
      </c>
      <c r="K77" t="str">
        <f t="shared" ca="1" si="26"/>
        <v>Fatigue</v>
      </c>
      <c r="L77" t="s">
        <v>11</v>
      </c>
      <c r="M77" s="6">
        <f t="shared" ca="1" si="32"/>
        <v>36</v>
      </c>
      <c r="N77" s="3" t="s">
        <v>12</v>
      </c>
      <c r="O77" s="3" t="s">
        <v>13</v>
      </c>
      <c r="P77" s="6">
        <f t="shared" ca="1" si="33"/>
        <v>52</v>
      </c>
      <c r="Q77" s="3" t="s">
        <v>14</v>
      </c>
      <c r="R77" s="3" t="str">
        <f t="shared" ca="1" si="27"/>
        <v>Fatigue corrosion was found with 36 % degradation of  Centrifugal Compressor on 52 % of surface area</v>
      </c>
      <c r="S77">
        <f t="shared" ca="1" si="28"/>
        <v>45</v>
      </c>
      <c r="T77">
        <f t="shared" ca="1" si="29"/>
        <v>3</v>
      </c>
      <c r="U77" t="str">
        <f t="shared" ca="1" si="30"/>
        <v>High</v>
      </c>
      <c r="V77" s="1">
        <f t="shared" ca="1" si="31"/>
        <v>45184</v>
      </c>
    </row>
    <row r="78" spans="2:22" x14ac:dyDescent="0.35">
      <c r="B78" s="1">
        <f t="shared" ca="1" si="17"/>
        <v>36437</v>
      </c>
      <c r="C78" s="1">
        <f t="shared" ca="1" si="18"/>
        <v>44357</v>
      </c>
      <c r="D78" s="2">
        <f t="shared" ca="1" si="19"/>
        <v>19</v>
      </c>
      <c r="E78" s="1" t="str">
        <f t="shared" ca="1" si="20"/>
        <v>Evaporator</v>
      </c>
      <c r="F78" s="2">
        <f t="shared" ca="1" si="21"/>
        <v>4</v>
      </c>
      <c r="G78" t="str">
        <f t="shared" ca="1" si="22"/>
        <v>Equipment deformation Seen</v>
      </c>
      <c r="H78" s="1">
        <f t="shared" ca="1" si="23"/>
        <v>39501</v>
      </c>
      <c r="I78" t="str">
        <f t="shared" ca="1" si="24"/>
        <v>Replacement</v>
      </c>
      <c r="J78">
        <f t="shared" ca="1" si="25"/>
        <v>1</v>
      </c>
      <c r="K78" t="str">
        <f t="shared" ca="1" si="26"/>
        <v>Atmospheric</v>
      </c>
      <c r="L78" t="s">
        <v>11</v>
      </c>
      <c r="M78" s="6">
        <f t="shared" ca="1" si="32"/>
        <v>40</v>
      </c>
      <c r="N78" s="3" t="s">
        <v>12</v>
      </c>
      <c r="O78" s="3" t="s">
        <v>13</v>
      </c>
      <c r="P78" s="6">
        <f t="shared" ca="1" si="33"/>
        <v>51</v>
      </c>
      <c r="Q78" s="3" t="s">
        <v>14</v>
      </c>
      <c r="R78" s="3" t="str">
        <f t="shared" ca="1" si="27"/>
        <v>Atmospheric corrosion was found with 40 % degradation of  Evaporator on 51 % of surface area</v>
      </c>
      <c r="S78">
        <f t="shared" ca="1" si="28"/>
        <v>296</v>
      </c>
      <c r="T78">
        <f t="shared" ca="1" si="29"/>
        <v>3</v>
      </c>
      <c r="U78" t="str">
        <f t="shared" ca="1" si="30"/>
        <v>High</v>
      </c>
      <c r="V78" s="1">
        <f t="shared" ca="1" si="31"/>
        <v>45143</v>
      </c>
    </row>
    <row r="79" spans="2:22" x14ac:dyDescent="0.35">
      <c r="B79" s="1">
        <f t="shared" ca="1" si="17"/>
        <v>36390</v>
      </c>
      <c r="C79" s="1">
        <f t="shared" ca="1" si="18"/>
        <v>44623</v>
      </c>
      <c r="D79" s="2">
        <f t="shared" ca="1" si="19"/>
        <v>10</v>
      </c>
      <c r="E79" s="1" t="str">
        <f t="shared" ca="1" si="20"/>
        <v>Storage Tank 1000 bbl</v>
      </c>
      <c r="F79" s="2">
        <f t="shared" ca="1" si="21"/>
        <v>1</v>
      </c>
      <c r="G79" t="str">
        <f t="shared" ca="1" si="22"/>
        <v>Sign of Corrosion</v>
      </c>
      <c r="H79" s="1">
        <f t="shared" ca="1" si="23"/>
        <v>40027</v>
      </c>
      <c r="I79" t="str">
        <f t="shared" ca="1" si="24"/>
        <v>Maintenance</v>
      </c>
      <c r="J79">
        <f t="shared" ca="1" si="25"/>
        <v>1</v>
      </c>
      <c r="K79" t="str">
        <f t="shared" ca="1" si="26"/>
        <v>Atmospheric</v>
      </c>
      <c r="L79" t="s">
        <v>11</v>
      </c>
      <c r="M79" s="6">
        <f t="shared" ca="1" si="32"/>
        <v>21</v>
      </c>
      <c r="N79" s="3" t="s">
        <v>12</v>
      </c>
      <c r="O79" s="3" t="s">
        <v>13</v>
      </c>
      <c r="P79" s="6">
        <f t="shared" ca="1" si="33"/>
        <v>5</v>
      </c>
      <c r="Q79" s="3" t="s">
        <v>14</v>
      </c>
      <c r="R79" s="3" t="str">
        <f t="shared" ca="1" si="27"/>
        <v>Atmospheric corrosion was found with 21 % degradation of  Storage Tank 1000 bbl on 5 % of surface area</v>
      </c>
      <c r="S79">
        <f t="shared" ca="1" si="28"/>
        <v>10</v>
      </c>
      <c r="T79">
        <f t="shared" ca="1" si="29"/>
        <v>2</v>
      </c>
      <c r="U79" t="str">
        <f t="shared" ca="1" si="30"/>
        <v>Medium</v>
      </c>
      <c r="V79" s="1">
        <f t="shared" ca="1" si="31"/>
        <v>45137</v>
      </c>
    </row>
    <row r="80" spans="2:22" x14ac:dyDescent="0.35">
      <c r="B80" s="1">
        <f t="shared" ca="1" si="17"/>
        <v>36803</v>
      </c>
      <c r="C80" s="1">
        <f t="shared" ca="1" si="18"/>
        <v>44328</v>
      </c>
      <c r="D80" s="2">
        <f t="shared" ca="1" si="19"/>
        <v>6</v>
      </c>
      <c r="E80" s="1" t="str">
        <f t="shared" ca="1" si="20"/>
        <v>Watertube Boiler</v>
      </c>
      <c r="F80" s="2">
        <f t="shared" ca="1" si="21"/>
        <v>3</v>
      </c>
      <c r="G80" t="str">
        <f t="shared" ca="1" si="22"/>
        <v>High Corrosion</v>
      </c>
      <c r="H80" s="1">
        <f t="shared" ca="1" si="23"/>
        <v>41589</v>
      </c>
      <c r="I80" t="str">
        <f t="shared" ca="1" si="24"/>
        <v>Retrofitment</v>
      </c>
      <c r="J80">
        <f t="shared" ca="1" si="25"/>
        <v>5</v>
      </c>
      <c r="K80" t="str">
        <f t="shared" ca="1" si="26"/>
        <v>Fatigue</v>
      </c>
      <c r="L80" t="s">
        <v>11</v>
      </c>
      <c r="M80" s="6">
        <f t="shared" ca="1" si="32"/>
        <v>30</v>
      </c>
      <c r="N80" s="3" t="s">
        <v>12</v>
      </c>
      <c r="O80" s="3" t="s">
        <v>13</v>
      </c>
      <c r="P80" s="6">
        <f t="shared" ca="1" si="33"/>
        <v>39</v>
      </c>
      <c r="Q80" s="3" t="s">
        <v>14</v>
      </c>
      <c r="R80" s="3" t="str">
        <f t="shared" ca="1" si="27"/>
        <v>Fatigue corrosion was found with 30 % degradation of  Watertube Boiler on 39 % of surface area</v>
      </c>
      <c r="S80">
        <f t="shared" ca="1" si="28"/>
        <v>84</v>
      </c>
      <c r="T80">
        <f t="shared" ca="1" si="29"/>
        <v>3</v>
      </c>
      <c r="U80" t="str">
        <f t="shared" ca="1" si="30"/>
        <v>High</v>
      </c>
      <c r="V80" s="1">
        <f t="shared" ca="1" si="31"/>
        <v>45174</v>
      </c>
    </row>
    <row r="81" spans="2:22" x14ac:dyDescent="0.35">
      <c r="B81" s="1">
        <f t="shared" ca="1" si="17"/>
        <v>37125</v>
      </c>
      <c r="C81" s="1">
        <f t="shared" ca="1" si="18"/>
        <v>43857</v>
      </c>
      <c r="D81" s="2">
        <f t="shared" ca="1" si="19"/>
        <v>17</v>
      </c>
      <c r="E81" s="1" t="str">
        <f t="shared" ca="1" si="20"/>
        <v>Shell And Tube Heat Exchanger</v>
      </c>
      <c r="F81" s="2">
        <f t="shared" ca="1" si="21"/>
        <v>2</v>
      </c>
      <c r="G81" t="str">
        <f t="shared" ca="1" si="22"/>
        <v>No Issue seen</v>
      </c>
      <c r="H81" s="1">
        <f t="shared" ca="1" si="23"/>
        <v>41852</v>
      </c>
      <c r="I81" t="str">
        <f t="shared" ca="1" si="24"/>
        <v>NA</v>
      </c>
      <c r="J81">
        <f t="shared" ca="1" si="25"/>
        <v>5</v>
      </c>
      <c r="K81" t="str">
        <f t="shared" ca="1" si="26"/>
        <v>Fatigue</v>
      </c>
      <c r="L81" t="s">
        <v>11</v>
      </c>
      <c r="M81" s="6" t="str">
        <f t="shared" ca="1" si="32"/>
        <v>0</v>
      </c>
      <c r="N81" s="3" t="s">
        <v>12</v>
      </c>
      <c r="O81" s="3" t="s">
        <v>13</v>
      </c>
      <c r="P81" s="6">
        <f t="shared" ca="1" si="33"/>
        <v>0</v>
      </c>
      <c r="Q81" s="3" t="s">
        <v>14</v>
      </c>
      <c r="R81" s="3" t="str">
        <f t="shared" ca="1" si="27"/>
        <v>Fatigue corrosion was found with 0 % degradation of  Shell And Tube Heat Exchanger on 0 % of surface area</v>
      </c>
      <c r="S81">
        <f t="shared" ca="1" si="28"/>
        <v>0</v>
      </c>
      <c r="T81">
        <f t="shared" ca="1" si="29"/>
        <v>1</v>
      </c>
      <c r="U81" t="str">
        <f t="shared" ca="1" si="30"/>
        <v>Low</v>
      </c>
      <c r="V81" s="1">
        <f t="shared" ca="1" si="31"/>
        <v>45133</v>
      </c>
    </row>
    <row r="82" spans="2:22" x14ac:dyDescent="0.35">
      <c r="B82" s="1">
        <f t="shared" ca="1" si="17"/>
        <v>36611</v>
      </c>
      <c r="C82" s="1">
        <f t="shared" ca="1" si="18"/>
        <v>43434</v>
      </c>
      <c r="D82" s="2">
        <f t="shared" ca="1" si="19"/>
        <v>19</v>
      </c>
      <c r="E82" s="1" t="str">
        <f t="shared" ca="1" si="20"/>
        <v>Evaporator</v>
      </c>
      <c r="F82" s="2">
        <f t="shared" ca="1" si="21"/>
        <v>5</v>
      </c>
      <c r="G82" t="str">
        <f t="shared" ca="1" si="22"/>
        <v>NA</v>
      </c>
      <c r="H82" s="1">
        <f t="shared" ca="1" si="23"/>
        <v>39193</v>
      </c>
      <c r="I82" t="str">
        <f t="shared" ca="1" si="24"/>
        <v>NA</v>
      </c>
      <c r="J82">
        <f t="shared" ca="1" si="25"/>
        <v>5</v>
      </c>
      <c r="K82" t="str">
        <f t="shared" ca="1" si="26"/>
        <v>Fatigue</v>
      </c>
      <c r="L82" t="s">
        <v>11</v>
      </c>
      <c r="M82" s="6" t="str">
        <f t="shared" ca="1" si="32"/>
        <v>0</v>
      </c>
      <c r="N82" s="3" t="s">
        <v>12</v>
      </c>
      <c r="O82" s="3" t="s">
        <v>13</v>
      </c>
      <c r="P82" s="6">
        <f t="shared" ca="1" si="33"/>
        <v>0</v>
      </c>
      <c r="Q82" s="3" t="s">
        <v>14</v>
      </c>
      <c r="R82" s="3" t="str">
        <f t="shared" ca="1" si="27"/>
        <v>Fatigue corrosion was found with 0 % degradation of  Evaporator on 0 % of surface area</v>
      </c>
      <c r="S82">
        <f t="shared" ca="1" si="28"/>
        <v>178</v>
      </c>
      <c r="T82">
        <f t="shared" ca="1" si="29"/>
        <v>1</v>
      </c>
      <c r="U82" t="str">
        <f t="shared" ca="1" si="30"/>
        <v>Low</v>
      </c>
      <c r="V82" s="1">
        <f t="shared" ca="1" si="31"/>
        <v>45166</v>
      </c>
    </row>
    <row r="83" spans="2:22" x14ac:dyDescent="0.35">
      <c r="B83" s="1">
        <f t="shared" ca="1" si="17"/>
        <v>36751</v>
      </c>
      <c r="C83" s="1">
        <f t="shared" ca="1" si="18"/>
        <v>44024</v>
      </c>
      <c r="D83" s="2">
        <f t="shared" ca="1" si="19"/>
        <v>17</v>
      </c>
      <c r="E83" s="1" t="str">
        <f t="shared" ca="1" si="20"/>
        <v>Shell And Tube Heat Exchanger</v>
      </c>
      <c r="F83" s="2">
        <f t="shared" ca="1" si="21"/>
        <v>1</v>
      </c>
      <c r="G83" t="str">
        <f t="shared" ca="1" si="22"/>
        <v>Sign of Corrosion</v>
      </c>
      <c r="H83" s="1">
        <f t="shared" ca="1" si="23"/>
        <v>40844</v>
      </c>
      <c r="I83" t="str">
        <f t="shared" ca="1" si="24"/>
        <v>Maintenance</v>
      </c>
      <c r="J83">
        <f t="shared" ca="1" si="25"/>
        <v>2</v>
      </c>
      <c r="K83" t="str">
        <f t="shared" ca="1" si="26"/>
        <v>Pitting</v>
      </c>
      <c r="L83" t="s">
        <v>11</v>
      </c>
      <c r="M83" s="6">
        <f t="shared" ca="1" si="32"/>
        <v>21</v>
      </c>
      <c r="N83" s="3" t="s">
        <v>12</v>
      </c>
      <c r="O83" s="3" t="s">
        <v>13</v>
      </c>
      <c r="P83" s="6">
        <f t="shared" ca="1" si="33"/>
        <v>11</v>
      </c>
      <c r="Q83" s="3" t="s">
        <v>14</v>
      </c>
      <c r="R83" s="3" t="str">
        <f t="shared" ca="1" si="27"/>
        <v>Pitting corrosion was found with 21 % degradation of  Shell And Tube Heat Exchanger on 11 % of surface area</v>
      </c>
      <c r="S83">
        <f t="shared" ca="1" si="28"/>
        <v>5</v>
      </c>
      <c r="T83">
        <f t="shared" ca="1" si="29"/>
        <v>1</v>
      </c>
      <c r="U83" t="str">
        <f t="shared" ca="1" si="30"/>
        <v>Low</v>
      </c>
      <c r="V83" s="1">
        <f t="shared" ca="1" si="31"/>
        <v>45179</v>
      </c>
    </row>
    <row r="84" spans="2:22" x14ac:dyDescent="0.35">
      <c r="B84" s="1">
        <f t="shared" ca="1" si="17"/>
        <v>36620</v>
      </c>
      <c r="C84" s="1">
        <f t="shared" ca="1" si="18"/>
        <v>43898</v>
      </c>
      <c r="D84" s="2">
        <f t="shared" ca="1" si="19"/>
        <v>20</v>
      </c>
      <c r="E84" s="1" t="str">
        <f t="shared" ca="1" si="20"/>
        <v>Turbine</v>
      </c>
      <c r="F84" s="2">
        <f t="shared" ca="1" si="21"/>
        <v>2</v>
      </c>
      <c r="G84" t="str">
        <f t="shared" ca="1" si="22"/>
        <v>No Issue seen</v>
      </c>
      <c r="H84" s="1">
        <f t="shared" ca="1" si="23"/>
        <v>39269</v>
      </c>
      <c r="I84" t="str">
        <f t="shared" ca="1" si="24"/>
        <v>NA</v>
      </c>
      <c r="J84">
        <f t="shared" ca="1" si="25"/>
        <v>4</v>
      </c>
      <c r="K84" t="str">
        <f t="shared" ca="1" si="26"/>
        <v>Erosion</v>
      </c>
      <c r="L84" t="s">
        <v>11</v>
      </c>
      <c r="M84" s="6" t="str">
        <f t="shared" ca="1" si="32"/>
        <v>0</v>
      </c>
      <c r="N84" s="3" t="s">
        <v>12</v>
      </c>
      <c r="O84" s="3" t="s">
        <v>13</v>
      </c>
      <c r="P84" s="6">
        <f t="shared" ca="1" si="33"/>
        <v>0</v>
      </c>
      <c r="Q84" s="3" t="s">
        <v>14</v>
      </c>
      <c r="R84" s="3" t="str">
        <f t="shared" ca="1" si="27"/>
        <v>Erosion corrosion was found with 0 % degradation of  Turbine on 0 % of surface area</v>
      </c>
      <c r="S84">
        <f t="shared" ca="1" si="28"/>
        <v>0</v>
      </c>
      <c r="T84">
        <f t="shared" ca="1" si="29"/>
        <v>2</v>
      </c>
      <c r="U84" t="str">
        <f t="shared" ca="1" si="30"/>
        <v>Medium</v>
      </c>
      <c r="V84" s="1">
        <f t="shared" ca="1" si="31"/>
        <v>45168</v>
      </c>
    </row>
    <row r="85" spans="2:22" x14ac:dyDescent="0.35">
      <c r="B85" s="1">
        <f t="shared" ca="1" si="17"/>
        <v>36319</v>
      </c>
      <c r="C85" s="1">
        <f t="shared" ca="1" si="18"/>
        <v>43882</v>
      </c>
      <c r="D85" s="2">
        <f t="shared" ca="1" si="19"/>
        <v>19</v>
      </c>
      <c r="E85" s="1" t="str">
        <f t="shared" ca="1" si="20"/>
        <v>Evaporator</v>
      </c>
      <c r="F85" s="2">
        <f t="shared" ca="1" si="21"/>
        <v>5</v>
      </c>
      <c r="G85" t="str">
        <f t="shared" ca="1" si="22"/>
        <v>NA</v>
      </c>
      <c r="H85" s="1">
        <f t="shared" ca="1" si="23"/>
        <v>41110</v>
      </c>
      <c r="I85" t="str">
        <f t="shared" ca="1" si="24"/>
        <v>NA</v>
      </c>
      <c r="J85">
        <f t="shared" ca="1" si="25"/>
        <v>3</v>
      </c>
      <c r="K85" t="str">
        <f t="shared" ca="1" si="26"/>
        <v>Stress</v>
      </c>
      <c r="L85" t="s">
        <v>11</v>
      </c>
      <c r="M85" s="6" t="str">
        <f t="shared" ca="1" si="32"/>
        <v>0</v>
      </c>
      <c r="N85" s="3" t="s">
        <v>12</v>
      </c>
      <c r="O85" s="3" t="s">
        <v>13</v>
      </c>
      <c r="P85" s="6">
        <f t="shared" ca="1" si="33"/>
        <v>0</v>
      </c>
      <c r="Q85" s="3" t="s">
        <v>14</v>
      </c>
      <c r="R85" s="3" t="str">
        <f t="shared" ca="1" si="27"/>
        <v>Stress corrosion was found with 0 % degradation of  Evaporator on 0 % of surface area</v>
      </c>
      <c r="S85">
        <f t="shared" ca="1" si="28"/>
        <v>289</v>
      </c>
      <c r="T85">
        <f t="shared" ca="1" si="29"/>
        <v>3</v>
      </c>
      <c r="U85" t="str">
        <f t="shared" ca="1" si="30"/>
        <v>High</v>
      </c>
      <c r="V85" s="1">
        <f t="shared" ca="1" si="31"/>
        <v>45146</v>
      </c>
    </row>
    <row r="86" spans="2:22" x14ac:dyDescent="0.35">
      <c r="B86" s="1">
        <f t="shared" ca="1" si="17"/>
        <v>36911</v>
      </c>
      <c r="C86" s="1">
        <f t="shared" ca="1" si="18"/>
        <v>43160</v>
      </c>
      <c r="D86" s="2">
        <f t="shared" ca="1" si="19"/>
        <v>1</v>
      </c>
      <c r="E86" s="1" t="str">
        <f t="shared" ca="1" si="20"/>
        <v>6 inch pipe</v>
      </c>
      <c r="F86" s="2">
        <f t="shared" ca="1" si="21"/>
        <v>4</v>
      </c>
      <c r="G86" t="str">
        <f t="shared" ca="1" si="22"/>
        <v>Equipment deformation Seen</v>
      </c>
      <c r="H86" s="1">
        <f t="shared" ca="1" si="23"/>
        <v>42999</v>
      </c>
      <c r="I86" t="str">
        <f t="shared" ca="1" si="24"/>
        <v>Replacement</v>
      </c>
      <c r="J86">
        <f t="shared" ca="1" si="25"/>
        <v>4</v>
      </c>
      <c r="K86" t="str">
        <f t="shared" ca="1" si="26"/>
        <v>Erosion</v>
      </c>
      <c r="L86" t="s">
        <v>11</v>
      </c>
      <c r="M86" s="6">
        <f t="shared" ca="1" si="32"/>
        <v>55</v>
      </c>
      <c r="N86" s="3" t="s">
        <v>12</v>
      </c>
      <c r="O86" s="3" t="s">
        <v>13</v>
      </c>
      <c r="P86" s="6">
        <f t="shared" ca="1" si="33"/>
        <v>56</v>
      </c>
      <c r="Q86" s="3" t="s">
        <v>14</v>
      </c>
      <c r="R86" s="3" t="str">
        <f t="shared" ca="1" si="27"/>
        <v>Erosion corrosion was found with 55 % degradation of  6 inch pipe on 56 % of surface area</v>
      </c>
      <c r="S86">
        <f t="shared" ca="1" si="28"/>
        <v>549</v>
      </c>
      <c r="T86">
        <f t="shared" ca="1" si="29"/>
        <v>2</v>
      </c>
      <c r="U86" t="str">
        <f t="shared" ca="1" si="30"/>
        <v>Medium</v>
      </c>
      <c r="V86" s="1">
        <f t="shared" ca="1" si="31"/>
        <v>45166</v>
      </c>
    </row>
    <row r="87" spans="2:22" x14ac:dyDescent="0.35">
      <c r="B87" s="1">
        <f t="shared" ca="1" si="17"/>
        <v>37028</v>
      </c>
      <c r="C87" s="1">
        <f t="shared" ca="1" si="18"/>
        <v>43984</v>
      </c>
      <c r="D87" s="2">
        <f t="shared" ca="1" si="19"/>
        <v>12</v>
      </c>
      <c r="E87" s="1" t="str">
        <f t="shared" ca="1" si="20"/>
        <v>Storage Tank 3000 bbl</v>
      </c>
      <c r="F87" s="2">
        <f t="shared" ca="1" si="21"/>
        <v>2</v>
      </c>
      <c r="G87" t="str">
        <f t="shared" ca="1" si="22"/>
        <v>No Issue seen</v>
      </c>
      <c r="H87" s="1">
        <f t="shared" ca="1" si="23"/>
        <v>41649</v>
      </c>
      <c r="I87" t="str">
        <f t="shared" ca="1" si="24"/>
        <v>NA</v>
      </c>
      <c r="J87">
        <f t="shared" ca="1" si="25"/>
        <v>3</v>
      </c>
      <c r="K87" t="str">
        <f t="shared" ca="1" si="26"/>
        <v>Stress</v>
      </c>
      <c r="L87" t="s">
        <v>11</v>
      </c>
      <c r="M87" s="6" t="str">
        <f t="shared" ca="1" si="32"/>
        <v>0</v>
      </c>
      <c r="N87" s="3" t="s">
        <v>12</v>
      </c>
      <c r="O87" s="3" t="s">
        <v>13</v>
      </c>
      <c r="P87" s="6">
        <f t="shared" ca="1" si="33"/>
        <v>0</v>
      </c>
      <c r="Q87" s="3" t="s">
        <v>14</v>
      </c>
      <c r="R87" s="3" t="str">
        <f t="shared" ca="1" si="27"/>
        <v>Stress corrosion was found with 0 % degradation of  Storage Tank 3000 bbl on 0 % of surface area</v>
      </c>
      <c r="S87">
        <f t="shared" ca="1" si="28"/>
        <v>0</v>
      </c>
      <c r="T87">
        <f t="shared" ca="1" si="29"/>
        <v>1</v>
      </c>
      <c r="U87" t="str">
        <f t="shared" ca="1" si="30"/>
        <v>Low</v>
      </c>
      <c r="V87" s="1">
        <f t="shared" ca="1" si="31"/>
        <v>45170</v>
      </c>
    </row>
    <row r="88" spans="2:22" x14ac:dyDescent="0.35">
      <c r="B88" s="1">
        <f t="shared" ca="1" si="17"/>
        <v>36520</v>
      </c>
      <c r="C88" s="1">
        <f t="shared" ca="1" si="18"/>
        <v>43449</v>
      </c>
      <c r="D88" s="2">
        <f t="shared" ca="1" si="19"/>
        <v>4</v>
      </c>
      <c r="E88" s="1" t="str">
        <f t="shared" ca="1" si="20"/>
        <v>Check Valve</v>
      </c>
      <c r="F88" s="2">
        <f t="shared" ca="1" si="21"/>
        <v>4</v>
      </c>
      <c r="G88" t="str">
        <f t="shared" ca="1" si="22"/>
        <v>Equipment deformation Seen</v>
      </c>
      <c r="H88" s="1">
        <f t="shared" ca="1" si="23"/>
        <v>42752</v>
      </c>
      <c r="I88" t="str">
        <f t="shared" ca="1" si="24"/>
        <v>Replacement</v>
      </c>
      <c r="J88">
        <f t="shared" ca="1" si="25"/>
        <v>5</v>
      </c>
      <c r="K88" t="str">
        <f t="shared" ca="1" si="26"/>
        <v>Fatigue</v>
      </c>
      <c r="L88" t="s">
        <v>11</v>
      </c>
      <c r="M88" s="6">
        <f t="shared" ca="1" si="32"/>
        <v>50</v>
      </c>
      <c r="N88" s="3" t="s">
        <v>12</v>
      </c>
      <c r="O88" s="3" t="s">
        <v>13</v>
      </c>
      <c r="P88" s="6">
        <f t="shared" ca="1" si="33"/>
        <v>51</v>
      </c>
      <c r="Q88" s="3" t="s">
        <v>14</v>
      </c>
      <c r="R88" s="3" t="str">
        <f t="shared" ca="1" si="27"/>
        <v>Fatigue corrosion was found with 50 % degradation of  Check Valve on 51 % of surface area</v>
      </c>
      <c r="S88">
        <f t="shared" ca="1" si="28"/>
        <v>568</v>
      </c>
      <c r="T88">
        <f t="shared" ca="1" si="29"/>
        <v>1</v>
      </c>
      <c r="U88" t="str">
        <f t="shared" ca="1" si="30"/>
        <v>Low</v>
      </c>
      <c r="V88" s="1">
        <f t="shared" ca="1" si="31"/>
        <v>45203</v>
      </c>
    </row>
    <row r="89" spans="2:22" x14ac:dyDescent="0.35">
      <c r="B89" s="1">
        <f t="shared" ca="1" si="17"/>
        <v>36429</v>
      </c>
      <c r="C89" s="1">
        <f t="shared" ca="1" si="18"/>
        <v>45069</v>
      </c>
      <c r="D89" s="2">
        <f t="shared" ca="1" si="19"/>
        <v>15</v>
      </c>
      <c r="E89" s="1" t="str">
        <f t="shared" ca="1" si="20"/>
        <v>Resiprocating Pump</v>
      </c>
      <c r="F89" s="2">
        <f t="shared" ca="1" si="21"/>
        <v>4</v>
      </c>
      <c r="G89" t="str">
        <f t="shared" ca="1" si="22"/>
        <v>Equipment deformation Seen</v>
      </c>
      <c r="H89" s="1">
        <f t="shared" ca="1" si="23"/>
        <v>41897</v>
      </c>
      <c r="I89" t="str">
        <f t="shared" ca="1" si="24"/>
        <v>Replacement</v>
      </c>
      <c r="J89">
        <f t="shared" ca="1" si="25"/>
        <v>2</v>
      </c>
      <c r="K89" t="str">
        <f t="shared" ca="1" si="26"/>
        <v>Pitting</v>
      </c>
      <c r="L89" t="s">
        <v>11</v>
      </c>
      <c r="M89" s="6">
        <f t="shared" ca="1" si="32"/>
        <v>60</v>
      </c>
      <c r="N89" s="3" t="s">
        <v>12</v>
      </c>
      <c r="O89" s="3" t="s">
        <v>13</v>
      </c>
      <c r="P89" s="6">
        <f t="shared" ca="1" si="33"/>
        <v>56</v>
      </c>
      <c r="Q89" s="3" t="s">
        <v>14</v>
      </c>
      <c r="R89" s="3" t="str">
        <f t="shared" ca="1" si="27"/>
        <v>Pitting corrosion was found with 60 % degradation of  Resiprocating Pump on 56 % of surface area</v>
      </c>
      <c r="S89">
        <f t="shared" ca="1" si="28"/>
        <v>336</v>
      </c>
      <c r="T89">
        <f t="shared" ca="1" si="29"/>
        <v>1</v>
      </c>
      <c r="U89" t="str">
        <f t="shared" ca="1" si="30"/>
        <v>Low</v>
      </c>
      <c r="V89" s="1">
        <f t="shared" ca="1" si="31"/>
        <v>45202</v>
      </c>
    </row>
    <row r="90" spans="2:22" x14ac:dyDescent="0.35">
      <c r="B90" s="1">
        <f t="shared" ca="1" si="17"/>
        <v>36578</v>
      </c>
      <c r="C90" s="1">
        <f t="shared" ca="1" si="18"/>
        <v>43910</v>
      </c>
      <c r="D90" s="2">
        <f t="shared" ca="1" si="19"/>
        <v>9</v>
      </c>
      <c r="E90" s="1" t="str">
        <f t="shared" ca="1" si="20"/>
        <v>Storage Tank 2000 bbl</v>
      </c>
      <c r="F90" s="2">
        <f t="shared" ca="1" si="21"/>
        <v>3</v>
      </c>
      <c r="G90" t="str">
        <f t="shared" ca="1" si="22"/>
        <v>High Corrosion</v>
      </c>
      <c r="H90" s="1">
        <f t="shared" ca="1" si="23"/>
        <v>40520</v>
      </c>
      <c r="I90" t="str">
        <f t="shared" ca="1" si="24"/>
        <v>Retrofitment</v>
      </c>
      <c r="J90">
        <f t="shared" ca="1" si="25"/>
        <v>3</v>
      </c>
      <c r="K90" t="str">
        <f t="shared" ca="1" si="26"/>
        <v>Stress</v>
      </c>
      <c r="L90" t="s">
        <v>11</v>
      </c>
      <c r="M90" s="6">
        <f t="shared" ca="1" si="32"/>
        <v>26</v>
      </c>
      <c r="N90" s="3" t="s">
        <v>12</v>
      </c>
      <c r="O90" s="3" t="s">
        <v>13</v>
      </c>
      <c r="P90" s="6">
        <f t="shared" ca="1" si="33"/>
        <v>42</v>
      </c>
      <c r="Q90" s="3" t="s">
        <v>14</v>
      </c>
      <c r="R90" s="3" t="str">
        <f t="shared" ca="1" si="27"/>
        <v>Stress corrosion was found with 26 % degradation of  Storage Tank 2000 bbl on 42 % of surface area</v>
      </c>
      <c r="S90">
        <f t="shared" ca="1" si="28"/>
        <v>57</v>
      </c>
      <c r="T90">
        <f t="shared" ca="1" si="29"/>
        <v>2</v>
      </c>
      <c r="U90" t="str">
        <f t="shared" ca="1" si="30"/>
        <v>Medium</v>
      </c>
      <c r="V90" s="1">
        <f t="shared" ca="1" si="31"/>
        <v>45192</v>
      </c>
    </row>
    <row r="91" spans="2:22" x14ac:dyDescent="0.35">
      <c r="B91" s="1">
        <f t="shared" ca="1" si="17"/>
        <v>36589</v>
      </c>
      <c r="C91" s="1">
        <f t="shared" ca="1" si="18"/>
        <v>44029</v>
      </c>
      <c r="D91" s="2">
        <f t="shared" ca="1" si="19"/>
        <v>19</v>
      </c>
      <c r="E91" s="1" t="str">
        <f t="shared" ca="1" si="20"/>
        <v>Evaporator</v>
      </c>
      <c r="F91" s="2">
        <f t="shared" ca="1" si="21"/>
        <v>1</v>
      </c>
      <c r="G91" t="str">
        <f t="shared" ca="1" si="22"/>
        <v>Sign of Corrosion</v>
      </c>
      <c r="H91" s="1">
        <f t="shared" ca="1" si="23"/>
        <v>42041</v>
      </c>
      <c r="I91" t="str">
        <f t="shared" ca="1" si="24"/>
        <v>Maintenance</v>
      </c>
      <c r="J91">
        <f t="shared" ca="1" si="25"/>
        <v>4</v>
      </c>
      <c r="K91" t="str">
        <f t="shared" ca="1" si="26"/>
        <v>Erosion</v>
      </c>
      <c r="L91" t="s">
        <v>11</v>
      </c>
      <c r="M91" s="6">
        <f t="shared" ca="1" si="32"/>
        <v>5</v>
      </c>
      <c r="N91" s="3" t="s">
        <v>12</v>
      </c>
      <c r="O91" s="3" t="s">
        <v>13</v>
      </c>
      <c r="P91" s="6">
        <f t="shared" ca="1" si="33"/>
        <v>5</v>
      </c>
      <c r="Q91" s="3" t="s">
        <v>14</v>
      </c>
      <c r="R91" s="3" t="str">
        <f t="shared" ca="1" si="27"/>
        <v>Erosion corrosion was found with 5 % degradation of  Evaporator on 5 % of surface area</v>
      </c>
      <c r="S91">
        <f t="shared" ca="1" si="28"/>
        <v>10</v>
      </c>
      <c r="T91">
        <f t="shared" ca="1" si="29"/>
        <v>2</v>
      </c>
      <c r="U91" t="str">
        <f t="shared" ca="1" si="30"/>
        <v>Medium</v>
      </c>
      <c r="V91" s="1">
        <f t="shared" ca="1" si="31"/>
        <v>45201</v>
      </c>
    </row>
    <row r="92" spans="2:22" x14ac:dyDescent="0.35">
      <c r="B92" s="1">
        <f t="shared" ca="1" si="17"/>
        <v>36297</v>
      </c>
      <c r="C92" s="1">
        <f t="shared" ca="1" si="18"/>
        <v>43769</v>
      </c>
      <c r="D92" s="2">
        <f t="shared" ca="1" si="19"/>
        <v>6</v>
      </c>
      <c r="E92" s="1" t="str">
        <f t="shared" ca="1" si="20"/>
        <v>Watertube Boiler</v>
      </c>
      <c r="F92" s="2">
        <f t="shared" ca="1" si="21"/>
        <v>2</v>
      </c>
      <c r="G92" t="str">
        <f t="shared" ca="1" si="22"/>
        <v>No Issue seen</v>
      </c>
      <c r="H92" s="1">
        <f t="shared" ca="1" si="23"/>
        <v>42122</v>
      </c>
      <c r="I92" t="str">
        <f t="shared" ca="1" si="24"/>
        <v>NA</v>
      </c>
      <c r="J92">
        <f t="shared" ca="1" si="25"/>
        <v>2</v>
      </c>
      <c r="K92" t="str">
        <f t="shared" ca="1" si="26"/>
        <v>Pitting</v>
      </c>
      <c r="L92" t="s">
        <v>11</v>
      </c>
      <c r="M92" s="6" t="str">
        <f t="shared" ca="1" si="32"/>
        <v>0</v>
      </c>
      <c r="N92" s="3" t="s">
        <v>12</v>
      </c>
      <c r="O92" s="3" t="s">
        <v>13</v>
      </c>
      <c r="P92" s="6">
        <f t="shared" ca="1" si="33"/>
        <v>0</v>
      </c>
      <c r="Q92" s="3" t="s">
        <v>14</v>
      </c>
      <c r="R92" s="3" t="str">
        <f t="shared" ca="1" si="27"/>
        <v>Pitting corrosion was found with 0 % degradation of  Watertube Boiler on 0 % of surface area</v>
      </c>
      <c r="S92">
        <f t="shared" ca="1" si="28"/>
        <v>0</v>
      </c>
      <c r="T92">
        <f t="shared" ca="1" si="29"/>
        <v>1</v>
      </c>
      <c r="U92" t="str">
        <f t="shared" ca="1" si="30"/>
        <v>Low</v>
      </c>
      <c r="V92" s="1">
        <f t="shared" ca="1" si="31"/>
        <v>45186</v>
      </c>
    </row>
    <row r="93" spans="2:22" x14ac:dyDescent="0.35">
      <c r="B93" s="1">
        <f t="shared" ca="1" si="17"/>
        <v>37058</v>
      </c>
      <c r="C93" s="1">
        <f t="shared" ca="1" si="18"/>
        <v>43379</v>
      </c>
      <c r="D93" s="2">
        <f t="shared" ca="1" si="19"/>
        <v>10</v>
      </c>
      <c r="E93" s="1" t="str">
        <f t="shared" ca="1" si="20"/>
        <v>Storage Tank 1000 bbl</v>
      </c>
      <c r="F93" s="2">
        <f t="shared" ca="1" si="21"/>
        <v>2</v>
      </c>
      <c r="G93" t="str">
        <f t="shared" ca="1" si="22"/>
        <v>No Issue seen</v>
      </c>
      <c r="H93" s="1">
        <f t="shared" ca="1" si="23"/>
        <v>41246</v>
      </c>
      <c r="I93" t="str">
        <f t="shared" ca="1" si="24"/>
        <v>NA</v>
      </c>
      <c r="J93">
        <f t="shared" ca="1" si="25"/>
        <v>3</v>
      </c>
      <c r="K93" t="str">
        <f t="shared" ca="1" si="26"/>
        <v>Stress</v>
      </c>
      <c r="L93" t="s">
        <v>11</v>
      </c>
      <c r="M93" s="6" t="str">
        <f t="shared" ca="1" si="32"/>
        <v>0</v>
      </c>
      <c r="N93" s="3" t="s">
        <v>12</v>
      </c>
      <c r="O93" s="3" t="s">
        <v>13</v>
      </c>
      <c r="P93" s="6">
        <f t="shared" ca="1" si="33"/>
        <v>0</v>
      </c>
      <c r="Q93" s="3" t="s">
        <v>14</v>
      </c>
      <c r="R93" s="3" t="str">
        <f t="shared" ca="1" si="27"/>
        <v>Stress corrosion was found with 0 % degradation of  Storage Tank 1000 bbl on 0 % of surface area</v>
      </c>
      <c r="S93">
        <f t="shared" ca="1" si="28"/>
        <v>0</v>
      </c>
      <c r="T93">
        <f t="shared" ca="1" si="29"/>
        <v>3</v>
      </c>
      <c r="U93" t="str">
        <f t="shared" ca="1" si="30"/>
        <v>High</v>
      </c>
      <c r="V93" s="1">
        <f t="shared" ca="1" si="31"/>
        <v>45170</v>
      </c>
    </row>
    <row r="94" spans="2:22" x14ac:dyDescent="0.35">
      <c r="B94" s="1">
        <f t="shared" ca="1" si="17"/>
        <v>36511</v>
      </c>
      <c r="C94" s="1">
        <f t="shared" ca="1" si="18"/>
        <v>43595</v>
      </c>
      <c r="D94" s="2">
        <f t="shared" ca="1" si="19"/>
        <v>8</v>
      </c>
      <c r="E94" s="1" t="str">
        <f t="shared" ca="1" si="20"/>
        <v>Storag Tank 5000 bbl</v>
      </c>
      <c r="F94" s="2">
        <f t="shared" ca="1" si="21"/>
        <v>4</v>
      </c>
      <c r="G94" t="str">
        <f t="shared" ca="1" si="22"/>
        <v>Equipment deformation Seen</v>
      </c>
      <c r="H94" s="1">
        <f t="shared" ca="1" si="23"/>
        <v>39693</v>
      </c>
      <c r="I94" t="str">
        <f t="shared" ca="1" si="24"/>
        <v>Replacement</v>
      </c>
      <c r="J94">
        <f t="shared" ca="1" si="25"/>
        <v>2</v>
      </c>
      <c r="K94" t="str">
        <f t="shared" ca="1" si="26"/>
        <v>Pitting</v>
      </c>
      <c r="L94" t="s">
        <v>11</v>
      </c>
      <c r="M94" s="6">
        <f t="shared" ca="1" si="32"/>
        <v>58</v>
      </c>
      <c r="N94" s="3" t="s">
        <v>12</v>
      </c>
      <c r="O94" s="3" t="s">
        <v>13</v>
      </c>
      <c r="P94" s="6">
        <f t="shared" ca="1" si="33"/>
        <v>47</v>
      </c>
      <c r="Q94" s="3" t="s">
        <v>14</v>
      </c>
      <c r="R94" s="3" t="str">
        <f t="shared" ca="1" si="27"/>
        <v>Pitting corrosion was found with 58 % degradation of  Storag Tank 5000 bbl on 47 % of surface area</v>
      </c>
      <c r="S94">
        <f t="shared" ca="1" si="28"/>
        <v>465</v>
      </c>
      <c r="T94">
        <f t="shared" ca="1" si="29"/>
        <v>3</v>
      </c>
      <c r="U94" t="str">
        <f t="shared" ca="1" si="30"/>
        <v>High</v>
      </c>
      <c r="V94" s="1">
        <f t="shared" ca="1" si="31"/>
        <v>45209</v>
      </c>
    </row>
    <row r="95" spans="2:22" x14ac:dyDescent="0.35">
      <c r="B95" s="1">
        <f t="shared" ca="1" si="17"/>
        <v>36646</v>
      </c>
      <c r="C95" s="1">
        <f t="shared" ca="1" si="18"/>
        <v>43150</v>
      </c>
      <c r="D95" s="2">
        <f t="shared" ca="1" si="19"/>
        <v>16</v>
      </c>
      <c r="E95" s="1" t="str">
        <f t="shared" ca="1" si="20"/>
        <v>Finned Tube Heat Exchanger</v>
      </c>
      <c r="F95" s="2">
        <f t="shared" ca="1" si="21"/>
        <v>2</v>
      </c>
      <c r="G95" t="str">
        <f t="shared" ca="1" si="22"/>
        <v>No Issue seen</v>
      </c>
      <c r="H95" s="1">
        <f t="shared" ca="1" si="23"/>
        <v>39989</v>
      </c>
      <c r="I95" t="str">
        <f t="shared" ca="1" si="24"/>
        <v>NA</v>
      </c>
      <c r="J95">
        <f t="shared" ca="1" si="25"/>
        <v>1</v>
      </c>
      <c r="K95" t="str">
        <f t="shared" ca="1" si="26"/>
        <v>Atmospheric</v>
      </c>
      <c r="L95" t="s">
        <v>11</v>
      </c>
      <c r="M95" s="6" t="str">
        <f t="shared" ca="1" si="32"/>
        <v>0</v>
      </c>
      <c r="N95" s="3" t="s">
        <v>12</v>
      </c>
      <c r="O95" s="3" t="s">
        <v>13</v>
      </c>
      <c r="P95" s="6">
        <f t="shared" ca="1" si="33"/>
        <v>0</v>
      </c>
      <c r="Q95" s="3" t="s">
        <v>14</v>
      </c>
      <c r="R95" s="3" t="str">
        <f t="shared" ca="1" si="27"/>
        <v>Atmospheric corrosion was found with 0 % degradation of  Finned Tube Heat Exchanger on 0 % of surface area</v>
      </c>
      <c r="S95">
        <f t="shared" ca="1" si="28"/>
        <v>0</v>
      </c>
      <c r="T95">
        <f t="shared" ca="1" si="29"/>
        <v>3</v>
      </c>
      <c r="U95" t="str">
        <f t="shared" ca="1" si="30"/>
        <v>High</v>
      </c>
      <c r="V95" s="1">
        <f t="shared" ca="1" si="31"/>
        <v>45152</v>
      </c>
    </row>
    <row r="96" spans="2:22" x14ac:dyDescent="0.35">
      <c r="B96" s="1">
        <f t="shared" ca="1" si="17"/>
        <v>36201</v>
      </c>
      <c r="C96" s="1">
        <f t="shared" ca="1" si="18"/>
        <v>44108</v>
      </c>
      <c r="D96" s="2">
        <f t="shared" ca="1" si="19"/>
        <v>20</v>
      </c>
      <c r="E96" s="1" t="str">
        <f t="shared" ca="1" si="20"/>
        <v>Turbine</v>
      </c>
      <c r="F96" s="2">
        <f t="shared" ca="1" si="21"/>
        <v>2</v>
      </c>
      <c r="G96" t="str">
        <f t="shared" ca="1" si="22"/>
        <v>No Issue seen</v>
      </c>
      <c r="H96" s="1">
        <f t="shared" ca="1" si="23"/>
        <v>40776</v>
      </c>
      <c r="I96" t="str">
        <f t="shared" ca="1" si="24"/>
        <v>NA</v>
      </c>
      <c r="J96">
        <f t="shared" ca="1" si="25"/>
        <v>1</v>
      </c>
      <c r="K96" t="str">
        <f t="shared" ca="1" si="26"/>
        <v>Atmospheric</v>
      </c>
      <c r="L96" t="s">
        <v>11</v>
      </c>
      <c r="M96" s="6" t="str">
        <f t="shared" ca="1" si="32"/>
        <v>0</v>
      </c>
      <c r="N96" s="3" t="s">
        <v>12</v>
      </c>
      <c r="O96" s="3" t="s">
        <v>13</v>
      </c>
      <c r="P96" s="6">
        <f t="shared" ca="1" si="33"/>
        <v>0</v>
      </c>
      <c r="Q96" s="3" t="s">
        <v>14</v>
      </c>
      <c r="R96" s="3" t="str">
        <f t="shared" ca="1" si="27"/>
        <v>Atmospheric corrosion was found with 0 % degradation of  Turbine on 0 % of surface area</v>
      </c>
      <c r="S96">
        <f t="shared" ca="1" si="28"/>
        <v>0</v>
      </c>
      <c r="T96">
        <f t="shared" ca="1" si="29"/>
        <v>2</v>
      </c>
      <c r="U96" t="str">
        <f t="shared" ca="1" si="30"/>
        <v>Medium</v>
      </c>
      <c r="V96" s="1">
        <f t="shared" ca="1" si="31"/>
        <v>45184</v>
      </c>
    </row>
    <row r="97" spans="2:22" x14ac:dyDescent="0.35">
      <c r="B97" s="1">
        <f t="shared" ca="1" si="17"/>
        <v>36411</v>
      </c>
      <c r="C97" s="1">
        <f t="shared" ca="1" si="18"/>
        <v>43989</v>
      </c>
      <c r="D97" s="2">
        <f t="shared" ca="1" si="19"/>
        <v>12</v>
      </c>
      <c r="E97" s="1" t="str">
        <f t="shared" ca="1" si="20"/>
        <v>Storage Tank 3000 bbl</v>
      </c>
      <c r="F97" s="2">
        <f t="shared" ca="1" si="21"/>
        <v>2</v>
      </c>
      <c r="G97" t="str">
        <f t="shared" ca="1" si="22"/>
        <v>No Issue seen</v>
      </c>
      <c r="H97" s="1">
        <f t="shared" ca="1" si="23"/>
        <v>39584</v>
      </c>
      <c r="I97" t="str">
        <f t="shared" ca="1" si="24"/>
        <v>NA</v>
      </c>
      <c r="J97">
        <f t="shared" ca="1" si="25"/>
        <v>4</v>
      </c>
      <c r="K97" t="str">
        <f t="shared" ca="1" si="26"/>
        <v>Erosion</v>
      </c>
      <c r="L97" t="s">
        <v>11</v>
      </c>
      <c r="M97" s="6" t="str">
        <f t="shared" ca="1" si="32"/>
        <v>0</v>
      </c>
      <c r="N97" s="3" t="s">
        <v>12</v>
      </c>
      <c r="O97" s="3" t="s">
        <v>13</v>
      </c>
      <c r="P97" s="6">
        <f t="shared" ca="1" si="33"/>
        <v>0</v>
      </c>
      <c r="Q97" s="3" t="s">
        <v>14</v>
      </c>
      <c r="R97" s="3" t="str">
        <f t="shared" ca="1" si="27"/>
        <v>Erosion corrosion was found with 0 % degradation of  Storage Tank 3000 bbl on 0 % of surface area</v>
      </c>
      <c r="S97">
        <f t="shared" ca="1" si="28"/>
        <v>0</v>
      </c>
      <c r="T97">
        <f t="shared" ca="1" si="29"/>
        <v>1</v>
      </c>
      <c r="U97" t="str">
        <f t="shared" ca="1" si="30"/>
        <v>Low</v>
      </c>
      <c r="V97" s="1">
        <f t="shared" ca="1" si="31"/>
        <v>45142</v>
      </c>
    </row>
    <row r="98" spans="2:22" x14ac:dyDescent="0.35">
      <c r="B98" s="1">
        <f t="shared" ca="1" si="17"/>
        <v>36339</v>
      </c>
      <c r="C98" s="1">
        <f t="shared" ca="1" si="18"/>
        <v>43199</v>
      </c>
      <c r="D98" s="2">
        <f t="shared" ca="1" si="19"/>
        <v>11</v>
      </c>
      <c r="E98" s="1" t="str">
        <f t="shared" ca="1" si="20"/>
        <v>Storage Tank 500 bbl</v>
      </c>
      <c r="F98" s="2">
        <f t="shared" ca="1" si="21"/>
        <v>4</v>
      </c>
      <c r="G98" t="str">
        <f t="shared" ca="1" si="22"/>
        <v>Equipment deformation Seen</v>
      </c>
      <c r="H98" s="1">
        <f t="shared" ca="1" si="23"/>
        <v>40951</v>
      </c>
      <c r="I98" t="str">
        <f t="shared" ca="1" si="24"/>
        <v>Replacement</v>
      </c>
      <c r="J98">
        <f t="shared" ca="1" si="25"/>
        <v>1</v>
      </c>
      <c r="K98" t="str">
        <f t="shared" ca="1" si="26"/>
        <v>Atmospheric</v>
      </c>
      <c r="L98" t="s">
        <v>11</v>
      </c>
      <c r="M98" s="6">
        <f t="shared" ca="1" si="32"/>
        <v>47</v>
      </c>
      <c r="N98" s="3" t="s">
        <v>12</v>
      </c>
      <c r="O98" s="3" t="s">
        <v>13</v>
      </c>
      <c r="P98" s="6">
        <f t="shared" ca="1" si="33"/>
        <v>47</v>
      </c>
      <c r="Q98" s="3" t="s">
        <v>14</v>
      </c>
      <c r="R98" s="3" t="str">
        <f t="shared" ca="1" si="27"/>
        <v>Atmospheric corrosion was found with 47 % degradation of  Storage Tank 500 bbl on 47 % of surface area</v>
      </c>
      <c r="S98">
        <f t="shared" ca="1" si="28"/>
        <v>462</v>
      </c>
      <c r="T98">
        <f t="shared" ca="1" si="29"/>
        <v>3</v>
      </c>
      <c r="U98" t="str">
        <f t="shared" ca="1" si="30"/>
        <v>High</v>
      </c>
      <c r="V98" s="1">
        <f t="shared" ca="1" si="31"/>
        <v>45184</v>
      </c>
    </row>
    <row r="99" spans="2:22" x14ac:dyDescent="0.35">
      <c r="B99" s="1">
        <f t="shared" ca="1" si="17"/>
        <v>36671</v>
      </c>
      <c r="C99" s="1">
        <f t="shared" ca="1" si="18"/>
        <v>43842</v>
      </c>
      <c r="D99" s="2">
        <f t="shared" ca="1" si="19"/>
        <v>12</v>
      </c>
      <c r="E99" s="1" t="str">
        <f t="shared" ca="1" si="20"/>
        <v>Storage Tank 3000 bbl</v>
      </c>
      <c r="F99" s="2">
        <f t="shared" ca="1" si="21"/>
        <v>2</v>
      </c>
      <c r="G99" t="str">
        <f t="shared" ca="1" si="22"/>
        <v>No Issue seen</v>
      </c>
      <c r="H99" s="1">
        <f t="shared" ca="1" si="23"/>
        <v>40266</v>
      </c>
      <c r="I99" t="str">
        <f t="shared" ca="1" si="24"/>
        <v>NA</v>
      </c>
      <c r="J99">
        <f t="shared" ca="1" si="25"/>
        <v>4</v>
      </c>
      <c r="K99" t="str">
        <f t="shared" ca="1" si="26"/>
        <v>Erosion</v>
      </c>
      <c r="L99" t="s">
        <v>11</v>
      </c>
      <c r="M99" s="6" t="str">
        <f t="shared" ca="1" si="32"/>
        <v>0</v>
      </c>
      <c r="N99" s="3" t="s">
        <v>12</v>
      </c>
      <c r="O99" s="3" t="s">
        <v>13</v>
      </c>
      <c r="P99" s="6">
        <f t="shared" ca="1" si="33"/>
        <v>0</v>
      </c>
      <c r="Q99" s="3" t="s">
        <v>14</v>
      </c>
      <c r="R99" s="3" t="str">
        <f t="shared" ca="1" si="27"/>
        <v>Erosion corrosion was found with 0 % degradation of  Storage Tank 3000 bbl on 0 % of surface area</v>
      </c>
      <c r="S99">
        <f t="shared" ca="1" si="28"/>
        <v>0</v>
      </c>
      <c r="T99">
        <f t="shared" ca="1" si="29"/>
        <v>3</v>
      </c>
      <c r="U99" t="str">
        <f t="shared" ca="1" si="30"/>
        <v>High</v>
      </c>
      <c r="V99" s="1">
        <f t="shared" ca="1" si="31"/>
        <v>45193</v>
      </c>
    </row>
    <row r="100" spans="2:22" x14ac:dyDescent="0.35">
      <c r="B100" s="1">
        <f t="shared" ca="1" si="17"/>
        <v>37144</v>
      </c>
      <c r="C100" s="1">
        <f t="shared" ca="1" si="18"/>
        <v>44283</v>
      </c>
      <c r="D100" s="2">
        <f t="shared" ca="1" si="19"/>
        <v>17</v>
      </c>
      <c r="E100" s="1" t="str">
        <f t="shared" ca="1" si="20"/>
        <v>Shell And Tube Heat Exchanger</v>
      </c>
      <c r="F100" s="2">
        <f t="shared" ca="1" si="21"/>
        <v>3</v>
      </c>
      <c r="G100" t="str">
        <f t="shared" ca="1" si="22"/>
        <v>High Corrosion</v>
      </c>
      <c r="H100" s="1">
        <f t="shared" ca="1" si="23"/>
        <v>42619</v>
      </c>
      <c r="I100" t="str">
        <f t="shared" ca="1" si="24"/>
        <v>Retrofitment</v>
      </c>
      <c r="J100">
        <f t="shared" ca="1" si="25"/>
        <v>1</v>
      </c>
      <c r="K100" t="str">
        <f t="shared" ca="1" si="26"/>
        <v>Atmospheric</v>
      </c>
      <c r="L100" t="s">
        <v>11</v>
      </c>
      <c r="M100" s="6">
        <f t="shared" ca="1" si="32"/>
        <v>27</v>
      </c>
      <c r="N100" s="3" t="s">
        <v>12</v>
      </c>
      <c r="O100" s="3" t="s">
        <v>13</v>
      </c>
      <c r="P100" s="6">
        <f t="shared" ca="1" si="33"/>
        <v>33</v>
      </c>
      <c r="Q100" s="3" t="s">
        <v>14</v>
      </c>
      <c r="R100" s="3" t="str">
        <f t="shared" ca="1" si="27"/>
        <v>Atmospheric corrosion was found with 27 % degradation of  Shell And Tube Heat Exchanger on 33 % of surface area</v>
      </c>
      <c r="S100">
        <f t="shared" ca="1" si="28"/>
        <v>51</v>
      </c>
      <c r="T100">
        <f t="shared" ca="1" si="29"/>
        <v>1</v>
      </c>
      <c r="U100" t="str">
        <f t="shared" ca="1" si="30"/>
        <v>Low</v>
      </c>
      <c r="V100" s="1">
        <f t="shared" ca="1" si="31"/>
        <v>45183</v>
      </c>
    </row>
    <row r="101" spans="2:22" x14ac:dyDescent="0.35">
      <c r="B101" s="1">
        <f t="shared" ca="1" si="17"/>
        <v>36496</v>
      </c>
      <c r="C101" s="1">
        <f t="shared" ca="1" si="18"/>
        <v>43898</v>
      </c>
      <c r="D101" s="2">
        <f t="shared" ca="1" si="19"/>
        <v>4</v>
      </c>
      <c r="E101" s="1" t="str">
        <f t="shared" ca="1" si="20"/>
        <v>Check Valve</v>
      </c>
      <c r="F101" s="2">
        <f t="shared" ca="1" si="21"/>
        <v>3</v>
      </c>
      <c r="G101" t="str">
        <f t="shared" ca="1" si="22"/>
        <v>High Corrosion</v>
      </c>
      <c r="H101" s="1">
        <f t="shared" ca="1" si="23"/>
        <v>39537</v>
      </c>
      <c r="I101" t="str">
        <f t="shared" ca="1" si="24"/>
        <v>Retrofitment</v>
      </c>
      <c r="J101">
        <f t="shared" ca="1" si="25"/>
        <v>2</v>
      </c>
      <c r="K101" t="str">
        <f t="shared" ca="1" si="26"/>
        <v>Pitting</v>
      </c>
      <c r="L101" t="s">
        <v>11</v>
      </c>
      <c r="M101" s="6">
        <f t="shared" ca="1" si="32"/>
        <v>35</v>
      </c>
      <c r="N101" s="3" t="s">
        <v>12</v>
      </c>
      <c r="O101" s="3" t="s">
        <v>13</v>
      </c>
      <c r="P101" s="6">
        <f t="shared" ca="1" si="33"/>
        <v>0</v>
      </c>
      <c r="Q101" s="3" t="s">
        <v>14</v>
      </c>
      <c r="R101" s="3" t="str">
        <f t="shared" ca="1" si="27"/>
        <v>Pitting corrosion was found with 35 % degradation of  Check Valve on 0 % of surface area</v>
      </c>
      <c r="S101">
        <f t="shared" ca="1" si="28"/>
        <v>81</v>
      </c>
      <c r="T101">
        <f t="shared" ca="1" si="29"/>
        <v>1</v>
      </c>
      <c r="U101" t="str">
        <f t="shared" ca="1" si="30"/>
        <v>Low</v>
      </c>
      <c r="V101" s="1">
        <f t="shared" ca="1" si="31"/>
        <v>45195</v>
      </c>
    </row>
    <row r="102" spans="2:22" x14ac:dyDescent="0.35">
      <c r="B102" s="1">
        <f t="shared" ca="1" si="17"/>
        <v>37025</v>
      </c>
      <c r="C102" s="1">
        <f t="shared" ca="1" si="18"/>
        <v>43358</v>
      </c>
      <c r="D102" s="2">
        <f t="shared" ca="1" si="19"/>
        <v>3</v>
      </c>
      <c r="E102" s="1" t="str">
        <f t="shared" ca="1" si="20"/>
        <v>Gate Valve</v>
      </c>
      <c r="F102" s="2">
        <f t="shared" ca="1" si="21"/>
        <v>4</v>
      </c>
      <c r="G102" t="str">
        <f t="shared" ca="1" si="22"/>
        <v>Equipment deformation Seen</v>
      </c>
      <c r="H102" s="1">
        <f t="shared" ca="1" si="23"/>
        <v>41194</v>
      </c>
      <c r="I102" t="str">
        <f t="shared" ca="1" si="24"/>
        <v>Replacement</v>
      </c>
      <c r="J102">
        <f t="shared" ca="1" si="25"/>
        <v>5</v>
      </c>
      <c r="K102" t="str">
        <f t="shared" ca="1" si="26"/>
        <v>Fatigue</v>
      </c>
      <c r="L102" t="s">
        <v>11</v>
      </c>
      <c r="M102" s="6">
        <f t="shared" ca="1" si="32"/>
        <v>59</v>
      </c>
      <c r="N102" s="3" t="s">
        <v>12</v>
      </c>
      <c r="O102" s="3" t="s">
        <v>13</v>
      </c>
      <c r="P102" s="6">
        <f t="shared" ca="1" si="33"/>
        <v>49</v>
      </c>
      <c r="Q102" s="3" t="s">
        <v>14</v>
      </c>
      <c r="R102" s="3" t="str">
        <f t="shared" ca="1" si="27"/>
        <v>Fatigue corrosion was found with 59 % degradation of  Gate Valve on 49 % of surface area</v>
      </c>
      <c r="S102">
        <f t="shared" ca="1" si="28"/>
        <v>167</v>
      </c>
      <c r="T102">
        <f t="shared" ca="1" si="29"/>
        <v>2</v>
      </c>
      <c r="U102" t="str">
        <f t="shared" ca="1" si="30"/>
        <v>Medium</v>
      </c>
      <c r="V102" s="1">
        <f t="shared" ca="1" si="31"/>
        <v>45157</v>
      </c>
    </row>
    <row r="103" spans="2:22" x14ac:dyDescent="0.35">
      <c r="B103" s="1">
        <f t="shared" ca="1" si="17"/>
        <v>36652</v>
      </c>
      <c r="C103" s="1">
        <f t="shared" ca="1" si="18"/>
        <v>44405</v>
      </c>
      <c r="D103" s="2">
        <f t="shared" ca="1" si="19"/>
        <v>11</v>
      </c>
      <c r="E103" s="1" t="str">
        <f t="shared" ca="1" si="20"/>
        <v>Storage Tank 500 bbl</v>
      </c>
      <c r="F103" s="2">
        <f t="shared" ca="1" si="21"/>
        <v>3</v>
      </c>
      <c r="G103" t="str">
        <f t="shared" ca="1" si="22"/>
        <v>High Corrosion</v>
      </c>
      <c r="H103" s="1">
        <f t="shared" ca="1" si="23"/>
        <v>40083</v>
      </c>
      <c r="I103" t="str">
        <f t="shared" ca="1" si="24"/>
        <v>Retrofitment</v>
      </c>
      <c r="J103">
        <f t="shared" ca="1" si="25"/>
        <v>4</v>
      </c>
      <c r="K103" t="str">
        <f t="shared" ca="1" si="26"/>
        <v>Erosion</v>
      </c>
      <c r="L103" t="s">
        <v>11</v>
      </c>
      <c r="M103" s="6">
        <f t="shared" ca="1" si="32"/>
        <v>28</v>
      </c>
      <c r="N103" s="3" t="s">
        <v>12</v>
      </c>
      <c r="O103" s="3" t="s">
        <v>13</v>
      </c>
      <c r="P103" s="6">
        <f t="shared" ca="1" si="33"/>
        <v>23</v>
      </c>
      <c r="Q103" s="3" t="s">
        <v>14</v>
      </c>
      <c r="R103" s="3" t="str">
        <f t="shared" ca="1" si="27"/>
        <v>Erosion corrosion was found with 28 % degradation of  Storage Tank 500 bbl on 23 % of surface area</v>
      </c>
      <c r="S103">
        <f t="shared" ca="1" si="28"/>
        <v>39</v>
      </c>
      <c r="T103">
        <f t="shared" ca="1" si="29"/>
        <v>1</v>
      </c>
      <c r="U103" t="str">
        <f t="shared" ca="1" si="30"/>
        <v>Low</v>
      </c>
      <c r="V103" s="1">
        <f t="shared" ca="1" si="31"/>
        <v>45165</v>
      </c>
    </row>
    <row r="104" spans="2:22" x14ac:dyDescent="0.35">
      <c r="B104" s="1">
        <f t="shared" ca="1" si="17"/>
        <v>36185</v>
      </c>
      <c r="C104" s="1">
        <f t="shared" ca="1" si="18"/>
        <v>44211</v>
      </c>
      <c r="D104" s="2">
        <f t="shared" ca="1" si="19"/>
        <v>2</v>
      </c>
      <c r="E104" s="1" t="str">
        <f t="shared" ca="1" si="20"/>
        <v>4 inch pipe</v>
      </c>
      <c r="F104" s="2">
        <f t="shared" ca="1" si="21"/>
        <v>3</v>
      </c>
      <c r="G104" t="str">
        <f t="shared" ca="1" si="22"/>
        <v>High Corrosion</v>
      </c>
      <c r="H104" s="1">
        <f t="shared" ca="1" si="23"/>
        <v>40165</v>
      </c>
      <c r="I104" t="str">
        <f t="shared" ca="1" si="24"/>
        <v>Retrofitment</v>
      </c>
      <c r="J104">
        <f t="shared" ca="1" si="25"/>
        <v>5</v>
      </c>
      <c r="K104" t="str">
        <f t="shared" ca="1" si="26"/>
        <v>Fatigue</v>
      </c>
      <c r="L104" t="s">
        <v>11</v>
      </c>
      <c r="M104" s="6">
        <f t="shared" ca="1" si="32"/>
        <v>29</v>
      </c>
      <c r="N104" s="3" t="s">
        <v>12</v>
      </c>
      <c r="O104" s="3" t="s">
        <v>13</v>
      </c>
      <c r="P104" s="6">
        <f t="shared" ca="1" si="33"/>
        <v>44</v>
      </c>
      <c r="Q104" s="3" t="s">
        <v>14</v>
      </c>
      <c r="R104" s="3" t="str">
        <f t="shared" ca="1" si="27"/>
        <v>Fatigue corrosion was found with 29 % degradation of  4 inch pipe on 44 % of surface area</v>
      </c>
      <c r="S104">
        <f t="shared" ca="1" si="28"/>
        <v>67</v>
      </c>
      <c r="T104">
        <f t="shared" ca="1" si="29"/>
        <v>3</v>
      </c>
      <c r="U104" t="str">
        <f t="shared" ca="1" si="30"/>
        <v>High</v>
      </c>
      <c r="V104" s="1">
        <f t="shared" ca="1" si="31"/>
        <v>45175</v>
      </c>
    </row>
    <row r="105" spans="2:22" x14ac:dyDescent="0.35">
      <c r="B105" s="1">
        <f t="shared" ca="1" si="17"/>
        <v>36991</v>
      </c>
      <c r="C105" s="1">
        <f t="shared" ca="1" si="18"/>
        <v>43699</v>
      </c>
      <c r="D105" s="2">
        <f t="shared" ca="1" si="19"/>
        <v>15</v>
      </c>
      <c r="E105" s="1" t="str">
        <f t="shared" ca="1" si="20"/>
        <v>Resiprocating Pump</v>
      </c>
      <c r="F105" s="2">
        <f t="shared" ca="1" si="21"/>
        <v>4</v>
      </c>
      <c r="G105" t="str">
        <f t="shared" ca="1" si="22"/>
        <v>Equipment deformation Seen</v>
      </c>
      <c r="H105" s="1">
        <f t="shared" ca="1" si="23"/>
        <v>41889</v>
      </c>
      <c r="I105" t="str">
        <f t="shared" ca="1" si="24"/>
        <v>Replacement</v>
      </c>
      <c r="J105">
        <f t="shared" ca="1" si="25"/>
        <v>5</v>
      </c>
      <c r="K105" t="str">
        <f t="shared" ca="1" si="26"/>
        <v>Fatigue</v>
      </c>
      <c r="L105" t="s">
        <v>11</v>
      </c>
      <c r="M105" s="6">
        <f t="shared" ca="1" si="32"/>
        <v>58</v>
      </c>
      <c r="N105" s="3" t="s">
        <v>12</v>
      </c>
      <c r="O105" s="3" t="s">
        <v>13</v>
      </c>
      <c r="P105" s="6">
        <f t="shared" ca="1" si="33"/>
        <v>59</v>
      </c>
      <c r="Q105" s="3" t="s">
        <v>14</v>
      </c>
      <c r="R105" s="3" t="str">
        <f t="shared" ca="1" si="27"/>
        <v>Fatigue corrosion was found with 58 % degradation of  Resiprocating Pump on 59 % of surface area</v>
      </c>
      <c r="S105">
        <f t="shared" ca="1" si="28"/>
        <v>532</v>
      </c>
      <c r="T105">
        <f t="shared" ca="1" si="29"/>
        <v>3</v>
      </c>
      <c r="U105" t="str">
        <f t="shared" ca="1" si="30"/>
        <v>High</v>
      </c>
      <c r="V105" s="1">
        <f t="shared" ca="1" si="31"/>
        <v>45149</v>
      </c>
    </row>
    <row r="106" spans="2:22" x14ac:dyDescent="0.35">
      <c r="B106" s="1">
        <f t="shared" ca="1" si="17"/>
        <v>36738</v>
      </c>
      <c r="C106" s="1">
        <f t="shared" ca="1" si="18"/>
        <v>43459</v>
      </c>
      <c r="D106" s="2">
        <f t="shared" ca="1" si="19"/>
        <v>2</v>
      </c>
      <c r="E106" s="1" t="str">
        <f t="shared" ca="1" si="20"/>
        <v>4 inch pipe</v>
      </c>
      <c r="F106" s="2">
        <f t="shared" ca="1" si="21"/>
        <v>2</v>
      </c>
      <c r="G106" t="str">
        <f t="shared" ca="1" si="22"/>
        <v>No Issue seen</v>
      </c>
      <c r="H106" s="1">
        <f t="shared" ca="1" si="23"/>
        <v>42758</v>
      </c>
      <c r="I106" t="str">
        <f t="shared" ca="1" si="24"/>
        <v>NA</v>
      </c>
      <c r="J106">
        <f t="shared" ca="1" si="25"/>
        <v>3</v>
      </c>
      <c r="K106" t="str">
        <f t="shared" ca="1" si="26"/>
        <v>Stress</v>
      </c>
      <c r="L106" t="s">
        <v>11</v>
      </c>
      <c r="M106" s="6" t="str">
        <f t="shared" ca="1" si="32"/>
        <v>0</v>
      </c>
      <c r="N106" s="3" t="s">
        <v>12</v>
      </c>
      <c r="O106" s="3" t="s">
        <v>13</v>
      </c>
      <c r="P106" s="6">
        <f t="shared" ca="1" si="33"/>
        <v>0</v>
      </c>
      <c r="Q106" s="3" t="s">
        <v>14</v>
      </c>
      <c r="R106" s="3" t="str">
        <f t="shared" ca="1" si="27"/>
        <v>Stress corrosion was found with 0 % degradation of  4 inch pipe on 0 % of surface area</v>
      </c>
      <c r="S106">
        <f t="shared" ca="1" si="28"/>
        <v>0</v>
      </c>
      <c r="T106">
        <f t="shared" ca="1" si="29"/>
        <v>2</v>
      </c>
      <c r="U106" t="str">
        <f t="shared" ca="1" si="30"/>
        <v>Medium</v>
      </c>
      <c r="V106" s="1">
        <f t="shared" ca="1" si="31"/>
        <v>45184</v>
      </c>
    </row>
    <row r="107" spans="2:22" x14ac:dyDescent="0.35">
      <c r="B107" s="1">
        <f t="shared" ca="1" si="17"/>
        <v>36565</v>
      </c>
      <c r="C107" s="1">
        <f t="shared" ca="1" si="18"/>
        <v>44707</v>
      </c>
      <c r="D107" s="2">
        <f t="shared" ca="1" si="19"/>
        <v>15</v>
      </c>
      <c r="E107" s="1" t="str">
        <f t="shared" ca="1" si="20"/>
        <v>Resiprocating Pump</v>
      </c>
      <c r="F107" s="2">
        <f t="shared" ca="1" si="21"/>
        <v>4</v>
      </c>
      <c r="G107" t="str">
        <f t="shared" ca="1" si="22"/>
        <v>Equipment deformation Seen</v>
      </c>
      <c r="H107" s="1">
        <f t="shared" ca="1" si="23"/>
        <v>40494</v>
      </c>
      <c r="I107" t="str">
        <f t="shared" ca="1" si="24"/>
        <v>Replacement</v>
      </c>
      <c r="J107">
        <f t="shared" ca="1" si="25"/>
        <v>2</v>
      </c>
      <c r="K107" t="str">
        <f t="shared" ca="1" si="26"/>
        <v>Pitting</v>
      </c>
      <c r="L107" t="s">
        <v>11</v>
      </c>
      <c r="M107" s="6">
        <f t="shared" ca="1" si="32"/>
        <v>56</v>
      </c>
      <c r="N107" s="3" t="s">
        <v>12</v>
      </c>
      <c r="O107" s="3" t="s">
        <v>13</v>
      </c>
      <c r="P107" s="6">
        <f t="shared" ca="1" si="33"/>
        <v>46</v>
      </c>
      <c r="Q107" s="3" t="s">
        <v>14</v>
      </c>
      <c r="R107" s="3" t="str">
        <f t="shared" ca="1" si="27"/>
        <v>Pitting corrosion was found with 56 % degradation of  Resiprocating Pump on 46 % of surface area</v>
      </c>
      <c r="S107">
        <f t="shared" ca="1" si="28"/>
        <v>389</v>
      </c>
      <c r="T107">
        <f t="shared" ca="1" si="29"/>
        <v>3</v>
      </c>
      <c r="U107" t="str">
        <f t="shared" ca="1" si="30"/>
        <v>High</v>
      </c>
      <c r="V107" s="1">
        <f t="shared" ca="1" si="31"/>
        <v>45161</v>
      </c>
    </row>
    <row r="108" spans="2:22" x14ac:dyDescent="0.35">
      <c r="B108" s="1">
        <f t="shared" ca="1" si="17"/>
        <v>36634</v>
      </c>
      <c r="C108" s="1">
        <f t="shared" ca="1" si="18"/>
        <v>43152</v>
      </c>
      <c r="D108" s="2">
        <f t="shared" ca="1" si="19"/>
        <v>8</v>
      </c>
      <c r="E108" s="1" t="str">
        <f t="shared" ca="1" si="20"/>
        <v>Storag Tank 5000 bbl</v>
      </c>
      <c r="F108" s="2">
        <f t="shared" ca="1" si="21"/>
        <v>2</v>
      </c>
      <c r="G108" t="str">
        <f t="shared" ca="1" si="22"/>
        <v>No Issue seen</v>
      </c>
      <c r="H108" s="1">
        <f t="shared" ca="1" si="23"/>
        <v>39343</v>
      </c>
      <c r="I108" t="str">
        <f t="shared" ca="1" si="24"/>
        <v>NA</v>
      </c>
      <c r="J108">
        <f t="shared" ca="1" si="25"/>
        <v>3</v>
      </c>
      <c r="K108" t="str">
        <f t="shared" ca="1" si="26"/>
        <v>Stress</v>
      </c>
      <c r="L108" t="s">
        <v>11</v>
      </c>
      <c r="M108" s="6" t="str">
        <f t="shared" ca="1" si="32"/>
        <v>0</v>
      </c>
      <c r="N108" s="3" t="s">
        <v>12</v>
      </c>
      <c r="O108" s="3" t="s">
        <v>13</v>
      </c>
      <c r="P108" s="6">
        <f t="shared" ca="1" si="33"/>
        <v>0</v>
      </c>
      <c r="Q108" s="3" t="s">
        <v>14</v>
      </c>
      <c r="R108" s="3" t="str">
        <f t="shared" ca="1" si="27"/>
        <v>Stress corrosion was found with 0 % degradation of  Storag Tank 5000 bbl on 0 % of surface area</v>
      </c>
      <c r="S108">
        <f t="shared" ca="1" si="28"/>
        <v>0</v>
      </c>
      <c r="T108">
        <f t="shared" ca="1" si="29"/>
        <v>1</v>
      </c>
      <c r="U108" t="str">
        <f t="shared" ca="1" si="30"/>
        <v>Low</v>
      </c>
      <c r="V108" s="1">
        <f t="shared" ca="1" si="31"/>
        <v>45138</v>
      </c>
    </row>
    <row r="109" spans="2:22" x14ac:dyDescent="0.35">
      <c r="B109" s="1">
        <f t="shared" ca="1" si="17"/>
        <v>36451</v>
      </c>
      <c r="C109" s="1">
        <f t="shared" ca="1" si="18"/>
        <v>44155</v>
      </c>
      <c r="D109" s="2">
        <f t="shared" ca="1" si="19"/>
        <v>6</v>
      </c>
      <c r="E109" s="1" t="str">
        <f t="shared" ca="1" si="20"/>
        <v>Watertube Boiler</v>
      </c>
      <c r="F109" s="2">
        <f t="shared" ca="1" si="21"/>
        <v>1</v>
      </c>
      <c r="G109" t="str">
        <f t="shared" ca="1" si="22"/>
        <v>Sign of Corrosion</v>
      </c>
      <c r="H109" s="1">
        <f t="shared" ca="1" si="23"/>
        <v>41642</v>
      </c>
      <c r="I109" t="str">
        <f t="shared" ca="1" si="24"/>
        <v>Maintenance</v>
      </c>
      <c r="J109">
        <f t="shared" ca="1" si="25"/>
        <v>3</v>
      </c>
      <c r="K109" t="str">
        <f t="shared" ca="1" si="26"/>
        <v>Stress</v>
      </c>
      <c r="L109" t="s">
        <v>11</v>
      </c>
      <c r="M109" s="6">
        <f t="shared" ca="1" si="32"/>
        <v>9</v>
      </c>
      <c r="N109" s="3" t="s">
        <v>12</v>
      </c>
      <c r="O109" s="3" t="s">
        <v>13</v>
      </c>
      <c r="P109" s="6">
        <f t="shared" ca="1" si="33"/>
        <v>10</v>
      </c>
      <c r="Q109" s="3" t="s">
        <v>14</v>
      </c>
      <c r="R109" s="3" t="str">
        <f t="shared" ca="1" si="27"/>
        <v>Stress corrosion was found with 9 % degradation of  Watertube Boiler on 10 % of surface area</v>
      </c>
      <c r="S109">
        <f t="shared" ca="1" si="28"/>
        <v>1</v>
      </c>
      <c r="T109">
        <f t="shared" ca="1" si="29"/>
        <v>2</v>
      </c>
      <c r="U109" t="str">
        <f t="shared" ca="1" si="30"/>
        <v>Medium</v>
      </c>
      <c r="V109" s="1">
        <f t="shared" ca="1" si="31"/>
        <v>45130</v>
      </c>
    </row>
    <row r="110" spans="2:22" x14ac:dyDescent="0.35">
      <c r="B110" s="1">
        <f t="shared" ca="1" si="17"/>
        <v>36748</v>
      </c>
      <c r="C110" s="1">
        <f t="shared" ca="1" si="18"/>
        <v>43900</v>
      </c>
      <c r="D110" s="2">
        <f t="shared" ca="1" si="19"/>
        <v>1</v>
      </c>
      <c r="E110" s="1" t="str">
        <f t="shared" ca="1" si="20"/>
        <v>6 inch pipe</v>
      </c>
      <c r="F110" s="2">
        <f t="shared" ca="1" si="21"/>
        <v>4</v>
      </c>
      <c r="G110" t="str">
        <f t="shared" ca="1" si="22"/>
        <v>Equipment deformation Seen</v>
      </c>
      <c r="H110" s="1">
        <f t="shared" ca="1" si="23"/>
        <v>41811</v>
      </c>
      <c r="I110" t="str">
        <f t="shared" ca="1" si="24"/>
        <v>Replacement</v>
      </c>
      <c r="J110">
        <f t="shared" ca="1" si="25"/>
        <v>3</v>
      </c>
      <c r="K110" t="str">
        <f t="shared" ca="1" si="26"/>
        <v>Stress</v>
      </c>
      <c r="L110" t="s">
        <v>11</v>
      </c>
      <c r="M110" s="6">
        <f t="shared" ca="1" si="32"/>
        <v>41</v>
      </c>
      <c r="N110" s="3" t="s">
        <v>12</v>
      </c>
      <c r="O110" s="3" t="s">
        <v>13</v>
      </c>
      <c r="P110" s="6">
        <f t="shared" ca="1" si="33"/>
        <v>48</v>
      </c>
      <c r="Q110" s="3" t="s">
        <v>14</v>
      </c>
      <c r="R110" s="3" t="str">
        <f t="shared" ca="1" si="27"/>
        <v>Stress corrosion was found with 41 % degradation of  6 inch pipe on 48 % of surface area</v>
      </c>
      <c r="S110">
        <f t="shared" ca="1" si="28"/>
        <v>509</v>
      </c>
      <c r="T110">
        <f t="shared" ca="1" si="29"/>
        <v>2</v>
      </c>
      <c r="U110" t="str">
        <f t="shared" ca="1" si="30"/>
        <v>Medium</v>
      </c>
      <c r="V110" s="1">
        <f t="shared" ca="1" si="31"/>
        <v>45143</v>
      </c>
    </row>
    <row r="111" spans="2:22" x14ac:dyDescent="0.35">
      <c r="B111" s="1">
        <f t="shared" ca="1" si="17"/>
        <v>36648</v>
      </c>
      <c r="C111" s="1">
        <f t="shared" ca="1" si="18"/>
        <v>44573</v>
      </c>
      <c r="D111" s="2">
        <f t="shared" ca="1" si="19"/>
        <v>4</v>
      </c>
      <c r="E111" s="1" t="str">
        <f t="shared" ca="1" si="20"/>
        <v>Check Valve</v>
      </c>
      <c r="F111" s="2">
        <f t="shared" ca="1" si="21"/>
        <v>2</v>
      </c>
      <c r="G111" t="str">
        <f t="shared" ca="1" si="22"/>
        <v>No Issue seen</v>
      </c>
      <c r="H111" s="1">
        <f t="shared" ca="1" si="23"/>
        <v>41572</v>
      </c>
      <c r="I111" t="str">
        <f t="shared" ca="1" si="24"/>
        <v>NA</v>
      </c>
      <c r="J111">
        <f t="shared" ca="1" si="25"/>
        <v>1</v>
      </c>
      <c r="K111" t="str">
        <f t="shared" ca="1" si="26"/>
        <v>Atmospheric</v>
      </c>
      <c r="L111" t="s">
        <v>11</v>
      </c>
      <c r="M111" s="6" t="str">
        <f t="shared" ca="1" si="32"/>
        <v>0</v>
      </c>
      <c r="N111" s="3" t="s">
        <v>12</v>
      </c>
      <c r="O111" s="3" t="s">
        <v>13</v>
      </c>
      <c r="P111" s="6">
        <f t="shared" ca="1" si="33"/>
        <v>0</v>
      </c>
      <c r="Q111" s="3" t="s">
        <v>14</v>
      </c>
      <c r="R111" s="3" t="str">
        <f t="shared" ca="1" si="27"/>
        <v>Atmospheric corrosion was found with 0 % degradation of  Check Valve on 0 % of surface area</v>
      </c>
      <c r="S111">
        <f t="shared" ca="1" si="28"/>
        <v>0</v>
      </c>
      <c r="T111">
        <f t="shared" ca="1" si="29"/>
        <v>2</v>
      </c>
      <c r="U111" t="str">
        <f t="shared" ca="1" si="30"/>
        <v>Medium</v>
      </c>
      <c r="V111" s="1">
        <f t="shared" ca="1" si="31"/>
        <v>45166</v>
      </c>
    </row>
    <row r="112" spans="2:22" x14ac:dyDescent="0.35">
      <c r="B112" s="1">
        <f t="shared" ca="1" si="17"/>
        <v>36442</v>
      </c>
      <c r="C112" s="1">
        <f t="shared" ca="1" si="18"/>
        <v>43620</v>
      </c>
      <c r="D112" s="2">
        <f t="shared" ca="1" si="19"/>
        <v>17</v>
      </c>
      <c r="E112" s="1" t="str">
        <f t="shared" ca="1" si="20"/>
        <v>Shell And Tube Heat Exchanger</v>
      </c>
      <c r="F112" s="2">
        <f t="shared" ca="1" si="21"/>
        <v>3</v>
      </c>
      <c r="G112" t="str">
        <f t="shared" ca="1" si="22"/>
        <v>High Corrosion</v>
      </c>
      <c r="H112" s="1">
        <f t="shared" ca="1" si="23"/>
        <v>39238</v>
      </c>
      <c r="I112" t="str">
        <f t="shared" ca="1" si="24"/>
        <v>Retrofitment</v>
      </c>
      <c r="J112">
        <f t="shared" ca="1" si="25"/>
        <v>1</v>
      </c>
      <c r="K112" t="str">
        <f t="shared" ca="1" si="26"/>
        <v>Atmospheric</v>
      </c>
      <c r="L112" t="s">
        <v>11</v>
      </c>
      <c r="M112" s="6">
        <f t="shared" ca="1" si="32"/>
        <v>39</v>
      </c>
      <c r="N112" s="3" t="s">
        <v>12</v>
      </c>
      <c r="O112" s="3" t="s">
        <v>13</v>
      </c>
      <c r="P112" s="6">
        <f t="shared" ca="1" si="33"/>
        <v>52</v>
      </c>
      <c r="Q112" s="3" t="s">
        <v>14</v>
      </c>
      <c r="R112" s="3" t="str">
        <f t="shared" ca="1" si="27"/>
        <v>Atmospheric corrosion was found with 39 % degradation of  Shell And Tube Heat Exchanger on 52 % of surface area</v>
      </c>
      <c r="S112">
        <f t="shared" ca="1" si="28"/>
        <v>43</v>
      </c>
      <c r="T112">
        <f t="shared" ca="1" si="29"/>
        <v>2</v>
      </c>
      <c r="U112" t="str">
        <f t="shared" ca="1" si="30"/>
        <v>Medium</v>
      </c>
      <c r="V112" s="1">
        <f t="shared" ca="1" si="31"/>
        <v>45174</v>
      </c>
    </row>
    <row r="113" spans="2:22" x14ac:dyDescent="0.35">
      <c r="B113" s="1">
        <f t="shared" ca="1" si="17"/>
        <v>36423</v>
      </c>
      <c r="C113" s="1">
        <f t="shared" ca="1" si="18"/>
        <v>44207</v>
      </c>
      <c r="D113" s="2">
        <f t="shared" ca="1" si="19"/>
        <v>14</v>
      </c>
      <c r="E113" s="1" t="str">
        <f t="shared" ca="1" si="20"/>
        <v>Centrifugal Pump</v>
      </c>
      <c r="F113" s="2">
        <f t="shared" ca="1" si="21"/>
        <v>5</v>
      </c>
      <c r="G113" t="str">
        <f t="shared" ca="1" si="22"/>
        <v>NA</v>
      </c>
      <c r="H113" s="1">
        <f t="shared" ca="1" si="23"/>
        <v>39639</v>
      </c>
      <c r="I113" t="str">
        <f t="shared" ca="1" si="24"/>
        <v>NA</v>
      </c>
      <c r="J113">
        <f t="shared" ca="1" si="25"/>
        <v>3</v>
      </c>
      <c r="K113" t="str">
        <f t="shared" ca="1" si="26"/>
        <v>Stress</v>
      </c>
      <c r="L113" t="s">
        <v>11</v>
      </c>
      <c r="M113" s="6" t="str">
        <f t="shared" ca="1" si="32"/>
        <v>0</v>
      </c>
      <c r="N113" s="3" t="s">
        <v>12</v>
      </c>
      <c r="O113" s="3" t="s">
        <v>13</v>
      </c>
      <c r="P113" s="6">
        <f t="shared" ca="1" si="33"/>
        <v>0</v>
      </c>
      <c r="Q113" s="3" t="s">
        <v>14</v>
      </c>
      <c r="R113" s="3" t="str">
        <f t="shared" ca="1" si="27"/>
        <v>Stress corrosion was found with 0 % degradation of  Centrifugal Pump on 0 % of surface area</v>
      </c>
      <c r="S113">
        <f t="shared" ca="1" si="28"/>
        <v>425</v>
      </c>
      <c r="T113">
        <f t="shared" ca="1" si="29"/>
        <v>3</v>
      </c>
      <c r="U113" t="str">
        <f t="shared" ca="1" si="30"/>
        <v>High</v>
      </c>
      <c r="V113" s="1">
        <f t="shared" ca="1" si="31"/>
        <v>45190</v>
      </c>
    </row>
    <row r="114" spans="2:22" x14ac:dyDescent="0.35">
      <c r="B114" s="1">
        <f t="shared" ca="1" si="17"/>
        <v>36336</v>
      </c>
      <c r="C114" s="1">
        <f t="shared" ca="1" si="18"/>
        <v>43549</v>
      </c>
      <c r="D114" s="2">
        <f t="shared" ca="1" si="19"/>
        <v>6</v>
      </c>
      <c r="E114" s="1" t="str">
        <f t="shared" ca="1" si="20"/>
        <v>Watertube Boiler</v>
      </c>
      <c r="F114" s="2">
        <f t="shared" ca="1" si="21"/>
        <v>2</v>
      </c>
      <c r="G114" t="str">
        <f t="shared" ca="1" si="22"/>
        <v>No Issue seen</v>
      </c>
      <c r="H114" s="1">
        <f t="shared" ca="1" si="23"/>
        <v>40597</v>
      </c>
      <c r="I114" t="str">
        <f t="shared" ca="1" si="24"/>
        <v>NA</v>
      </c>
      <c r="J114">
        <f t="shared" ca="1" si="25"/>
        <v>3</v>
      </c>
      <c r="K114" t="str">
        <f t="shared" ca="1" si="26"/>
        <v>Stress</v>
      </c>
      <c r="L114" t="s">
        <v>11</v>
      </c>
      <c r="M114" s="6" t="str">
        <f t="shared" ca="1" si="32"/>
        <v>0</v>
      </c>
      <c r="N114" s="3" t="s">
        <v>12</v>
      </c>
      <c r="O114" s="3" t="s">
        <v>13</v>
      </c>
      <c r="P114" s="6">
        <f t="shared" ca="1" si="33"/>
        <v>0</v>
      </c>
      <c r="Q114" s="3" t="s">
        <v>14</v>
      </c>
      <c r="R114" s="3" t="str">
        <f t="shared" ca="1" si="27"/>
        <v>Stress corrosion was found with 0 % degradation of  Watertube Boiler on 0 % of surface area</v>
      </c>
      <c r="S114">
        <f t="shared" ca="1" si="28"/>
        <v>0</v>
      </c>
      <c r="T114">
        <f t="shared" ca="1" si="29"/>
        <v>1</v>
      </c>
      <c r="U114" t="str">
        <f t="shared" ca="1" si="30"/>
        <v>Low</v>
      </c>
      <c r="V114" s="1">
        <f t="shared" ca="1" si="31"/>
        <v>45190</v>
      </c>
    </row>
    <row r="115" spans="2:22" x14ac:dyDescent="0.35">
      <c r="B115" s="1">
        <f t="shared" ca="1" si="17"/>
        <v>36639</v>
      </c>
      <c r="C115" s="1">
        <f t="shared" ca="1" si="18"/>
        <v>43951</v>
      </c>
      <c r="D115" s="2">
        <f t="shared" ca="1" si="19"/>
        <v>11</v>
      </c>
      <c r="E115" s="1" t="str">
        <f t="shared" ca="1" si="20"/>
        <v>Storage Tank 500 bbl</v>
      </c>
      <c r="F115" s="2">
        <f t="shared" ca="1" si="21"/>
        <v>5</v>
      </c>
      <c r="G115" t="str">
        <f t="shared" ca="1" si="22"/>
        <v>NA</v>
      </c>
      <c r="H115" s="1">
        <f t="shared" ca="1" si="23"/>
        <v>42334</v>
      </c>
      <c r="I115" t="str">
        <f t="shared" ca="1" si="24"/>
        <v>NA</v>
      </c>
      <c r="J115">
        <f t="shared" ca="1" si="25"/>
        <v>5</v>
      </c>
      <c r="K115" t="str">
        <f t="shared" ca="1" si="26"/>
        <v>Fatigue</v>
      </c>
      <c r="L115" t="s">
        <v>11</v>
      </c>
      <c r="M115" s="6" t="str">
        <f t="shared" ca="1" si="32"/>
        <v>0</v>
      </c>
      <c r="N115" s="3" t="s">
        <v>12</v>
      </c>
      <c r="O115" s="3" t="s">
        <v>13</v>
      </c>
      <c r="P115" s="6">
        <f t="shared" ca="1" si="33"/>
        <v>0</v>
      </c>
      <c r="Q115" s="3" t="s">
        <v>14</v>
      </c>
      <c r="R115" s="3" t="str">
        <f t="shared" ca="1" si="27"/>
        <v>Fatigue corrosion was found with 0 % degradation of  Storage Tank 500 bbl on 0 % of surface area</v>
      </c>
      <c r="S115">
        <f t="shared" ca="1" si="28"/>
        <v>223</v>
      </c>
      <c r="T115">
        <f t="shared" ca="1" si="29"/>
        <v>1</v>
      </c>
      <c r="U115" t="str">
        <f t="shared" ca="1" si="30"/>
        <v>Low</v>
      </c>
      <c r="V115" s="1">
        <f t="shared" ca="1" si="31"/>
        <v>45177</v>
      </c>
    </row>
    <row r="116" spans="2:22" x14ac:dyDescent="0.35">
      <c r="B116" s="1">
        <f t="shared" ca="1" si="17"/>
        <v>37073</v>
      </c>
      <c r="C116" s="1">
        <f t="shared" ca="1" si="18"/>
        <v>44205</v>
      </c>
      <c r="D116" s="2">
        <f t="shared" ca="1" si="19"/>
        <v>12</v>
      </c>
      <c r="E116" s="1" t="str">
        <f t="shared" ca="1" si="20"/>
        <v>Storage Tank 3000 bbl</v>
      </c>
      <c r="F116" s="2">
        <f t="shared" ca="1" si="21"/>
        <v>5</v>
      </c>
      <c r="G116" t="str">
        <f t="shared" ca="1" si="22"/>
        <v>NA</v>
      </c>
      <c r="H116" s="1">
        <f t="shared" ca="1" si="23"/>
        <v>41902</v>
      </c>
      <c r="I116" t="str">
        <f t="shared" ca="1" si="24"/>
        <v>NA</v>
      </c>
      <c r="J116">
        <f t="shared" ca="1" si="25"/>
        <v>2</v>
      </c>
      <c r="K116" t="str">
        <f t="shared" ca="1" si="26"/>
        <v>Pitting</v>
      </c>
      <c r="L116" t="s">
        <v>11</v>
      </c>
      <c r="M116" s="6" t="str">
        <f t="shared" ca="1" si="32"/>
        <v>0</v>
      </c>
      <c r="N116" s="3" t="s">
        <v>12</v>
      </c>
      <c r="O116" s="3" t="s">
        <v>13</v>
      </c>
      <c r="P116" s="6">
        <f t="shared" ca="1" si="33"/>
        <v>0</v>
      </c>
      <c r="Q116" s="3" t="s">
        <v>14</v>
      </c>
      <c r="R116" s="3" t="str">
        <f t="shared" ca="1" si="27"/>
        <v>Pitting corrosion was found with 0 % degradation of  Storage Tank 3000 bbl on 0 % of surface area</v>
      </c>
      <c r="S116">
        <f t="shared" ca="1" si="28"/>
        <v>544</v>
      </c>
      <c r="T116">
        <f t="shared" ca="1" si="29"/>
        <v>3</v>
      </c>
      <c r="U116" t="str">
        <f t="shared" ca="1" si="30"/>
        <v>High</v>
      </c>
      <c r="V116" s="1">
        <f t="shared" ca="1" si="31"/>
        <v>45206</v>
      </c>
    </row>
    <row r="117" spans="2:22" x14ac:dyDescent="0.35">
      <c r="B117" s="1">
        <f t="shared" ca="1" si="17"/>
        <v>36187</v>
      </c>
      <c r="C117" s="1">
        <f t="shared" ca="1" si="18"/>
        <v>44141</v>
      </c>
      <c r="D117" s="2">
        <f t="shared" ca="1" si="19"/>
        <v>7</v>
      </c>
      <c r="E117" s="1" t="str">
        <f t="shared" ca="1" si="20"/>
        <v>Centrifugal Compressor</v>
      </c>
      <c r="F117" s="2">
        <f t="shared" ca="1" si="21"/>
        <v>1</v>
      </c>
      <c r="G117" t="str">
        <f t="shared" ca="1" si="22"/>
        <v>Sign of Corrosion</v>
      </c>
      <c r="H117" s="1">
        <f t="shared" ca="1" si="23"/>
        <v>41108</v>
      </c>
      <c r="I117" t="str">
        <f t="shared" ca="1" si="24"/>
        <v>Maintenance</v>
      </c>
      <c r="J117">
        <f t="shared" ca="1" si="25"/>
        <v>3</v>
      </c>
      <c r="K117" t="str">
        <f t="shared" ca="1" si="26"/>
        <v>Stress</v>
      </c>
      <c r="L117" t="s">
        <v>11</v>
      </c>
      <c r="M117" s="6">
        <f t="shared" ca="1" si="32"/>
        <v>9</v>
      </c>
      <c r="N117" s="3" t="s">
        <v>12</v>
      </c>
      <c r="O117" s="3" t="s">
        <v>13</v>
      </c>
      <c r="P117" s="6">
        <f t="shared" ca="1" si="33"/>
        <v>7</v>
      </c>
      <c r="Q117" s="3" t="s">
        <v>14</v>
      </c>
      <c r="R117" s="3" t="str">
        <f t="shared" ca="1" si="27"/>
        <v>Stress corrosion was found with 9 % degradation of  Centrifugal Compressor on 7 % of surface area</v>
      </c>
      <c r="S117">
        <f t="shared" ca="1" si="28"/>
        <v>4</v>
      </c>
      <c r="T117">
        <f t="shared" ca="1" si="29"/>
        <v>2</v>
      </c>
      <c r="U117" t="str">
        <f t="shared" ca="1" si="30"/>
        <v>Medium</v>
      </c>
      <c r="V117" s="1">
        <f t="shared" ca="1" si="31"/>
        <v>45136</v>
      </c>
    </row>
    <row r="118" spans="2:22" x14ac:dyDescent="0.35">
      <c r="B118" s="1">
        <f t="shared" ca="1" si="17"/>
        <v>36166</v>
      </c>
      <c r="C118" s="1">
        <f t="shared" ca="1" si="18"/>
        <v>44030</v>
      </c>
      <c r="D118" s="2">
        <f t="shared" ca="1" si="19"/>
        <v>11</v>
      </c>
      <c r="E118" s="1" t="str">
        <f t="shared" ca="1" si="20"/>
        <v>Storage Tank 500 bbl</v>
      </c>
      <c r="F118" s="2">
        <f t="shared" ca="1" si="21"/>
        <v>3</v>
      </c>
      <c r="G118" t="str">
        <f t="shared" ca="1" si="22"/>
        <v>High Corrosion</v>
      </c>
      <c r="H118" s="1">
        <f t="shared" ca="1" si="23"/>
        <v>42667</v>
      </c>
      <c r="I118" t="str">
        <f t="shared" ca="1" si="24"/>
        <v>Retrofitment</v>
      </c>
      <c r="J118">
        <f t="shared" ca="1" si="25"/>
        <v>5</v>
      </c>
      <c r="K118" t="str">
        <f t="shared" ca="1" si="26"/>
        <v>Fatigue</v>
      </c>
      <c r="L118" t="s">
        <v>11</v>
      </c>
      <c r="M118" s="6">
        <f t="shared" ca="1" si="32"/>
        <v>28</v>
      </c>
      <c r="N118" s="3" t="s">
        <v>12</v>
      </c>
      <c r="O118" s="3" t="s">
        <v>13</v>
      </c>
      <c r="P118" s="6">
        <f t="shared" ca="1" si="33"/>
        <v>23</v>
      </c>
      <c r="Q118" s="3" t="s">
        <v>14</v>
      </c>
      <c r="R118" s="3" t="str">
        <f t="shared" ca="1" si="27"/>
        <v>Fatigue corrosion was found with 28 % degradation of  Storage Tank 500 bbl on 23 % of surface area</v>
      </c>
      <c r="S118">
        <f t="shared" ca="1" si="28"/>
        <v>22</v>
      </c>
      <c r="T118">
        <f t="shared" ca="1" si="29"/>
        <v>3</v>
      </c>
      <c r="U118" t="str">
        <f t="shared" ca="1" si="30"/>
        <v>High</v>
      </c>
      <c r="V118" s="1">
        <f t="shared" ca="1" si="31"/>
        <v>45145</v>
      </c>
    </row>
    <row r="119" spans="2:22" x14ac:dyDescent="0.35">
      <c r="B119" s="1">
        <f t="shared" ca="1" si="17"/>
        <v>36576</v>
      </c>
      <c r="C119" s="1">
        <f t="shared" ca="1" si="18"/>
        <v>44353</v>
      </c>
      <c r="D119" s="2">
        <f t="shared" ca="1" si="19"/>
        <v>12</v>
      </c>
      <c r="E119" s="1" t="str">
        <f t="shared" ca="1" si="20"/>
        <v>Storage Tank 3000 bbl</v>
      </c>
      <c r="F119" s="2">
        <f t="shared" ca="1" si="21"/>
        <v>2</v>
      </c>
      <c r="G119" t="str">
        <f t="shared" ca="1" si="22"/>
        <v>No Issue seen</v>
      </c>
      <c r="H119" s="1">
        <f t="shared" ca="1" si="23"/>
        <v>40435</v>
      </c>
      <c r="I119" t="str">
        <f t="shared" ca="1" si="24"/>
        <v>NA</v>
      </c>
      <c r="J119">
        <f t="shared" ca="1" si="25"/>
        <v>3</v>
      </c>
      <c r="K119" t="str">
        <f t="shared" ca="1" si="26"/>
        <v>Stress</v>
      </c>
      <c r="L119" t="s">
        <v>11</v>
      </c>
      <c r="M119" s="6" t="str">
        <f t="shared" ca="1" si="32"/>
        <v>0</v>
      </c>
      <c r="N119" s="3" t="s">
        <v>12</v>
      </c>
      <c r="O119" s="3" t="s">
        <v>13</v>
      </c>
      <c r="P119" s="6">
        <f t="shared" ca="1" si="33"/>
        <v>0</v>
      </c>
      <c r="Q119" s="3" t="s">
        <v>14</v>
      </c>
      <c r="R119" s="3" t="str">
        <f t="shared" ca="1" si="27"/>
        <v>Stress corrosion was found with 0 % degradation of  Storage Tank 3000 bbl on 0 % of surface area</v>
      </c>
      <c r="S119">
        <f t="shared" ca="1" si="28"/>
        <v>0</v>
      </c>
      <c r="T119">
        <f t="shared" ca="1" si="29"/>
        <v>2</v>
      </c>
      <c r="U119" t="str">
        <f t="shared" ca="1" si="30"/>
        <v>Medium</v>
      </c>
      <c r="V119" s="1">
        <f t="shared" ca="1" si="31"/>
        <v>45197</v>
      </c>
    </row>
    <row r="120" spans="2:22" x14ac:dyDescent="0.35">
      <c r="B120" s="1">
        <f t="shared" ca="1" si="17"/>
        <v>36160</v>
      </c>
      <c r="C120" s="1">
        <f t="shared" ca="1" si="18"/>
        <v>43820</v>
      </c>
      <c r="D120" s="2">
        <f t="shared" ca="1" si="19"/>
        <v>2</v>
      </c>
      <c r="E120" s="1" t="str">
        <f t="shared" ca="1" si="20"/>
        <v>4 inch pipe</v>
      </c>
      <c r="F120" s="2">
        <f t="shared" ca="1" si="21"/>
        <v>5</v>
      </c>
      <c r="G120" t="str">
        <f t="shared" ca="1" si="22"/>
        <v>NA</v>
      </c>
      <c r="H120" s="1">
        <f t="shared" ca="1" si="23"/>
        <v>40019</v>
      </c>
      <c r="I120" t="str">
        <f t="shared" ca="1" si="24"/>
        <v>NA</v>
      </c>
      <c r="J120">
        <f t="shared" ca="1" si="25"/>
        <v>5</v>
      </c>
      <c r="K120" t="str">
        <f t="shared" ca="1" si="26"/>
        <v>Fatigue</v>
      </c>
      <c r="L120" t="s">
        <v>11</v>
      </c>
      <c r="M120" s="6" t="str">
        <f t="shared" ca="1" si="32"/>
        <v>0</v>
      </c>
      <c r="N120" s="3" t="s">
        <v>12</v>
      </c>
      <c r="O120" s="3" t="s">
        <v>13</v>
      </c>
      <c r="P120" s="6">
        <f t="shared" ca="1" si="33"/>
        <v>0</v>
      </c>
      <c r="Q120" s="3" t="s">
        <v>14</v>
      </c>
      <c r="R120" s="3" t="str">
        <f t="shared" ca="1" si="27"/>
        <v>Fatigue corrosion was found with 0 % degradation of  4 inch pipe on 0 % of surface area</v>
      </c>
      <c r="S120">
        <f t="shared" ca="1" si="28"/>
        <v>576</v>
      </c>
      <c r="T120">
        <f t="shared" ca="1" si="29"/>
        <v>2</v>
      </c>
      <c r="U120" t="str">
        <f t="shared" ca="1" si="30"/>
        <v>Medium</v>
      </c>
      <c r="V120" s="1">
        <f t="shared" ca="1" si="31"/>
        <v>45142</v>
      </c>
    </row>
    <row r="121" spans="2:22" x14ac:dyDescent="0.35">
      <c r="B121" s="1">
        <f t="shared" ca="1" si="17"/>
        <v>36286</v>
      </c>
      <c r="C121" s="1">
        <f t="shared" ca="1" si="18"/>
        <v>43662</v>
      </c>
      <c r="D121" s="2">
        <f t="shared" ca="1" si="19"/>
        <v>2</v>
      </c>
      <c r="E121" s="1" t="str">
        <f t="shared" ca="1" si="20"/>
        <v>4 inch pipe</v>
      </c>
      <c r="F121" s="2">
        <f t="shared" ca="1" si="21"/>
        <v>4</v>
      </c>
      <c r="G121" t="str">
        <f t="shared" ca="1" si="22"/>
        <v>Equipment deformation Seen</v>
      </c>
      <c r="H121" s="1">
        <f t="shared" ca="1" si="23"/>
        <v>42776</v>
      </c>
      <c r="I121" t="str">
        <f t="shared" ca="1" si="24"/>
        <v>Replacement</v>
      </c>
      <c r="J121">
        <f t="shared" ca="1" si="25"/>
        <v>1</v>
      </c>
      <c r="K121" t="str">
        <f t="shared" ca="1" si="26"/>
        <v>Atmospheric</v>
      </c>
      <c r="L121" t="s">
        <v>11</v>
      </c>
      <c r="M121" s="6">
        <f t="shared" ca="1" si="32"/>
        <v>58</v>
      </c>
      <c r="N121" s="3" t="s">
        <v>12</v>
      </c>
      <c r="O121" s="3" t="s">
        <v>13</v>
      </c>
      <c r="P121" s="6">
        <f t="shared" ca="1" si="33"/>
        <v>51</v>
      </c>
      <c r="Q121" s="3" t="s">
        <v>14</v>
      </c>
      <c r="R121" s="3" t="str">
        <f t="shared" ca="1" si="27"/>
        <v>Atmospheric corrosion was found with 58 % degradation of  4 inch pipe on 51 % of surface area</v>
      </c>
      <c r="S121">
        <f t="shared" ca="1" si="28"/>
        <v>221</v>
      </c>
      <c r="T121">
        <f t="shared" ca="1" si="29"/>
        <v>2</v>
      </c>
      <c r="U121" t="str">
        <f t="shared" ca="1" si="30"/>
        <v>Medium</v>
      </c>
      <c r="V121" s="1">
        <f t="shared" ca="1" si="31"/>
        <v>45159</v>
      </c>
    </row>
    <row r="122" spans="2:22" x14ac:dyDescent="0.35">
      <c r="B122" s="1">
        <f t="shared" ca="1" si="17"/>
        <v>36306</v>
      </c>
      <c r="C122" s="1">
        <f t="shared" ca="1" si="18"/>
        <v>44284</v>
      </c>
      <c r="D122" s="2">
        <f t="shared" ca="1" si="19"/>
        <v>18</v>
      </c>
      <c r="E122" s="1" t="str">
        <f t="shared" ca="1" si="20"/>
        <v>Plate Heat Exchange</v>
      </c>
      <c r="F122" s="2">
        <f t="shared" ca="1" si="21"/>
        <v>4</v>
      </c>
      <c r="G122" t="str">
        <f t="shared" ca="1" si="22"/>
        <v>Equipment deformation Seen</v>
      </c>
      <c r="H122" s="1">
        <f t="shared" ca="1" si="23"/>
        <v>40914</v>
      </c>
      <c r="I122" t="str">
        <f t="shared" ca="1" si="24"/>
        <v>Replacement</v>
      </c>
      <c r="J122">
        <f t="shared" ca="1" si="25"/>
        <v>5</v>
      </c>
      <c r="K122" t="str">
        <f t="shared" ca="1" si="26"/>
        <v>Fatigue</v>
      </c>
      <c r="L122" t="s">
        <v>11</v>
      </c>
      <c r="M122" s="6">
        <f t="shared" ca="1" si="32"/>
        <v>52</v>
      </c>
      <c r="N122" s="3" t="s">
        <v>12</v>
      </c>
      <c r="O122" s="3" t="s">
        <v>13</v>
      </c>
      <c r="P122" s="6">
        <f t="shared" ca="1" si="33"/>
        <v>53</v>
      </c>
      <c r="Q122" s="3" t="s">
        <v>14</v>
      </c>
      <c r="R122" s="3" t="str">
        <f t="shared" ca="1" si="27"/>
        <v>Fatigue corrosion was found with 52 % degradation of  Plate Heat Exchange on 53 % of surface area</v>
      </c>
      <c r="S122">
        <f t="shared" ca="1" si="28"/>
        <v>277</v>
      </c>
      <c r="T122">
        <f t="shared" ca="1" si="29"/>
        <v>3</v>
      </c>
      <c r="U122" t="str">
        <f t="shared" ca="1" si="30"/>
        <v>High</v>
      </c>
      <c r="V122" s="1">
        <f t="shared" ca="1" si="31"/>
        <v>45176</v>
      </c>
    </row>
    <row r="123" spans="2:22" x14ac:dyDescent="0.35">
      <c r="B123" s="1">
        <f t="shared" ca="1" si="17"/>
        <v>36893</v>
      </c>
      <c r="C123" s="1">
        <f t="shared" ca="1" si="18"/>
        <v>43893</v>
      </c>
      <c r="D123" s="2">
        <f t="shared" ca="1" si="19"/>
        <v>11</v>
      </c>
      <c r="E123" s="1" t="str">
        <f t="shared" ca="1" si="20"/>
        <v>Storage Tank 500 bbl</v>
      </c>
      <c r="F123" s="2">
        <f t="shared" ca="1" si="21"/>
        <v>3</v>
      </c>
      <c r="G123" t="str">
        <f t="shared" ca="1" si="22"/>
        <v>High Corrosion</v>
      </c>
      <c r="H123" s="1">
        <f t="shared" ca="1" si="23"/>
        <v>43114</v>
      </c>
      <c r="I123" t="str">
        <f t="shared" ca="1" si="24"/>
        <v>Retrofitment</v>
      </c>
      <c r="J123">
        <f t="shared" ca="1" si="25"/>
        <v>4</v>
      </c>
      <c r="K123" t="str">
        <f t="shared" ca="1" si="26"/>
        <v>Erosion</v>
      </c>
      <c r="L123" t="s">
        <v>11</v>
      </c>
      <c r="M123" s="6">
        <f t="shared" ca="1" si="32"/>
        <v>30</v>
      </c>
      <c r="N123" s="3" t="s">
        <v>12</v>
      </c>
      <c r="O123" s="3" t="s">
        <v>13</v>
      </c>
      <c r="P123" s="6">
        <f t="shared" ca="1" si="33"/>
        <v>32</v>
      </c>
      <c r="Q123" s="3" t="s">
        <v>14</v>
      </c>
      <c r="R123" s="3" t="str">
        <f t="shared" ca="1" si="27"/>
        <v>Erosion corrosion was found with 30 % degradation of  Storage Tank 500 bbl on 32 % of surface area</v>
      </c>
      <c r="S123">
        <f t="shared" ca="1" si="28"/>
        <v>46</v>
      </c>
      <c r="T123">
        <f t="shared" ca="1" si="29"/>
        <v>3</v>
      </c>
      <c r="U123" t="str">
        <f t="shared" ca="1" si="30"/>
        <v>High</v>
      </c>
      <c r="V123" s="1">
        <f t="shared" ca="1" si="31"/>
        <v>45159</v>
      </c>
    </row>
    <row r="124" spans="2:22" x14ac:dyDescent="0.35">
      <c r="B124" s="1">
        <f t="shared" ca="1" si="17"/>
        <v>36277</v>
      </c>
      <c r="C124" s="1">
        <f t="shared" ca="1" si="18"/>
        <v>45070</v>
      </c>
      <c r="D124" s="2">
        <f t="shared" ca="1" si="19"/>
        <v>9</v>
      </c>
      <c r="E124" s="1" t="str">
        <f t="shared" ca="1" si="20"/>
        <v>Storage Tank 2000 bbl</v>
      </c>
      <c r="F124" s="2">
        <f t="shared" ca="1" si="21"/>
        <v>1</v>
      </c>
      <c r="G124" t="str">
        <f t="shared" ca="1" si="22"/>
        <v>Sign of Corrosion</v>
      </c>
      <c r="H124" s="1">
        <f t="shared" ca="1" si="23"/>
        <v>40369</v>
      </c>
      <c r="I124" t="str">
        <f t="shared" ca="1" si="24"/>
        <v>Maintenance</v>
      </c>
      <c r="J124">
        <f t="shared" ca="1" si="25"/>
        <v>5</v>
      </c>
      <c r="K124" t="str">
        <f t="shared" ca="1" si="26"/>
        <v>Fatigue</v>
      </c>
      <c r="L124" t="s">
        <v>11</v>
      </c>
      <c r="M124" s="6">
        <f t="shared" ca="1" si="32"/>
        <v>21</v>
      </c>
      <c r="N124" s="3" t="s">
        <v>12</v>
      </c>
      <c r="O124" s="3" t="s">
        <v>13</v>
      </c>
      <c r="P124" s="6">
        <f t="shared" ca="1" si="33"/>
        <v>6</v>
      </c>
      <c r="Q124" s="3" t="s">
        <v>14</v>
      </c>
      <c r="R124" s="3" t="str">
        <f t="shared" ca="1" si="27"/>
        <v>Fatigue corrosion was found with 21 % degradation of  Storage Tank 2000 bbl on 6 % of surface area</v>
      </c>
      <c r="S124">
        <f t="shared" ca="1" si="28"/>
        <v>10</v>
      </c>
      <c r="T124">
        <f t="shared" ca="1" si="29"/>
        <v>1</v>
      </c>
      <c r="U124" t="str">
        <f t="shared" ca="1" si="30"/>
        <v>Low</v>
      </c>
      <c r="V124" s="1">
        <f t="shared" ca="1" si="31"/>
        <v>45151</v>
      </c>
    </row>
    <row r="125" spans="2:22" x14ac:dyDescent="0.35">
      <c r="B125" s="1">
        <f t="shared" ca="1" si="17"/>
        <v>36226</v>
      </c>
      <c r="C125" s="1">
        <f t="shared" ca="1" si="18"/>
        <v>45105</v>
      </c>
      <c r="D125" s="2">
        <f t="shared" ca="1" si="19"/>
        <v>19</v>
      </c>
      <c r="E125" s="1" t="str">
        <f t="shared" ca="1" si="20"/>
        <v>Evaporator</v>
      </c>
      <c r="F125" s="2">
        <f t="shared" ca="1" si="21"/>
        <v>5</v>
      </c>
      <c r="G125" t="str">
        <f t="shared" ca="1" si="22"/>
        <v>NA</v>
      </c>
      <c r="H125" s="1">
        <f t="shared" ca="1" si="23"/>
        <v>42261</v>
      </c>
      <c r="I125" t="str">
        <f t="shared" ca="1" si="24"/>
        <v>NA</v>
      </c>
      <c r="J125">
        <f t="shared" ca="1" si="25"/>
        <v>4</v>
      </c>
      <c r="K125" t="str">
        <f t="shared" ca="1" si="26"/>
        <v>Erosion</v>
      </c>
      <c r="L125" t="s">
        <v>11</v>
      </c>
      <c r="M125" s="6" t="str">
        <f t="shared" ca="1" si="32"/>
        <v>0</v>
      </c>
      <c r="N125" s="3" t="s">
        <v>12</v>
      </c>
      <c r="O125" s="3" t="s">
        <v>13</v>
      </c>
      <c r="P125" s="6">
        <f t="shared" ca="1" si="33"/>
        <v>0</v>
      </c>
      <c r="Q125" s="3" t="s">
        <v>14</v>
      </c>
      <c r="R125" s="3" t="str">
        <f t="shared" ca="1" si="27"/>
        <v>Erosion corrosion was found with 0 % degradation of  Evaporator on 0 % of surface area</v>
      </c>
      <c r="S125">
        <f t="shared" ca="1" si="28"/>
        <v>264</v>
      </c>
      <c r="T125">
        <f t="shared" ca="1" si="29"/>
        <v>2</v>
      </c>
      <c r="U125" t="str">
        <f t="shared" ca="1" si="30"/>
        <v>Medium</v>
      </c>
      <c r="V125" s="1">
        <f t="shared" ca="1" si="31"/>
        <v>45171</v>
      </c>
    </row>
    <row r="126" spans="2:22" x14ac:dyDescent="0.35">
      <c r="B126" s="1">
        <f t="shared" ca="1" si="17"/>
        <v>36924</v>
      </c>
      <c r="C126" s="1">
        <f t="shared" ca="1" si="18"/>
        <v>44267</v>
      </c>
      <c r="D126" s="2">
        <f t="shared" ca="1" si="19"/>
        <v>19</v>
      </c>
      <c r="E126" s="1" t="str">
        <f t="shared" ca="1" si="20"/>
        <v>Evaporator</v>
      </c>
      <c r="F126" s="2">
        <f t="shared" ca="1" si="21"/>
        <v>3</v>
      </c>
      <c r="G126" t="str">
        <f t="shared" ca="1" si="22"/>
        <v>High Corrosion</v>
      </c>
      <c r="H126" s="1">
        <f t="shared" ca="1" si="23"/>
        <v>40966</v>
      </c>
      <c r="I126" t="str">
        <f t="shared" ca="1" si="24"/>
        <v>Retrofitment</v>
      </c>
      <c r="J126">
        <f t="shared" ca="1" si="25"/>
        <v>2</v>
      </c>
      <c r="K126" t="str">
        <f t="shared" ca="1" si="26"/>
        <v>Pitting</v>
      </c>
      <c r="L126" t="s">
        <v>11</v>
      </c>
      <c r="M126" s="6">
        <f t="shared" ca="1" si="32"/>
        <v>31</v>
      </c>
      <c r="N126" s="3" t="s">
        <v>12</v>
      </c>
      <c r="O126" s="3" t="s">
        <v>13</v>
      </c>
      <c r="P126" s="6">
        <f t="shared" ca="1" si="33"/>
        <v>45</v>
      </c>
      <c r="Q126" s="3" t="s">
        <v>14</v>
      </c>
      <c r="R126" s="3" t="str">
        <f t="shared" ca="1" si="27"/>
        <v>Pitting corrosion was found with 31 % degradation of  Evaporator on 45 % of surface area</v>
      </c>
      <c r="S126">
        <f t="shared" ca="1" si="28"/>
        <v>15</v>
      </c>
      <c r="T126">
        <f t="shared" ca="1" si="29"/>
        <v>1</v>
      </c>
      <c r="U126" t="str">
        <f t="shared" ca="1" si="30"/>
        <v>Low</v>
      </c>
      <c r="V126" s="1">
        <f t="shared" ca="1" si="31"/>
        <v>45149</v>
      </c>
    </row>
    <row r="127" spans="2:22" x14ac:dyDescent="0.35">
      <c r="B127" s="1">
        <f t="shared" ca="1" si="17"/>
        <v>36840</v>
      </c>
      <c r="C127" s="1">
        <f t="shared" ca="1" si="18"/>
        <v>43646</v>
      </c>
      <c r="D127" s="2">
        <f t="shared" ca="1" si="19"/>
        <v>2</v>
      </c>
      <c r="E127" s="1" t="str">
        <f t="shared" ca="1" si="20"/>
        <v>4 inch pipe</v>
      </c>
      <c r="F127" s="2">
        <f t="shared" ca="1" si="21"/>
        <v>4</v>
      </c>
      <c r="G127" t="str">
        <f t="shared" ca="1" si="22"/>
        <v>Equipment deformation Seen</v>
      </c>
      <c r="H127" s="1">
        <f t="shared" ca="1" si="23"/>
        <v>39444</v>
      </c>
      <c r="I127" t="str">
        <f t="shared" ca="1" si="24"/>
        <v>Replacement</v>
      </c>
      <c r="J127">
        <f t="shared" ca="1" si="25"/>
        <v>1</v>
      </c>
      <c r="K127" t="str">
        <f t="shared" ca="1" si="26"/>
        <v>Atmospheric</v>
      </c>
      <c r="L127" t="s">
        <v>11</v>
      </c>
      <c r="M127" s="6">
        <f t="shared" ca="1" si="32"/>
        <v>50</v>
      </c>
      <c r="N127" s="3" t="s">
        <v>12</v>
      </c>
      <c r="O127" s="3" t="s">
        <v>13</v>
      </c>
      <c r="P127" s="6">
        <f t="shared" ca="1" si="33"/>
        <v>47</v>
      </c>
      <c r="Q127" s="3" t="s">
        <v>14</v>
      </c>
      <c r="R127" s="3" t="str">
        <f t="shared" ca="1" si="27"/>
        <v>Atmospheric corrosion was found with 50 % degradation of  4 inch pipe on 47 % of surface area</v>
      </c>
      <c r="S127">
        <f t="shared" ca="1" si="28"/>
        <v>334</v>
      </c>
      <c r="T127">
        <f t="shared" ca="1" si="29"/>
        <v>3</v>
      </c>
      <c r="U127" t="str">
        <f t="shared" ca="1" si="30"/>
        <v>High</v>
      </c>
      <c r="V127" s="1">
        <f t="shared" ca="1" si="31"/>
        <v>45155</v>
      </c>
    </row>
    <row r="128" spans="2:22" x14ac:dyDescent="0.35">
      <c r="B128" s="1">
        <f t="shared" ca="1" si="17"/>
        <v>36521</v>
      </c>
      <c r="C128" s="1">
        <f t="shared" ca="1" si="18"/>
        <v>44526</v>
      </c>
      <c r="D128" s="2">
        <f t="shared" ca="1" si="19"/>
        <v>5</v>
      </c>
      <c r="E128" s="1" t="str">
        <f t="shared" ca="1" si="20"/>
        <v>Firetube Boiler</v>
      </c>
      <c r="F128" s="2">
        <f t="shared" ca="1" si="21"/>
        <v>5</v>
      </c>
      <c r="G128" t="str">
        <f t="shared" ca="1" si="22"/>
        <v>NA</v>
      </c>
      <c r="H128" s="1">
        <f t="shared" ca="1" si="23"/>
        <v>42796</v>
      </c>
      <c r="I128" t="str">
        <f t="shared" ca="1" si="24"/>
        <v>NA</v>
      </c>
      <c r="J128">
        <f t="shared" ca="1" si="25"/>
        <v>3</v>
      </c>
      <c r="K128" t="str">
        <f t="shared" ca="1" si="26"/>
        <v>Stress</v>
      </c>
      <c r="L128" t="s">
        <v>11</v>
      </c>
      <c r="M128" s="6" t="str">
        <f t="shared" ca="1" si="32"/>
        <v>0</v>
      </c>
      <c r="N128" s="3" t="s">
        <v>12</v>
      </c>
      <c r="O128" s="3" t="s">
        <v>13</v>
      </c>
      <c r="P128" s="6">
        <f t="shared" ca="1" si="33"/>
        <v>0</v>
      </c>
      <c r="Q128" s="3" t="s">
        <v>14</v>
      </c>
      <c r="R128" s="3" t="str">
        <f t="shared" ca="1" si="27"/>
        <v>Stress corrosion was found with 0 % degradation of  Firetube Boiler on 0 % of surface area</v>
      </c>
      <c r="S128">
        <f t="shared" ca="1" si="28"/>
        <v>368</v>
      </c>
      <c r="T128">
        <f t="shared" ca="1" si="29"/>
        <v>1</v>
      </c>
      <c r="U128" t="str">
        <f t="shared" ca="1" si="30"/>
        <v>Low</v>
      </c>
      <c r="V128" s="1">
        <f t="shared" ca="1" si="31"/>
        <v>45164</v>
      </c>
    </row>
    <row r="129" spans="2:22" x14ac:dyDescent="0.35">
      <c r="B129" s="1">
        <f t="shared" ca="1" si="17"/>
        <v>36346</v>
      </c>
      <c r="C129" s="1">
        <f t="shared" ca="1" si="18"/>
        <v>43400</v>
      </c>
      <c r="D129" s="2">
        <f t="shared" ca="1" si="19"/>
        <v>10</v>
      </c>
      <c r="E129" s="1" t="str">
        <f t="shared" ca="1" si="20"/>
        <v>Storage Tank 1000 bbl</v>
      </c>
      <c r="F129" s="2">
        <f t="shared" ca="1" si="21"/>
        <v>5</v>
      </c>
      <c r="G129" t="str">
        <f t="shared" ca="1" si="22"/>
        <v>NA</v>
      </c>
      <c r="H129" s="1">
        <f t="shared" ca="1" si="23"/>
        <v>41152</v>
      </c>
      <c r="I129" t="str">
        <f t="shared" ca="1" si="24"/>
        <v>NA</v>
      </c>
      <c r="J129">
        <f t="shared" ca="1" si="25"/>
        <v>1</v>
      </c>
      <c r="K129" t="str">
        <f t="shared" ca="1" si="26"/>
        <v>Atmospheric</v>
      </c>
      <c r="L129" t="s">
        <v>11</v>
      </c>
      <c r="M129" s="6" t="str">
        <f t="shared" ca="1" si="32"/>
        <v>0</v>
      </c>
      <c r="N129" s="3" t="s">
        <v>12</v>
      </c>
      <c r="O129" s="3" t="s">
        <v>13</v>
      </c>
      <c r="P129" s="6">
        <f t="shared" ca="1" si="33"/>
        <v>0</v>
      </c>
      <c r="Q129" s="3" t="s">
        <v>14</v>
      </c>
      <c r="R129" s="3" t="str">
        <f t="shared" ca="1" si="27"/>
        <v>Atmospheric corrosion was found with 0 % degradation of  Storage Tank 1000 bbl on 0 % of surface area</v>
      </c>
      <c r="S129">
        <f t="shared" ca="1" si="28"/>
        <v>138</v>
      </c>
      <c r="T129">
        <f t="shared" ca="1" si="29"/>
        <v>2</v>
      </c>
      <c r="U129" t="str">
        <f t="shared" ca="1" si="30"/>
        <v>Medium</v>
      </c>
      <c r="V129" s="1">
        <f t="shared" ca="1" si="31"/>
        <v>45194</v>
      </c>
    </row>
    <row r="130" spans="2:22" x14ac:dyDescent="0.35">
      <c r="B130" s="1">
        <f t="shared" ref="B130:B193" ca="1" si="34">RANDBETWEEN(36130,37145)</f>
        <v>36522</v>
      </c>
      <c r="C130" s="1">
        <f t="shared" ref="C130:C193" ca="1" si="35">RANDBETWEEN(43130,45145)</f>
        <v>44368</v>
      </c>
      <c r="D130" s="2">
        <f t="shared" ref="D130:D193" ca="1" si="36">RANDBETWEEN(1,20)</f>
        <v>6</v>
      </c>
      <c r="E130" s="1" t="str">
        <f t="shared" ref="E130:E193" ca="1" si="37">IF(D130=1,"6 inch pipe",IF(D130=2,"4 inch pipe",IF(D130=3,"Gate Valve",IF(D130=4,"Check Valve",IF(D130=5,"Firetube Boiler",IF(D130=6,"Watertube Boiler",IF(D130=7,"Centrifugal Compressor",IF(D130=8,"Storag Tank 5000 bbl",IF(D130=9,"Storage Tank 2000 bbl",IF(D130=10,"Storage Tank 1000 bbl",IF(D130=11,"Storage Tank 500 bbl",IF(D130=12,"Storage Tank 3000 bbl",IF(D130=13,"Storage Tank 10000 bbl",IF(D130=14,"Centrifugal Pump",IF(D130=15,"Resiprocating Pump",IF(D130=16,"Finned Tube Heat Exchanger",IF(D130=17,"Shell And Tube Heat Exchanger",IF(D130=18,"Plate Heat Exchange",IF(D130=19,"Evaporator","Turbine")))))))))))))))))))</f>
        <v>Watertube Boiler</v>
      </c>
      <c r="F130" s="2">
        <f t="shared" ref="F130:F193" ca="1" si="38">RANDBETWEEN(1,5)</f>
        <v>3</v>
      </c>
      <c r="G130" t="str">
        <f t="shared" ref="G130:G193" ca="1" si="39">IF(F130=1,"Sign of Corrosion",IF(F130=2,"No Issue seen",IF(F130=3,"High Corrosion",IF(F130=4,"Equipment deformation Seen","NA"))))</f>
        <v>High Corrosion</v>
      </c>
      <c r="H130" s="1">
        <f t="shared" ref="H130:H193" ca="1" si="40">RANDBETWEEN(39130,43145)</f>
        <v>40762</v>
      </c>
      <c r="I130" t="str">
        <f t="shared" ref="I130:I193" ca="1" si="41">IF(G130="Sign of Corrosion","Maintenance",IF(G130="High Corrosion","Retrofitment",IF(G130="Equipment deformation seen","Replacement","NA")))</f>
        <v>Retrofitment</v>
      </c>
      <c r="J130">
        <f t="shared" ref="J130:J193" ca="1" si="42">RANDBETWEEN(1,5)</f>
        <v>2</v>
      </c>
      <c r="K130" t="str">
        <f t="shared" ref="K130:K193" ca="1" si="43">IF(J130=1,"Atmospheric", IF(J130=2,"Pitting", IF(J130=3,"Stress", IF(J130=4,"Erosion", "Fatigue"))))</f>
        <v>Pitting</v>
      </c>
      <c r="L130" t="s">
        <v>11</v>
      </c>
      <c r="M130" s="6">
        <f t="shared" ca="1" si="32"/>
        <v>26</v>
      </c>
      <c r="N130" s="3" t="s">
        <v>12</v>
      </c>
      <c r="O130" s="3" t="s">
        <v>13</v>
      </c>
      <c r="P130" s="6">
        <f t="shared" ca="1" si="33"/>
        <v>23</v>
      </c>
      <c r="Q130" s="3" t="s">
        <v>14</v>
      </c>
      <c r="R130" s="3" t="str">
        <f t="shared" ref="R130:R193" ca="1" si="44">_xlfn.CONCAT(K130," ",L130," ",M130," ",N130," ",E130," ",O130," ",P130," ",Q130)</f>
        <v>Pitting corrosion was found with 26 % degradation of  Watertube Boiler on 23 % of surface area</v>
      </c>
      <c r="S130">
        <f t="shared" ref="S130:S193" ca="1" si="45">IF(G130="No Issue seen",0,IF(G130="Sign of Corrosion",RANDBETWEEN(1,10),IF(G130="High Corrosion",RANDBETWEEN(10,100),RANDBETWEEN(100,600))))</f>
        <v>14</v>
      </c>
      <c r="T130">
        <f t="shared" ref="T130:T193" ca="1" si="46">RANDBETWEEN(1,3)</f>
        <v>2</v>
      </c>
      <c r="U130" t="str">
        <f t="shared" ref="U130:U193" ca="1" si="47">IF(T130=3,"High",IF(T130=2,"Medium","Low"))</f>
        <v>Medium</v>
      </c>
      <c r="V130" s="1">
        <f t="shared" ref="V130:V193" ca="1" si="48">45110+RANDBETWEEN(20,100)</f>
        <v>45135</v>
      </c>
    </row>
    <row r="131" spans="2:22" x14ac:dyDescent="0.35">
      <c r="B131" s="1">
        <f t="shared" ca="1" si="34"/>
        <v>36321</v>
      </c>
      <c r="C131" s="1">
        <f t="shared" ca="1" si="35"/>
        <v>43681</v>
      </c>
      <c r="D131" s="2">
        <f t="shared" ca="1" si="36"/>
        <v>16</v>
      </c>
      <c r="E131" s="1" t="str">
        <f t="shared" ca="1" si="37"/>
        <v>Finned Tube Heat Exchanger</v>
      </c>
      <c r="F131" s="2">
        <f t="shared" ca="1" si="38"/>
        <v>1</v>
      </c>
      <c r="G131" t="str">
        <f t="shared" ca="1" si="39"/>
        <v>Sign of Corrosion</v>
      </c>
      <c r="H131" s="1">
        <f t="shared" ca="1" si="40"/>
        <v>42989</v>
      </c>
      <c r="I131" t="str">
        <f t="shared" ca="1" si="41"/>
        <v>Maintenance</v>
      </c>
      <c r="J131">
        <f t="shared" ca="1" si="42"/>
        <v>4</v>
      </c>
      <c r="K131" t="str">
        <f t="shared" ca="1" si="43"/>
        <v>Erosion</v>
      </c>
      <c r="L131" t="s">
        <v>11</v>
      </c>
      <c r="M131" s="6">
        <f t="shared" ref="M131:M194" ca="1" si="49">IF(G131="Equipment deformation Seen",RANDBETWEEN(40,60),IF(G131="High Corrosion",RANDBETWEEN(25,40),IF(G131="Sign of Corrosion",RANDBETWEEN(5,25),"0")))</f>
        <v>18</v>
      </c>
      <c r="N131" s="3" t="s">
        <v>12</v>
      </c>
      <c r="O131" s="3" t="s">
        <v>13</v>
      </c>
      <c r="P131" s="6">
        <f t="shared" ref="P131:P194" ca="1" si="50">IF(AND(M131&gt;1,M131&lt;25),RANDBETWEEN(5,20),IF(AND(M131&gt;25,M131&lt;35),RANDBETWEEN(20,45),IF(AND(M131&gt;35,M131&lt;70),RANDBETWEEN(45,60),0)))</f>
        <v>7</v>
      </c>
      <c r="Q131" s="3" t="s">
        <v>14</v>
      </c>
      <c r="R131" s="3" t="str">
        <f t="shared" ca="1" si="44"/>
        <v>Erosion corrosion was found with 18 % degradation of  Finned Tube Heat Exchanger on 7 % of surface area</v>
      </c>
      <c r="S131">
        <f t="shared" ca="1" si="45"/>
        <v>7</v>
      </c>
      <c r="T131">
        <f t="shared" ca="1" si="46"/>
        <v>2</v>
      </c>
      <c r="U131" t="str">
        <f t="shared" ca="1" si="47"/>
        <v>Medium</v>
      </c>
      <c r="V131" s="1">
        <f t="shared" ca="1" si="48"/>
        <v>45185</v>
      </c>
    </row>
    <row r="132" spans="2:22" x14ac:dyDescent="0.35">
      <c r="B132" s="1">
        <f t="shared" ca="1" si="34"/>
        <v>36682</v>
      </c>
      <c r="C132" s="1">
        <f t="shared" ca="1" si="35"/>
        <v>45034</v>
      </c>
      <c r="D132" s="2">
        <f t="shared" ca="1" si="36"/>
        <v>10</v>
      </c>
      <c r="E132" s="1" t="str">
        <f t="shared" ca="1" si="37"/>
        <v>Storage Tank 1000 bbl</v>
      </c>
      <c r="F132" s="2">
        <f t="shared" ca="1" si="38"/>
        <v>3</v>
      </c>
      <c r="G132" t="str">
        <f t="shared" ca="1" si="39"/>
        <v>High Corrosion</v>
      </c>
      <c r="H132" s="1">
        <f t="shared" ca="1" si="40"/>
        <v>41355</v>
      </c>
      <c r="I132" t="str">
        <f t="shared" ca="1" si="41"/>
        <v>Retrofitment</v>
      </c>
      <c r="J132">
        <f t="shared" ca="1" si="42"/>
        <v>1</v>
      </c>
      <c r="K132" t="str">
        <f t="shared" ca="1" si="43"/>
        <v>Atmospheric</v>
      </c>
      <c r="L132" t="s">
        <v>11</v>
      </c>
      <c r="M132" s="6">
        <f t="shared" ca="1" si="49"/>
        <v>25</v>
      </c>
      <c r="N132" s="3" t="s">
        <v>12</v>
      </c>
      <c r="O132" s="3" t="s">
        <v>13</v>
      </c>
      <c r="P132" s="6">
        <f t="shared" ca="1" si="50"/>
        <v>0</v>
      </c>
      <c r="Q132" s="3" t="s">
        <v>14</v>
      </c>
      <c r="R132" s="3" t="str">
        <f t="shared" ca="1" si="44"/>
        <v>Atmospheric corrosion was found with 25 % degradation of  Storage Tank 1000 bbl on 0 % of surface area</v>
      </c>
      <c r="S132">
        <f t="shared" ca="1" si="45"/>
        <v>94</v>
      </c>
      <c r="T132">
        <f t="shared" ca="1" si="46"/>
        <v>2</v>
      </c>
      <c r="U132" t="str">
        <f t="shared" ca="1" si="47"/>
        <v>Medium</v>
      </c>
      <c r="V132" s="1">
        <f t="shared" ca="1" si="48"/>
        <v>45168</v>
      </c>
    </row>
    <row r="133" spans="2:22" x14ac:dyDescent="0.35">
      <c r="B133" s="1">
        <f t="shared" ca="1" si="34"/>
        <v>36915</v>
      </c>
      <c r="C133" s="1">
        <f t="shared" ca="1" si="35"/>
        <v>43368</v>
      </c>
      <c r="D133" s="2">
        <f t="shared" ca="1" si="36"/>
        <v>11</v>
      </c>
      <c r="E133" s="1" t="str">
        <f t="shared" ca="1" si="37"/>
        <v>Storage Tank 500 bbl</v>
      </c>
      <c r="F133" s="2">
        <f t="shared" ca="1" si="38"/>
        <v>2</v>
      </c>
      <c r="G133" t="str">
        <f t="shared" ca="1" si="39"/>
        <v>No Issue seen</v>
      </c>
      <c r="H133" s="1">
        <f t="shared" ca="1" si="40"/>
        <v>42413</v>
      </c>
      <c r="I133" t="str">
        <f t="shared" ca="1" si="41"/>
        <v>NA</v>
      </c>
      <c r="J133">
        <f t="shared" ca="1" si="42"/>
        <v>1</v>
      </c>
      <c r="K133" t="str">
        <f t="shared" ca="1" si="43"/>
        <v>Atmospheric</v>
      </c>
      <c r="L133" t="s">
        <v>11</v>
      </c>
      <c r="M133" s="6" t="str">
        <f t="shared" ca="1" si="49"/>
        <v>0</v>
      </c>
      <c r="N133" s="3" t="s">
        <v>12</v>
      </c>
      <c r="O133" s="3" t="s">
        <v>13</v>
      </c>
      <c r="P133" s="6">
        <f t="shared" ca="1" si="50"/>
        <v>0</v>
      </c>
      <c r="Q133" s="3" t="s">
        <v>14</v>
      </c>
      <c r="R133" s="3" t="str">
        <f t="shared" ca="1" si="44"/>
        <v>Atmospheric corrosion was found with 0 % degradation of  Storage Tank 500 bbl on 0 % of surface area</v>
      </c>
      <c r="S133">
        <f t="shared" ca="1" si="45"/>
        <v>0</v>
      </c>
      <c r="T133">
        <f t="shared" ca="1" si="46"/>
        <v>2</v>
      </c>
      <c r="U133" t="str">
        <f t="shared" ca="1" si="47"/>
        <v>Medium</v>
      </c>
      <c r="V133" s="1">
        <f t="shared" ca="1" si="48"/>
        <v>45182</v>
      </c>
    </row>
    <row r="134" spans="2:22" x14ac:dyDescent="0.35">
      <c r="B134" s="1">
        <f t="shared" ca="1" si="34"/>
        <v>36790</v>
      </c>
      <c r="C134" s="1">
        <f t="shared" ca="1" si="35"/>
        <v>44951</v>
      </c>
      <c r="D134" s="2">
        <f t="shared" ca="1" si="36"/>
        <v>5</v>
      </c>
      <c r="E134" s="1" t="str">
        <f t="shared" ca="1" si="37"/>
        <v>Firetube Boiler</v>
      </c>
      <c r="F134" s="2">
        <f t="shared" ca="1" si="38"/>
        <v>4</v>
      </c>
      <c r="G134" t="str">
        <f t="shared" ca="1" si="39"/>
        <v>Equipment deformation Seen</v>
      </c>
      <c r="H134" s="1">
        <f t="shared" ca="1" si="40"/>
        <v>40976</v>
      </c>
      <c r="I134" t="str">
        <f t="shared" ca="1" si="41"/>
        <v>Replacement</v>
      </c>
      <c r="J134">
        <f t="shared" ca="1" si="42"/>
        <v>1</v>
      </c>
      <c r="K134" t="str">
        <f t="shared" ca="1" si="43"/>
        <v>Atmospheric</v>
      </c>
      <c r="L134" t="s">
        <v>11</v>
      </c>
      <c r="M134" s="6">
        <f t="shared" ca="1" si="49"/>
        <v>58</v>
      </c>
      <c r="N134" s="3" t="s">
        <v>12</v>
      </c>
      <c r="O134" s="3" t="s">
        <v>13</v>
      </c>
      <c r="P134" s="6">
        <f t="shared" ca="1" si="50"/>
        <v>59</v>
      </c>
      <c r="Q134" s="3" t="s">
        <v>14</v>
      </c>
      <c r="R134" s="3" t="str">
        <f t="shared" ca="1" si="44"/>
        <v>Atmospheric corrosion was found with 58 % degradation of  Firetube Boiler on 59 % of surface area</v>
      </c>
      <c r="S134">
        <f t="shared" ca="1" si="45"/>
        <v>287</v>
      </c>
      <c r="T134">
        <f t="shared" ca="1" si="46"/>
        <v>3</v>
      </c>
      <c r="U134" t="str">
        <f t="shared" ca="1" si="47"/>
        <v>High</v>
      </c>
      <c r="V134" s="1">
        <f t="shared" ca="1" si="48"/>
        <v>45181</v>
      </c>
    </row>
    <row r="135" spans="2:22" x14ac:dyDescent="0.35">
      <c r="B135" s="1">
        <f t="shared" ca="1" si="34"/>
        <v>36198</v>
      </c>
      <c r="C135" s="1">
        <f t="shared" ca="1" si="35"/>
        <v>45048</v>
      </c>
      <c r="D135" s="2">
        <f t="shared" ca="1" si="36"/>
        <v>4</v>
      </c>
      <c r="E135" s="1" t="str">
        <f t="shared" ca="1" si="37"/>
        <v>Check Valve</v>
      </c>
      <c r="F135" s="2">
        <f t="shared" ca="1" si="38"/>
        <v>4</v>
      </c>
      <c r="G135" t="str">
        <f t="shared" ca="1" si="39"/>
        <v>Equipment deformation Seen</v>
      </c>
      <c r="H135" s="1">
        <f t="shared" ca="1" si="40"/>
        <v>41471</v>
      </c>
      <c r="I135" t="str">
        <f t="shared" ca="1" si="41"/>
        <v>Replacement</v>
      </c>
      <c r="J135">
        <f t="shared" ca="1" si="42"/>
        <v>5</v>
      </c>
      <c r="K135" t="str">
        <f t="shared" ca="1" si="43"/>
        <v>Fatigue</v>
      </c>
      <c r="L135" t="s">
        <v>11</v>
      </c>
      <c r="M135" s="6">
        <f t="shared" ca="1" si="49"/>
        <v>49</v>
      </c>
      <c r="N135" s="3" t="s">
        <v>12</v>
      </c>
      <c r="O135" s="3" t="s">
        <v>13</v>
      </c>
      <c r="P135" s="6">
        <f t="shared" ca="1" si="50"/>
        <v>53</v>
      </c>
      <c r="Q135" s="3" t="s">
        <v>14</v>
      </c>
      <c r="R135" s="3" t="str">
        <f t="shared" ca="1" si="44"/>
        <v>Fatigue corrosion was found with 49 % degradation of  Check Valve on 53 % of surface area</v>
      </c>
      <c r="S135">
        <f t="shared" ca="1" si="45"/>
        <v>354</v>
      </c>
      <c r="T135">
        <f t="shared" ca="1" si="46"/>
        <v>3</v>
      </c>
      <c r="U135" t="str">
        <f t="shared" ca="1" si="47"/>
        <v>High</v>
      </c>
      <c r="V135" s="1">
        <f t="shared" ca="1" si="48"/>
        <v>45185</v>
      </c>
    </row>
    <row r="136" spans="2:22" x14ac:dyDescent="0.35">
      <c r="B136" s="1">
        <f t="shared" ca="1" si="34"/>
        <v>36561</v>
      </c>
      <c r="C136" s="1">
        <f t="shared" ca="1" si="35"/>
        <v>44591</v>
      </c>
      <c r="D136" s="2">
        <f t="shared" ca="1" si="36"/>
        <v>10</v>
      </c>
      <c r="E136" s="1" t="str">
        <f t="shared" ca="1" si="37"/>
        <v>Storage Tank 1000 bbl</v>
      </c>
      <c r="F136" s="2">
        <f t="shared" ca="1" si="38"/>
        <v>5</v>
      </c>
      <c r="G136" t="str">
        <f t="shared" ca="1" si="39"/>
        <v>NA</v>
      </c>
      <c r="H136" s="1">
        <f t="shared" ca="1" si="40"/>
        <v>41151</v>
      </c>
      <c r="I136" t="str">
        <f t="shared" ca="1" si="41"/>
        <v>NA</v>
      </c>
      <c r="J136">
        <f t="shared" ca="1" si="42"/>
        <v>1</v>
      </c>
      <c r="K136" t="str">
        <f t="shared" ca="1" si="43"/>
        <v>Atmospheric</v>
      </c>
      <c r="L136" t="s">
        <v>11</v>
      </c>
      <c r="M136" s="6" t="str">
        <f t="shared" ca="1" si="49"/>
        <v>0</v>
      </c>
      <c r="N136" s="3" t="s">
        <v>12</v>
      </c>
      <c r="O136" s="3" t="s">
        <v>13</v>
      </c>
      <c r="P136" s="6">
        <f t="shared" ca="1" si="50"/>
        <v>0</v>
      </c>
      <c r="Q136" s="3" t="s">
        <v>14</v>
      </c>
      <c r="R136" s="3" t="str">
        <f t="shared" ca="1" si="44"/>
        <v>Atmospheric corrosion was found with 0 % degradation of  Storage Tank 1000 bbl on 0 % of surface area</v>
      </c>
      <c r="S136">
        <f t="shared" ca="1" si="45"/>
        <v>519</v>
      </c>
      <c r="T136">
        <f t="shared" ca="1" si="46"/>
        <v>3</v>
      </c>
      <c r="U136" t="str">
        <f t="shared" ca="1" si="47"/>
        <v>High</v>
      </c>
      <c r="V136" s="1">
        <f t="shared" ca="1" si="48"/>
        <v>45168</v>
      </c>
    </row>
    <row r="137" spans="2:22" x14ac:dyDescent="0.35">
      <c r="B137" s="1">
        <f t="shared" ca="1" si="34"/>
        <v>37065</v>
      </c>
      <c r="C137" s="1">
        <f t="shared" ca="1" si="35"/>
        <v>43909</v>
      </c>
      <c r="D137" s="2">
        <f t="shared" ca="1" si="36"/>
        <v>2</v>
      </c>
      <c r="E137" s="1" t="str">
        <f t="shared" ca="1" si="37"/>
        <v>4 inch pipe</v>
      </c>
      <c r="F137" s="2">
        <f t="shared" ca="1" si="38"/>
        <v>2</v>
      </c>
      <c r="G137" t="str">
        <f t="shared" ca="1" si="39"/>
        <v>No Issue seen</v>
      </c>
      <c r="H137" s="1">
        <f t="shared" ca="1" si="40"/>
        <v>41310</v>
      </c>
      <c r="I137" t="str">
        <f t="shared" ca="1" si="41"/>
        <v>NA</v>
      </c>
      <c r="J137">
        <f t="shared" ca="1" si="42"/>
        <v>4</v>
      </c>
      <c r="K137" t="str">
        <f t="shared" ca="1" si="43"/>
        <v>Erosion</v>
      </c>
      <c r="L137" t="s">
        <v>11</v>
      </c>
      <c r="M137" s="6" t="str">
        <f t="shared" ca="1" si="49"/>
        <v>0</v>
      </c>
      <c r="N137" s="3" t="s">
        <v>12</v>
      </c>
      <c r="O137" s="3" t="s">
        <v>13</v>
      </c>
      <c r="P137" s="6">
        <f t="shared" ca="1" si="50"/>
        <v>0</v>
      </c>
      <c r="Q137" s="3" t="s">
        <v>14</v>
      </c>
      <c r="R137" s="3" t="str">
        <f t="shared" ca="1" si="44"/>
        <v>Erosion corrosion was found with 0 % degradation of  4 inch pipe on 0 % of surface area</v>
      </c>
      <c r="S137">
        <f t="shared" ca="1" si="45"/>
        <v>0</v>
      </c>
      <c r="T137">
        <f t="shared" ca="1" si="46"/>
        <v>1</v>
      </c>
      <c r="U137" t="str">
        <f t="shared" ca="1" si="47"/>
        <v>Low</v>
      </c>
      <c r="V137" s="1">
        <f t="shared" ca="1" si="48"/>
        <v>45165</v>
      </c>
    </row>
    <row r="138" spans="2:22" x14ac:dyDescent="0.35">
      <c r="B138" s="1">
        <f t="shared" ca="1" si="34"/>
        <v>36331</v>
      </c>
      <c r="C138" s="1">
        <f t="shared" ca="1" si="35"/>
        <v>43562</v>
      </c>
      <c r="D138" s="2">
        <f t="shared" ca="1" si="36"/>
        <v>13</v>
      </c>
      <c r="E138" s="1" t="str">
        <f t="shared" ca="1" si="37"/>
        <v>Storage Tank 10000 bbl</v>
      </c>
      <c r="F138" s="2">
        <f t="shared" ca="1" si="38"/>
        <v>1</v>
      </c>
      <c r="G138" t="str">
        <f t="shared" ca="1" si="39"/>
        <v>Sign of Corrosion</v>
      </c>
      <c r="H138" s="1">
        <f t="shared" ca="1" si="40"/>
        <v>41156</v>
      </c>
      <c r="I138" t="str">
        <f t="shared" ca="1" si="41"/>
        <v>Maintenance</v>
      </c>
      <c r="J138">
        <f t="shared" ca="1" si="42"/>
        <v>3</v>
      </c>
      <c r="K138" t="str">
        <f t="shared" ca="1" si="43"/>
        <v>Stress</v>
      </c>
      <c r="L138" t="s">
        <v>11</v>
      </c>
      <c r="M138" s="6">
        <f t="shared" ca="1" si="49"/>
        <v>15</v>
      </c>
      <c r="N138" s="3" t="s">
        <v>12</v>
      </c>
      <c r="O138" s="3" t="s">
        <v>13</v>
      </c>
      <c r="P138" s="6">
        <f t="shared" ca="1" si="50"/>
        <v>5</v>
      </c>
      <c r="Q138" s="3" t="s">
        <v>14</v>
      </c>
      <c r="R138" s="3" t="str">
        <f t="shared" ca="1" si="44"/>
        <v>Stress corrosion was found with 15 % degradation of  Storage Tank 10000 bbl on 5 % of surface area</v>
      </c>
      <c r="S138">
        <f t="shared" ca="1" si="45"/>
        <v>10</v>
      </c>
      <c r="T138">
        <f t="shared" ca="1" si="46"/>
        <v>3</v>
      </c>
      <c r="U138" t="str">
        <f t="shared" ca="1" si="47"/>
        <v>High</v>
      </c>
      <c r="V138" s="1">
        <f t="shared" ca="1" si="48"/>
        <v>45190</v>
      </c>
    </row>
    <row r="139" spans="2:22" x14ac:dyDescent="0.35">
      <c r="B139" s="1">
        <f t="shared" ca="1" si="34"/>
        <v>36684</v>
      </c>
      <c r="C139" s="1">
        <f t="shared" ca="1" si="35"/>
        <v>43786</v>
      </c>
      <c r="D139" s="2">
        <f t="shared" ca="1" si="36"/>
        <v>10</v>
      </c>
      <c r="E139" s="1" t="str">
        <f t="shared" ca="1" si="37"/>
        <v>Storage Tank 1000 bbl</v>
      </c>
      <c r="F139" s="2">
        <f t="shared" ca="1" si="38"/>
        <v>4</v>
      </c>
      <c r="G139" t="str">
        <f t="shared" ca="1" si="39"/>
        <v>Equipment deformation Seen</v>
      </c>
      <c r="H139" s="1">
        <f t="shared" ca="1" si="40"/>
        <v>40539</v>
      </c>
      <c r="I139" t="str">
        <f t="shared" ca="1" si="41"/>
        <v>Replacement</v>
      </c>
      <c r="J139">
        <f t="shared" ca="1" si="42"/>
        <v>2</v>
      </c>
      <c r="K139" t="str">
        <f t="shared" ca="1" si="43"/>
        <v>Pitting</v>
      </c>
      <c r="L139" t="s">
        <v>11</v>
      </c>
      <c r="M139" s="6">
        <f t="shared" ca="1" si="49"/>
        <v>47</v>
      </c>
      <c r="N139" s="3" t="s">
        <v>12</v>
      </c>
      <c r="O139" s="3" t="s">
        <v>13</v>
      </c>
      <c r="P139" s="6">
        <f t="shared" ca="1" si="50"/>
        <v>46</v>
      </c>
      <c r="Q139" s="3" t="s">
        <v>14</v>
      </c>
      <c r="R139" s="3" t="str">
        <f t="shared" ca="1" si="44"/>
        <v>Pitting corrosion was found with 47 % degradation of  Storage Tank 1000 bbl on 46 % of surface area</v>
      </c>
      <c r="S139">
        <f t="shared" ca="1" si="45"/>
        <v>213</v>
      </c>
      <c r="T139">
        <f t="shared" ca="1" si="46"/>
        <v>3</v>
      </c>
      <c r="U139" t="str">
        <f t="shared" ca="1" si="47"/>
        <v>High</v>
      </c>
      <c r="V139" s="1">
        <f t="shared" ca="1" si="48"/>
        <v>45204</v>
      </c>
    </row>
    <row r="140" spans="2:22" x14ac:dyDescent="0.35">
      <c r="B140" s="1">
        <f t="shared" ca="1" si="34"/>
        <v>37085</v>
      </c>
      <c r="C140" s="1">
        <f t="shared" ca="1" si="35"/>
        <v>44081</v>
      </c>
      <c r="D140" s="2">
        <f t="shared" ca="1" si="36"/>
        <v>19</v>
      </c>
      <c r="E140" s="1" t="str">
        <f t="shared" ca="1" si="37"/>
        <v>Evaporator</v>
      </c>
      <c r="F140" s="2">
        <f t="shared" ca="1" si="38"/>
        <v>1</v>
      </c>
      <c r="G140" t="str">
        <f t="shared" ca="1" si="39"/>
        <v>Sign of Corrosion</v>
      </c>
      <c r="H140" s="1">
        <f t="shared" ca="1" si="40"/>
        <v>41932</v>
      </c>
      <c r="I140" t="str">
        <f t="shared" ca="1" si="41"/>
        <v>Maintenance</v>
      </c>
      <c r="J140">
        <f t="shared" ca="1" si="42"/>
        <v>3</v>
      </c>
      <c r="K140" t="str">
        <f t="shared" ca="1" si="43"/>
        <v>Stress</v>
      </c>
      <c r="L140" t="s">
        <v>11</v>
      </c>
      <c r="M140" s="6">
        <f t="shared" ca="1" si="49"/>
        <v>25</v>
      </c>
      <c r="N140" s="3" t="s">
        <v>12</v>
      </c>
      <c r="O140" s="3" t="s">
        <v>13</v>
      </c>
      <c r="P140" s="6">
        <f t="shared" ca="1" si="50"/>
        <v>0</v>
      </c>
      <c r="Q140" s="3" t="s">
        <v>14</v>
      </c>
      <c r="R140" s="3" t="str">
        <f t="shared" ca="1" si="44"/>
        <v>Stress corrosion was found with 25 % degradation of  Evaporator on 0 % of surface area</v>
      </c>
      <c r="S140">
        <f t="shared" ca="1" si="45"/>
        <v>4</v>
      </c>
      <c r="T140">
        <f t="shared" ca="1" si="46"/>
        <v>3</v>
      </c>
      <c r="U140" t="str">
        <f t="shared" ca="1" si="47"/>
        <v>High</v>
      </c>
      <c r="V140" s="1">
        <f t="shared" ca="1" si="48"/>
        <v>45194</v>
      </c>
    </row>
    <row r="141" spans="2:22" x14ac:dyDescent="0.35">
      <c r="B141" s="1">
        <f t="shared" ca="1" si="34"/>
        <v>36970</v>
      </c>
      <c r="C141" s="1">
        <f t="shared" ca="1" si="35"/>
        <v>44847</v>
      </c>
      <c r="D141" s="2">
        <f t="shared" ca="1" si="36"/>
        <v>19</v>
      </c>
      <c r="E141" s="1" t="str">
        <f t="shared" ca="1" si="37"/>
        <v>Evaporator</v>
      </c>
      <c r="F141" s="2">
        <f t="shared" ca="1" si="38"/>
        <v>3</v>
      </c>
      <c r="G141" t="str">
        <f t="shared" ca="1" si="39"/>
        <v>High Corrosion</v>
      </c>
      <c r="H141" s="1">
        <f t="shared" ca="1" si="40"/>
        <v>40154</v>
      </c>
      <c r="I141" t="str">
        <f t="shared" ca="1" si="41"/>
        <v>Retrofitment</v>
      </c>
      <c r="J141">
        <f t="shared" ca="1" si="42"/>
        <v>3</v>
      </c>
      <c r="K141" t="str">
        <f t="shared" ca="1" si="43"/>
        <v>Stress</v>
      </c>
      <c r="L141" t="s">
        <v>11</v>
      </c>
      <c r="M141" s="6">
        <f t="shared" ca="1" si="49"/>
        <v>39</v>
      </c>
      <c r="N141" s="3" t="s">
        <v>12</v>
      </c>
      <c r="O141" s="3" t="s">
        <v>13</v>
      </c>
      <c r="P141" s="6">
        <f t="shared" ca="1" si="50"/>
        <v>54</v>
      </c>
      <c r="Q141" s="3" t="s">
        <v>14</v>
      </c>
      <c r="R141" s="3" t="str">
        <f t="shared" ca="1" si="44"/>
        <v>Stress corrosion was found with 39 % degradation of  Evaporator on 54 % of surface area</v>
      </c>
      <c r="S141">
        <f t="shared" ca="1" si="45"/>
        <v>52</v>
      </c>
      <c r="T141">
        <f t="shared" ca="1" si="46"/>
        <v>1</v>
      </c>
      <c r="U141" t="str">
        <f t="shared" ca="1" si="47"/>
        <v>Low</v>
      </c>
      <c r="V141" s="1">
        <f t="shared" ca="1" si="48"/>
        <v>45148</v>
      </c>
    </row>
    <row r="142" spans="2:22" x14ac:dyDescent="0.35">
      <c r="B142" s="1">
        <f t="shared" ca="1" si="34"/>
        <v>36223</v>
      </c>
      <c r="C142" s="1">
        <f t="shared" ca="1" si="35"/>
        <v>43679</v>
      </c>
      <c r="D142" s="2">
        <f t="shared" ca="1" si="36"/>
        <v>14</v>
      </c>
      <c r="E142" s="1" t="str">
        <f t="shared" ca="1" si="37"/>
        <v>Centrifugal Pump</v>
      </c>
      <c r="F142" s="2">
        <f t="shared" ca="1" si="38"/>
        <v>4</v>
      </c>
      <c r="G142" t="str">
        <f t="shared" ca="1" si="39"/>
        <v>Equipment deformation Seen</v>
      </c>
      <c r="H142" s="1">
        <f t="shared" ca="1" si="40"/>
        <v>41823</v>
      </c>
      <c r="I142" t="str">
        <f t="shared" ca="1" si="41"/>
        <v>Replacement</v>
      </c>
      <c r="J142">
        <f t="shared" ca="1" si="42"/>
        <v>5</v>
      </c>
      <c r="K142" t="str">
        <f t="shared" ca="1" si="43"/>
        <v>Fatigue</v>
      </c>
      <c r="L142" t="s">
        <v>11</v>
      </c>
      <c r="M142" s="6">
        <f t="shared" ca="1" si="49"/>
        <v>50</v>
      </c>
      <c r="N142" s="3" t="s">
        <v>12</v>
      </c>
      <c r="O142" s="3" t="s">
        <v>13</v>
      </c>
      <c r="P142" s="6">
        <f t="shared" ca="1" si="50"/>
        <v>50</v>
      </c>
      <c r="Q142" s="3" t="s">
        <v>14</v>
      </c>
      <c r="R142" s="3" t="str">
        <f t="shared" ca="1" si="44"/>
        <v>Fatigue corrosion was found with 50 % degradation of  Centrifugal Pump on 50 % of surface area</v>
      </c>
      <c r="S142">
        <f t="shared" ca="1" si="45"/>
        <v>379</v>
      </c>
      <c r="T142">
        <f t="shared" ca="1" si="46"/>
        <v>3</v>
      </c>
      <c r="U142" t="str">
        <f t="shared" ca="1" si="47"/>
        <v>High</v>
      </c>
      <c r="V142" s="1">
        <f t="shared" ca="1" si="48"/>
        <v>45182</v>
      </c>
    </row>
    <row r="143" spans="2:22" x14ac:dyDescent="0.35">
      <c r="B143" s="1">
        <f t="shared" ca="1" si="34"/>
        <v>36548</v>
      </c>
      <c r="C143" s="1">
        <f t="shared" ca="1" si="35"/>
        <v>43351</v>
      </c>
      <c r="D143" s="2">
        <f t="shared" ca="1" si="36"/>
        <v>17</v>
      </c>
      <c r="E143" s="1" t="str">
        <f t="shared" ca="1" si="37"/>
        <v>Shell And Tube Heat Exchanger</v>
      </c>
      <c r="F143" s="2">
        <f t="shared" ca="1" si="38"/>
        <v>1</v>
      </c>
      <c r="G143" t="str">
        <f t="shared" ca="1" si="39"/>
        <v>Sign of Corrosion</v>
      </c>
      <c r="H143" s="1">
        <f t="shared" ca="1" si="40"/>
        <v>41943</v>
      </c>
      <c r="I143" t="str">
        <f t="shared" ca="1" si="41"/>
        <v>Maintenance</v>
      </c>
      <c r="J143">
        <f t="shared" ca="1" si="42"/>
        <v>5</v>
      </c>
      <c r="K143" t="str">
        <f t="shared" ca="1" si="43"/>
        <v>Fatigue</v>
      </c>
      <c r="L143" t="s">
        <v>11</v>
      </c>
      <c r="M143" s="6">
        <f t="shared" ca="1" si="49"/>
        <v>5</v>
      </c>
      <c r="N143" s="3" t="s">
        <v>12</v>
      </c>
      <c r="O143" s="3" t="s">
        <v>13</v>
      </c>
      <c r="P143" s="6">
        <f t="shared" ca="1" si="50"/>
        <v>8</v>
      </c>
      <c r="Q143" s="3" t="s">
        <v>14</v>
      </c>
      <c r="R143" s="3" t="str">
        <f t="shared" ca="1" si="44"/>
        <v>Fatigue corrosion was found with 5 % degradation of  Shell And Tube Heat Exchanger on 8 % of surface area</v>
      </c>
      <c r="S143">
        <f t="shared" ca="1" si="45"/>
        <v>5</v>
      </c>
      <c r="T143">
        <f t="shared" ca="1" si="46"/>
        <v>3</v>
      </c>
      <c r="U143" t="str">
        <f t="shared" ca="1" si="47"/>
        <v>High</v>
      </c>
      <c r="V143" s="1">
        <f t="shared" ca="1" si="48"/>
        <v>45146</v>
      </c>
    </row>
    <row r="144" spans="2:22" x14ac:dyDescent="0.35">
      <c r="B144" s="1">
        <f t="shared" ca="1" si="34"/>
        <v>36901</v>
      </c>
      <c r="C144" s="1">
        <f t="shared" ca="1" si="35"/>
        <v>44714</v>
      </c>
      <c r="D144" s="2">
        <f t="shared" ca="1" si="36"/>
        <v>16</v>
      </c>
      <c r="E144" s="1" t="str">
        <f t="shared" ca="1" si="37"/>
        <v>Finned Tube Heat Exchanger</v>
      </c>
      <c r="F144" s="2">
        <f t="shared" ca="1" si="38"/>
        <v>3</v>
      </c>
      <c r="G144" t="str">
        <f t="shared" ca="1" si="39"/>
        <v>High Corrosion</v>
      </c>
      <c r="H144" s="1">
        <f t="shared" ca="1" si="40"/>
        <v>41504</v>
      </c>
      <c r="I144" t="str">
        <f t="shared" ca="1" si="41"/>
        <v>Retrofitment</v>
      </c>
      <c r="J144">
        <f t="shared" ca="1" si="42"/>
        <v>4</v>
      </c>
      <c r="K144" t="str">
        <f t="shared" ca="1" si="43"/>
        <v>Erosion</v>
      </c>
      <c r="L144" t="s">
        <v>11</v>
      </c>
      <c r="M144" s="6">
        <f t="shared" ca="1" si="49"/>
        <v>25</v>
      </c>
      <c r="N144" s="3" t="s">
        <v>12</v>
      </c>
      <c r="O144" s="3" t="s">
        <v>13</v>
      </c>
      <c r="P144" s="6">
        <f t="shared" ca="1" si="50"/>
        <v>0</v>
      </c>
      <c r="Q144" s="3" t="s">
        <v>14</v>
      </c>
      <c r="R144" s="3" t="str">
        <f t="shared" ca="1" si="44"/>
        <v>Erosion corrosion was found with 25 % degradation of  Finned Tube Heat Exchanger on 0 % of surface area</v>
      </c>
      <c r="S144">
        <f t="shared" ca="1" si="45"/>
        <v>56</v>
      </c>
      <c r="T144">
        <f t="shared" ca="1" si="46"/>
        <v>1</v>
      </c>
      <c r="U144" t="str">
        <f t="shared" ca="1" si="47"/>
        <v>Low</v>
      </c>
      <c r="V144" s="1">
        <f t="shared" ca="1" si="48"/>
        <v>45188</v>
      </c>
    </row>
    <row r="145" spans="2:22" x14ac:dyDescent="0.35">
      <c r="B145" s="1">
        <f t="shared" ca="1" si="34"/>
        <v>36647</v>
      </c>
      <c r="C145" s="1">
        <f t="shared" ca="1" si="35"/>
        <v>43813</v>
      </c>
      <c r="D145" s="2">
        <f t="shared" ca="1" si="36"/>
        <v>20</v>
      </c>
      <c r="E145" s="1" t="str">
        <f t="shared" ca="1" si="37"/>
        <v>Turbine</v>
      </c>
      <c r="F145" s="2">
        <f t="shared" ca="1" si="38"/>
        <v>3</v>
      </c>
      <c r="G145" t="str">
        <f t="shared" ca="1" si="39"/>
        <v>High Corrosion</v>
      </c>
      <c r="H145" s="1">
        <f t="shared" ca="1" si="40"/>
        <v>39473</v>
      </c>
      <c r="I145" t="str">
        <f t="shared" ca="1" si="41"/>
        <v>Retrofitment</v>
      </c>
      <c r="J145">
        <f t="shared" ca="1" si="42"/>
        <v>4</v>
      </c>
      <c r="K145" t="str">
        <f t="shared" ca="1" si="43"/>
        <v>Erosion</v>
      </c>
      <c r="L145" t="s">
        <v>11</v>
      </c>
      <c r="M145" s="6">
        <f t="shared" ca="1" si="49"/>
        <v>31</v>
      </c>
      <c r="N145" s="3" t="s">
        <v>12</v>
      </c>
      <c r="O145" s="3" t="s">
        <v>13</v>
      </c>
      <c r="P145" s="6">
        <f t="shared" ca="1" si="50"/>
        <v>34</v>
      </c>
      <c r="Q145" s="3" t="s">
        <v>14</v>
      </c>
      <c r="R145" s="3" t="str">
        <f t="shared" ca="1" si="44"/>
        <v>Erosion corrosion was found with 31 % degradation of  Turbine on 34 % of surface area</v>
      </c>
      <c r="S145">
        <f t="shared" ca="1" si="45"/>
        <v>22</v>
      </c>
      <c r="T145">
        <f t="shared" ca="1" si="46"/>
        <v>3</v>
      </c>
      <c r="U145" t="str">
        <f t="shared" ca="1" si="47"/>
        <v>High</v>
      </c>
      <c r="V145" s="1">
        <f t="shared" ca="1" si="48"/>
        <v>45149</v>
      </c>
    </row>
    <row r="146" spans="2:22" x14ac:dyDescent="0.35">
      <c r="B146" s="1">
        <f t="shared" ca="1" si="34"/>
        <v>36437</v>
      </c>
      <c r="C146" s="1">
        <f t="shared" ca="1" si="35"/>
        <v>43458</v>
      </c>
      <c r="D146" s="2">
        <f t="shared" ca="1" si="36"/>
        <v>9</v>
      </c>
      <c r="E146" s="1" t="str">
        <f t="shared" ca="1" si="37"/>
        <v>Storage Tank 2000 bbl</v>
      </c>
      <c r="F146" s="2">
        <f t="shared" ca="1" si="38"/>
        <v>4</v>
      </c>
      <c r="G146" t="str">
        <f t="shared" ca="1" si="39"/>
        <v>Equipment deformation Seen</v>
      </c>
      <c r="H146" s="1">
        <f t="shared" ca="1" si="40"/>
        <v>42877</v>
      </c>
      <c r="I146" t="str">
        <f t="shared" ca="1" si="41"/>
        <v>Replacement</v>
      </c>
      <c r="J146">
        <f t="shared" ca="1" si="42"/>
        <v>2</v>
      </c>
      <c r="K146" t="str">
        <f t="shared" ca="1" si="43"/>
        <v>Pitting</v>
      </c>
      <c r="L146" t="s">
        <v>11</v>
      </c>
      <c r="M146" s="6">
        <f t="shared" ca="1" si="49"/>
        <v>41</v>
      </c>
      <c r="N146" s="3" t="s">
        <v>12</v>
      </c>
      <c r="O146" s="3" t="s">
        <v>13</v>
      </c>
      <c r="P146" s="6">
        <f t="shared" ca="1" si="50"/>
        <v>50</v>
      </c>
      <c r="Q146" s="3" t="s">
        <v>14</v>
      </c>
      <c r="R146" s="3" t="str">
        <f t="shared" ca="1" si="44"/>
        <v>Pitting corrosion was found with 41 % degradation of  Storage Tank 2000 bbl on 50 % of surface area</v>
      </c>
      <c r="S146">
        <f t="shared" ca="1" si="45"/>
        <v>438</v>
      </c>
      <c r="T146">
        <f t="shared" ca="1" si="46"/>
        <v>3</v>
      </c>
      <c r="U146" t="str">
        <f t="shared" ca="1" si="47"/>
        <v>High</v>
      </c>
      <c r="V146" s="1">
        <f t="shared" ca="1" si="48"/>
        <v>45133</v>
      </c>
    </row>
    <row r="147" spans="2:22" x14ac:dyDescent="0.35">
      <c r="B147" s="1">
        <f t="shared" ca="1" si="34"/>
        <v>36755</v>
      </c>
      <c r="C147" s="1">
        <f t="shared" ca="1" si="35"/>
        <v>43976</v>
      </c>
      <c r="D147" s="2">
        <f t="shared" ca="1" si="36"/>
        <v>5</v>
      </c>
      <c r="E147" s="1" t="str">
        <f t="shared" ca="1" si="37"/>
        <v>Firetube Boiler</v>
      </c>
      <c r="F147" s="2">
        <f t="shared" ca="1" si="38"/>
        <v>1</v>
      </c>
      <c r="G147" t="str">
        <f t="shared" ca="1" si="39"/>
        <v>Sign of Corrosion</v>
      </c>
      <c r="H147" s="1">
        <f t="shared" ca="1" si="40"/>
        <v>39872</v>
      </c>
      <c r="I147" t="str">
        <f t="shared" ca="1" si="41"/>
        <v>Maintenance</v>
      </c>
      <c r="J147">
        <f t="shared" ca="1" si="42"/>
        <v>2</v>
      </c>
      <c r="K147" t="str">
        <f t="shared" ca="1" si="43"/>
        <v>Pitting</v>
      </c>
      <c r="L147" t="s">
        <v>11</v>
      </c>
      <c r="M147" s="6">
        <f t="shared" ca="1" si="49"/>
        <v>21</v>
      </c>
      <c r="N147" s="3" t="s">
        <v>12</v>
      </c>
      <c r="O147" s="3" t="s">
        <v>13</v>
      </c>
      <c r="P147" s="6">
        <f t="shared" ca="1" si="50"/>
        <v>16</v>
      </c>
      <c r="Q147" s="3" t="s">
        <v>14</v>
      </c>
      <c r="R147" s="3" t="str">
        <f t="shared" ca="1" si="44"/>
        <v>Pitting corrosion was found with 21 % degradation of  Firetube Boiler on 16 % of surface area</v>
      </c>
      <c r="S147">
        <f t="shared" ca="1" si="45"/>
        <v>3</v>
      </c>
      <c r="T147">
        <f t="shared" ca="1" si="46"/>
        <v>3</v>
      </c>
      <c r="U147" t="str">
        <f t="shared" ca="1" si="47"/>
        <v>High</v>
      </c>
      <c r="V147" s="1">
        <f t="shared" ca="1" si="48"/>
        <v>45148</v>
      </c>
    </row>
    <row r="148" spans="2:22" x14ac:dyDescent="0.35">
      <c r="B148" s="1">
        <f t="shared" ca="1" si="34"/>
        <v>36539</v>
      </c>
      <c r="C148" s="1">
        <f t="shared" ca="1" si="35"/>
        <v>44370</v>
      </c>
      <c r="D148" s="2">
        <f t="shared" ca="1" si="36"/>
        <v>10</v>
      </c>
      <c r="E148" s="1" t="str">
        <f t="shared" ca="1" si="37"/>
        <v>Storage Tank 1000 bbl</v>
      </c>
      <c r="F148" s="2">
        <f t="shared" ca="1" si="38"/>
        <v>3</v>
      </c>
      <c r="G148" t="str">
        <f t="shared" ca="1" si="39"/>
        <v>High Corrosion</v>
      </c>
      <c r="H148" s="1">
        <f t="shared" ca="1" si="40"/>
        <v>39783</v>
      </c>
      <c r="I148" t="str">
        <f t="shared" ca="1" si="41"/>
        <v>Retrofitment</v>
      </c>
      <c r="J148">
        <f t="shared" ca="1" si="42"/>
        <v>4</v>
      </c>
      <c r="K148" t="str">
        <f t="shared" ca="1" si="43"/>
        <v>Erosion</v>
      </c>
      <c r="L148" t="s">
        <v>11</v>
      </c>
      <c r="M148" s="6">
        <f t="shared" ca="1" si="49"/>
        <v>27</v>
      </c>
      <c r="N148" s="3" t="s">
        <v>12</v>
      </c>
      <c r="O148" s="3" t="s">
        <v>13</v>
      </c>
      <c r="P148" s="6">
        <f t="shared" ca="1" si="50"/>
        <v>32</v>
      </c>
      <c r="Q148" s="3" t="s">
        <v>14</v>
      </c>
      <c r="R148" s="3" t="str">
        <f t="shared" ca="1" si="44"/>
        <v>Erosion corrosion was found with 27 % degradation of  Storage Tank 1000 bbl on 32 % of surface area</v>
      </c>
      <c r="S148">
        <f t="shared" ca="1" si="45"/>
        <v>14</v>
      </c>
      <c r="T148">
        <f t="shared" ca="1" si="46"/>
        <v>3</v>
      </c>
      <c r="U148" t="str">
        <f t="shared" ca="1" si="47"/>
        <v>High</v>
      </c>
      <c r="V148" s="1">
        <f t="shared" ca="1" si="48"/>
        <v>45153</v>
      </c>
    </row>
    <row r="149" spans="2:22" x14ac:dyDescent="0.35">
      <c r="B149" s="1">
        <f t="shared" ca="1" si="34"/>
        <v>36863</v>
      </c>
      <c r="C149" s="1">
        <f t="shared" ca="1" si="35"/>
        <v>44901</v>
      </c>
      <c r="D149" s="2">
        <f t="shared" ca="1" si="36"/>
        <v>2</v>
      </c>
      <c r="E149" s="1" t="str">
        <f t="shared" ca="1" si="37"/>
        <v>4 inch pipe</v>
      </c>
      <c r="F149" s="2">
        <f t="shared" ca="1" si="38"/>
        <v>2</v>
      </c>
      <c r="G149" t="str">
        <f t="shared" ca="1" si="39"/>
        <v>No Issue seen</v>
      </c>
      <c r="H149" s="1">
        <f t="shared" ca="1" si="40"/>
        <v>41884</v>
      </c>
      <c r="I149" t="str">
        <f t="shared" ca="1" si="41"/>
        <v>NA</v>
      </c>
      <c r="J149">
        <f t="shared" ca="1" si="42"/>
        <v>4</v>
      </c>
      <c r="K149" t="str">
        <f t="shared" ca="1" si="43"/>
        <v>Erosion</v>
      </c>
      <c r="L149" t="s">
        <v>11</v>
      </c>
      <c r="M149" s="6" t="str">
        <f t="shared" ca="1" si="49"/>
        <v>0</v>
      </c>
      <c r="N149" s="3" t="s">
        <v>12</v>
      </c>
      <c r="O149" s="3" t="s">
        <v>13</v>
      </c>
      <c r="P149" s="6">
        <f t="shared" ca="1" si="50"/>
        <v>0</v>
      </c>
      <c r="Q149" s="3" t="s">
        <v>14</v>
      </c>
      <c r="R149" s="3" t="str">
        <f t="shared" ca="1" si="44"/>
        <v>Erosion corrosion was found with 0 % degradation of  4 inch pipe on 0 % of surface area</v>
      </c>
      <c r="S149">
        <f t="shared" ca="1" si="45"/>
        <v>0</v>
      </c>
      <c r="T149">
        <f t="shared" ca="1" si="46"/>
        <v>3</v>
      </c>
      <c r="U149" t="str">
        <f t="shared" ca="1" si="47"/>
        <v>High</v>
      </c>
      <c r="V149" s="1">
        <f t="shared" ca="1" si="48"/>
        <v>45130</v>
      </c>
    </row>
    <row r="150" spans="2:22" x14ac:dyDescent="0.35">
      <c r="B150" s="1">
        <f t="shared" ca="1" si="34"/>
        <v>36282</v>
      </c>
      <c r="C150" s="1">
        <f t="shared" ca="1" si="35"/>
        <v>44155</v>
      </c>
      <c r="D150" s="2">
        <f t="shared" ca="1" si="36"/>
        <v>8</v>
      </c>
      <c r="E150" s="1" t="str">
        <f t="shared" ca="1" si="37"/>
        <v>Storag Tank 5000 bbl</v>
      </c>
      <c r="F150" s="2">
        <f t="shared" ca="1" si="38"/>
        <v>2</v>
      </c>
      <c r="G150" t="str">
        <f t="shared" ca="1" si="39"/>
        <v>No Issue seen</v>
      </c>
      <c r="H150" s="1">
        <f t="shared" ca="1" si="40"/>
        <v>42395</v>
      </c>
      <c r="I150" t="str">
        <f t="shared" ca="1" si="41"/>
        <v>NA</v>
      </c>
      <c r="J150">
        <f t="shared" ca="1" si="42"/>
        <v>4</v>
      </c>
      <c r="K150" t="str">
        <f t="shared" ca="1" si="43"/>
        <v>Erosion</v>
      </c>
      <c r="L150" t="s">
        <v>11</v>
      </c>
      <c r="M150" s="6" t="str">
        <f t="shared" ca="1" si="49"/>
        <v>0</v>
      </c>
      <c r="N150" s="3" t="s">
        <v>12</v>
      </c>
      <c r="O150" s="3" t="s">
        <v>13</v>
      </c>
      <c r="P150" s="6">
        <f t="shared" ca="1" si="50"/>
        <v>0</v>
      </c>
      <c r="Q150" s="3" t="s">
        <v>14</v>
      </c>
      <c r="R150" s="3" t="str">
        <f t="shared" ca="1" si="44"/>
        <v>Erosion corrosion was found with 0 % degradation of  Storag Tank 5000 bbl on 0 % of surface area</v>
      </c>
      <c r="S150">
        <f t="shared" ca="1" si="45"/>
        <v>0</v>
      </c>
      <c r="T150">
        <f t="shared" ca="1" si="46"/>
        <v>1</v>
      </c>
      <c r="U150" t="str">
        <f t="shared" ca="1" si="47"/>
        <v>Low</v>
      </c>
      <c r="V150" s="1">
        <f t="shared" ca="1" si="48"/>
        <v>45136</v>
      </c>
    </row>
    <row r="151" spans="2:22" x14ac:dyDescent="0.35">
      <c r="B151" s="1">
        <f t="shared" ca="1" si="34"/>
        <v>36278</v>
      </c>
      <c r="C151" s="1">
        <f t="shared" ca="1" si="35"/>
        <v>43488</v>
      </c>
      <c r="D151" s="2">
        <f t="shared" ca="1" si="36"/>
        <v>5</v>
      </c>
      <c r="E151" s="1" t="str">
        <f t="shared" ca="1" si="37"/>
        <v>Firetube Boiler</v>
      </c>
      <c r="F151" s="2">
        <f t="shared" ca="1" si="38"/>
        <v>3</v>
      </c>
      <c r="G151" t="str">
        <f t="shared" ca="1" si="39"/>
        <v>High Corrosion</v>
      </c>
      <c r="H151" s="1">
        <f t="shared" ca="1" si="40"/>
        <v>42039</v>
      </c>
      <c r="I151" t="str">
        <f t="shared" ca="1" si="41"/>
        <v>Retrofitment</v>
      </c>
      <c r="J151">
        <f t="shared" ca="1" si="42"/>
        <v>4</v>
      </c>
      <c r="K151" t="str">
        <f t="shared" ca="1" si="43"/>
        <v>Erosion</v>
      </c>
      <c r="L151" t="s">
        <v>11</v>
      </c>
      <c r="M151" s="6">
        <f t="shared" ca="1" si="49"/>
        <v>38</v>
      </c>
      <c r="N151" s="3" t="s">
        <v>12</v>
      </c>
      <c r="O151" s="3" t="s">
        <v>13</v>
      </c>
      <c r="P151" s="6">
        <f t="shared" ca="1" si="50"/>
        <v>54</v>
      </c>
      <c r="Q151" s="3" t="s">
        <v>14</v>
      </c>
      <c r="R151" s="3" t="str">
        <f t="shared" ca="1" si="44"/>
        <v>Erosion corrosion was found with 38 % degradation of  Firetube Boiler on 54 % of surface area</v>
      </c>
      <c r="S151">
        <f t="shared" ca="1" si="45"/>
        <v>100</v>
      </c>
      <c r="T151">
        <f t="shared" ca="1" si="46"/>
        <v>2</v>
      </c>
      <c r="U151" t="str">
        <f t="shared" ca="1" si="47"/>
        <v>Medium</v>
      </c>
      <c r="V151" s="1">
        <f t="shared" ca="1" si="48"/>
        <v>45205</v>
      </c>
    </row>
    <row r="152" spans="2:22" x14ac:dyDescent="0.35">
      <c r="B152" s="1">
        <f t="shared" ca="1" si="34"/>
        <v>36960</v>
      </c>
      <c r="C152" s="1">
        <f t="shared" ca="1" si="35"/>
        <v>43732</v>
      </c>
      <c r="D152" s="2">
        <f t="shared" ca="1" si="36"/>
        <v>14</v>
      </c>
      <c r="E152" s="1" t="str">
        <f t="shared" ca="1" si="37"/>
        <v>Centrifugal Pump</v>
      </c>
      <c r="F152" s="2">
        <f t="shared" ca="1" si="38"/>
        <v>4</v>
      </c>
      <c r="G152" t="str">
        <f t="shared" ca="1" si="39"/>
        <v>Equipment deformation Seen</v>
      </c>
      <c r="H152" s="1">
        <f t="shared" ca="1" si="40"/>
        <v>41240</v>
      </c>
      <c r="I152" t="str">
        <f t="shared" ca="1" si="41"/>
        <v>Replacement</v>
      </c>
      <c r="J152">
        <f t="shared" ca="1" si="42"/>
        <v>2</v>
      </c>
      <c r="K152" t="str">
        <f t="shared" ca="1" si="43"/>
        <v>Pitting</v>
      </c>
      <c r="L152" t="s">
        <v>11</v>
      </c>
      <c r="M152" s="6">
        <f t="shared" ca="1" si="49"/>
        <v>41</v>
      </c>
      <c r="N152" s="3" t="s">
        <v>12</v>
      </c>
      <c r="O152" s="3" t="s">
        <v>13</v>
      </c>
      <c r="P152" s="6">
        <f t="shared" ca="1" si="50"/>
        <v>55</v>
      </c>
      <c r="Q152" s="3" t="s">
        <v>14</v>
      </c>
      <c r="R152" s="3" t="str">
        <f t="shared" ca="1" si="44"/>
        <v>Pitting corrosion was found with 41 % degradation of  Centrifugal Pump on 55 % of surface area</v>
      </c>
      <c r="S152">
        <f t="shared" ca="1" si="45"/>
        <v>411</v>
      </c>
      <c r="T152">
        <f t="shared" ca="1" si="46"/>
        <v>1</v>
      </c>
      <c r="U152" t="str">
        <f t="shared" ca="1" si="47"/>
        <v>Low</v>
      </c>
      <c r="V152" s="1">
        <f t="shared" ca="1" si="48"/>
        <v>45207</v>
      </c>
    </row>
    <row r="153" spans="2:22" x14ac:dyDescent="0.35">
      <c r="B153" s="1">
        <f t="shared" ca="1" si="34"/>
        <v>36679</v>
      </c>
      <c r="C153" s="1">
        <f t="shared" ca="1" si="35"/>
        <v>45055</v>
      </c>
      <c r="D153" s="2">
        <f t="shared" ca="1" si="36"/>
        <v>7</v>
      </c>
      <c r="E153" s="1" t="str">
        <f t="shared" ca="1" si="37"/>
        <v>Centrifugal Compressor</v>
      </c>
      <c r="F153" s="2">
        <f t="shared" ca="1" si="38"/>
        <v>3</v>
      </c>
      <c r="G153" t="str">
        <f t="shared" ca="1" si="39"/>
        <v>High Corrosion</v>
      </c>
      <c r="H153" s="1">
        <f t="shared" ca="1" si="40"/>
        <v>39822</v>
      </c>
      <c r="I153" t="str">
        <f t="shared" ca="1" si="41"/>
        <v>Retrofitment</v>
      </c>
      <c r="J153">
        <f t="shared" ca="1" si="42"/>
        <v>2</v>
      </c>
      <c r="K153" t="str">
        <f t="shared" ca="1" si="43"/>
        <v>Pitting</v>
      </c>
      <c r="L153" t="s">
        <v>11</v>
      </c>
      <c r="M153" s="6">
        <f t="shared" ca="1" si="49"/>
        <v>29</v>
      </c>
      <c r="N153" s="3" t="s">
        <v>12</v>
      </c>
      <c r="O153" s="3" t="s">
        <v>13</v>
      </c>
      <c r="P153" s="6">
        <f t="shared" ca="1" si="50"/>
        <v>24</v>
      </c>
      <c r="Q153" s="3" t="s">
        <v>14</v>
      </c>
      <c r="R153" s="3" t="str">
        <f t="shared" ca="1" si="44"/>
        <v>Pitting corrosion was found with 29 % degradation of  Centrifugal Compressor on 24 % of surface area</v>
      </c>
      <c r="S153">
        <f t="shared" ca="1" si="45"/>
        <v>11</v>
      </c>
      <c r="T153">
        <f t="shared" ca="1" si="46"/>
        <v>3</v>
      </c>
      <c r="U153" t="str">
        <f t="shared" ca="1" si="47"/>
        <v>High</v>
      </c>
      <c r="V153" s="1">
        <f t="shared" ca="1" si="48"/>
        <v>45189</v>
      </c>
    </row>
    <row r="154" spans="2:22" x14ac:dyDescent="0.35">
      <c r="B154" s="1">
        <f t="shared" ca="1" si="34"/>
        <v>36431</v>
      </c>
      <c r="C154" s="1">
        <f t="shared" ca="1" si="35"/>
        <v>43670</v>
      </c>
      <c r="D154" s="2">
        <f t="shared" ca="1" si="36"/>
        <v>3</v>
      </c>
      <c r="E154" s="1" t="str">
        <f t="shared" ca="1" si="37"/>
        <v>Gate Valve</v>
      </c>
      <c r="F154" s="2">
        <f t="shared" ca="1" si="38"/>
        <v>4</v>
      </c>
      <c r="G154" t="str">
        <f t="shared" ca="1" si="39"/>
        <v>Equipment deformation Seen</v>
      </c>
      <c r="H154" s="1">
        <f t="shared" ca="1" si="40"/>
        <v>39509</v>
      </c>
      <c r="I154" t="str">
        <f t="shared" ca="1" si="41"/>
        <v>Replacement</v>
      </c>
      <c r="J154">
        <f t="shared" ca="1" si="42"/>
        <v>1</v>
      </c>
      <c r="K154" t="str">
        <f t="shared" ca="1" si="43"/>
        <v>Atmospheric</v>
      </c>
      <c r="L154" t="s">
        <v>11</v>
      </c>
      <c r="M154" s="6">
        <f t="shared" ca="1" si="49"/>
        <v>48</v>
      </c>
      <c r="N154" s="3" t="s">
        <v>12</v>
      </c>
      <c r="O154" s="3" t="s">
        <v>13</v>
      </c>
      <c r="P154" s="6">
        <f t="shared" ca="1" si="50"/>
        <v>51</v>
      </c>
      <c r="Q154" s="3" t="s">
        <v>14</v>
      </c>
      <c r="R154" s="3" t="str">
        <f t="shared" ca="1" si="44"/>
        <v>Atmospheric corrosion was found with 48 % degradation of  Gate Valve on 51 % of surface area</v>
      </c>
      <c r="S154">
        <f t="shared" ca="1" si="45"/>
        <v>326</v>
      </c>
      <c r="T154">
        <f t="shared" ca="1" si="46"/>
        <v>2</v>
      </c>
      <c r="U154" t="str">
        <f t="shared" ca="1" si="47"/>
        <v>Medium</v>
      </c>
      <c r="V154" s="1">
        <f t="shared" ca="1" si="48"/>
        <v>45205</v>
      </c>
    </row>
    <row r="155" spans="2:22" x14ac:dyDescent="0.35">
      <c r="B155" s="1">
        <f t="shared" ca="1" si="34"/>
        <v>36719</v>
      </c>
      <c r="C155" s="1">
        <f t="shared" ca="1" si="35"/>
        <v>43515</v>
      </c>
      <c r="D155" s="2">
        <f t="shared" ca="1" si="36"/>
        <v>7</v>
      </c>
      <c r="E155" s="1" t="str">
        <f t="shared" ca="1" si="37"/>
        <v>Centrifugal Compressor</v>
      </c>
      <c r="F155" s="2">
        <f t="shared" ca="1" si="38"/>
        <v>4</v>
      </c>
      <c r="G155" t="str">
        <f t="shared" ca="1" si="39"/>
        <v>Equipment deformation Seen</v>
      </c>
      <c r="H155" s="1">
        <f t="shared" ca="1" si="40"/>
        <v>39417</v>
      </c>
      <c r="I155" t="str">
        <f t="shared" ca="1" si="41"/>
        <v>Replacement</v>
      </c>
      <c r="J155">
        <f t="shared" ca="1" si="42"/>
        <v>2</v>
      </c>
      <c r="K155" t="str">
        <f t="shared" ca="1" si="43"/>
        <v>Pitting</v>
      </c>
      <c r="L155" t="s">
        <v>11</v>
      </c>
      <c r="M155" s="6">
        <f t="shared" ca="1" si="49"/>
        <v>51</v>
      </c>
      <c r="N155" s="3" t="s">
        <v>12</v>
      </c>
      <c r="O155" s="3" t="s">
        <v>13</v>
      </c>
      <c r="P155" s="6">
        <f t="shared" ca="1" si="50"/>
        <v>60</v>
      </c>
      <c r="Q155" s="3" t="s">
        <v>14</v>
      </c>
      <c r="R155" s="3" t="str">
        <f t="shared" ca="1" si="44"/>
        <v>Pitting corrosion was found with 51 % degradation of  Centrifugal Compressor on 60 % of surface area</v>
      </c>
      <c r="S155">
        <f t="shared" ca="1" si="45"/>
        <v>111</v>
      </c>
      <c r="T155">
        <f t="shared" ca="1" si="46"/>
        <v>3</v>
      </c>
      <c r="U155" t="str">
        <f t="shared" ca="1" si="47"/>
        <v>High</v>
      </c>
      <c r="V155" s="1">
        <f t="shared" ca="1" si="48"/>
        <v>45149</v>
      </c>
    </row>
    <row r="156" spans="2:22" x14ac:dyDescent="0.35">
      <c r="B156" s="1">
        <f t="shared" ca="1" si="34"/>
        <v>36648</v>
      </c>
      <c r="C156" s="1">
        <f t="shared" ca="1" si="35"/>
        <v>43576</v>
      </c>
      <c r="D156" s="2">
        <f t="shared" ca="1" si="36"/>
        <v>20</v>
      </c>
      <c r="E156" s="1" t="str">
        <f t="shared" ca="1" si="37"/>
        <v>Turbine</v>
      </c>
      <c r="F156" s="2">
        <f t="shared" ca="1" si="38"/>
        <v>4</v>
      </c>
      <c r="G156" t="str">
        <f t="shared" ca="1" si="39"/>
        <v>Equipment deformation Seen</v>
      </c>
      <c r="H156" s="1">
        <f t="shared" ca="1" si="40"/>
        <v>40125</v>
      </c>
      <c r="I156" t="str">
        <f t="shared" ca="1" si="41"/>
        <v>Replacement</v>
      </c>
      <c r="J156">
        <f t="shared" ca="1" si="42"/>
        <v>1</v>
      </c>
      <c r="K156" t="str">
        <f t="shared" ca="1" si="43"/>
        <v>Atmospheric</v>
      </c>
      <c r="L156" t="s">
        <v>11</v>
      </c>
      <c r="M156" s="6">
        <f t="shared" ca="1" si="49"/>
        <v>50</v>
      </c>
      <c r="N156" s="3" t="s">
        <v>12</v>
      </c>
      <c r="O156" s="3" t="s">
        <v>13</v>
      </c>
      <c r="P156" s="6">
        <f t="shared" ca="1" si="50"/>
        <v>50</v>
      </c>
      <c r="Q156" s="3" t="s">
        <v>14</v>
      </c>
      <c r="R156" s="3" t="str">
        <f t="shared" ca="1" si="44"/>
        <v>Atmospheric corrosion was found with 50 % degradation of  Turbine on 50 % of surface area</v>
      </c>
      <c r="S156">
        <f t="shared" ca="1" si="45"/>
        <v>336</v>
      </c>
      <c r="T156">
        <f t="shared" ca="1" si="46"/>
        <v>3</v>
      </c>
      <c r="U156" t="str">
        <f t="shared" ca="1" si="47"/>
        <v>High</v>
      </c>
      <c r="V156" s="1">
        <f t="shared" ca="1" si="48"/>
        <v>45185</v>
      </c>
    </row>
    <row r="157" spans="2:22" x14ac:dyDescent="0.35">
      <c r="B157" s="1">
        <f t="shared" ca="1" si="34"/>
        <v>36153</v>
      </c>
      <c r="C157" s="1">
        <f t="shared" ca="1" si="35"/>
        <v>44988</v>
      </c>
      <c r="D157" s="2">
        <f t="shared" ca="1" si="36"/>
        <v>7</v>
      </c>
      <c r="E157" s="1" t="str">
        <f t="shared" ca="1" si="37"/>
        <v>Centrifugal Compressor</v>
      </c>
      <c r="F157" s="2">
        <f t="shared" ca="1" si="38"/>
        <v>5</v>
      </c>
      <c r="G157" t="str">
        <f t="shared" ca="1" si="39"/>
        <v>NA</v>
      </c>
      <c r="H157" s="1">
        <f t="shared" ca="1" si="40"/>
        <v>40651</v>
      </c>
      <c r="I157" t="str">
        <f t="shared" ca="1" si="41"/>
        <v>NA</v>
      </c>
      <c r="J157">
        <f t="shared" ca="1" si="42"/>
        <v>3</v>
      </c>
      <c r="K157" t="str">
        <f t="shared" ca="1" si="43"/>
        <v>Stress</v>
      </c>
      <c r="L157" t="s">
        <v>11</v>
      </c>
      <c r="M157" s="6" t="str">
        <f t="shared" ca="1" si="49"/>
        <v>0</v>
      </c>
      <c r="N157" s="3" t="s">
        <v>12</v>
      </c>
      <c r="O157" s="3" t="s">
        <v>13</v>
      </c>
      <c r="P157" s="6">
        <f t="shared" ca="1" si="50"/>
        <v>0</v>
      </c>
      <c r="Q157" s="3" t="s">
        <v>14</v>
      </c>
      <c r="R157" s="3" t="str">
        <f t="shared" ca="1" si="44"/>
        <v>Stress corrosion was found with 0 % degradation of  Centrifugal Compressor on 0 % of surface area</v>
      </c>
      <c r="S157">
        <f t="shared" ca="1" si="45"/>
        <v>372</v>
      </c>
      <c r="T157">
        <f t="shared" ca="1" si="46"/>
        <v>1</v>
      </c>
      <c r="U157" t="str">
        <f t="shared" ca="1" si="47"/>
        <v>Low</v>
      </c>
      <c r="V157" s="1">
        <f t="shared" ca="1" si="48"/>
        <v>45132</v>
      </c>
    </row>
    <row r="158" spans="2:22" x14ac:dyDescent="0.35">
      <c r="B158" s="1">
        <f t="shared" ca="1" si="34"/>
        <v>36338</v>
      </c>
      <c r="C158" s="1">
        <f t="shared" ca="1" si="35"/>
        <v>45012</v>
      </c>
      <c r="D158" s="2">
        <f t="shared" ca="1" si="36"/>
        <v>14</v>
      </c>
      <c r="E158" s="1" t="str">
        <f t="shared" ca="1" si="37"/>
        <v>Centrifugal Pump</v>
      </c>
      <c r="F158" s="2">
        <f t="shared" ca="1" si="38"/>
        <v>4</v>
      </c>
      <c r="G158" t="str">
        <f t="shared" ca="1" si="39"/>
        <v>Equipment deformation Seen</v>
      </c>
      <c r="H158" s="1">
        <f t="shared" ca="1" si="40"/>
        <v>42303</v>
      </c>
      <c r="I158" t="str">
        <f t="shared" ca="1" si="41"/>
        <v>Replacement</v>
      </c>
      <c r="J158">
        <f t="shared" ca="1" si="42"/>
        <v>5</v>
      </c>
      <c r="K158" t="str">
        <f t="shared" ca="1" si="43"/>
        <v>Fatigue</v>
      </c>
      <c r="L158" t="s">
        <v>11</v>
      </c>
      <c r="M158" s="6">
        <f t="shared" ca="1" si="49"/>
        <v>58</v>
      </c>
      <c r="N158" s="3" t="s">
        <v>12</v>
      </c>
      <c r="O158" s="3" t="s">
        <v>13</v>
      </c>
      <c r="P158" s="6">
        <f t="shared" ca="1" si="50"/>
        <v>58</v>
      </c>
      <c r="Q158" s="3" t="s">
        <v>14</v>
      </c>
      <c r="R158" s="3" t="str">
        <f t="shared" ca="1" si="44"/>
        <v>Fatigue corrosion was found with 58 % degradation of  Centrifugal Pump on 58 % of surface area</v>
      </c>
      <c r="S158">
        <f t="shared" ca="1" si="45"/>
        <v>274</v>
      </c>
      <c r="T158">
        <f t="shared" ca="1" si="46"/>
        <v>2</v>
      </c>
      <c r="U158" t="str">
        <f t="shared" ca="1" si="47"/>
        <v>Medium</v>
      </c>
      <c r="V158" s="1">
        <f t="shared" ca="1" si="48"/>
        <v>45186</v>
      </c>
    </row>
    <row r="159" spans="2:22" x14ac:dyDescent="0.35">
      <c r="B159" s="1">
        <f t="shared" ca="1" si="34"/>
        <v>36597</v>
      </c>
      <c r="C159" s="1">
        <f t="shared" ca="1" si="35"/>
        <v>43500</v>
      </c>
      <c r="D159" s="2">
        <f t="shared" ca="1" si="36"/>
        <v>3</v>
      </c>
      <c r="E159" s="1" t="str">
        <f t="shared" ca="1" si="37"/>
        <v>Gate Valve</v>
      </c>
      <c r="F159" s="2">
        <f t="shared" ca="1" si="38"/>
        <v>3</v>
      </c>
      <c r="G159" t="str">
        <f t="shared" ca="1" si="39"/>
        <v>High Corrosion</v>
      </c>
      <c r="H159" s="1">
        <f t="shared" ca="1" si="40"/>
        <v>40576</v>
      </c>
      <c r="I159" t="str">
        <f t="shared" ca="1" si="41"/>
        <v>Retrofitment</v>
      </c>
      <c r="J159">
        <f t="shared" ca="1" si="42"/>
        <v>5</v>
      </c>
      <c r="K159" t="str">
        <f t="shared" ca="1" si="43"/>
        <v>Fatigue</v>
      </c>
      <c r="L159" t="s">
        <v>11</v>
      </c>
      <c r="M159" s="6">
        <f t="shared" ca="1" si="49"/>
        <v>31</v>
      </c>
      <c r="N159" s="3" t="s">
        <v>12</v>
      </c>
      <c r="O159" s="3" t="s">
        <v>13</v>
      </c>
      <c r="P159" s="6">
        <f t="shared" ca="1" si="50"/>
        <v>37</v>
      </c>
      <c r="Q159" s="3" t="s">
        <v>14</v>
      </c>
      <c r="R159" s="3" t="str">
        <f t="shared" ca="1" si="44"/>
        <v>Fatigue corrosion was found with 31 % degradation of  Gate Valve on 37 % of surface area</v>
      </c>
      <c r="S159">
        <f t="shared" ca="1" si="45"/>
        <v>37</v>
      </c>
      <c r="T159">
        <f t="shared" ca="1" si="46"/>
        <v>3</v>
      </c>
      <c r="U159" t="str">
        <f t="shared" ca="1" si="47"/>
        <v>High</v>
      </c>
      <c r="V159" s="1">
        <f t="shared" ca="1" si="48"/>
        <v>45131</v>
      </c>
    </row>
    <row r="160" spans="2:22" x14ac:dyDescent="0.35">
      <c r="B160" s="1">
        <f t="shared" ca="1" si="34"/>
        <v>36565</v>
      </c>
      <c r="C160" s="1">
        <f t="shared" ca="1" si="35"/>
        <v>43643</v>
      </c>
      <c r="D160" s="2">
        <f t="shared" ca="1" si="36"/>
        <v>11</v>
      </c>
      <c r="E160" s="1" t="str">
        <f t="shared" ca="1" si="37"/>
        <v>Storage Tank 500 bbl</v>
      </c>
      <c r="F160" s="2">
        <f t="shared" ca="1" si="38"/>
        <v>3</v>
      </c>
      <c r="G160" t="str">
        <f t="shared" ca="1" si="39"/>
        <v>High Corrosion</v>
      </c>
      <c r="H160" s="1">
        <f t="shared" ca="1" si="40"/>
        <v>42188</v>
      </c>
      <c r="I160" t="str">
        <f t="shared" ca="1" si="41"/>
        <v>Retrofitment</v>
      </c>
      <c r="J160">
        <f t="shared" ca="1" si="42"/>
        <v>4</v>
      </c>
      <c r="K160" t="str">
        <f t="shared" ca="1" si="43"/>
        <v>Erosion</v>
      </c>
      <c r="L160" t="s">
        <v>11</v>
      </c>
      <c r="M160" s="6">
        <f t="shared" ca="1" si="49"/>
        <v>33</v>
      </c>
      <c r="N160" s="3" t="s">
        <v>12</v>
      </c>
      <c r="O160" s="3" t="s">
        <v>13</v>
      </c>
      <c r="P160" s="6">
        <f t="shared" ca="1" si="50"/>
        <v>33</v>
      </c>
      <c r="Q160" s="3" t="s">
        <v>14</v>
      </c>
      <c r="R160" s="3" t="str">
        <f t="shared" ca="1" si="44"/>
        <v>Erosion corrosion was found with 33 % degradation of  Storage Tank 500 bbl on 33 % of surface area</v>
      </c>
      <c r="S160">
        <f t="shared" ca="1" si="45"/>
        <v>24</v>
      </c>
      <c r="T160">
        <f t="shared" ca="1" si="46"/>
        <v>2</v>
      </c>
      <c r="U160" t="str">
        <f t="shared" ca="1" si="47"/>
        <v>Medium</v>
      </c>
      <c r="V160" s="1">
        <f t="shared" ca="1" si="48"/>
        <v>45133</v>
      </c>
    </row>
    <row r="161" spans="2:22" x14ac:dyDescent="0.35">
      <c r="B161" s="1">
        <f t="shared" ca="1" si="34"/>
        <v>36589</v>
      </c>
      <c r="C161" s="1">
        <f t="shared" ca="1" si="35"/>
        <v>44169</v>
      </c>
      <c r="D161" s="2">
        <f t="shared" ca="1" si="36"/>
        <v>16</v>
      </c>
      <c r="E161" s="1" t="str">
        <f t="shared" ca="1" si="37"/>
        <v>Finned Tube Heat Exchanger</v>
      </c>
      <c r="F161" s="2">
        <f t="shared" ca="1" si="38"/>
        <v>3</v>
      </c>
      <c r="G161" t="str">
        <f t="shared" ca="1" si="39"/>
        <v>High Corrosion</v>
      </c>
      <c r="H161" s="1">
        <f t="shared" ca="1" si="40"/>
        <v>39709</v>
      </c>
      <c r="I161" t="str">
        <f t="shared" ca="1" si="41"/>
        <v>Retrofitment</v>
      </c>
      <c r="J161">
        <f t="shared" ca="1" si="42"/>
        <v>1</v>
      </c>
      <c r="K161" t="str">
        <f t="shared" ca="1" si="43"/>
        <v>Atmospheric</v>
      </c>
      <c r="L161" t="s">
        <v>11</v>
      </c>
      <c r="M161" s="6">
        <f t="shared" ca="1" si="49"/>
        <v>36</v>
      </c>
      <c r="N161" s="3" t="s">
        <v>12</v>
      </c>
      <c r="O161" s="3" t="s">
        <v>13</v>
      </c>
      <c r="P161" s="6">
        <f t="shared" ca="1" si="50"/>
        <v>53</v>
      </c>
      <c r="Q161" s="3" t="s">
        <v>14</v>
      </c>
      <c r="R161" s="3" t="str">
        <f t="shared" ca="1" si="44"/>
        <v>Atmospheric corrosion was found with 36 % degradation of  Finned Tube Heat Exchanger on 53 % of surface area</v>
      </c>
      <c r="S161">
        <f t="shared" ca="1" si="45"/>
        <v>32</v>
      </c>
      <c r="T161">
        <f t="shared" ca="1" si="46"/>
        <v>2</v>
      </c>
      <c r="U161" t="str">
        <f t="shared" ca="1" si="47"/>
        <v>Medium</v>
      </c>
      <c r="V161" s="1">
        <f t="shared" ca="1" si="48"/>
        <v>45130</v>
      </c>
    </row>
    <row r="162" spans="2:22" x14ac:dyDescent="0.35">
      <c r="B162" s="1">
        <f t="shared" ca="1" si="34"/>
        <v>36975</v>
      </c>
      <c r="C162" s="1">
        <f t="shared" ca="1" si="35"/>
        <v>44087</v>
      </c>
      <c r="D162" s="2">
        <f t="shared" ca="1" si="36"/>
        <v>14</v>
      </c>
      <c r="E162" s="1" t="str">
        <f t="shared" ca="1" si="37"/>
        <v>Centrifugal Pump</v>
      </c>
      <c r="F162" s="2">
        <f t="shared" ca="1" si="38"/>
        <v>3</v>
      </c>
      <c r="G162" t="str">
        <f t="shared" ca="1" si="39"/>
        <v>High Corrosion</v>
      </c>
      <c r="H162" s="1">
        <f t="shared" ca="1" si="40"/>
        <v>41150</v>
      </c>
      <c r="I162" t="str">
        <f t="shared" ca="1" si="41"/>
        <v>Retrofitment</v>
      </c>
      <c r="J162">
        <f t="shared" ca="1" si="42"/>
        <v>4</v>
      </c>
      <c r="K162" t="str">
        <f t="shared" ca="1" si="43"/>
        <v>Erosion</v>
      </c>
      <c r="L162" t="s">
        <v>11</v>
      </c>
      <c r="M162" s="6">
        <f t="shared" ca="1" si="49"/>
        <v>38</v>
      </c>
      <c r="N162" s="3" t="s">
        <v>12</v>
      </c>
      <c r="O162" s="3" t="s">
        <v>13</v>
      </c>
      <c r="P162" s="6">
        <f t="shared" ca="1" si="50"/>
        <v>45</v>
      </c>
      <c r="Q162" s="3" t="s">
        <v>14</v>
      </c>
      <c r="R162" s="3" t="str">
        <f t="shared" ca="1" si="44"/>
        <v>Erosion corrosion was found with 38 % degradation of  Centrifugal Pump on 45 % of surface area</v>
      </c>
      <c r="S162">
        <f t="shared" ca="1" si="45"/>
        <v>51</v>
      </c>
      <c r="T162">
        <f t="shared" ca="1" si="46"/>
        <v>1</v>
      </c>
      <c r="U162" t="str">
        <f t="shared" ca="1" si="47"/>
        <v>Low</v>
      </c>
      <c r="V162" s="1">
        <f t="shared" ca="1" si="48"/>
        <v>45131</v>
      </c>
    </row>
    <row r="163" spans="2:22" x14ac:dyDescent="0.35">
      <c r="B163" s="1">
        <f t="shared" ca="1" si="34"/>
        <v>36231</v>
      </c>
      <c r="C163" s="1">
        <f t="shared" ca="1" si="35"/>
        <v>44832</v>
      </c>
      <c r="D163" s="2">
        <f t="shared" ca="1" si="36"/>
        <v>8</v>
      </c>
      <c r="E163" s="1" t="str">
        <f t="shared" ca="1" si="37"/>
        <v>Storag Tank 5000 bbl</v>
      </c>
      <c r="F163" s="2">
        <f t="shared" ca="1" si="38"/>
        <v>2</v>
      </c>
      <c r="G163" t="str">
        <f t="shared" ca="1" si="39"/>
        <v>No Issue seen</v>
      </c>
      <c r="H163" s="1">
        <f t="shared" ca="1" si="40"/>
        <v>42010</v>
      </c>
      <c r="I163" t="str">
        <f t="shared" ca="1" si="41"/>
        <v>NA</v>
      </c>
      <c r="J163">
        <f t="shared" ca="1" si="42"/>
        <v>1</v>
      </c>
      <c r="K163" t="str">
        <f t="shared" ca="1" si="43"/>
        <v>Atmospheric</v>
      </c>
      <c r="L163" t="s">
        <v>11</v>
      </c>
      <c r="M163" s="6" t="str">
        <f t="shared" ca="1" si="49"/>
        <v>0</v>
      </c>
      <c r="N163" s="3" t="s">
        <v>12</v>
      </c>
      <c r="O163" s="3" t="s">
        <v>13</v>
      </c>
      <c r="P163" s="6">
        <f t="shared" ca="1" si="50"/>
        <v>0</v>
      </c>
      <c r="Q163" s="3" t="s">
        <v>14</v>
      </c>
      <c r="R163" s="3" t="str">
        <f t="shared" ca="1" si="44"/>
        <v>Atmospheric corrosion was found with 0 % degradation of  Storag Tank 5000 bbl on 0 % of surface area</v>
      </c>
      <c r="S163">
        <f t="shared" ca="1" si="45"/>
        <v>0</v>
      </c>
      <c r="T163">
        <f t="shared" ca="1" si="46"/>
        <v>3</v>
      </c>
      <c r="U163" t="str">
        <f t="shared" ca="1" si="47"/>
        <v>High</v>
      </c>
      <c r="V163" s="1">
        <f t="shared" ca="1" si="48"/>
        <v>45165</v>
      </c>
    </row>
    <row r="164" spans="2:22" x14ac:dyDescent="0.35">
      <c r="B164" s="1">
        <f t="shared" ca="1" si="34"/>
        <v>36992</v>
      </c>
      <c r="C164" s="1">
        <f t="shared" ca="1" si="35"/>
        <v>44902</v>
      </c>
      <c r="D164" s="2">
        <f t="shared" ca="1" si="36"/>
        <v>1</v>
      </c>
      <c r="E164" s="1" t="str">
        <f t="shared" ca="1" si="37"/>
        <v>6 inch pipe</v>
      </c>
      <c r="F164" s="2">
        <f t="shared" ca="1" si="38"/>
        <v>4</v>
      </c>
      <c r="G164" t="str">
        <f t="shared" ca="1" si="39"/>
        <v>Equipment deformation Seen</v>
      </c>
      <c r="H164" s="1">
        <f t="shared" ca="1" si="40"/>
        <v>42462</v>
      </c>
      <c r="I164" t="str">
        <f t="shared" ca="1" si="41"/>
        <v>Replacement</v>
      </c>
      <c r="J164">
        <f t="shared" ca="1" si="42"/>
        <v>2</v>
      </c>
      <c r="K164" t="str">
        <f t="shared" ca="1" si="43"/>
        <v>Pitting</v>
      </c>
      <c r="L164" t="s">
        <v>11</v>
      </c>
      <c r="M164" s="6">
        <f t="shared" ca="1" si="49"/>
        <v>53</v>
      </c>
      <c r="N164" s="3" t="s">
        <v>12</v>
      </c>
      <c r="O164" s="3" t="s">
        <v>13</v>
      </c>
      <c r="P164" s="6">
        <f t="shared" ca="1" si="50"/>
        <v>46</v>
      </c>
      <c r="Q164" s="3" t="s">
        <v>14</v>
      </c>
      <c r="R164" s="3" t="str">
        <f t="shared" ca="1" si="44"/>
        <v>Pitting corrosion was found with 53 % degradation of  6 inch pipe on 46 % of surface area</v>
      </c>
      <c r="S164">
        <f t="shared" ca="1" si="45"/>
        <v>397</v>
      </c>
      <c r="T164">
        <f t="shared" ca="1" si="46"/>
        <v>3</v>
      </c>
      <c r="U164" t="str">
        <f t="shared" ca="1" si="47"/>
        <v>High</v>
      </c>
      <c r="V164" s="1">
        <f t="shared" ca="1" si="48"/>
        <v>45168</v>
      </c>
    </row>
    <row r="165" spans="2:22" x14ac:dyDescent="0.35">
      <c r="B165" s="1">
        <f t="shared" ca="1" si="34"/>
        <v>36606</v>
      </c>
      <c r="C165" s="1">
        <f t="shared" ca="1" si="35"/>
        <v>43894</v>
      </c>
      <c r="D165" s="2">
        <f t="shared" ca="1" si="36"/>
        <v>13</v>
      </c>
      <c r="E165" s="1" t="str">
        <f t="shared" ca="1" si="37"/>
        <v>Storage Tank 10000 bbl</v>
      </c>
      <c r="F165" s="2">
        <f t="shared" ca="1" si="38"/>
        <v>3</v>
      </c>
      <c r="G165" t="str">
        <f t="shared" ca="1" si="39"/>
        <v>High Corrosion</v>
      </c>
      <c r="H165" s="1">
        <f t="shared" ca="1" si="40"/>
        <v>43038</v>
      </c>
      <c r="I165" t="str">
        <f t="shared" ca="1" si="41"/>
        <v>Retrofitment</v>
      </c>
      <c r="J165">
        <f t="shared" ca="1" si="42"/>
        <v>2</v>
      </c>
      <c r="K165" t="str">
        <f t="shared" ca="1" si="43"/>
        <v>Pitting</v>
      </c>
      <c r="L165" t="s">
        <v>11</v>
      </c>
      <c r="M165" s="6">
        <f t="shared" ca="1" si="49"/>
        <v>29</v>
      </c>
      <c r="N165" s="3" t="s">
        <v>12</v>
      </c>
      <c r="O165" s="3" t="s">
        <v>13</v>
      </c>
      <c r="P165" s="6">
        <f t="shared" ca="1" si="50"/>
        <v>22</v>
      </c>
      <c r="Q165" s="3" t="s">
        <v>14</v>
      </c>
      <c r="R165" s="3" t="str">
        <f t="shared" ca="1" si="44"/>
        <v>Pitting corrosion was found with 29 % degradation of  Storage Tank 10000 bbl on 22 % of surface area</v>
      </c>
      <c r="S165">
        <f t="shared" ca="1" si="45"/>
        <v>36</v>
      </c>
      <c r="T165">
        <f t="shared" ca="1" si="46"/>
        <v>3</v>
      </c>
      <c r="U165" t="str">
        <f t="shared" ca="1" si="47"/>
        <v>High</v>
      </c>
      <c r="V165" s="1">
        <f t="shared" ca="1" si="48"/>
        <v>45191</v>
      </c>
    </row>
    <row r="166" spans="2:22" x14ac:dyDescent="0.35">
      <c r="B166" s="1">
        <f t="shared" ca="1" si="34"/>
        <v>36195</v>
      </c>
      <c r="C166" s="1">
        <f t="shared" ca="1" si="35"/>
        <v>43537</v>
      </c>
      <c r="D166" s="2">
        <f t="shared" ca="1" si="36"/>
        <v>1</v>
      </c>
      <c r="E166" s="1" t="str">
        <f t="shared" ca="1" si="37"/>
        <v>6 inch pipe</v>
      </c>
      <c r="F166" s="2">
        <f t="shared" ca="1" si="38"/>
        <v>5</v>
      </c>
      <c r="G166" t="str">
        <f t="shared" ca="1" si="39"/>
        <v>NA</v>
      </c>
      <c r="H166" s="1">
        <f t="shared" ca="1" si="40"/>
        <v>41581</v>
      </c>
      <c r="I166" t="str">
        <f t="shared" ca="1" si="41"/>
        <v>NA</v>
      </c>
      <c r="J166">
        <f t="shared" ca="1" si="42"/>
        <v>5</v>
      </c>
      <c r="K166" t="str">
        <f t="shared" ca="1" si="43"/>
        <v>Fatigue</v>
      </c>
      <c r="L166" t="s">
        <v>11</v>
      </c>
      <c r="M166" s="6" t="str">
        <f t="shared" ca="1" si="49"/>
        <v>0</v>
      </c>
      <c r="N166" s="3" t="s">
        <v>12</v>
      </c>
      <c r="O166" s="3" t="s">
        <v>13</v>
      </c>
      <c r="P166" s="6">
        <f t="shared" ca="1" si="50"/>
        <v>0</v>
      </c>
      <c r="Q166" s="3" t="s">
        <v>14</v>
      </c>
      <c r="R166" s="3" t="str">
        <f t="shared" ca="1" si="44"/>
        <v>Fatigue corrosion was found with 0 % degradation of  6 inch pipe on 0 % of surface area</v>
      </c>
      <c r="S166">
        <f t="shared" ca="1" si="45"/>
        <v>126</v>
      </c>
      <c r="T166">
        <f t="shared" ca="1" si="46"/>
        <v>1</v>
      </c>
      <c r="U166" t="str">
        <f t="shared" ca="1" si="47"/>
        <v>Low</v>
      </c>
      <c r="V166" s="1">
        <f t="shared" ca="1" si="48"/>
        <v>45169</v>
      </c>
    </row>
    <row r="167" spans="2:22" x14ac:dyDescent="0.35">
      <c r="B167" s="1">
        <f t="shared" ca="1" si="34"/>
        <v>37025</v>
      </c>
      <c r="C167" s="1">
        <f t="shared" ca="1" si="35"/>
        <v>43662</v>
      </c>
      <c r="D167" s="2">
        <f t="shared" ca="1" si="36"/>
        <v>15</v>
      </c>
      <c r="E167" s="1" t="str">
        <f t="shared" ca="1" si="37"/>
        <v>Resiprocating Pump</v>
      </c>
      <c r="F167" s="2">
        <f t="shared" ca="1" si="38"/>
        <v>1</v>
      </c>
      <c r="G167" t="str">
        <f t="shared" ca="1" si="39"/>
        <v>Sign of Corrosion</v>
      </c>
      <c r="H167" s="1">
        <f t="shared" ca="1" si="40"/>
        <v>39720</v>
      </c>
      <c r="I167" t="str">
        <f t="shared" ca="1" si="41"/>
        <v>Maintenance</v>
      </c>
      <c r="J167">
        <f t="shared" ca="1" si="42"/>
        <v>4</v>
      </c>
      <c r="K167" t="str">
        <f t="shared" ca="1" si="43"/>
        <v>Erosion</v>
      </c>
      <c r="L167" t="s">
        <v>11</v>
      </c>
      <c r="M167" s="6">
        <f t="shared" ca="1" si="49"/>
        <v>14</v>
      </c>
      <c r="N167" s="3" t="s">
        <v>12</v>
      </c>
      <c r="O167" s="3" t="s">
        <v>13</v>
      </c>
      <c r="P167" s="6">
        <f t="shared" ca="1" si="50"/>
        <v>7</v>
      </c>
      <c r="Q167" s="3" t="s">
        <v>14</v>
      </c>
      <c r="R167" s="3" t="str">
        <f t="shared" ca="1" si="44"/>
        <v>Erosion corrosion was found with 14 % degradation of  Resiprocating Pump on 7 % of surface area</v>
      </c>
      <c r="S167">
        <f t="shared" ca="1" si="45"/>
        <v>10</v>
      </c>
      <c r="T167">
        <f t="shared" ca="1" si="46"/>
        <v>2</v>
      </c>
      <c r="U167" t="str">
        <f t="shared" ca="1" si="47"/>
        <v>Medium</v>
      </c>
      <c r="V167" s="1">
        <f t="shared" ca="1" si="48"/>
        <v>45174</v>
      </c>
    </row>
    <row r="168" spans="2:22" x14ac:dyDescent="0.35">
      <c r="B168" s="1">
        <f t="shared" ca="1" si="34"/>
        <v>36200</v>
      </c>
      <c r="C168" s="1">
        <f t="shared" ca="1" si="35"/>
        <v>44294</v>
      </c>
      <c r="D168" s="2">
        <f t="shared" ca="1" si="36"/>
        <v>6</v>
      </c>
      <c r="E168" s="1" t="str">
        <f t="shared" ca="1" si="37"/>
        <v>Watertube Boiler</v>
      </c>
      <c r="F168" s="2">
        <f t="shared" ca="1" si="38"/>
        <v>5</v>
      </c>
      <c r="G168" t="str">
        <f t="shared" ca="1" si="39"/>
        <v>NA</v>
      </c>
      <c r="H168" s="1">
        <f t="shared" ca="1" si="40"/>
        <v>40047</v>
      </c>
      <c r="I168" t="str">
        <f t="shared" ca="1" si="41"/>
        <v>NA</v>
      </c>
      <c r="J168">
        <f t="shared" ca="1" si="42"/>
        <v>2</v>
      </c>
      <c r="K168" t="str">
        <f t="shared" ca="1" si="43"/>
        <v>Pitting</v>
      </c>
      <c r="L168" t="s">
        <v>11</v>
      </c>
      <c r="M168" s="6" t="str">
        <f t="shared" ca="1" si="49"/>
        <v>0</v>
      </c>
      <c r="N168" s="3" t="s">
        <v>12</v>
      </c>
      <c r="O168" s="3" t="s">
        <v>13</v>
      </c>
      <c r="P168" s="6">
        <f t="shared" ca="1" si="50"/>
        <v>0</v>
      </c>
      <c r="Q168" s="3" t="s">
        <v>14</v>
      </c>
      <c r="R168" s="3" t="str">
        <f t="shared" ca="1" si="44"/>
        <v>Pitting corrosion was found with 0 % degradation of  Watertube Boiler on 0 % of surface area</v>
      </c>
      <c r="S168">
        <f t="shared" ca="1" si="45"/>
        <v>494</v>
      </c>
      <c r="T168">
        <f t="shared" ca="1" si="46"/>
        <v>3</v>
      </c>
      <c r="U168" t="str">
        <f t="shared" ca="1" si="47"/>
        <v>High</v>
      </c>
      <c r="V168" s="1">
        <f t="shared" ca="1" si="48"/>
        <v>45162</v>
      </c>
    </row>
    <row r="169" spans="2:22" x14ac:dyDescent="0.35">
      <c r="B169" s="1">
        <f t="shared" ca="1" si="34"/>
        <v>36481</v>
      </c>
      <c r="C169" s="1">
        <f t="shared" ca="1" si="35"/>
        <v>44512</v>
      </c>
      <c r="D169" s="2">
        <f t="shared" ca="1" si="36"/>
        <v>2</v>
      </c>
      <c r="E169" s="1" t="str">
        <f t="shared" ca="1" si="37"/>
        <v>4 inch pipe</v>
      </c>
      <c r="F169" s="2">
        <f t="shared" ca="1" si="38"/>
        <v>1</v>
      </c>
      <c r="G169" t="str">
        <f t="shared" ca="1" si="39"/>
        <v>Sign of Corrosion</v>
      </c>
      <c r="H169" s="1">
        <f t="shared" ca="1" si="40"/>
        <v>41377</v>
      </c>
      <c r="I169" t="str">
        <f t="shared" ca="1" si="41"/>
        <v>Maintenance</v>
      </c>
      <c r="J169">
        <f t="shared" ca="1" si="42"/>
        <v>2</v>
      </c>
      <c r="K169" t="str">
        <f t="shared" ca="1" si="43"/>
        <v>Pitting</v>
      </c>
      <c r="L169" t="s">
        <v>11</v>
      </c>
      <c r="M169" s="6">
        <f t="shared" ca="1" si="49"/>
        <v>12</v>
      </c>
      <c r="N169" s="3" t="s">
        <v>12</v>
      </c>
      <c r="O169" s="3" t="s">
        <v>13</v>
      </c>
      <c r="P169" s="6">
        <f t="shared" ca="1" si="50"/>
        <v>9</v>
      </c>
      <c r="Q169" s="3" t="s">
        <v>14</v>
      </c>
      <c r="R169" s="3" t="str">
        <f t="shared" ca="1" si="44"/>
        <v>Pitting corrosion was found with 12 % degradation of  4 inch pipe on 9 % of surface area</v>
      </c>
      <c r="S169">
        <f t="shared" ca="1" si="45"/>
        <v>3</v>
      </c>
      <c r="T169">
        <f t="shared" ca="1" si="46"/>
        <v>2</v>
      </c>
      <c r="U169" t="str">
        <f t="shared" ca="1" si="47"/>
        <v>Medium</v>
      </c>
      <c r="V169" s="1">
        <f t="shared" ca="1" si="48"/>
        <v>45150</v>
      </c>
    </row>
    <row r="170" spans="2:22" x14ac:dyDescent="0.35">
      <c r="B170" s="1">
        <f t="shared" ca="1" si="34"/>
        <v>36605</v>
      </c>
      <c r="C170" s="1">
        <f t="shared" ca="1" si="35"/>
        <v>43204</v>
      </c>
      <c r="D170" s="2">
        <f t="shared" ca="1" si="36"/>
        <v>3</v>
      </c>
      <c r="E170" s="1" t="str">
        <f t="shared" ca="1" si="37"/>
        <v>Gate Valve</v>
      </c>
      <c r="F170" s="2">
        <f t="shared" ca="1" si="38"/>
        <v>5</v>
      </c>
      <c r="G170" t="str">
        <f t="shared" ca="1" si="39"/>
        <v>NA</v>
      </c>
      <c r="H170" s="1">
        <f t="shared" ca="1" si="40"/>
        <v>41527</v>
      </c>
      <c r="I170" t="str">
        <f t="shared" ca="1" si="41"/>
        <v>NA</v>
      </c>
      <c r="J170">
        <f t="shared" ca="1" si="42"/>
        <v>4</v>
      </c>
      <c r="K170" t="str">
        <f t="shared" ca="1" si="43"/>
        <v>Erosion</v>
      </c>
      <c r="L170" t="s">
        <v>11</v>
      </c>
      <c r="M170" s="6" t="str">
        <f t="shared" ca="1" si="49"/>
        <v>0</v>
      </c>
      <c r="N170" s="3" t="s">
        <v>12</v>
      </c>
      <c r="O170" s="3" t="s">
        <v>13</v>
      </c>
      <c r="P170" s="6">
        <f t="shared" ca="1" si="50"/>
        <v>0</v>
      </c>
      <c r="Q170" s="3" t="s">
        <v>14</v>
      </c>
      <c r="R170" s="3" t="str">
        <f t="shared" ca="1" si="44"/>
        <v>Erosion corrosion was found with 0 % degradation of  Gate Valve on 0 % of surface area</v>
      </c>
      <c r="S170">
        <f t="shared" ca="1" si="45"/>
        <v>412</v>
      </c>
      <c r="T170">
        <f t="shared" ca="1" si="46"/>
        <v>3</v>
      </c>
      <c r="U170" t="str">
        <f t="shared" ca="1" si="47"/>
        <v>High</v>
      </c>
      <c r="V170" s="1">
        <f t="shared" ca="1" si="48"/>
        <v>45176</v>
      </c>
    </row>
    <row r="171" spans="2:22" x14ac:dyDescent="0.35">
      <c r="B171" s="1">
        <f t="shared" ca="1" si="34"/>
        <v>36258</v>
      </c>
      <c r="C171" s="1">
        <f t="shared" ca="1" si="35"/>
        <v>43366</v>
      </c>
      <c r="D171" s="2">
        <f t="shared" ca="1" si="36"/>
        <v>2</v>
      </c>
      <c r="E171" s="1" t="str">
        <f t="shared" ca="1" si="37"/>
        <v>4 inch pipe</v>
      </c>
      <c r="F171" s="2">
        <f t="shared" ca="1" si="38"/>
        <v>2</v>
      </c>
      <c r="G171" t="str">
        <f t="shared" ca="1" si="39"/>
        <v>No Issue seen</v>
      </c>
      <c r="H171" s="1">
        <f t="shared" ca="1" si="40"/>
        <v>42202</v>
      </c>
      <c r="I171" t="str">
        <f t="shared" ca="1" si="41"/>
        <v>NA</v>
      </c>
      <c r="J171">
        <f t="shared" ca="1" si="42"/>
        <v>4</v>
      </c>
      <c r="K171" t="str">
        <f t="shared" ca="1" si="43"/>
        <v>Erosion</v>
      </c>
      <c r="L171" t="s">
        <v>11</v>
      </c>
      <c r="M171" s="6" t="str">
        <f t="shared" ca="1" si="49"/>
        <v>0</v>
      </c>
      <c r="N171" s="3" t="s">
        <v>12</v>
      </c>
      <c r="O171" s="3" t="s">
        <v>13</v>
      </c>
      <c r="P171" s="6">
        <f t="shared" ca="1" si="50"/>
        <v>0</v>
      </c>
      <c r="Q171" s="3" t="s">
        <v>14</v>
      </c>
      <c r="R171" s="3" t="str">
        <f t="shared" ca="1" si="44"/>
        <v>Erosion corrosion was found with 0 % degradation of  4 inch pipe on 0 % of surface area</v>
      </c>
      <c r="S171">
        <f t="shared" ca="1" si="45"/>
        <v>0</v>
      </c>
      <c r="T171">
        <f t="shared" ca="1" si="46"/>
        <v>1</v>
      </c>
      <c r="U171" t="str">
        <f t="shared" ca="1" si="47"/>
        <v>Low</v>
      </c>
      <c r="V171" s="1">
        <f t="shared" ca="1" si="48"/>
        <v>45169</v>
      </c>
    </row>
    <row r="172" spans="2:22" x14ac:dyDescent="0.35">
      <c r="B172" s="1">
        <f t="shared" ca="1" si="34"/>
        <v>36570</v>
      </c>
      <c r="C172" s="1">
        <f t="shared" ca="1" si="35"/>
        <v>43222</v>
      </c>
      <c r="D172" s="2">
        <f t="shared" ca="1" si="36"/>
        <v>7</v>
      </c>
      <c r="E172" s="1" t="str">
        <f t="shared" ca="1" si="37"/>
        <v>Centrifugal Compressor</v>
      </c>
      <c r="F172" s="2">
        <f t="shared" ca="1" si="38"/>
        <v>1</v>
      </c>
      <c r="G172" t="str">
        <f t="shared" ca="1" si="39"/>
        <v>Sign of Corrosion</v>
      </c>
      <c r="H172" s="1">
        <f t="shared" ca="1" si="40"/>
        <v>42384</v>
      </c>
      <c r="I172" t="str">
        <f t="shared" ca="1" si="41"/>
        <v>Maintenance</v>
      </c>
      <c r="J172">
        <f t="shared" ca="1" si="42"/>
        <v>4</v>
      </c>
      <c r="K172" t="str">
        <f t="shared" ca="1" si="43"/>
        <v>Erosion</v>
      </c>
      <c r="L172" t="s">
        <v>11</v>
      </c>
      <c r="M172" s="6">
        <f t="shared" ca="1" si="49"/>
        <v>16</v>
      </c>
      <c r="N172" s="3" t="s">
        <v>12</v>
      </c>
      <c r="O172" s="3" t="s">
        <v>13</v>
      </c>
      <c r="P172" s="6">
        <f t="shared" ca="1" si="50"/>
        <v>6</v>
      </c>
      <c r="Q172" s="3" t="s">
        <v>14</v>
      </c>
      <c r="R172" s="3" t="str">
        <f t="shared" ca="1" si="44"/>
        <v>Erosion corrosion was found with 16 % degradation of  Centrifugal Compressor on 6 % of surface area</v>
      </c>
      <c r="S172">
        <f t="shared" ca="1" si="45"/>
        <v>2</v>
      </c>
      <c r="T172">
        <f t="shared" ca="1" si="46"/>
        <v>3</v>
      </c>
      <c r="U172" t="str">
        <f t="shared" ca="1" si="47"/>
        <v>High</v>
      </c>
      <c r="V172" s="1">
        <f t="shared" ca="1" si="48"/>
        <v>45159</v>
      </c>
    </row>
    <row r="173" spans="2:22" x14ac:dyDescent="0.35">
      <c r="B173" s="1">
        <f t="shared" ca="1" si="34"/>
        <v>37002</v>
      </c>
      <c r="C173" s="1">
        <f t="shared" ca="1" si="35"/>
        <v>44056</v>
      </c>
      <c r="D173" s="2">
        <f t="shared" ca="1" si="36"/>
        <v>2</v>
      </c>
      <c r="E173" s="1" t="str">
        <f t="shared" ca="1" si="37"/>
        <v>4 inch pipe</v>
      </c>
      <c r="F173" s="2">
        <f t="shared" ca="1" si="38"/>
        <v>1</v>
      </c>
      <c r="G173" t="str">
        <f t="shared" ca="1" si="39"/>
        <v>Sign of Corrosion</v>
      </c>
      <c r="H173" s="1">
        <f t="shared" ca="1" si="40"/>
        <v>40704</v>
      </c>
      <c r="I173" t="str">
        <f t="shared" ca="1" si="41"/>
        <v>Maintenance</v>
      </c>
      <c r="J173">
        <f t="shared" ca="1" si="42"/>
        <v>3</v>
      </c>
      <c r="K173" t="str">
        <f t="shared" ca="1" si="43"/>
        <v>Stress</v>
      </c>
      <c r="L173" t="s">
        <v>11</v>
      </c>
      <c r="M173" s="6">
        <f t="shared" ca="1" si="49"/>
        <v>16</v>
      </c>
      <c r="N173" s="3" t="s">
        <v>12</v>
      </c>
      <c r="O173" s="3" t="s">
        <v>13</v>
      </c>
      <c r="P173" s="6">
        <f t="shared" ca="1" si="50"/>
        <v>20</v>
      </c>
      <c r="Q173" s="3" t="s">
        <v>14</v>
      </c>
      <c r="R173" s="3" t="str">
        <f t="shared" ca="1" si="44"/>
        <v>Stress corrosion was found with 16 % degradation of  4 inch pipe on 20 % of surface area</v>
      </c>
      <c r="S173">
        <f t="shared" ca="1" si="45"/>
        <v>5</v>
      </c>
      <c r="T173">
        <f t="shared" ca="1" si="46"/>
        <v>2</v>
      </c>
      <c r="U173" t="str">
        <f t="shared" ca="1" si="47"/>
        <v>Medium</v>
      </c>
      <c r="V173" s="1">
        <f t="shared" ca="1" si="48"/>
        <v>45162</v>
      </c>
    </row>
    <row r="174" spans="2:22" x14ac:dyDescent="0.35">
      <c r="B174" s="1">
        <f t="shared" ca="1" si="34"/>
        <v>37059</v>
      </c>
      <c r="C174" s="1">
        <f t="shared" ca="1" si="35"/>
        <v>43903</v>
      </c>
      <c r="D174" s="2">
        <f t="shared" ca="1" si="36"/>
        <v>3</v>
      </c>
      <c r="E174" s="1" t="str">
        <f t="shared" ca="1" si="37"/>
        <v>Gate Valve</v>
      </c>
      <c r="F174" s="2">
        <f t="shared" ca="1" si="38"/>
        <v>4</v>
      </c>
      <c r="G174" t="str">
        <f t="shared" ca="1" si="39"/>
        <v>Equipment deformation Seen</v>
      </c>
      <c r="H174" s="1">
        <f t="shared" ca="1" si="40"/>
        <v>41723</v>
      </c>
      <c r="I174" t="str">
        <f t="shared" ca="1" si="41"/>
        <v>Replacement</v>
      </c>
      <c r="J174">
        <f t="shared" ca="1" si="42"/>
        <v>3</v>
      </c>
      <c r="K174" t="str">
        <f t="shared" ca="1" si="43"/>
        <v>Stress</v>
      </c>
      <c r="L174" t="s">
        <v>11</v>
      </c>
      <c r="M174" s="6">
        <f t="shared" ca="1" si="49"/>
        <v>42</v>
      </c>
      <c r="N174" s="3" t="s">
        <v>12</v>
      </c>
      <c r="O174" s="3" t="s">
        <v>13</v>
      </c>
      <c r="P174" s="6">
        <f t="shared" ca="1" si="50"/>
        <v>56</v>
      </c>
      <c r="Q174" s="3" t="s">
        <v>14</v>
      </c>
      <c r="R174" s="3" t="str">
        <f t="shared" ca="1" si="44"/>
        <v>Stress corrosion was found with 42 % degradation of  Gate Valve on 56 % of surface area</v>
      </c>
      <c r="S174">
        <f t="shared" ca="1" si="45"/>
        <v>556</v>
      </c>
      <c r="T174">
        <f t="shared" ca="1" si="46"/>
        <v>2</v>
      </c>
      <c r="U174" t="str">
        <f t="shared" ca="1" si="47"/>
        <v>Medium</v>
      </c>
      <c r="V174" s="1">
        <f t="shared" ca="1" si="48"/>
        <v>45150</v>
      </c>
    </row>
    <row r="175" spans="2:22" x14ac:dyDescent="0.35">
      <c r="B175" s="1">
        <f t="shared" ca="1" si="34"/>
        <v>36184</v>
      </c>
      <c r="C175" s="1">
        <f t="shared" ca="1" si="35"/>
        <v>43532</v>
      </c>
      <c r="D175" s="2">
        <f t="shared" ca="1" si="36"/>
        <v>8</v>
      </c>
      <c r="E175" s="1" t="str">
        <f t="shared" ca="1" si="37"/>
        <v>Storag Tank 5000 bbl</v>
      </c>
      <c r="F175" s="2">
        <f t="shared" ca="1" si="38"/>
        <v>5</v>
      </c>
      <c r="G175" t="str">
        <f t="shared" ca="1" si="39"/>
        <v>NA</v>
      </c>
      <c r="H175" s="1">
        <f t="shared" ca="1" si="40"/>
        <v>41007</v>
      </c>
      <c r="I175" t="str">
        <f t="shared" ca="1" si="41"/>
        <v>NA</v>
      </c>
      <c r="J175">
        <f t="shared" ca="1" si="42"/>
        <v>5</v>
      </c>
      <c r="K175" t="str">
        <f t="shared" ca="1" si="43"/>
        <v>Fatigue</v>
      </c>
      <c r="L175" t="s">
        <v>11</v>
      </c>
      <c r="M175" s="6" t="str">
        <f t="shared" ca="1" si="49"/>
        <v>0</v>
      </c>
      <c r="N175" s="3" t="s">
        <v>12</v>
      </c>
      <c r="O175" s="3" t="s">
        <v>13</v>
      </c>
      <c r="P175" s="6">
        <f t="shared" ca="1" si="50"/>
        <v>0</v>
      </c>
      <c r="Q175" s="3" t="s">
        <v>14</v>
      </c>
      <c r="R175" s="3" t="str">
        <f t="shared" ca="1" si="44"/>
        <v>Fatigue corrosion was found with 0 % degradation of  Storag Tank 5000 bbl on 0 % of surface area</v>
      </c>
      <c r="S175">
        <f t="shared" ca="1" si="45"/>
        <v>191</v>
      </c>
      <c r="T175">
        <f t="shared" ca="1" si="46"/>
        <v>2</v>
      </c>
      <c r="U175" t="str">
        <f t="shared" ca="1" si="47"/>
        <v>Medium</v>
      </c>
      <c r="V175" s="1">
        <f t="shared" ca="1" si="48"/>
        <v>45185</v>
      </c>
    </row>
    <row r="176" spans="2:22" x14ac:dyDescent="0.35">
      <c r="B176" s="1">
        <f t="shared" ca="1" si="34"/>
        <v>36165</v>
      </c>
      <c r="C176" s="1">
        <f t="shared" ca="1" si="35"/>
        <v>44147</v>
      </c>
      <c r="D176" s="2">
        <f t="shared" ca="1" si="36"/>
        <v>19</v>
      </c>
      <c r="E176" s="1" t="str">
        <f t="shared" ca="1" si="37"/>
        <v>Evaporator</v>
      </c>
      <c r="F176" s="2">
        <f t="shared" ca="1" si="38"/>
        <v>3</v>
      </c>
      <c r="G176" t="str">
        <f t="shared" ca="1" si="39"/>
        <v>High Corrosion</v>
      </c>
      <c r="H176" s="1">
        <f t="shared" ca="1" si="40"/>
        <v>40939</v>
      </c>
      <c r="I176" t="str">
        <f t="shared" ca="1" si="41"/>
        <v>Retrofitment</v>
      </c>
      <c r="J176">
        <f t="shared" ca="1" si="42"/>
        <v>2</v>
      </c>
      <c r="K176" t="str">
        <f t="shared" ca="1" si="43"/>
        <v>Pitting</v>
      </c>
      <c r="L176" t="s">
        <v>11</v>
      </c>
      <c r="M176" s="6">
        <f t="shared" ca="1" si="49"/>
        <v>40</v>
      </c>
      <c r="N176" s="3" t="s">
        <v>12</v>
      </c>
      <c r="O176" s="3" t="s">
        <v>13</v>
      </c>
      <c r="P176" s="6">
        <f t="shared" ca="1" si="50"/>
        <v>55</v>
      </c>
      <c r="Q176" s="3" t="s">
        <v>14</v>
      </c>
      <c r="R176" s="3" t="str">
        <f t="shared" ca="1" si="44"/>
        <v>Pitting corrosion was found with 40 % degradation of  Evaporator on 55 % of surface area</v>
      </c>
      <c r="S176">
        <f t="shared" ca="1" si="45"/>
        <v>36</v>
      </c>
      <c r="T176">
        <f t="shared" ca="1" si="46"/>
        <v>3</v>
      </c>
      <c r="U176" t="str">
        <f t="shared" ca="1" si="47"/>
        <v>High</v>
      </c>
      <c r="V176" s="1">
        <f t="shared" ca="1" si="48"/>
        <v>45173</v>
      </c>
    </row>
    <row r="177" spans="2:22" x14ac:dyDescent="0.35">
      <c r="B177" s="1">
        <f t="shared" ca="1" si="34"/>
        <v>36521</v>
      </c>
      <c r="C177" s="1">
        <f t="shared" ca="1" si="35"/>
        <v>43662</v>
      </c>
      <c r="D177" s="2">
        <f t="shared" ca="1" si="36"/>
        <v>14</v>
      </c>
      <c r="E177" s="1" t="str">
        <f t="shared" ca="1" si="37"/>
        <v>Centrifugal Pump</v>
      </c>
      <c r="F177" s="2">
        <f t="shared" ca="1" si="38"/>
        <v>1</v>
      </c>
      <c r="G177" t="str">
        <f t="shared" ca="1" si="39"/>
        <v>Sign of Corrosion</v>
      </c>
      <c r="H177" s="1">
        <f t="shared" ca="1" si="40"/>
        <v>40710</v>
      </c>
      <c r="I177" t="str">
        <f t="shared" ca="1" si="41"/>
        <v>Maintenance</v>
      </c>
      <c r="J177">
        <f t="shared" ca="1" si="42"/>
        <v>4</v>
      </c>
      <c r="K177" t="str">
        <f t="shared" ca="1" si="43"/>
        <v>Erosion</v>
      </c>
      <c r="L177" t="s">
        <v>11</v>
      </c>
      <c r="M177" s="6">
        <f t="shared" ca="1" si="49"/>
        <v>19</v>
      </c>
      <c r="N177" s="3" t="s">
        <v>12</v>
      </c>
      <c r="O177" s="3" t="s">
        <v>13</v>
      </c>
      <c r="P177" s="6">
        <f t="shared" ca="1" si="50"/>
        <v>16</v>
      </c>
      <c r="Q177" s="3" t="s">
        <v>14</v>
      </c>
      <c r="R177" s="3" t="str">
        <f t="shared" ca="1" si="44"/>
        <v>Erosion corrosion was found with 19 % degradation of  Centrifugal Pump on 16 % of surface area</v>
      </c>
      <c r="S177">
        <f t="shared" ca="1" si="45"/>
        <v>3</v>
      </c>
      <c r="T177">
        <f t="shared" ca="1" si="46"/>
        <v>2</v>
      </c>
      <c r="U177" t="str">
        <f t="shared" ca="1" si="47"/>
        <v>Medium</v>
      </c>
      <c r="V177" s="1">
        <f t="shared" ca="1" si="48"/>
        <v>45173</v>
      </c>
    </row>
    <row r="178" spans="2:22" x14ac:dyDescent="0.35">
      <c r="B178" s="1">
        <f t="shared" ca="1" si="34"/>
        <v>36545</v>
      </c>
      <c r="C178" s="1">
        <f t="shared" ca="1" si="35"/>
        <v>44130</v>
      </c>
      <c r="D178" s="2">
        <f t="shared" ca="1" si="36"/>
        <v>15</v>
      </c>
      <c r="E178" s="1" t="str">
        <f t="shared" ca="1" si="37"/>
        <v>Resiprocating Pump</v>
      </c>
      <c r="F178" s="2">
        <f t="shared" ca="1" si="38"/>
        <v>5</v>
      </c>
      <c r="G178" t="str">
        <f t="shared" ca="1" si="39"/>
        <v>NA</v>
      </c>
      <c r="H178" s="1">
        <f t="shared" ca="1" si="40"/>
        <v>42393</v>
      </c>
      <c r="I178" t="str">
        <f t="shared" ca="1" si="41"/>
        <v>NA</v>
      </c>
      <c r="J178">
        <f t="shared" ca="1" si="42"/>
        <v>2</v>
      </c>
      <c r="K178" t="str">
        <f t="shared" ca="1" si="43"/>
        <v>Pitting</v>
      </c>
      <c r="L178" t="s">
        <v>11</v>
      </c>
      <c r="M178" s="6" t="str">
        <f t="shared" ca="1" si="49"/>
        <v>0</v>
      </c>
      <c r="N178" s="3" t="s">
        <v>12</v>
      </c>
      <c r="O178" s="3" t="s">
        <v>13</v>
      </c>
      <c r="P178" s="6">
        <f t="shared" ca="1" si="50"/>
        <v>0</v>
      </c>
      <c r="Q178" s="3" t="s">
        <v>14</v>
      </c>
      <c r="R178" s="3" t="str">
        <f t="shared" ca="1" si="44"/>
        <v>Pitting corrosion was found with 0 % degradation of  Resiprocating Pump on 0 % of surface area</v>
      </c>
      <c r="S178">
        <f t="shared" ca="1" si="45"/>
        <v>231</v>
      </c>
      <c r="T178">
        <f t="shared" ca="1" si="46"/>
        <v>1</v>
      </c>
      <c r="U178" t="str">
        <f t="shared" ca="1" si="47"/>
        <v>Low</v>
      </c>
      <c r="V178" s="1">
        <f t="shared" ca="1" si="48"/>
        <v>45208</v>
      </c>
    </row>
    <row r="179" spans="2:22" x14ac:dyDescent="0.35">
      <c r="B179" s="1">
        <f t="shared" ca="1" si="34"/>
        <v>36726</v>
      </c>
      <c r="C179" s="1">
        <f t="shared" ca="1" si="35"/>
        <v>44200</v>
      </c>
      <c r="D179" s="2">
        <f t="shared" ca="1" si="36"/>
        <v>19</v>
      </c>
      <c r="E179" s="1" t="str">
        <f t="shared" ca="1" si="37"/>
        <v>Evaporator</v>
      </c>
      <c r="F179" s="2">
        <f t="shared" ca="1" si="38"/>
        <v>4</v>
      </c>
      <c r="G179" t="str">
        <f t="shared" ca="1" si="39"/>
        <v>Equipment deformation Seen</v>
      </c>
      <c r="H179" s="1">
        <f t="shared" ca="1" si="40"/>
        <v>43046</v>
      </c>
      <c r="I179" t="str">
        <f t="shared" ca="1" si="41"/>
        <v>Replacement</v>
      </c>
      <c r="J179">
        <f t="shared" ca="1" si="42"/>
        <v>5</v>
      </c>
      <c r="K179" t="str">
        <f t="shared" ca="1" si="43"/>
        <v>Fatigue</v>
      </c>
      <c r="L179" t="s">
        <v>11</v>
      </c>
      <c r="M179" s="6">
        <f t="shared" ca="1" si="49"/>
        <v>52</v>
      </c>
      <c r="N179" s="3" t="s">
        <v>12</v>
      </c>
      <c r="O179" s="3" t="s">
        <v>13</v>
      </c>
      <c r="P179" s="6">
        <f t="shared" ca="1" si="50"/>
        <v>50</v>
      </c>
      <c r="Q179" s="3" t="s">
        <v>14</v>
      </c>
      <c r="R179" s="3" t="str">
        <f t="shared" ca="1" si="44"/>
        <v>Fatigue corrosion was found with 52 % degradation of  Evaporator on 50 % of surface area</v>
      </c>
      <c r="S179">
        <f t="shared" ca="1" si="45"/>
        <v>461</v>
      </c>
      <c r="T179">
        <f t="shared" ca="1" si="46"/>
        <v>1</v>
      </c>
      <c r="U179" t="str">
        <f t="shared" ca="1" si="47"/>
        <v>Low</v>
      </c>
      <c r="V179" s="1">
        <f t="shared" ca="1" si="48"/>
        <v>45174</v>
      </c>
    </row>
    <row r="180" spans="2:22" x14ac:dyDescent="0.35">
      <c r="B180" s="1">
        <f t="shared" ca="1" si="34"/>
        <v>36455</v>
      </c>
      <c r="C180" s="1">
        <f t="shared" ca="1" si="35"/>
        <v>43553</v>
      </c>
      <c r="D180" s="2">
        <f t="shared" ca="1" si="36"/>
        <v>13</v>
      </c>
      <c r="E180" s="1" t="str">
        <f t="shared" ca="1" si="37"/>
        <v>Storage Tank 10000 bbl</v>
      </c>
      <c r="F180" s="2">
        <f t="shared" ca="1" si="38"/>
        <v>1</v>
      </c>
      <c r="G180" t="str">
        <f t="shared" ca="1" si="39"/>
        <v>Sign of Corrosion</v>
      </c>
      <c r="H180" s="1">
        <f t="shared" ca="1" si="40"/>
        <v>42489</v>
      </c>
      <c r="I180" t="str">
        <f t="shared" ca="1" si="41"/>
        <v>Maintenance</v>
      </c>
      <c r="J180">
        <f t="shared" ca="1" si="42"/>
        <v>5</v>
      </c>
      <c r="K180" t="str">
        <f t="shared" ca="1" si="43"/>
        <v>Fatigue</v>
      </c>
      <c r="L180" t="s">
        <v>11</v>
      </c>
      <c r="M180" s="6">
        <f t="shared" ca="1" si="49"/>
        <v>20</v>
      </c>
      <c r="N180" s="3" t="s">
        <v>12</v>
      </c>
      <c r="O180" s="3" t="s">
        <v>13</v>
      </c>
      <c r="P180" s="6">
        <f t="shared" ca="1" si="50"/>
        <v>5</v>
      </c>
      <c r="Q180" s="3" t="s">
        <v>14</v>
      </c>
      <c r="R180" s="3" t="str">
        <f t="shared" ca="1" si="44"/>
        <v>Fatigue corrosion was found with 20 % degradation of  Storage Tank 10000 bbl on 5 % of surface area</v>
      </c>
      <c r="S180">
        <f t="shared" ca="1" si="45"/>
        <v>6</v>
      </c>
      <c r="T180">
        <f t="shared" ca="1" si="46"/>
        <v>1</v>
      </c>
      <c r="U180" t="str">
        <f t="shared" ca="1" si="47"/>
        <v>Low</v>
      </c>
      <c r="V180" s="1">
        <f t="shared" ca="1" si="48"/>
        <v>45130</v>
      </c>
    </row>
    <row r="181" spans="2:22" x14ac:dyDescent="0.35">
      <c r="B181" s="1">
        <f t="shared" ca="1" si="34"/>
        <v>36350</v>
      </c>
      <c r="C181" s="1">
        <f t="shared" ca="1" si="35"/>
        <v>44634</v>
      </c>
      <c r="D181" s="2">
        <f t="shared" ca="1" si="36"/>
        <v>13</v>
      </c>
      <c r="E181" s="1" t="str">
        <f t="shared" ca="1" si="37"/>
        <v>Storage Tank 10000 bbl</v>
      </c>
      <c r="F181" s="2">
        <f t="shared" ca="1" si="38"/>
        <v>2</v>
      </c>
      <c r="G181" t="str">
        <f t="shared" ca="1" si="39"/>
        <v>No Issue seen</v>
      </c>
      <c r="H181" s="1">
        <f t="shared" ca="1" si="40"/>
        <v>41940</v>
      </c>
      <c r="I181" t="str">
        <f t="shared" ca="1" si="41"/>
        <v>NA</v>
      </c>
      <c r="J181">
        <f t="shared" ca="1" si="42"/>
        <v>4</v>
      </c>
      <c r="K181" t="str">
        <f t="shared" ca="1" si="43"/>
        <v>Erosion</v>
      </c>
      <c r="L181" t="s">
        <v>11</v>
      </c>
      <c r="M181" s="6" t="str">
        <f t="shared" ca="1" si="49"/>
        <v>0</v>
      </c>
      <c r="N181" s="3" t="s">
        <v>12</v>
      </c>
      <c r="O181" s="3" t="s">
        <v>13</v>
      </c>
      <c r="P181" s="6">
        <f t="shared" ca="1" si="50"/>
        <v>0</v>
      </c>
      <c r="Q181" s="3" t="s">
        <v>14</v>
      </c>
      <c r="R181" s="3" t="str">
        <f t="shared" ca="1" si="44"/>
        <v>Erosion corrosion was found with 0 % degradation of  Storage Tank 10000 bbl on 0 % of surface area</v>
      </c>
      <c r="S181">
        <f t="shared" ca="1" si="45"/>
        <v>0</v>
      </c>
      <c r="T181">
        <f t="shared" ca="1" si="46"/>
        <v>3</v>
      </c>
      <c r="U181" t="str">
        <f t="shared" ca="1" si="47"/>
        <v>High</v>
      </c>
      <c r="V181" s="1">
        <f t="shared" ca="1" si="48"/>
        <v>45187</v>
      </c>
    </row>
    <row r="182" spans="2:22" x14ac:dyDescent="0.35">
      <c r="B182" s="1">
        <f t="shared" ca="1" si="34"/>
        <v>36769</v>
      </c>
      <c r="C182" s="1">
        <f t="shared" ca="1" si="35"/>
        <v>44291</v>
      </c>
      <c r="D182" s="2">
        <f t="shared" ca="1" si="36"/>
        <v>15</v>
      </c>
      <c r="E182" s="1" t="str">
        <f t="shared" ca="1" si="37"/>
        <v>Resiprocating Pump</v>
      </c>
      <c r="F182" s="2">
        <f t="shared" ca="1" si="38"/>
        <v>3</v>
      </c>
      <c r="G182" t="str">
        <f t="shared" ca="1" si="39"/>
        <v>High Corrosion</v>
      </c>
      <c r="H182" s="1">
        <f t="shared" ca="1" si="40"/>
        <v>39161</v>
      </c>
      <c r="I182" t="str">
        <f t="shared" ca="1" si="41"/>
        <v>Retrofitment</v>
      </c>
      <c r="J182">
        <f t="shared" ca="1" si="42"/>
        <v>3</v>
      </c>
      <c r="K182" t="str">
        <f t="shared" ca="1" si="43"/>
        <v>Stress</v>
      </c>
      <c r="L182" t="s">
        <v>11</v>
      </c>
      <c r="M182" s="6">
        <f t="shared" ca="1" si="49"/>
        <v>37</v>
      </c>
      <c r="N182" s="3" t="s">
        <v>12</v>
      </c>
      <c r="O182" s="3" t="s">
        <v>13</v>
      </c>
      <c r="P182" s="6">
        <f t="shared" ca="1" si="50"/>
        <v>46</v>
      </c>
      <c r="Q182" s="3" t="s">
        <v>14</v>
      </c>
      <c r="R182" s="3" t="str">
        <f t="shared" ca="1" si="44"/>
        <v>Stress corrosion was found with 37 % degradation of  Resiprocating Pump on 46 % of surface area</v>
      </c>
      <c r="S182">
        <f t="shared" ca="1" si="45"/>
        <v>64</v>
      </c>
      <c r="T182">
        <f t="shared" ca="1" si="46"/>
        <v>3</v>
      </c>
      <c r="U182" t="str">
        <f t="shared" ca="1" si="47"/>
        <v>High</v>
      </c>
      <c r="V182" s="1">
        <f t="shared" ca="1" si="48"/>
        <v>45153</v>
      </c>
    </row>
    <row r="183" spans="2:22" x14ac:dyDescent="0.35">
      <c r="B183" s="1">
        <f t="shared" ca="1" si="34"/>
        <v>36563</v>
      </c>
      <c r="C183" s="1">
        <f t="shared" ca="1" si="35"/>
        <v>44825</v>
      </c>
      <c r="D183" s="2">
        <f t="shared" ca="1" si="36"/>
        <v>18</v>
      </c>
      <c r="E183" s="1" t="str">
        <f t="shared" ca="1" si="37"/>
        <v>Plate Heat Exchange</v>
      </c>
      <c r="F183" s="2">
        <f t="shared" ca="1" si="38"/>
        <v>4</v>
      </c>
      <c r="G183" t="str">
        <f t="shared" ca="1" si="39"/>
        <v>Equipment deformation Seen</v>
      </c>
      <c r="H183" s="1">
        <f t="shared" ca="1" si="40"/>
        <v>39194</v>
      </c>
      <c r="I183" t="str">
        <f t="shared" ca="1" si="41"/>
        <v>Replacement</v>
      </c>
      <c r="J183">
        <f t="shared" ca="1" si="42"/>
        <v>2</v>
      </c>
      <c r="K183" t="str">
        <f t="shared" ca="1" si="43"/>
        <v>Pitting</v>
      </c>
      <c r="L183" t="s">
        <v>11</v>
      </c>
      <c r="M183" s="6">
        <f t="shared" ca="1" si="49"/>
        <v>45</v>
      </c>
      <c r="N183" s="3" t="s">
        <v>12</v>
      </c>
      <c r="O183" s="3" t="s">
        <v>13</v>
      </c>
      <c r="P183" s="6">
        <f t="shared" ca="1" si="50"/>
        <v>51</v>
      </c>
      <c r="Q183" s="3" t="s">
        <v>14</v>
      </c>
      <c r="R183" s="3" t="str">
        <f t="shared" ca="1" si="44"/>
        <v>Pitting corrosion was found with 45 % degradation of  Plate Heat Exchange on 51 % of surface area</v>
      </c>
      <c r="S183">
        <f t="shared" ca="1" si="45"/>
        <v>214</v>
      </c>
      <c r="T183">
        <f t="shared" ca="1" si="46"/>
        <v>1</v>
      </c>
      <c r="U183" t="str">
        <f t="shared" ca="1" si="47"/>
        <v>Low</v>
      </c>
      <c r="V183" s="1">
        <f t="shared" ca="1" si="48"/>
        <v>45148</v>
      </c>
    </row>
    <row r="184" spans="2:22" x14ac:dyDescent="0.35">
      <c r="B184" s="1">
        <f t="shared" ca="1" si="34"/>
        <v>36213</v>
      </c>
      <c r="C184" s="1">
        <f t="shared" ca="1" si="35"/>
        <v>44778</v>
      </c>
      <c r="D184" s="2">
        <f t="shared" ca="1" si="36"/>
        <v>13</v>
      </c>
      <c r="E184" s="1" t="str">
        <f t="shared" ca="1" si="37"/>
        <v>Storage Tank 10000 bbl</v>
      </c>
      <c r="F184" s="2">
        <f t="shared" ca="1" si="38"/>
        <v>5</v>
      </c>
      <c r="G184" t="str">
        <f t="shared" ca="1" si="39"/>
        <v>NA</v>
      </c>
      <c r="H184" s="1">
        <f t="shared" ca="1" si="40"/>
        <v>41156</v>
      </c>
      <c r="I184" t="str">
        <f t="shared" ca="1" si="41"/>
        <v>NA</v>
      </c>
      <c r="J184">
        <f t="shared" ca="1" si="42"/>
        <v>1</v>
      </c>
      <c r="K184" t="str">
        <f t="shared" ca="1" si="43"/>
        <v>Atmospheric</v>
      </c>
      <c r="L184" t="s">
        <v>11</v>
      </c>
      <c r="M184" s="6" t="str">
        <f t="shared" ca="1" si="49"/>
        <v>0</v>
      </c>
      <c r="N184" s="3" t="s">
        <v>12</v>
      </c>
      <c r="O184" s="3" t="s">
        <v>13</v>
      </c>
      <c r="P184" s="6">
        <f t="shared" ca="1" si="50"/>
        <v>0</v>
      </c>
      <c r="Q184" s="3" t="s">
        <v>14</v>
      </c>
      <c r="R184" s="3" t="str">
        <f t="shared" ca="1" si="44"/>
        <v>Atmospheric corrosion was found with 0 % degradation of  Storage Tank 10000 bbl on 0 % of surface area</v>
      </c>
      <c r="S184">
        <f t="shared" ca="1" si="45"/>
        <v>564</v>
      </c>
      <c r="T184">
        <f t="shared" ca="1" si="46"/>
        <v>2</v>
      </c>
      <c r="U184" t="str">
        <f t="shared" ca="1" si="47"/>
        <v>Medium</v>
      </c>
      <c r="V184" s="1">
        <f t="shared" ca="1" si="48"/>
        <v>45178</v>
      </c>
    </row>
    <row r="185" spans="2:22" x14ac:dyDescent="0.35">
      <c r="B185" s="1">
        <f t="shared" ca="1" si="34"/>
        <v>36947</v>
      </c>
      <c r="C185" s="1">
        <f t="shared" ca="1" si="35"/>
        <v>43306</v>
      </c>
      <c r="D185" s="2">
        <f t="shared" ca="1" si="36"/>
        <v>1</v>
      </c>
      <c r="E185" s="1" t="str">
        <f t="shared" ca="1" si="37"/>
        <v>6 inch pipe</v>
      </c>
      <c r="F185" s="2">
        <f t="shared" ca="1" si="38"/>
        <v>2</v>
      </c>
      <c r="G185" t="str">
        <f t="shared" ca="1" si="39"/>
        <v>No Issue seen</v>
      </c>
      <c r="H185" s="1">
        <f t="shared" ca="1" si="40"/>
        <v>41272</v>
      </c>
      <c r="I185" t="str">
        <f t="shared" ca="1" si="41"/>
        <v>NA</v>
      </c>
      <c r="J185">
        <f t="shared" ca="1" si="42"/>
        <v>2</v>
      </c>
      <c r="K185" t="str">
        <f t="shared" ca="1" si="43"/>
        <v>Pitting</v>
      </c>
      <c r="L185" t="s">
        <v>11</v>
      </c>
      <c r="M185" s="6" t="str">
        <f t="shared" ca="1" si="49"/>
        <v>0</v>
      </c>
      <c r="N185" s="3" t="s">
        <v>12</v>
      </c>
      <c r="O185" s="3" t="s">
        <v>13</v>
      </c>
      <c r="P185" s="6">
        <f t="shared" ca="1" si="50"/>
        <v>0</v>
      </c>
      <c r="Q185" s="3" t="s">
        <v>14</v>
      </c>
      <c r="R185" s="3" t="str">
        <f t="shared" ca="1" si="44"/>
        <v>Pitting corrosion was found with 0 % degradation of  6 inch pipe on 0 % of surface area</v>
      </c>
      <c r="S185">
        <f t="shared" ca="1" si="45"/>
        <v>0</v>
      </c>
      <c r="T185">
        <f t="shared" ca="1" si="46"/>
        <v>2</v>
      </c>
      <c r="U185" t="str">
        <f t="shared" ca="1" si="47"/>
        <v>Medium</v>
      </c>
      <c r="V185" s="1">
        <f t="shared" ca="1" si="48"/>
        <v>45209</v>
      </c>
    </row>
    <row r="186" spans="2:22" x14ac:dyDescent="0.35">
      <c r="B186" s="1">
        <f t="shared" ca="1" si="34"/>
        <v>36728</v>
      </c>
      <c r="C186" s="1">
        <f t="shared" ca="1" si="35"/>
        <v>44544</v>
      </c>
      <c r="D186" s="2">
        <f t="shared" ca="1" si="36"/>
        <v>11</v>
      </c>
      <c r="E186" s="1" t="str">
        <f t="shared" ca="1" si="37"/>
        <v>Storage Tank 500 bbl</v>
      </c>
      <c r="F186" s="2">
        <f t="shared" ca="1" si="38"/>
        <v>1</v>
      </c>
      <c r="G186" t="str">
        <f t="shared" ca="1" si="39"/>
        <v>Sign of Corrosion</v>
      </c>
      <c r="H186" s="1">
        <f t="shared" ca="1" si="40"/>
        <v>41062</v>
      </c>
      <c r="I186" t="str">
        <f t="shared" ca="1" si="41"/>
        <v>Maintenance</v>
      </c>
      <c r="J186">
        <f t="shared" ca="1" si="42"/>
        <v>5</v>
      </c>
      <c r="K186" t="str">
        <f t="shared" ca="1" si="43"/>
        <v>Fatigue</v>
      </c>
      <c r="L186" t="s">
        <v>11</v>
      </c>
      <c r="M186" s="6">
        <f t="shared" ca="1" si="49"/>
        <v>8</v>
      </c>
      <c r="N186" s="3" t="s">
        <v>12</v>
      </c>
      <c r="O186" s="3" t="s">
        <v>13</v>
      </c>
      <c r="P186" s="6">
        <f t="shared" ca="1" si="50"/>
        <v>20</v>
      </c>
      <c r="Q186" s="3" t="s">
        <v>14</v>
      </c>
      <c r="R186" s="3" t="str">
        <f t="shared" ca="1" si="44"/>
        <v>Fatigue corrosion was found with 8 % degradation of  Storage Tank 500 bbl on 20 % of surface area</v>
      </c>
      <c r="S186">
        <f t="shared" ca="1" si="45"/>
        <v>10</v>
      </c>
      <c r="T186">
        <f t="shared" ca="1" si="46"/>
        <v>1</v>
      </c>
      <c r="U186" t="str">
        <f t="shared" ca="1" si="47"/>
        <v>Low</v>
      </c>
      <c r="V186" s="1">
        <f t="shared" ca="1" si="48"/>
        <v>45192</v>
      </c>
    </row>
    <row r="187" spans="2:22" x14ac:dyDescent="0.35">
      <c r="B187" s="1">
        <f t="shared" ca="1" si="34"/>
        <v>36384</v>
      </c>
      <c r="C187" s="1">
        <f t="shared" ca="1" si="35"/>
        <v>45107</v>
      </c>
      <c r="D187" s="2">
        <f t="shared" ca="1" si="36"/>
        <v>11</v>
      </c>
      <c r="E187" s="1" t="str">
        <f t="shared" ca="1" si="37"/>
        <v>Storage Tank 500 bbl</v>
      </c>
      <c r="F187" s="2">
        <f t="shared" ca="1" si="38"/>
        <v>4</v>
      </c>
      <c r="G187" t="str">
        <f t="shared" ca="1" si="39"/>
        <v>Equipment deformation Seen</v>
      </c>
      <c r="H187" s="1">
        <f t="shared" ca="1" si="40"/>
        <v>42357</v>
      </c>
      <c r="I187" t="str">
        <f t="shared" ca="1" si="41"/>
        <v>Replacement</v>
      </c>
      <c r="J187">
        <f t="shared" ca="1" si="42"/>
        <v>1</v>
      </c>
      <c r="K187" t="str">
        <f t="shared" ca="1" si="43"/>
        <v>Atmospheric</v>
      </c>
      <c r="L187" t="s">
        <v>11</v>
      </c>
      <c r="M187" s="6">
        <f t="shared" ca="1" si="49"/>
        <v>52</v>
      </c>
      <c r="N187" s="3" t="s">
        <v>12</v>
      </c>
      <c r="O187" s="3" t="s">
        <v>13</v>
      </c>
      <c r="P187" s="6">
        <f t="shared" ca="1" si="50"/>
        <v>60</v>
      </c>
      <c r="Q187" s="3" t="s">
        <v>14</v>
      </c>
      <c r="R187" s="3" t="str">
        <f t="shared" ca="1" si="44"/>
        <v>Atmospheric corrosion was found with 52 % degradation of  Storage Tank 500 bbl on 60 % of surface area</v>
      </c>
      <c r="S187">
        <f t="shared" ca="1" si="45"/>
        <v>219</v>
      </c>
      <c r="T187">
        <f t="shared" ca="1" si="46"/>
        <v>1</v>
      </c>
      <c r="U187" t="str">
        <f t="shared" ca="1" si="47"/>
        <v>Low</v>
      </c>
      <c r="V187" s="1">
        <f t="shared" ca="1" si="48"/>
        <v>45168</v>
      </c>
    </row>
    <row r="188" spans="2:22" x14ac:dyDescent="0.35">
      <c r="B188" s="1">
        <f t="shared" ca="1" si="34"/>
        <v>36575</v>
      </c>
      <c r="C188" s="1">
        <f t="shared" ca="1" si="35"/>
        <v>44467</v>
      </c>
      <c r="D188" s="2">
        <f t="shared" ca="1" si="36"/>
        <v>3</v>
      </c>
      <c r="E188" s="1" t="str">
        <f t="shared" ca="1" si="37"/>
        <v>Gate Valve</v>
      </c>
      <c r="F188" s="2">
        <f t="shared" ca="1" si="38"/>
        <v>5</v>
      </c>
      <c r="G188" t="str">
        <f t="shared" ca="1" si="39"/>
        <v>NA</v>
      </c>
      <c r="H188" s="1">
        <f t="shared" ca="1" si="40"/>
        <v>41229</v>
      </c>
      <c r="I188" t="str">
        <f t="shared" ca="1" si="41"/>
        <v>NA</v>
      </c>
      <c r="J188">
        <f t="shared" ca="1" si="42"/>
        <v>3</v>
      </c>
      <c r="K188" t="str">
        <f t="shared" ca="1" si="43"/>
        <v>Stress</v>
      </c>
      <c r="L188" t="s">
        <v>11</v>
      </c>
      <c r="M188" s="6" t="str">
        <f t="shared" ca="1" si="49"/>
        <v>0</v>
      </c>
      <c r="N188" s="3" t="s">
        <v>12</v>
      </c>
      <c r="O188" s="3" t="s">
        <v>13</v>
      </c>
      <c r="P188" s="6">
        <f t="shared" ca="1" si="50"/>
        <v>0</v>
      </c>
      <c r="Q188" s="3" t="s">
        <v>14</v>
      </c>
      <c r="R188" s="3" t="str">
        <f t="shared" ca="1" si="44"/>
        <v>Stress corrosion was found with 0 % degradation of  Gate Valve on 0 % of surface area</v>
      </c>
      <c r="S188">
        <f t="shared" ca="1" si="45"/>
        <v>321</v>
      </c>
      <c r="T188">
        <f t="shared" ca="1" si="46"/>
        <v>2</v>
      </c>
      <c r="U188" t="str">
        <f t="shared" ca="1" si="47"/>
        <v>Medium</v>
      </c>
      <c r="V188" s="1">
        <f t="shared" ca="1" si="48"/>
        <v>45187</v>
      </c>
    </row>
    <row r="189" spans="2:22" x14ac:dyDescent="0.35">
      <c r="B189" s="1">
        <f t="shared" ca="1" si="34"/>
        <v>36887</v>
      </c>
      <c r="C189" s="1">
        <f t="shared" ca="1" si="35"/>
        <v>44671</v>
      </c>
      <c r="D189" s="2">
        <f t="shared" ca="1" si="36"/>
        <v>14</v>
      </c>
      <c r="E189" s="1" t="str">
        <f t="shared" ca="1" si="37"/>
        <v>Centrifugal Pump</v>
      </c>
      <c r="F189" s="2">
        <f t="shared" ca="1" si="38"/>
        <v>2</v>
      </c>
      <c r="G189" t="str">
        <f t="shared" ca="1" si="39"/>
        <v>No Issue seen</v>
      </c>
      <c r="H189" s="1">
        <f t="shared" ca="1" si="40"/>
        <v>39334</v>
      </c>
      <c r="I189" t="str">
        <f t="shared" ca="1" si="41"/>
        <v>NA</v>
      </c>
      <c r="J189">
        <f t="shared" ca="1" si="42"/>
        <v>3</v>
      </c>
      <c r="K189" t="str">
        <f t="shared" ca="1" si="43"/>
        <v>Stress</v>
      </c>
      <c r="L189" t="s">
        <v>11</v>
      </c>
      <c r="M189" s="6" t="str">
        <f t="shared" ca="1" si="49"/>
        <v>0</v>
      </c>
      <c r="N189" s="3" t="s">
        <v>12</v>
      </c>
      <c r="O189" s="3" t="s">
        <v>13</v>
      </c>
      <c r="P189" s="6">
        <f t="shared" ca="1" si="50"/>
        <v>0</v>
      </c>
      <c r="Q189" s="3" t="s">
        <v>14</v>
      </c>
      <c r="R189" s="3" t="str">
        <f t="shared" ca="1" si="44"/>
        <v>Stress corrosion was found with 0 % degradation of  Centrifugal Pump on 0 % of surface area</v>
      </c>
      <c r="S189">
        <f t="shared" ca="1" si="45"/>
        <v>0</v>
      </c>
      <c r="T189">
        <f t="shared" ca="1" si="46"/>
        <v>1</v>
      </c>
      <c r="U189" t="str">
        <f t="shared" ca="1" si="47"/>
        <v>Low</v>
      </c>
      <c r="V189" s="1">
        <f t="shared" ca="1" si="48"/>
        <v>45131</v>
      </c>
    </row>
    <row r="190" spans="2:22" x14ac:dyDescent="0.35">
      <c r="B190" s="1">
        <f t="shared" ca="1" si="34"/>
        <v>36588</v>
      </c>
      <c r="C190" s="1">
        <f t="shared" ca="1" si="35"/>
        <v>44030</v>
      </c>
      <c r="D190" s="2">
        <f t="shared" ca="1" si="36"/>
        <v>15</v>
      </c>
      <c r="E190" s="1" t="str">
        <f t="shared" ca="1" si="37"/>
        <v>Resiprocating Pump</v>
      </c>
      <c r="F190" s="2">
        <f t="shared" ca="1" si="38"/>
        <v>2</v>
      </c>
      <c r="G190" t="str">
        <f t="shared" ca="1" si="39"/>
        <v>No Issue seen</v>
      </c>
      <c r="H190" s="1">
        <f t="shared" ca="1" si="40"/>
        <v>41518</v>
      </c>
      <c r="I190" t="str">
        <f t="shared" ca="1" si="41"/>
        <v>NA</v>
      </c>
      <c r="J190">
        <f t="shared" ca="1" si="42"/>
        <v>2</v>
      </c>
      <c r="K190" t="str">
        <f t="shared" ca="1" si="43"/>
        <v>Pitting</v>
      </c>
      <c r="L190" t="s">
        <v>11</v>
      </c>
      <c r="M190" s="6" t="str">
        <f t="shared" ca="1" si="49"/>
        <v>0</v>
      </c>
      <c r="N190" s="3" t="s">
        <v>12</v>
      </c>
      <c r="O190" s="3" t="s">
        <v>13</v>
      </c>
      <c r="P190" s="6">
        <f t="shared" ca="1" si="50"/>
        <v>0</v>
      </c>
      <c r="Q190" s="3" t="s">
        <v>14</v>
      </c>
      <c r="R190" s="3" t="str">
        <f t="shared" ca="1" si="44"/>
        <v>Pitting corrosion was found with 0 % degradation of  Resiprocating Pump on 0 % of surface area</v>
      </c>
      <c r="S190">
        <f t="shared" ca="1" si="45"/>
        <v>0</v>
      </c>
      <c r="T190">
        <f t="shared" ca="1" si="46"/>
        <v>1</v>
      </c>
      <c r="U190" t="str">
        <f t="shared" ca="1" si="47"/>
        <v>Low</v>
      </c>
      <c r="V190" s="1">
        <f t="shared" ca="1" si="48"/>
        <v>45197</v>
      </c>
    </row>
    <row r="191" spans="2:22" x14ac:dyDescent="0.35">
      <c r="B191" s="1">
        <f t="shared" ca="1" si="34"/>
        <v>36800</v>
      </c>
      <c r="C191" s="1">
        <f t="shared" ca="1" si="35"/>
        <v>44081</v>
      </c>
      <c r="D191" s="2">
        <f t="shared" ca="1" si="36"/>
        <v>19</v>
      </c>
      <c r="E191" s="1" t="str">
        <f t="shared" ca="1" si="37"/>
        <v>Evaporator</v>
      </c>
      <c r="F191" s="2">
        <f t="shared" ca="1" si="38"/>
        <v>5</v>
      </c>
      <c r="G191" t="str">
        <f t="shared" ca="1" si="39"/>
        <v>NA</v>
      </c>
      <c r="H191" s="1">
        <f t="shared" ca="1" si="40"/>
        <v>39935</v>
      </c>
      <c r="I191" t="str">
        <f t="shared" ca="1" si="41"/>
        <v>NA</v>
      </c>
      <c r="J191">
        <f t="shared" ca="1" si="42"/>
        <v>1</v>
      </c>
      <c r="K191" t="str">
        <f t="shared" ca="1" si="43"/>
        <v>Atmospheric</v>
      </c>
      <c r="L191" t="s">
        <v>11</v>
      </c>
      <c r="M191" s="6" t="str">
        <f t="shared" ca="1" si="49"/>
        <v>0</v>
      </c>
      <c r="N191" s="3" t="s">
        <v>12</v>
      </c>
      <c r="O191" s="3" t="s">
        <v>13</v>
      </c>
      <c r="P191" s="6">
        <f t="shared" ca="1" si="50"/>
        <v>0</v>
      </c>
      <c r="Q191" s="3" t="s">
        <v>14</v>
      </c>
      <c r="R191" s="3" t="str">
        <f t="shared" ca="1" si="44"/>
        <v>Atmospheric corrosion was found with 0 % degradation of  Evaporator on 0 % of surface area</v>
      </c>
      <c r="S191">
        <f t="shared" ca="1" si="45"/>
        <v>515</v>
      </c>
      <c r="T191">
        <f t="shared" ca="1" si="46"/>
        <v>2</v>
      </c>
      <c r="U191" t="str">
        <f t="shared" ca="1" si="47"/>
        <v>Medium</v>
      </c>
      <c r="V191" s="1">
        <f t="shared" ca="1" si="48"/>
        <v>45140</v>
      </c>
    </row>
    <row r="192" spans="2:22" x14ac:dyDescent="0.35">
      <c r="B192" s="1">
        <f t="shared" ca="1" si="34"/>
        <v>36614</v>
      </c>
      <c r="C192" s="1">
        <f t="shared" ca="1" si="35"/>
        <v>44219</v>
      </c>
      <c r="D192" s="2">
        <f t="shared" ca="1" si="36"/>
        <v>12</v>
      </c>
      <c r="E192" s="1" t="str">
        <f t="shared" ca="1" si="37"/>
        <v>Storage Tank 3000 bbl</v>
      </c>
      <c r="F192" s="2">
        <f t="shared" ca="1" si="38"/>
        <v>2</v>
      </c>
      <c r="G192" t="str">
        <f t="shared" ca="1" si="39"/>
        <v>No Issue seen</v>
      </c>
      <c r="H192" s="1">
        <f t="shared" ca="1" si="40"/>
        <v>39317</v>
      </c>
      <c r="I192" t="str">
        <f t="shared" ca="1" si="41"/>
        <v>NA</v>
      </c>
      <c r="J192">
        <f t="shared" ca="1" si="42"/>
        <v>4</v>
      </c>
      <c r="K192" t="str">
        <f t="shared" ca="1" si="43"/>
        <v>Erosion</v>
      </c>
      <c r="L192" t="s">
        <v>11</v>
      </c>
      <c r="M192" s="6" t="str">
        <f t="shared" ca="1" si="49"/>
        <v>0</v>
      </c>
      <c r="N192" s="3" t="s">
        <v>12</v>
      </c>
      <c r="O192" s="3" t="s">
        <v>13</v>
      </c>
      <c r="P192" s="6">
        <f t="shared" ca="1" si="50"/>
        <v>0</v>
      </c>
      <c r="Q192" s="3" t="s">
        <v>14</v>
      </c>
      <c r="R192" s="3" t="str">
        <f t="shared" ca="1" si="44"/>
        <v>Erosion corrosion was found with 0 % degradation of  Storage Tank 3000 bbl on 0 % of surface area</v>
      </c>
      <c r="S192">
        <f t="shared" ca="1" si="45"/>
        <v>0</v>
      </c>
      <c r="T192">
        <f t="shared" ca="1" si="46"/>
        <v>1</v>
      </c>
      <c r="U192" t="str">
        <f t="shared" ca="1" si="47"/>
        <v>Low</v>
      </c>
      <c r="V192" s="1">
        <f t="shared" ca="1" si="48"/>
        <v>45176</v>
      </c>
    </row>
    <row r="193" spans="2:22" x14ac:dyDescent="0.35">
      <c r="B193" s="1">
        <f t="shared" ca="1" si="34"/>
        <v>36925</v>
      </c>
      <c r="C193" s="1">
        <f t="shared" ca="1" si="35"/>
        <v>43215</v>
      </c>
      <c r="D193" s="2">
        <f t="shared" ca="1" si="36"/>
        <v>7</v>
      </c>
      <c r="E193" s="1" t="str">
        <f t="shared" ca="1" si="37"/>
        <v>Centrifugal Compressor</v>
      </c>
      <c r="F193" s="2">
        <f t="shared" ca="1" si="38"/>
        <v>4</v>
      </c>
      <c r="G193" t="str">
        <f t="shared" ca="1" si="39"/>
        <v>Equipment deformation Seen</v>
      </c>
      <c r="H193" s="1">
        <f t="shared" ca="1" si="40"/>
        <v>42060</v>
      </c>
      <c r="I193" t="str">
        <f t="shared" ca="1" si="41"/>
        <v>Replacement</v>
      </c>
      <c r="J193">
        <f t="shared" ca="1" si="42"/>
        <v>1</v>
      </c>
      <c r="K193" t="str">
        <f t="shared" ca="1" si="43"/>
        <v>Atmospheric</v>
      </c>
      <c r="L193" t="s">
        <v>11</v>
      </c>
      <c r="M193" s="6">
        <f t="shared" ca="1" si="49"/>
        <v>54</v>
      </c>
      <c r="N193" s="3" t="s">
        <v>12</v>
      </c>
      <c r="O193" s="3" t="s">
        <v>13</v>
      </c>
      <c r="P193" s="6">
        <f t="shared" ca="1" si="50"/>
        <v>54</v>
      </c>
      <c r="Q193" s="3" t="s">
        <v>14</v>
      </c>
      <c r="R193" s="3" t="str">
        <f t="shared" ca="1" si="44"/>
        <v>Atmospheric corrosion was found with 54 % degradation of  Centrifugal Compressor on 54 % of surface area</v>
      </c>
      <c r="S193">
        <f t="shared" ca="1" si="45"/>
        <v>235</v>
      </c>
      <c r="T193">
        <f t="shared" ca="1" si="46"/>
        <v>2</v>
      </c>
      <c r="U193" t="str">
        <f t="shared" ca="1" si="47"/>
        <v>Medium</v>
      </c>
      <c r="V193" s="1">
        <f t="shared" ca="1" si="48"/>
        <v>45198</v>
      </c>
    </row>
    <row r="194" spans="2:22" x14ac:dyDescent="0.35">
      <c r="B194" s="1">
        <f t="shared" ref="B194:B257" ca="1" si="51">RANDBETWEEN(36130,37145)</f>
        <v>36868</v>
      </c>
      <c r="C194" s="1">
        <f t="shared" ref="C194:C257" ca="1" si="52">RANDBETWEEN(43130,45145)</f>
        <v>43155</v>
      </c>
      <c r="D194" s="2">
        <f t="shared" ref="D194:D257" ca="1" si="53">RANDBETWEEN(1,20)</f>
        <v>12</v>
      </c>
      <c r="E194" s="1" t="str">
        <f t="shared" ref="E194:E257" ca="1" si="54">IF(D194=1,"6 inch pipe",IF(D194=2,"4 inch pipe",IF(D194=3,"Gate Valve",IF(D194=4,"Check Valve",IF(D194=5,"Firetube Boiler",IF(D194=6,"Watertube Boiler",IF(D194=7,"Centrifugal Compressor",IF(D194=8,"Storag Tank 5000 bbl",IF(D194=9,"Storage Tank 2000 bbl",IF(D194=10,"Storage Tank 1000 bbl",IF(D194=11,"Storage Tank 500 bbl",IF(D194=12,"Storage Tank 3000 bbl",IF(D194=13,"Storage Tank 10000 bbl",IF(D194=14,"Centrifugal Pump",IF(D194=15,"Resiprocating Pump",IF(D194=16,"Finned Tube Heat Exchanger",IF(D194=17,"Shell And Tube Heat Exchanger",IF(D194=18,"Plate Heat Exchange",IF(D194=19,"Evaporator","Turbine")))))))))))))))))))</f>
        <v>Storage Tank 3000 bbl</v>
      </c>
      <c r="F194" s="2">
        <f t="shared" ref="F194:F257" ca="1" si="55">RANDBETWEEN(1,5)</f>
        <v>3</v>
      </c>
      <c r="G194" t="str">
        <f t="shared" ref="G194:G257" ca="1" si="56">IF(F194=1,"Sign of Corrosion",IF(F194=2,"No Issue seen",IF(F194=3,"High Corrosion",IF(F194=4,"Equipment deformation Seen","NA"))))</f>
        <v>High Corrosion</v>
      </c>
      <c r="H194" s="1">
        <f t="shared" ref="H194:H257" ca="1" si="57">RANDBETWEEN(39130,43145)</f>
        <v>39571</v>
      </c>
      <c r="I194" t="str">
        <f t="shared" ref="I194:I257" ca="1" si="58">IF(G194="Sign of Corrosion","Maintenance",IF(G194="High Corrosion","Retrofitment",IF(G194="Equipment deformation seen","Replacement","NA")))</f>
        <v>Retrofitment</v>
      </c>
      <c r="J194">
        <f t="shared" ref="J194:J257" ca="1" si="59">RANDBETWEEN(1,5)</f>
        <v>1</v>
      </c>
      <c r="K194" t="str">
        <f t="shared" ref="K194:K257" ca="1" si="60">IF(J194=1,"Atmospheric", IF(J194=2,"Pitting", IF(J194=3,"Stress", IF(J194=4,"Erosion", "Fatigue"))))</f>
        <v>Atmospheric</v>
      </c>
      <c r="L194" t="s">
        <v>11</v>
      </c>
      <c r="M194" s="6">
        <f t="shared" ca="1" si="49"/>
        <v>30</v>
      </c>
      <c r="N194" s="3" t="s">
        <v>12</v>
      </c>
      <c r="O194" s="3" t="s">
        <v>13</v>
      </c>
      <c r="P194" s="6">
        <f t="shared" ca="1" si="50"/>
        <v>37</v>
      </c>
      <c r="Q194" s="3" t="s">
        <v>14</v>
      </c>
      <c r="R194" s="3" t="str">
        <f t="shared" ref="R194:R257" ca="1" si="61">_xlfn.CONCAT(K194," ",L194," ",M194," ",N194," ",E194," ",O194," ",P194," ",Q194)</f>
        <v>Atmospheric corrosion was found with 30 % degradation of  Storage Tank 3000 bbl on 37 % of surface area</v>
      </c>
      <c r="S194">
        <f t="shared" ref="S194:S257" ca="1" si="62">IF(G194="No Issue seen",0,IF(G194="Sign of Corrosion",RANDBETWEEN(1,10),IF(G194="High Corrosion",RANDBETWEEN(10,100),RANDBETWEEN(100,600))))</f>
        <v>93</v>
      </c>
      <c r="T194">
        <f t="shared" ref="T194:T257" ca="1" si="63">RANDBETWEEN(1,3)</f>
        <v>3</v>
      </c>
      <c r="U194" t="str">
        <f t="shared" ref="U194:U257" ca="1" si="64">IF(T194=3,"High",IF(T194=2,"Medium","Low"))</f>
        <v>High</v>
      </c>
      <c r="V194" s="1">
        <f t="shared" ref="V194:V257" ca="1" si="65">45110+RANDBETWEEN(20,100)</f>
        <v>45199</v>
      </c>
    </row>
    <row r="195" spans="2:22" x14ac:dyDescent="0.35">
      <c r="B195" s="1">
        <f t="shared" ca="1" si="51"/>
        <v>36520</v>
      </c>
      <c r="C195" s="1">
        <f t="shared" ca="1" si="52"/>
        <v>43686</v>
      </c>
      <c r="D195" s="2">
        <f t="shared" ca="1" si="53"/>
        <v>3</v>
      </c>
      <c r="E195" s="1" t="str">
        <f t="shared" ca="1" si="54"/>
        <v>Gate Valve</v>
      </c>
      <c r="F195" s="2">
        <f t="shared" ca="1" si="55"/>
        <v>3</v>
      </c>
      <c r="G195" t="str">
        <f t="shared" ca="1" si="56"/>
        <v>High Corrosion</v>
      </c>
      <c r="H195" s="1">
        <f t="shared" ca="1" si="57"/>
        <v>40129</v>
      </c>
      <c r="I195" t="str">
        <f t="shared" ca="1" si="58"/>
        <v>Retrofitment</v>
      </c>
      <c r="J195">
        <f t="shared" ca="1" si="59"/>
        <v>2</v>
      </c>
      <c r="K195" t="str">
        <f t="shared" ca="1" si="60"/>
        <v>Pitting</v>
      </c>
      <c r="L195" t="s">
        <v>11</v>
      </c>
      <c r="M195" s="6">
        <f t="shared" ref="M195:M258" ca="1" si="66">IF(G195="Equipment deformation Seen",RANDBETWEEN(40,60),IF(G195="High Corrosion",RANDBETWEEN(25,40),IF(G195="Sign of Corrosion",RANDBETWEEN(5,25),"0")))</f>
        <v>40</v>
      </c>
      <c r="N195" s="3" t="s">
        <v>12</v>
      </c>
      <c r="O195" s="3" t="s">
        <v>13</v>
      </c>
      <c r="P195" s="6">
        <f t="shared" ref="P195:P258" ca="1" si="67">IF(AND(M195&gt;1,M195&lt;25),RANDBETWEEN(5,20),IF(AND(M195&gt;25,M195&lt;35),RANDBETWEEN(20,45),IF(AND(M195&gt;35,M195&lt;70),RANDBETWEEN(45,60),0)))</f>
        <v>54</v>
      </c>
      <c r="Q195" s="3" t="s">
        <v>14</v>
      </c>
      <c r="R195" s="3" t="str">
        <f t="shared" ca="1" si="61"/>
        <v>Pitting corrosion was found with 40 % degradation of  Gate Valve on 54 % of surface area</v>
      </c>
      <c r="S195">
        <f t="shared" ca="1" si="62"/>
        <v>63</v>
      </c>
      <c r="T195">
        <f t="shared" ca="1" si="63"/>
        <v>3</v>
      </c>
      <c r="U195" t="str">
        <f t="shared" ca="1" si="64"/>
        <v>High</v>
      </c>
      <c r="V195" s="1">
        <f t="shared" ca="1" si="65"/>
        <v>45134</v>
      </c>
    </row>
    <row r="196" spans="2:22" x14ac:dyDescent="0.35">
      <c r="B196" s="1">
        <f t="shared" ca="1" si="51"/>
        <v>36836</v>
      </c>
      <c r="C196" s="1">
        <f t="shared" ca="1" si="52"/>
        <v>45029</v>
      </c>
      <c r="D196" s="2">
        <f t="shared" ca="1" si="53"/>
        <v>14</v>
      </c>
      <c r="E196" s="1" t="str">
        <f t="shared" ca="1" si="54"/>
        <v>Centrifugal Pump</v>
      </c>
      <c r="F196" s="2">
        <f t="shared" ca="1" si="55"/>
        <v>4</v>
      </c>
      <c r="G196" t="str">
        <f t="shared" ca="1" si="56"/>
        <v>Equipment deformation Seen</v>
      </c>
      <c r="H196" s="1">
        <f t="shared" ca="1" si="57"/>
        <v>39641</v>
      </c>
      <c r="I196" t="str">
        <f t="shared" ca="1" si="58"/>
        <v>Replacement</v>
      </c>
      <c r="J196">
        <f t="shared" ca="1" si="59"/>
        <v>1</v>
      </c>
      <c r="K196" t="str">
        <f t="shared" ca="1" si="60"/>
        <v>Atmospheric</v>
      </c>
      <c r="L196" t="s">
        <v>11</v>
      </c>
      <c r="M196" s="6">
        <f t="shared" ca="1" si="66"/>
        <v>40</v>
      </c>
      <c r="N196" s="3" t="s">
        <v>12</v>
      </c>
      <c r="O196" s="3" t="s">
        <v>13</v>
      </c>
      <c r="P196" s="6">
        <f t="shared" ca="1" si="67"/>
        <v>46</v>
      </c>
      <c r="Q196" s="3" t="s">
        <v>14</v>
      </c>
      <c r="R196" s="3" t="str">
        <f t="shared" ca="1" si="61"/>
        <v>Atmospheric corrosion was found with 40 % degradation of  Centrifugal Pump on 46 % of surface area</v>
      </c>
      <c r="S196">
        <f t="shared" ca="1" si="62"/>
        <v>131</v>
      </c>
      <c r="T196">
        <f t="shared" ca="1" si="63"/>
        <v>1</v>
      </c>
      <c r="U196" t="str">
        <f t="shared" ca="1" si="64"/>
        <v>Low</v>
      </c>
      <c r="V196" s="1">
        <f t="shared" ca="1" si="65"/>
        <v>45184</v>
      </c>
    </row>
    <row r="197" spans="2:22" x14ac:dyDescent="0.35">
      <c r="B197" s="1">
        <f t="shared" ca="1" si="51"/>
        <v>36729</v>
      </c>
      <c r="C197" s="1">
        <f t="shared" ca="1" si="52"/>
        <v>44292</v>
      </c>
      <c r="D197" s="2">
        <f t="shared" ca="1" si="53"/>
        <v>13</v>
      </c>
      <c r="E197" s="1" t="str">
        <f t="shared" ca="1" si="54"/>
        <v>Storage Tank 10000 bbl</v>
      </c>
      <c r="F197" s="2">
        <f t="shared" ca="1" si="55"/>
        <v>1</v>
      </c>
      <c r="G197" t="str">
        <f t="shared" ca="1" si="56"/>
        <v>Sign of Corrosion</v>
      </c>
      <c r="H197" s="1">
        <f t="shared" ca="1" si="57"/>
        <v>43133</v>
      </c>
      <c r="I197" t="str">
        <f t="shared" ca="1" si="58"/>
        <v>Maintenance</v>
      </c>
      <c r="J197">
        <f t="shared" ca="1" si="59"/>
        <v>2</v>
      </c>
      <c r="K197" t="str">
        <f t="shared" ca="1" si="60"/>
        <v>Pitting</v>
      </c>
      <c r="L197" t="s">
        <v>11</v>
      </c>
      <c r="M197" s="6">
        <f t="shared" ca="1" si="66"/>
        <v>24</v>
      </c>
      <c r="N197" s="3" t="s">
        <v>12</v>
      </c>
      <c r="O197" s="3" t="s">
        <v>13</v>
      </c>
      <c r="P197" s="6">
        <f t="shared" ca="1" si="67"/>
        <v>15</v>
      </c>
      <c r="Q197" s="3" t="s">
        <v>14</v>
      </c>
      <c r="R197" s="3" t="str">
        <f t="shared" ca="1" si="61"/>
        <v>Pitting corrosion was found with 24 % degradation of  Storage Tank 10000 bbl on 15 % of surface area</v>
      </c>
      <c r="S197">
        <f t="shared" ca="1" si="62"/>
        <v>3</v>
      </c>
      <c r="T197">
        <f t="shared" ca="1" si="63"/>
        <v>2</v>
      </c>
      <c r="U197" t="str">
        <f t="shared" ca="1" si="64"/>
        <v>Medium</v>
      </c>
      <c r="V197" s="1">
        <f t="shared" ca="1" si="65"/>
        <v>45182</v>
      </c>
    </row>
    <row r="198" spans="2:22" x14ac:dyDescent="0.35">
      <c r="B198" s="1">
        <f t="shared" ca="1" si="51"/>
        <v>36873</v>
      </c>
      <c r="C198" s="1">
        <f t="shared" ca="1" si="52"/>
        <v>44869</v>
      </c>
      <c r="D198" s="2">
        <f t="shared" ca="1" si="53"/>
        <v>5</v>
      </c>
      <c r="E198" s="1" t="str">
        <f t="shared" ca="1" si="54"/>
        <v>Firetube Boiler</v>
      </c>
      <c r="F198" s="2">
        <f t="shared" ca="1" si="55"/>
        <v>5</v>
      </c>
      <c r="G198" t="str">
        <f t="shared" ca="1" si="56"/>
        <v>NA</v>
      </c>
      <c r="H198" s="1">
        <f t="shared" ca="1" si="57"/>
        <v>40822</v>
      </c>
      <c r="I198" t="str">
        <f t="shared" ca="1" si="58"/>
        <v>NA</v>
      </c>
      <c r="J198">
        <f t="shared" ca="1" si="59"/>
        <v>3</v>
      </c>
      <c r="K198" t="str">
        <f t="shared" ca="1" si="60"/>
        <v>Stress</v>
      </c>
      <c r="L198" t="s">
        <v>11</v>
      </c>
      <c r="M198" s="6" t="str">
        <f t="shared" ca="1" si="66"/>
        <v>0</v>
      </c>
      <c r="N198" s="3" t="s">
        <v>12</v>
      </c>
      <c r="O198" s="3" t="s">
        <v>13</v>
      </c>
      <c r="P198" s="6">
        <f t="shared" ca="1" si="67"/>
        <v>0</v>
      </c>
      <c r="Q198" s="3" t="s">
        <v>14</v>
      </c>
      <c r="R198" s="3" t="str">
        <f t="shared" ca="1" si="61"/>
        <v>Stress corrosion was found with 0 % degradation of  Firetube Boiler on 0 % of surface area</v>
      </c>
      <c r="S198">
        <f t="shared" ca="1" si="62"/>
        <v>380</v>
      </c>
      <c r="T198">
        <f t="shared" ca="1" si="63"/>
        <v>2</v>
      </c>
      <c r="U198" t="str">
        <f t="shared" ca="1" si="64"/>
        <v>Medium</v>
      </c>
      <c r="V198" s="1">
        <f t="shared" ca="1" si="65"/>
        <v>45158</v>
      </c>
    </row>
    <row r="199" spans="2:22" x14ac:dyDescent="0.35">
      <c r="B199" s="1">
        <f t="shared" ca="1" si="51"/>
        <v>37042</v>
      </c>
      <c r="C199" s="1">
        <f t="shared" ca="1" si="52"/>
        <v>43593</v>
      </c>
      <c r="D199" s="2">
        <f t="shared" ca="1" si="53"/>
        <v>7</v>
      </c>
      <c r="E199" s="1" t="str">
        <f t="shared" ca="1" si="54"/>
        <v>Centrifugal Compressor</v>
      </c>
      <c r="F199" s="2">
        <f t="shared" ca="1" si="55"/>
        <v>3</v>
      </c>
      <c r="G199" t="str">
        <f t="shared" ca="1" si="56"/>
        <v>High Corrosion</v>
      </c>
      <c r="H199" s="1">
        <f t="shared" ca="1" si="57"/>
        <v>42813</v>
      </c>
      <c r="I199" t="str">
        <f t="shared" ca="1" si="58"/>
        <v>Retrofitment</v>
      </c>
      <c r="J199">
        <f t="shared" ca="1" si="59"/>
        <v>2</v>
      </c>
      <c r="K199" t="str">
        <f t="shared" ca="1" si="60"/>
        <v>Pitting</v>
      </c>
      <c r="L199" t="s">
        <v>11</v>
      </c>
      <c r="M199" s="6">
        <f t="shared" ca="1" si="66"/>
        <v>25</v>
      </c>
      <c r="N199" s="3" t="s">
        <v>12</v>
      </c>
      <c r="O199" s="3" t="s">
        <v>13</v>
      </c>
      <c r="P199" s="6">
        <f t="shared" ca="1" si="67"/>
        <v>0</v>
      </c>
      <c r="Q199" s="3" t="s">
        <v>14</v>
      </c>
      <c r="R199" s="3" t="str">
        <f t="shared" ca="1" si="61"/>
        <v>Pitting corrosion was found with 25 % degradation of  Centrifugal Compressor on 0 % of surface area</v>
      </c>
      <c r="S199">
        <f t="shared" ca="1" si="62"/>
        <v>23</v>
      </c>
      <c r="T199">
        <f t="shared" ca="1" si="63"/>
        <v>3</v>
      </c>
      <c r="U199" t="str">
        <f t="shared" ca="1" si="64"/>
        <v>High</v>
      </c>
      <c r="V199" s="1">
        <f t="shared" ca="1" si="65"/>
        <v>45179</v>
      </c>
    </row>
    <row r="200" spans="2:22" x14ac:dyDescent="0.35">
      <c r="B200" s="1">
        <f t="shared" ca="1" si="51"/>
        <v>36967</v>
      </c>
      <c r="C200" s="1">
        <f t="shared" ca="1" si="52"/>
        <v>43462</v>
      </c>
      <c r="D200" s="2">
        <f t="shared" ca="1" si="53"/>
        <v>18</v>
      </c>
      <c r="E200" s="1" t="str">
        <f t="shared" ca="1" si="54"/>
        <v>Plate Heat Exchange</v>
      </c>
      <c r="F200" s="2">
        <f t="shared" ca="1" si="55"/>
        <v>5</v>
      </c>
      <c r="G200" t="str">
        <f t="shared" ca="1" si="56"/>
        <v>NA</v>
      </c>
      <c r="H200" s="1">
        <f t="shared" ca="1" si="57"/>
        <v>39919</v>
      </c>
      <c r="I200" t="str">
        <f t="shared" ca="1" si="58"/>
        <v>NA</v>
      </c>
      <c r="J200">
        <f t="shared" ca="1" si="59"/>
        <v>4</v>
      </c>
      <c r="K200" t="str">
        <f t="shared" ca="1" si="60"/>
        <v>Erosion</v>
      </c>
      <c r="L200" t="s">
        <v>11</v>
      </c>
      <c r="M200" s="6" t="str">
        <f t="shared" ca="1" si="66"/>
        <v>0</v>
      </c>
      <c r="N200" s="3" t="s">
        <v>12</v>
      </c>
      <c r="O200" s="3" t="s">
        <v>13</v>
      </c>
      <c r="P200" s="6">
        <f t="shared" ca="1" si="67"/>
        <v>0</v>
      </c>
      <c r="Q200" s="3" t="s">
        <v>14</v>
      </c>
      <c r="R200" s="3" t="str">
        <f t="shared" ca="1" si="61"/>
        <v>Erosion corrosion was found with 0 % degradation of  Plate Heat Exchange on 0 % of surface area</v>
      </c>
      <c r="S200">
        <f t="shared" ca="1" si="62"/>
        <v>437</v>
      </c>
      <c r="T200">
        <f t="shared" ca="1" si="63"/>
        <v>3</v>
      </c>
      <c r="U200" t="str">
        <f t="shared" ca="1" si="64"/>
        <v>High</v>
      </c>
      <c r="V200" s="1">
        <f t="shared" ca="1" si="65"/>
        <v>45196</v>
      </c>
    </row>
    <row r="201" spans="2:22" x14ac:dyDescent="0.35">
      <c r="B201" s="1">
        <f t="shared" ca="1" si="51"/>
        <v>37110</v>
      </c>
      <c r="C201" s="1">
        <f t="shared" ca="1" si="52"/>
        <v>43316</v>
      </c>
      <c r="D201" s="2">
        <f t="shared" ca="1" si="53"/>
        <v>20</v>
      </c>
      <c r="E201" s="1" t="str">
        <f t="shared" ca="1" si="54"/>
        <v>Turbine</v>
      </c>
      <c r="F201" s="2">
        <f t="shared" ca="1" si="55"/>
        <v>4</v>
      </c>
      <c r="G201" t="str">
        <f t="shared" ca="1" si="56"/>
        <v>Equipment deformation Seen</v>
      </c>
      <c r="H201" s="1">
        <f t="shared" ca="1" si="57"/>
        <v>40044</v>
      </c>
      <c r="I201" t="str">
        <f t="shared" ca="1" si="58"/>
        <v>Replacement</v>
      </c>
      <c r="J201">
        <f t="shared" ca="1" si="59"/>
        <v>3</v>
      </c>
      <c r="K201" t="str">
        <f t="shared" ca="1" si="60"/>
        <v>Stress</v>
      </c>
      <c r="L201" t="s">
        <v>11</v>
      </c>
      <c r="M201" s="6">
        <f t="shared" ca="1" si="66"/>
        <v>54</v>
      </c>
      <c r="N201" s="3" t="s">
        <v>12</v>
      </c>
      <c r="O201" s="3" t="s">
        <v>13</v>
      </c>
      <c r="P201" s="6">
        <f t="shared" ca="1" si="67"/>
        <v>45</v>
      </c>
      <c r="Q201" s="3" t="s">
        <v>14</v>
      </c>
      <c r="R201" s="3" t="str">
        <f t="shared" ca="1" si="61"/>
        <v>Stress corrosion was found with 54 % degradation of  Turbine on 45 % of surface area</v>
      </c>
      <c r="S201">
        <f t="shared" ca="1" si="62"/>
        <v>169</v>
      </c>
      <c r="T201">
        <f t="shared" ca="1" si="63"/>
        <v>2</v>
      </c>
      <c r="U201" t="str">
        <f t="shared" ca="1" si="64"/>
        <v>Medium</v>
      </c>
      <c r="V201" s="1">
        <f t="shared" ca="1" si="65"/>
        <v>45153</v>
      </c>
    </row>
    <row r="202" spans="2:22" x14ac:dyDescent="0.35">
      <c r="B202" s="1">
        <f t="shared" ca="1" si="51"/>
        <v>36985</v>
      </c>
      <c r="C202" s="1">
        <f t="shared" ca="1" si="52"/>
        <v>44662</v>
      </c>
      <c r="D202" s="2">
        <f t="shared" ca="1" si="53"/>
        <v>1</v>
      </c>
      <c r="E202" s="1" t="str">
        <f t="shared" ca="1" si="54"/>
        <v>6 inch pipe</v>
      </c>
      <c r="F202" s="2">
        <f t="shared" ca="1" si="55"/>
        <v>4</v>
      </c>
      <c r="G202" t="str">
        <f t="shared" ca="1" si="56"/>
        <v>Equipment deformation Seen</v>
      </c>
      <c r="H202" s="1">
        <f t="shared" ca="1" si="57"/>
        <v>43022</v>
      </c>
      <c r="I202" t="str">
        <f t="shared" ca="1" si="58"/>
        <v>Replacement</v>
      </c>
      <c r="J202">
        <f t="shared" ca="1" si="59"/>
        <v>3</v>
      </c>
      <c r="K202" t="str">
        <f t="shared" ca="1" si="60"/>
        <v>Stress</v>
      </c>
      <c r="L202" t="s">
        <v>11</v>
      </c>
      <c r="M202" s="6">
        <f t="shared" ca="1" si="66"/>
        <v>40</v>
      </c>
      <c r="N202" s="3" t="s">
        <v>12</v>
      </c>
      <c r="O202" s="3" t="s">
        <v>13</v>
      </c>
      <c r="P202" s="6">
        <f t="shared" ca="1" si="67"/>
        <v>53</v>
      </c>
      <c r="Q202" s="3" t="s">
        <v>14</v>
      </c>
      <c r="R202" s="3" t="str">
        <f t="shared" ca="1" si="61"/>
        <v>Stress corrosion was found with 40 % degradation of  6 inch pipe on 53 % of surface area</v>
      </c>
      <c r="S202">
        <f t="shared" ca="1" si="62"/>
        <v>534</v>
      </c>
      <c r="T202">
        <f t="shared" ca="1" si="63"/>
        <v>3</v>
      </c>
      <c r="U202" t="str">
        <f t="shared" ca="1" si="64"/>
        <v>High</v>
      </c>
      <c r="V202" s="1">
        <f t="shared" ca="1" si="65"/>
        <v>45181</v>
      </c>
    </row>
    <row r="203" spans="2:22" x14ac:dyDescent="0.35">
      <c r="B203" s="1">
        <f t="shared" ca="1" si="51"/>
        <v>36970</v>
      </c>
      <c r="C203" s="1">
        <f t="shared" ca="1" si="52"/>
        <v>44639</v>
      </c>
      <c r="D203" s="2">
        <f t="shared" ca="1" si="53"/>
        <v>16</v>
      </c>
      <c r="E203" s="1" t="str">
        <f t="shared" ca="1" si="54"/>
        <v>Finned Tube Heat Exchanger</v>
      </c>
      <c r="F203" s="2">
        <f t="shared" ca="1" si="55"/>
        <v>5</v>
      </c>
      <c r="G203" t="str">
        <f t="shared" ca="1" si="56"/>
        <v>NA</v>
      </c>
      <c r="H203" s="1">
        <f t="shared" ca="1" si="57"/>
        <v>40793</v>
      </c>
      <c r="I203" t="str">
        <f t="shared" ca="1" si="58"/>
        <v>NA</v>
      </c>
      <c r="J203">
        <f t="shared" ca="1" si="59"/>
        <v>3</v>
      </c>
      <c r="K203" t="str">
        <f t="shared" ca="1" si="60"/>
        <v>Stress</v>
      </c>
      <c r="L203" t="s">
        <v>11</v>
      </c>
      <c r="M203" s="6" t="str">
        <f t="shared" ca="1" si="66"/>
        <v>0</v>
      </c>
      <c r="N203" s="3" t="s">
        <v>12</v>
      </c>
      <c r="O203" s="3" t="s">
        <v>13</v>
      </c>
      <c r="P203" s="6">
        <f t="shared" ca="1" si="67"/>
        <v>0</v>
      </c>
      <c r="Q203" s="3" t="s">
        <v>14</v>
      </c>
      <c r="R203" s="3" t="str">
        <f t="shared" ca="1" si="61"/>
        <v>Stress corrosion was found with 0 % degradation of  Finned Tube Heat Exchanger on 0 % of surface area</v>
      </c>
      <c r="S203">
        <f t="shared" ca="1" si="62"/>
        <v>546</v>
      </c>
      <c r="T203">
        <f t="shared" ca="1" si="63"/>
        <v>1</v>
      </c>
      <c r="U203" t="str">
        <f t="shared" ca="1" si="64"/>
        <v>Low</v>
      </c>
      <c r="V203" s="1">
        <f t="shared" ca="1" si="65"/>
        <v>45136</v>
      </c>
    </row>
    <row r="204" spans="2:22" x14ac:dyDescent="0.35">
      <c r="B204" s="1">
        <f t="shared" ca="1" si="51"/>
        <v>37132</v>
      </c>
      <c r="C204" s="1">
        <f t="shared" ca="1" si="52"/>
        <v>44818</v>
      </c>
      <c r="D204" s="2">
        <f t="shared" ca="1" si="53"/>
        <v>2</v>
      </c>
      <c r="E204" s="1" t="str">
        <f t="shared" ca="1" si="54"/>
        <v>4 inch pipe</v>
      </c>
      <c r="F204" s="2">
        <f t="shared" ca="1" si="55"/>
        <v>4</v>
      </c>
      <c r="G204" t="str">
        <f t="shared" ca="1" si="56"/>
        <v>Equipment deformation Seen</v>
      </c>
      <c r="H204" s="1">
        <f t="shared" ca="1" si="57"/>
        <v>40349</v>
      </c>
      <c r="I204" t="str">
        <f t="shared" ca="1" si="58"/>
        <v>Replacement</v>
      </c>
      <c r="J204">
        <f t="shared" ca="1" si="59"/>
        <v>5</v>
      </c>
      <c r="K204" t="str">
        <f t="shared" ca="1" si="60"/>
        <v>Fatigue</v>
      </c>
      <c r="L204" t="s">
        <v>11</v>
      </c>
      <c r="M204" s="6">
        <f t="shared" ca="1" si="66"/>
        <v>60</v>
      </c>
      <c r="N204" s="3" t="s">
        <v>12</v>
      </c>
      <c r="O204" s="3" t="s">
        <v>13</v>
      </c>
      <c r="P204" s="6">
        <f t="shared" ca="1" si="67"/>
        <v>60</v>
      </c>
      <c r="Q204" s="3" t="s">
        <v>14</v>
      </c>
      <c r="R204" s="3" t="str">
        <f t="shared" ca="1" si="61"/>
        <v>Fatigue corrosion was found with 60 % degradation of  4 inch pipe on 60 % of surface area</v>
      </c>
      <c r="S204">
        <f t="shared" ca="1" si="62"/>
        <v>513</v>
      </c>
      <c r="T204">
        <f t="shared" ca="1" si="63"/>
        <v>2</v>
      </c>
      <c r="U204" t="str">
        <f t="shared" ca="1" si="64"/>
        <v>Medium</v>
      </c>
      <c r="V204" s="1">
        <f t="shared" ca="1" si="65"/>
        <v>45207</v>
      </c>
    </row>
    <row r="205" spans="2:22" x14ac:dyDescent="0.35">
      <c r="B205" s="1">
        <f t="shared" ca="1" si="51"/>
        <v>36417</v>
      </c>
      <c r="C205" s="1">
        <f t="shared" ca="1" si="52"/>
        <v>44618</v>
      </c>
      <c r="D205" s="2">
        <f t="shared" ca="1" si="53"/>
        <v>1</v>
      </c>
      <c r="E205" s="1" t="str">
        <f t="shared" ca="1" si="54"/>
        <v>6 inch pipe</v>
      </c>
      <c r="F205" s="2">
        <f t="shared" ca="1" si="55"/>
        <v>4</v>
      </c>
      <c r="G205" t="str">
        <f t="shared" ca="1" si="56"/>
        <v>Equipment deformation Seen</v>
      </c>
      <c r="H205" s="1">
        <f t="shared" ca="1" si="57"/>
        <v>42761</v>
      </c>
      <c r="I205" t="str">
        <f t="shared" ca="1" si="58"/>
        <v>Replacement</v>
      </c>
      <c r="J205">
        <f t="shared" ca="1" si="59"/>
        <v>2</v>
      </c>
      <c r="K205" t="str">
        <f t="shared" ca="1" si="60"/>
        <v>Pitting</v>
      </c>
      <c r="L205" t="s">
        <v>11</v>
      </c>
      <c r="M205" s="6">
        <f t="shared" ca="1" si="66"/>
        <v>48</v>
      </c>
      <c r="N205" s="3" t="s">
        <v>12</v>
      </c>
      <c r="O205" s="3" t="s">
        <v>13</v>
      </c>
      <c r="P205" s="6">
        <f t="shared" ca="1" si="67"/>
        <v>45</v>
      </c>
      <c r="Q205" s="3" t="s">
        <v>14</v>
      </c>
      <c r="R205" s="3" t="str">
        <f t="shared" ca="1" si="61"/>
        <v>Pitting corrosion was found with 48 % degradation of  6 inch pipe on 45 % of surface area</v>
      </c>
      <c r="S205">
        <f t="shared" ca="1" si="62"/>
        <v>147</v>
      </c>
      <c r="T205">
        <f t="shared" ca="1" si="63"/>
        <v>1</v>
      </c>
      <c r="U205" t="str">
        <f t="shared" ca="1" si="64"/>
        <v>Low</v>
      </c>
      <c r="V205" s="1">
        <f t="shared" ca="1" si="65"/>
        <v>45159</v>
      </c>
    </row>
    <row r="206" spans="2:22" x14ac:dyDescent="0.35">
      <c r="B206" s="1">
        <f t="shared" ca="1" si="51"/>
        <v>36664</v>
      </c>
      <c r="C206" s="1">
        <f t="shared" ca="1" si="52"/>
        <v>43180</v>
      </c>
      <c r="D206" s="2">
        <f t="shared" ca="1" si="53"/>
        <v>6</v>
      </c>
      <c r="E206" s="1" t="str">
        <f t="shared" ca="1" si="54"/>
        <v>Watertube Boiler</v>
      </c>
      <c r="F206" s="2">
        <f t="shared" ca="1" si="55"/>
        <v>1</v>
      </c>
      <c r="G206" t="str">
        <f t="shared" ca="1" si="56"/>
        <v>Sign of Corrosion</v>
      </c>
      <c r="H206" s="1">
        <f t="shared" ca="1" si="57"/>
        <v>42502</v>
      </c>
      <c r="I206" t="str">
        <f t="shared" ca="1" si="58"/>
        <v>Maintenance</v>
      </c>
      <c r="J206">
        <f t="shared" ca="1" si="59"/>
        <v>2</v>
      </c>
      <c r="K206" t="str">
        <f t="shared" ca="1" si="60"/>
        <v>Pitting</v>
      </c>
      <c r="L206" t="s">
        <v>11</v>
      </c>
      <c r="M206" s="6">
        <f t="shared" ca="1" si="66"/>
        <v>8</v>
      </c>
      <c r="N206" s="3" t="s">
        <v>12</v>
      </c>
      <c r="O206" s="3" t="s">
        <v>13</v>
      </c>
      <c r="P206" s="6">
        <f t="shared" ca="1" si="67"/>
        <v>19</v>
      </c>
      <c r="Q206" s="3" t="s">
        <v>14</v>
      </c>
      <c r="R206" s="3" t="str">
        <f t="shared" ca="1" si="61"/>
        <v>Pitting corrosion was found with 8 % degradation of  Watertube Boiler on 19 % of surface area</v>
      </c>
      <c r="S206">
        <f t="shared" ca="1" si="62"/>
        <v>10</v>
      </c>
      <c r="T206">
        <f t="shared" ca="1" si="63"/>
        <v>2</v>
      </c>
      <c r="U206" t="str">
        <f t="shared" ca="1" si="64"/>
        <v>Medium</v>
      </c>
      <c r="V206" s="1">
        <f t="shared" ca="1" si="65"/>
        <v>45139</v>
      </c>
    </row>
    <row r="207" spans="2:22" x14ac:dyDescent="0.35">
      <c r="B207" s="1">
        <f t="shared" ca="1" si="51"/>
        <v>36914</v>
      </c>
      <c r="C207" s="1">
        <f t="shared" ca="1" si="52"/>
        <v>44915</v>
      </c>
      <c r="D207" s="2">
        <f t="shared" ca="1" si="53"/>
        <v>8</v>
      </c>
      <c r="E207" s="1" t="str">
        <f t="shared" ca="1" si="54"/>
        <v>Storag Tank 5000 bbl</v>
      </c>
      <c r="F207" s="2">
        <f t="shared" ca="1" si="55"/>
        <v>4</v>
      </c>
      <c r="G207" t="str">
        <f t="shared" ca="1" si="56"/>
        <v>Equipment deformation Seen</v>
      </c>
      <c r="H207" s="1">
        <f t="shared" ca="1" si="57"/>
        <v>40154</v>
      </c>
      <c r="I207" t="str">
        <f t="shared" ca="1" si="58"/>
        <v>Replacement</v>
      </c>
      <c r="J207">
        <f t="shared" ca="1" si="59"/>
        <v>3</v>
      </c>
      <c r="K207" t="str">
        <f t="shared" ca="1" si="60"/>
        <v>Stress</v>
      </c>
      <c r="L207" t="s">
        <v>11</v>
      </c>
      <c r="M207" s="6">
        <f t="shared" ca="1" si="66"/>
        <v>60</v>
      </c>
      <c r="N207" s="3" t="s">
        <v>12</v>
      </c>
      <c r="O207" s="3" t="s">
        <v>13</v>
      </c>
      <c r="P207" s="6">
        <f t="shared" ca="1" si="67"/>
        <v>55</v>
      </c>
      <c r="Q207" s="3" t="s">
        <v>14</v>
      </c>
      <c r="R207" s="3" t="str">
        <f t="shared" ca="1" si="61"/>
        <v>Stress corrosion was found with 60 % degradation of  Storag Tank 5000 bbl on 55 % of surface area</v>
      </c>
      <c r="S207">
        <f t="shared" ca="1" si="62"/>
        <v>459</v>
      </c>
      <c r="T207">
        <f t="shared" ca="1" si="63"/>
        <v>3</v>
      </c>
      <c r="U207" t="str">
        <f t="shared" ca="1" si="64"/>
        <v>High</v>
      </c>
      <c r="V207" s="1">
        <f t="shared" ca="1" si="65"/>
        <v>45195</v>
      </c>
    </row>
    <row r="208" spans="2:22" x14ac:dyDescent="0.35">
      <c r="B208" s="1">
        <f t="shared" ca="1" si="51"/>
        <v>36904</v>
      </c>
      <c r="C208" s="1">
        <f t="shared" ca="1" si="52"/>
        <v>43574</v>
      </c>
      <c r="D208" s="2">
        <f t="shared" ca="1" si="53"/>
        <v>10</v>
      </c>
      <c r="E208" s="1" t="str">
        <f t="shared" ca="1" si="54"/>
        <v>Storage Tank 1000 bbl</v>
      </c>
      <c r="F208" s="2">
        <f t="shared" ca="1" si="55"/>
        <v>1</v>
      </c>
      <c r="G208" t="str">
        <f t="shared" ca="1" si="56"/>
        <v>Sign of Corrosion</v>
      </c>
      <c r="H208" s="1">
        <f t="shared" ca="1" si="57"/>
        <v>39679</v>
      </c>
      <c r="I208" t="str">
        <f t="shared" ca="1" si="58"/>
        <v>Maintenance</v>
      </c>
      <c r="J208">
        <f t="shared" ca="1" si="59"/>
        <v>2</v>
      </c>
      <c r="K208" t="str">
        <f t="shared" ca="1" si="60"/>
        <v>Pitting</v>
      </c>
      <c r="L208" t="s">
        <v>11</v>
      </c>
      <c r="M208" s="6">
        <f t="shared" ca="1" si="66"/>
        <v>16</v>
      </c>
      <c r="N208" s="3" t="s">
        <v>12</v>
      </c>
      <c r="O208" s="3" t="s">
        <v>13</v>
      </c>
      <c r="P208" s="6">
        <f t="shared" ca="1" si="67"/>
        <v>17</v>
      </c>
      <c r="Q208" s="3" t="s">
        <v>14</v>
      </c>
      <c r="R208" s="3" t="str">
        <f t="shared" ca="1" si="61"/>
        <v>Pitting corrosion was found with 16 % degradation of  Storage Tank 1000 bbl on 17 % of surface area</v>
      </c>
      <c r="S208">
        <f t="shared" ca="1" si="62"/>
        <v>9</v>
      </c>
      <c r="T208">
        <f t="shared" ca="1" si="63"/>
        <v>1</v>
      </c>
      <c r="U208" t="str">
        <f t="shared" ca="1" si="64"/>
        <v>Low</v>
      </c>
      <c r="V208" s="1">
        <f t="shared" ca="1" si="65"/>
        <v>45164</v>
      </c>
    </row>
    <row r="209" spans="2:22" x14ac:dyDescent="0.35">
      <c r="B209" s="1">
        <f t="shared" ca="1" si="51"/>
        <v>36805</v>
      </c>
      <c r="C209" s="1">
        <f t="shared" ca="1" si="52"/>
        <v>44590</v>
      </c>
      <c r="D209" s="2">
        <f t="shared" ca="1" si="53"/>
        <v>2</v>
      </c>
      <c r="E209" s="1" t="str">
        <f t="shared" ca="1" si="54"/>
        <v>4 inch pipe</v>
      </c>
      <c r="F209" s="2">
        <f t="shared" ca="1" si="55"/>
        <v>5</v>
      </c>
      <c r="G209" t="str">
        <f t="shared" ca="1" si="56"/>
        <v>NA</v>
      </c>
      <c r="H209" s="1">
        <f t="shared" ca="1" si="57"/>
        <v>40833</v>
      </c>
      <c r="I209" t="str">
        <f t="shared" ca="1" si="58"/>
        <v>NA</v>
      </c>
      <c r="J209">
        <f t="shared" ca="1" si="59"/>
        <v>1</v>
      </c>
      <c r="K209" t="str">
        <f t="shared" ca="1" si="60"/>
        <v>Atmospheric</v>
      </c>
      <c r="L209" t="s">
        <v>11</v>
      </c>
      <c r="M209" s="6" t="str">
        <f t="shared" ca="1" si="66"/>
        <v>0</v>
      </c>
      <c r="N209" s="3" t="s">
        <v>12</v>
      </c>
      <c r="O209" s="3" t="s">
        <v>13</v>
      </c>
      <c r="P209" s="6">
        <f t="shared" ca="1" si="67"/>
        <v>0</v>
      </c>
      <c r="Q209" s="3" t="s">
        <v>14</v>
      </c>
      <c r="R209" s="3" t="str">
        <f t="shared" ca="1" si="61"/>
        <v>Atmospheric corrosion was found with 0 % degradation of  4 inch pipe on 0 % of surface area</v>
      </c>
      <c r="S209">
        <f t="shared" ca="1" si="62"/>
        <v>239</v>
      </c>
      <c r="T209">
        <f t="shared" ca="1" si="63"/>
        <v>3</v>
      </c>
      <c r="U209" t="str">
        <f t="shared" ca="1" si="64"/>
        <v>High</v>
      </c>
      <c r="V209" s="1">
        <f t="shared" ca="1" si="65"/>
        <v>45175</v>
      </c>
    </row>
    <row r="210" spans="2:22" x14ac:dyDescent="0.35">
      <c r="B210" s="1">
        <f t="shared" ca="1" si="51"/>
        <v>36890</v>
      </c>
      <c r="C210" s="1">
        <f t="shared" ca="1" si="52"/>
        <v>44007</v>
      </c>
      <c r="D210" s="2">
        <f t="shared" ca="1" si="53"/>
        <v>15</v>
      </c>
      <c r="E210" s="1" t="str">
        <f t="shared" ca="1" si="54"/>
        <v>Resiprocating Pump</v>
      </c>
      <c r="F210" s="2">
        <f t="shared" ca="1" si="55"/>
        <v>3</v>
      </c>
      <c r="G210" t="str">
        <f t="shared" ca="1" si="56"/>
        <v>High Corrosion</v>
      </c>
      <c r="H210" s="1">
        <f t="shared" ca="1" si="57"/>
        <v>41914</v>
      </c>
      <c r="I210" t="str">
        <f t="shared" ca="1" si="58"/>
        <v>Retrofitment</v>
      </c>
      <c r="J210">
        <f t="shared" ca="1" si="59"/>
        <v>1</v>
      </c>
      <c r="K210" t="str">
        <f t="shared" ca="1" si="60"/>
        <v>Atmospheric</v>
      </c>
      <c r="L210" t="s">
        <v>11</v>
      </c>
      <c r="M210" s="6">
        <f t="shared" ca="1" si="66"/>
        <v>29</v>
      </c>
      <c r="N210" s="3" t="s">
        <v>12</v>
      </c>
      <c r="O210" s="3" t="s">
        <v>13</v>
      </c>
      <c r="P210" s="6">
        <f t="shared" ca="1" si="67"/>
        <v>30</v>
      </c>
      <c r="Q210" s="3" t="s">
        <v>14</v>
      </c>
      <c r="R210" s="3" t="str">
        <f t="shared" ca="1" si="61"/>
        <v>Atmospheric corrosion was found with 29 % degradation of  Resiprocating Pump on 30 % of surface area</v>
      </c>
      <c r="S210">
        <f t="shared" ca="1" si="62"/>
        <v>71</v>
      </c>
      <c r="T210">
        <f t="shared" ca="1" si="63"/>
        <v>1</v>
      </c>
      <c r="U210" t="str">
        <f t="shared" ca="1" si="64"/>
        <v>Low</v>
      </c>
      <c r="V210" s="1">
        <f t="shared" ca="1" si="65"/>
        <v>45142</v>
      </c>
    </row>
    <row r="211" spans="2:22" x14ac:dyDescent="0.35">
      <c r="B211" s="1">
        <f t="shared" ca="1" si="51"/>
        <v>36993</v>
      </c>
      <c r="C211" s="1">
        <f t="shared" ca="1" si="52"/>
        <v>43753</v>
      </c>
      <c r="D211" s="2">
        <f t="shared" ca="1" si="53"/>
        <v>5</v>
      </c>
      <c r="E211" s="1" t="str">
        <f t="shared" ca="1" si="54"/>
        <v>Firetube Boiler</v>
      </c>
      <c r="F211" s="2">
        <f t="shared" ca="1" si="55"/>
        <v>1</v>
      </c>
      <c r="G211" t="str">
        <f t="shared" ca="1" si="56"/>
        <v>Sign of Corrosion</v>
      </c>
      <c r="H211" s="1">
        <f t="shared" ca="1" si="57"/>
        <v>42957</v>
      </c>
      <c r="I211" t="str">
        <f t="shared" ca="1" si="58"/>
        <v>Maintenance</v>
      </c>
      <c r="J211">
        <f t="shared" ca="1" si="59"/>
        <v>4</v>
      </c>
      <c r="K211" t="str">
        <f t="shared" ca="1" si="60"/>
        <v>Erosion</v>
      </c>
      <c r="L211" t="s">
        <v>11</v>
      </c>
      <c r="M211" s="6">
        <f t="shared" ca="1" si="66"/>
        <v>13</v>
      </c>
      <c r="N211" s="3" t="s">
        <v>12</v>
      </c>
      <c r="O211" s="3" t="s">
        <v>13</v>
      </c>
      <c r="P211" s="6">
        <f t="shared" ca="1" si="67"/>
        <v>8</v>
      </c>
      <c r="Q211" s="3" t="s">
        <v>14</v>
      </c>
      <c r="R211" s="3" t="str">
        <f t="shared" ca="1" si="61"/>
        <v>Erosion corrosion was found with 13 % degradation of  Firetube Boiler on 8 % of surface area</v>
      </c>
      <c r="S211">
        <f t="shared" ca="1" si="62"/>
        <v>1</v>
      </c>
      <c r="T211">
        <f t="shared" ca="1" si="63"/>
        <v>3</v>
      </c>
      <c r="U211" t="str">
        <f t="shared" ca="1" si="64"/>
        <v>High</v>
      </c>
      <c r="V211" s="1">
        <f t="shared" ca="1" si="65"/>
        <v>45166</v>
      </c>
    </row>
    <row r="212" spans="2:22" x14ac:dyDescent="0.35">
      <c r="B212" s="1">
        <f t="shared" ca="1" si="51"/>
        <v>37035</v>
      </c>
      <c r="C212" s="1">
        <f t="shared" ca="1" si="52"/>
        <v>45077</v>
      </c>
      <c r="D212" s="2">
        <f t="shared" ca="1" si="53"/>
        <v>10</v>
      </c>
      <c r="E212" s="1" t="str">
        <f t="shared" ca="1" si="54"/>
        <v>Storage Tank 1000 bbl</v>
      </c>
      <c r="F212" s="2">
        <f t="shared" ca="1" si="55"/>
        <v>1</v>
      </c>
      <c r="G212" t="str">
        <f t="shared" ca="1" si="56"/>
        <v>Sign of Corrosion</v>
      </c>
      <c r="H212" s="1">
        <f t="shared" ca="1" si="57"/>
        <v>40928</v>
      </c>
      <c r="I212" t="str">
        <f t="shared" ca="1" si="58"/>
        <v>Maintenance</v>
      </c>
      <c r="J212">
        <f t="shared" ca="1" si="59"/>
        <v>1</v>
      </c>
      <c r="K212" t="str">
        <f t="shared" ca="1" si="60"/>
        <v>Atmospheric</v>
      </c>
      <c r="L212" t="s">
        <v>11</v>
      </c>
      <c r="M212" s="6">
        <f t="shared" ca="1" si="66"/>
        <v>14</v>
      </c>
      <c r="N212" s="3" t="s">
        <v>12</v>
      </c>
      <c r="O212" s="3" t="s">
        <v>13</v>
      </c>
      <c r="P212" s="6">
        <f t="shared" ca="1" si="67"/>
        <v>19</v>
      </c>
      <c r="Q212" s="3" t="s">
        <v>14</v>
      </c>
      <c r="R212" s="3" t="str">
        <f t="shared" ca="1" si="61"/>
        <v>Atmospheric corrosion was found with 14 % degradation of  Storage Tank 1000 bbl on 19 % of surface area</v>
      </c>
      <c r="S212">
        <f t="shared" ca="1" si="62"/>
        <v>6</v>
      </c>
      <c r="T212">
        <f t="shared" ca="1" si="63"/>
        <v>2</v>
      </c>
      <c r="U212" t="str">
        <f t="shared" ca="1" si="64"/>
        <v>Medium</v>
      </c>
      <c r="V212" s="1">
        <f t="shared" ca="1" si="65"/>
        <v>45177</v>
      </c>
    </row>
    <row r="213" spans="2:22" x14ac:dyDescent="0.35">
      <c r="B213" s="1">
        <f t="shared" ca="1" si="51"/>
        <v>36264</v>
      </c>
      <c r="C213" s="1">
        <f t="shared" ca="1" si="52"/>
        <v>44966</v>
      </c>
      <c r="D213" s="2">
        <f t="shared" ca="1" si="53"/>
        <v>15</v>
      </c>
      <c r="E213" s="1" t="str">
        <f t="shared" ca="1" si="54"/>
        <v>Resiprocating Pump</v>
      </c>
      <c r="F213" s="2">
        <f t="shared" ca="1" si="55"/>
        <v>3</v>
      </c>
      <c r="G213" t="str">
        <f t="shared" ca="1" si="56"/>
        <v>High Corrosion</v>
      </c>
      <c r="H213" s="1">
        <f t="shared" ca="1" si="57"/>
        <v>42510</v>
      </c>
      <c r="I213" t="str">
        <f t="shared" ca="1" si="58"/>
        <v>Retrofitment</v>
      </c>
      <c r="J213">
        <f t="shared" ca="1" si="59"/>
        <v>1</v>
      </c>
      <c r="K213" t="str">
        <f t="shared" ca="1" si="60"/>
        <v>Atmospheric</v>
      </c>
      <c r="L213" t="s">
        <v>11</v>
      </c>
      <c r="M213" s="6">
        <f t="shared" ca="1" si="66"/>
        <v>37</v>
      </c>
      <c r="N213" s="3" t="s">
        <v>12</v>
      </c>
      <c r="O213" s="3" t="s">
        <v>13</v>
      </c>
      <c r="P213" s="6">
        <f t="shared" ca="1" si="67"/>
        <v>55</v>
      </c>
      <c r="Q213" s="3" t="s">
        <v>14</v>
      </c>
      <c r="R213" s="3" t="str">
        <f t="shared" ca="1" si="61"/>
        <v>Atmospheric corrosion was found with 37 % degradation of  Resiprocating Pump on 55 % of surface area</v>
      </c>
      <c r="S213">
        <f t="shared" ca="1" si="62"/>
        <v>36</v>
      </c>
      <c r="T213">
        <f t="shared" ca="1" si="63"/>
        <v>1</v>
      </c>
      <c r="U213" t="str">
        <f t="shared" ca="1" si="64"/>
        <v>Low</v>
      </c>
      <c r="V213" s="1">
        <f t="shared" ca="1" si="65"/>
        <v>45185</v>
      </c>
    </row>
    <row r="214" spans="2:22" x14ac:dyDescent="0.35">
      <c r="B214" s="1">
        <f t="shared" ca="1" si="51"/>
        <v>36552</v>
      </c>
      <c r="C214" s="1">
        <f t="shared" ca="1" si="52"/>
        <v>43360</v>
      </c>
      <c r="D214" s="2">
        <f t="shared" ca="1" si="53"/>
        <v>5</v>
      </c>
      <c r="E214" s="1" t="str">
        <f t="shared" ca="1" si="54"/>
        <v>Firetube Boiler</v>
      </c>
      <c r="F214" s="2">
        <f t="shared" ca="1" si="55"/>
        <v>2</v>
      </c>
      <c r="G214" t="str">
        <f t="shared" ca="1" si="56"/>
        <v>No Issue seen</v>
      </c>
      <c r="H214" s="1">
        <f t="shared" ca="1" si="57"/>
        <v>41634</v>
      </c>
      <c r="I214" t="str">
        <f t="shared" ca="1" si="58"/>
        <v>NA</v>
      </c>
      <c r="J214">
        <f t="shared" ca="1" si="59"/>
        <v>5</v>
      </c>
      <c r="K214" t="str">
        <f t="shared" ca="1" si="60"/>
        <v>Fatigue</v>
      </c>
      <c r="L214" t="s">
        <v>11</v>
      </c>
      <c r="M214" s="6" t="str">
        <f t="shared" ca="1" si="66"/>
        <v>0</v>
      </c>
      <c r="N214" s="3" t="s">
        <v>12</v>
      </c>
      <c r="O214" s="3" t="s">
        <v>13</v>
      </c>
      <c r="P214" s="6">
        <f t="shared" ca="1" si="67"/>
        <v>0</v>
      </c>
      <c r="Q214" s="3" t="s">
        <v>14</v>
      </c>
      <c r="R214" s="3" t="str">
        <f t="shared" ca="1" si="61"/>
        <v>Fatigue corrosion was found with 0 % degradation of  Firetube Boiler on 0 % of surface area</v>
      </c>
      <c r="S214">
        <f t="shared" ca="1" si="62"/>
        <v>0</v>
      </c>
      <c r="T214">
        <f t="shared" ca="1" si="63"/>
        <v>2</v>
      </c>
      <c r="U214" t="str">
        <f t="shared" ca="1" si="64"/>
        <v>Medium</v>
      </c>
      <c r="V214" s="1">
        <f t="shared" ca="1" si="65"/>
        <v>45164</v>
      </c>
    </row>
    <row r="215" spans="2:22" x14ac:dyDescent="0.35">
      <c r="B215" s="1">
        <f t="shared" ca="1" si="51"/>
        <v>36345</v>
      </c>
      <c r="C215" s="1">
        <f t="shared" ca="1" si="52"/>
        <v>44741</v>
      </c>
      <c r="D215" s="2">
        <f t="shared" ca="1" si="53"/>
        <v>3</v>
      </c>
      <c r="E215" s="1" t="str">
        <f t="shared" ca="1" si="54"/>
        <v>Gate Valve</v>
      </c>
      <c r="F215" s="2">
        <f t="shared" ca="1" si="55"/>
        <v>3</v>
      </c>
      <c r="G215" t="str">
        <f t="shared" ca="1" si="56"/>
        <v>High Corrosion</v>
      </c>
      <c r="H215" s="1">
        <f t="shared" ca="1" si="57"/>
        <v>40470</v>
      </c>
      <c r="I215" t="str">
        <f t="shared" ca="1" si="58"/>
        <v>Retrofitment</v>
      </c>
      <c r="J215">
        <f t="shared" ca="1" si="59"/>
        <v>2</v>
      </c>
      <c r="K215" t="str">
        <f t="shared" ca="1" si="60"/>
        <v>Pitting</v>
      </c>
      <c r="L215" t="s">
        <v>11</v>
      </c>
      <c r="M215" s="6">
        <f t="shared" ca="1" si="66"/>
        <v>26</v>
      </c>
      <c r="N215" s="3" t="s">
        <v>12</v>
      </c>
      <c r="O215" s="3" t="s">
        <v>13</v>
      </c>
      <c r="P215" s="6">
        <f t="shared" ca="1" si="67"/>
        <v>20</v>
      </c>
      <c r="Q215" s="3" t="s">
        <v>14</v>
      </c>
      <c r="R215" s="3" t="str">
        <f t="shared" ca="1" si="61"/>
        <v>Pitting corrosion was found with 26 % degradation of  Gate Valve on 20 % of surface area</v>
      </c>
      <c r="S215">
        <f t="shared" ca="1" si="62"/>
        <v>62</v>
      </c>
      <c r="T215">
        <f t="shared" ca="1" si="63"/>
        <v>3</v>
      </c>
      <c r="U215" t="str">
        <f t="shared" ca="1" si="64"/>
        <v>High</v>
      </c>
      <c r="V215" s="1">
        <f t="shared" ca="1" si="65"/>
        <v>45169</v>
      </c>
    </row>
    <row r="216" spans="2:22" x14ac:dyDescent="0.35">
      <c r="B216" s="1">
        <f t="shared" ca="1" si="51"/>
        <v>36697</v>
      </c>
      <c r="C216" s="1">
        <f t="shared" ca="1" si="52"/>
        <v>43600</v>
      </c>
      <c r="D216" s="2">
        <f t="shared" ca="1" si="53"/>
        <v>3</v>
      </c>
      <c r="E216" s="1" t="str">
        <f t="shared" ca="1" si="54"/>
        <v>Gate Valve</v>
      </c>
      <c r="F216" s="2">
        <f t="shared" ca="1" si="55"/>
        <v>3</v>
      </c>
      <c r="G216" t="str">
        <f t="shared" ca="1" si="56"/>
        <v>High Corrosion</v>
      </c>
      <c r="H216" s="1">
        <f t="shared" ca="1" si="57"/>
        <v>42787</v>
      </c>
      <c r="I216" t="str">
        <f t="shared" ca="1" si="58"/>
        <v>Retrofitment</v>
      </c>
      <c r="J216">
        <f t="shared" ca="1" si="59"/>
        <v>5</v>
      </c>
      <c r="K216" t="str">
        <f t="shared" ca="1" si="60"/>
        <v>Fatigue</v>
      </c>
      <c r="L216" t="s">
        <v>11</v>
      </c>
      <c r="M216" s="6">
        <f t="shared" ca="1" si="66"/>
        <v>36</v>
      </c>
      <c r="N216" s="3" t="s">
        <v>12</v>
      </c>
      <c r="O216" s="3" t="s">
        <v>13</v>
      </c>
      <c r="P216" s="6">
        <f t="shared" ca="1" si="67"/>
        <v>45</v>
      </c>
      <c r="Q216" s="3" t="s">
        <v>14</v>
      </c>
      <c r="R216" s="3" t="str">
        <f t="shared" ca="1" si="61"/>
        <v>Fatigue corrosion was found with 36 % degradation of  Gate Valve on 45 % of surface area</v>
      </c>
      <c r="S216">
        <f t="shared" ca="1" si="62"/>
        <v>51</v>
      </c>
      <c r="T216">
        <f t="shared" ca="1" si="63"/>
        <v>1</v>
      </c>
      <c r="U216" t="str">
        <f t="shared" ca="1" si="64"/>
        <v>Low</v>
      </c>
      <c r="V216" s="1">
        <f t="shared" ca="1" si="65"/>
        <v>45195</v>
      </c>
    </row>
    <row r="217" spans="2:22" x14ac:dyDescent="0.35">
      <c r="B217" s="1">
        <f t="shared" ca="1" si="51"/>
        <v>36431</v>
      </c>
      <c r="C217" s="1">
        <f t="shared" ca="1" si="52"/>
        <v>45028</v>
      </c>
      <c r="D217" s="2">
        <f t="shared" ca="1" si="53"/>
        <v>18</v>
      </c>
      <c r="E217" s="1" t="str">
        <f t="shared" ca="1" si="54"/>
        <v>Plate Heat Exchange</v>
      </c>
      <c r="F217" s="2">
        <f t="shared" ca="1" si="55"/>
        <v>1</v>
      </c>
      <c r="G217" t="str">
        <f t="shared" ca="1" si="56"/>
        <v>Sign of Corrosion</v>
      </c>
      <c r="H217" s="1">
        <f t="shared" ca="1" si="57"/>
        <v>41064</v>
      </c>
      <c r="I217" t="str">
        <f t="shared" ca="1" si="58"/>
        <v>Maintenance</v>
      </c>
      <c r="J217">
        <f t="shared" ca="1" si="59"/>
        <v>1</v>
      </c>
      <c r="K217" t="str">
        <f t="shared" ca="1" si="60"/>
        <v>Atmospheric</v>
      </c>
      <c r="L217" t="s">
        <v>11</v>
      </c>
      <c r="M217" s="6">
        <f t="shared" ca="1" si="66"/>
        <v>6</v>
      </c>
      <c r="N217" s="3" t="s">
        <v>12</v>
      </c>
      <c r="O217" s="3" t="s">
        <v>13</v>
      </c>
      <c r="P217" s="6">
        <f t="shared" ca="1" si="67"/>
        <v>10</v>
      </c>
      <c r="Q217" s="3" t="s">
        <v>14</v>
      </c>
      <c r="R217" s="3" t="str">
        <f t="shared" ca="1" si="61"/>
        <v>Atmospheric corrosion was found with 6 % degradation of  Plate Heat Exchange on 10 % of surface area</v>
      </c>
      <c r="S217">
        <f t="shared" ca="1" si="62"/>
        <v>3</v>
      </c>
      <c r="T217">
        <f t="shared" ca="1" si="63"/>
        <v>3</v>
      </c>
      <c r="U217" t="str">
        <f t="shared" ca="1" si="64"/>
        <v>High</v>
      </c>
      <c r="V217" s="1">
        <f t="shared" ca="1" si="65"/>
        <v>45164</v>
      </c>
    </row>
    <row r="218" spans="2:22" x14ac:dyDescent="0.35">
      <c r="B218" s="1">
        <f t="shared" ca="1" si="51"/>
        <v>36358</v>
      </c>
      <c r="C218" s="1">
        <f t="shared" ca="1" si="52"/>
        <v>44908</v>
      </c>
      <c r="D218" s="2">
        <f t="shared" ca="1" si="53"/>
        <v>17</v>
      </c>
      <c r="E218" s="1" t="str">
        <f t="shared" ca="1" si="54"/>
        <v>Shell And Tube Heat Exchanger</v>
      </c>
      <c r="F218" s="2">
        <f t="shared" ca="1" si="55"/>
        <v>1</v>
      </c>
      <c r="G218" t="str">
        <f t="shared" ca="1" si="56"/>
        <v>Sign of Corrosion</v>
      </c>
      <c r="H218" s="1">
        <f t="shared" ca="1" si="57"/>
        <v>41012</v>
      </c>
      <c r="I218" t="str">
        <f t="shared" ca="1" si="58"/>
        <v>Maintenance</v>
      </c>
      <c r="J218">
        <f t="shared" ca="1" si="59"/>
        <v>1</v>
      </c>
      <c r="K218" t="str">
        <f t="shared" ca="1" si="60"/>
        <v>Atmospheric</v>
      </c>
      <c r="L218" t="s">
        <v>11</v>
      </c>
      <c r="M218" s="6">
        <f t="shared" ca="1" si="66"/>
        <v>18</v>
      </c>
      <c r="N218" s="3" t="s">
        <v>12</v>
      </c>
      <c r="O218" s="3" t="s">
        <v>13</v>
      </c>
      <c r="P218" s="6">
        <f t="shared" ca="1" si="67"/>
        <v>19</v>
      </c>
      <c r="Q218" s="3" t="s">
        <v>14</v>
      </c>
      <c r="R218" s="3" t="str">
        <f t="shared" ca="1" si="61"/>
        <v>Atmospheric corrosion was found with 18 % degradation of  Shell And Tube Heat Exchanger on 19 % of surface area</v>
      </c>
      <c r="S218">
        <f t="shared" ca="1" si="62"/>
        <v>10</v>
      </c>
      <c r="T218">
        <f t="shared" ca="1" si="63"/>
        <v>3</v>
      </c>
      <c r="U218" t="str">
        <f t="shared" ca="1" si="64"/>
        <v>High</v>
      </c>
      <c r="V218" s="1">
        <f t="shared" ca="1" si="65"/>
        <v>45160</v>
      </c>
    </row>
    <row r="219" spans="2:22" x14ac:dyDescent="0.35">
      <c r="B219" s="1">
        <f t="shared" ca="1" si="51"/>
        <v>36365</v>
      </c>
      <c r="C219" s="1">
        <f t="shared" ca="1" si="52"/>
        <v>44068</v>
      </c>
      <c r="D219" s="2">
        <f t="shared" ca="1" si="53"/>
        <v>15</v>
      </c>
      <c r="E219" s="1" t="str">
        <f t="shared" ca="1" si="54"/>
        <v>Resiprocating Pump</v>
      </c>
      <c r="F219" s="2">
        <f t="shared" ca="1" si="55"/>
        <v>4</v>
      </c>
      <c r="G219" t="str">
        <f t="shared" ca="1" si="56"/>
        <v>Equipment deformation Seen</v>
      </c>
      <c r="H219" s="1">
        <f t="shared" ca="1" si="57"/>
        <v>39638</v>
      </c>
      <c r="I219" t="str">
        <f t="shared" ca="1" si="58"/>
        <v>Replacement</v>
      </c>
      <c r="J219">
        <f t="shared" ca="1" si="59"/>
        <v>5</v>
      </c>
      <c r="K219" t="str">
        <f t="shared" ca="1" si="60"/>
        <v>Fatigue</v>
      </c>
      <c r="L219" t="s">
        <v>11</v>
      </c>
      <c r="M219" s="6">
        <f t="shared" ca="1" si="66"/>
        <v>40</v>
      </c>
      <c r="N219" s="3" t="s">
        <v>12</v>
      </c>
      <c r="O219" s="3" t="s">
        <v>13</v>
      </c>
      <c r="P219" s="6">
        <f t="shared" ca="1" si="67"/>
        <v>54</v>
      </c>
      <c r="Q219" s="3" t="s">
        <v>14</v>
      </c>
      <c r="R219" s="3" t="str">
        <f t="shared" ca="1" si="61"/>
        <v>Fatigue corrosion was found with 40 % degradation of  Resiprocating Pump on 54 % of surface area</v>
      </c>
      <c r="S219">
        <f t="shared" ca="1" si="62"/>
        <v>461</v>
      </c>
      <c r="T219">
        <f t="shared" ca="1" si="63"/>
        <v>3</v>
      </c>
      <c r="U219" t="str">
        <f t="shared" ca="1" si="64"/>
        <v>High</v>
      </c>
      <c r="V219" s="1">
        <f t="shared" ca="1" si="65"/>
        <v>45169</v>
      </c>
    </row>
    <row r="220" spans="2:22" x14ac:dyDescent="0.35">
      <c r="B220" s="1">
        <f t="shared" ca="1" si="51"/>
        <v>36787</v>
      </c>
      <c r="C220" s="1">
        <f t="shared" ca="1" si="52"/>
        <v>44608</v>
      </c>
      <c r="D220" s="2">
        <f t="shared" ca="1" si="53"/>
        <v>5</v>
      </c>
      <c r="E220" s="1" t="str">
        <f t="shared" ca="1" si="54"/>
        <v>Firetube Boiler</v>
      </c>
      <c r="F220" s="2">
        <f t="shared" ca="1" si="55"/>
        <v>3</v>
      </c>
      <c r="G220" t="str">
        <f t="shared" ca="1" si="56"/>
        <v>High Corrosion</v>
      </c>
      <c r="H220" s="1">
        <f t="shared" ca="1" si="57"/>
        <v>40518</v>
      </c>
      <c r="I220" t="str">
        <f t="shared" ca="1" si="58"/>
        <v>Retrofitment</v>
      </c>
      <c r="J220">
        <f t="shared" ca="1" si="59"/>
        <v>1</v>
      </c>
      <c r="K220" t="str">
        <f t="shared" ca="1" si="60"/>
        <v>Atmospheric</v>
      </c>
      <c r="L220" t="s">
        <v>11</v>
      </c>
      <c r="M220" s="6">
        <f t="shared" ca="1" si="66"/>
        <v>27</v>
      </c>
      <c r="N220" s="3" t="s">
        <v>12</v>
      </c>
      <c r="O220" s="3" t="s">
        <v>13</v>
      </c>
      <c r="P220" s="6">
        <f t="shared" ca="1" si="67"/>
        <v>30</v>
      </c>
      <c r="Q220" s="3" t="s">
        <v>14</v>
      </c>
      <c r="R220" s="3" t="str">
        <f t="shared" ca="1" si="61"/>
        <v>Atmospheric corrosion was found with 27 % degradation of  Firetube Boiler on 30 % of surface area</v>
      </c>
      <c r="S220">
        <f t="shared" ca="1" si="62"/>
        <v>56</v>
      </c>
      <c r="T220">
        <f t="shared" ca="1" si="63"/>
        <v>3</v>
      </c>
      <c r="U220" t="str">
        <f t="shared" ca="1" si="64"/>
        <v>High</v>
      </c>
      <c r="V220" s="1">
        <f t="shared" ca="1" si="65"/>
        <v>45184</v>
      </c>
    </row>
    <row r="221" spans="2:22" x14ac:dyDescent="0.35">
      <c r="B221" s="1">
        <f t="shared" ca="1" si="51"/>
        <v>36314</v>
      </c>
      <c r="C221" s="1">
        <f t="shared" ca="1" si="52"/>
        <v>43360</v>
      </c>
      <c r="D221" s="2">
        <f t="shared" ca="1" si="53"/>
        <v>8</v>
      </c>
      <c r="E221" s="1" t="str">
        <f t="shared" ca="1" si="54"/>
        <v>Storag Tank 5000 bbl</v>
      </c>
      <c r="F221" s="2">
        <f t="shared" ca="1" si="55"/>
        <v>2</v>
      </c>
      <c r="G221" t="str">
        <f t="shared" ca="1" si="56"/>
        <v>No Issue seen</v>
      </c>
      <c r="H221" s="1">
        <f t="shared" ca="1" si="57"/>
        <v>42566</v>
      </c>
      <c r="I221" t="str">
        <f t="shared" ca="1" si="58"/>
        <v>NA</v>
      </c>
      <c r="J221">
        <f t="shared" ca="1" si="59"/>
        <v>1</v>
      </c>
      <c r="K221" t="str">
        <f t="shared" ca="1" si="60"/>
        <v>Atmospheric</v>
      </c>
      <c r="L221" t="s">
        <v>11</v>
      </c>
      <c r="M221" s="6" t="str">
        <f t="shared" ca="1" si="66"/>
        <v>0</v>
      </c>
      <c r="N221" s="3" t="s">
        <v>12</v>
      </c>
      <c r="O221" s="3" t="s">
        <v>13</v>
      </c>
      <c r="P221" s="6">
        <f t="shared" ca="1" si="67"/>
        <v>0</v>
      </c>
      <c r="Q221" s="3" t="s">
        <v>14</v>
      </c>
      <c r="R221" s="3" t="str">
        <f t="shared" ca="1" si="61"/>
        <v>Atmospheric corrosion was found with 0 % degradation of  Storag Tank 5000 bbl on 0 % of surface area</v>
      </c>
      <c r="S221">
        <f t="shared" ca="1" si="62"/>
        <v>0</v>
      </c>
      <c r="T221">
        <f t="shared" ca="1" si="63"/>
        <v>2</v>
      </c>
      <c r="U221" t="str">
        <f t="shared" ca="1" si="64"/>
        <v>Medium</v>
      </c>
      <c r="V221" s="1">
        <f t="shared" ca="1" si="65"/>
        <v>45151</v>
      </c>
    </row>
    <row r="222" spans="2:22" x14ac:dyDescent="0.35">
      <c r="B222" s="1">
        <f t="shared" ca="1" si="51"/>
        <v>36709</v>
      </c>
      <c r="C222" s="1">
        <f t="shared" ca="1" si="52"/>
        <v>43381</v>
      </c>
      <c r="D222" s="2">
        <f t="shared" ca="1" si="53"/>
        <v>19</v>
      </c>
      <c r="E222" s="1" t="str">
        <f t="shared" ca="1" si="54"/>
        <v>Evaporator</v>
      </c>
      <c r="F222" s="2">
        <f t="shared" ca="1" si="55"/>
        <v>1</v>
      </c>
      <c r="G222" t="str">
        <f t="shared" ca="1" si="56"/>
        <v>Sign of Corrosion</v>
      </c>
      <c r="H222" s="1">
        <f t="shared" ca="1" si="57"/>
        <v>40339</v>
      </c>
      <c r="I222" t="str">
        <f t="shared" ca="1" si="58"/>
        <v>Maintenance</v>
      </c>
      <c r="J222">
        <f t="shared" ca="1" si="59"/>
        <v>4</v>
      </c>
      <c r="K222" t="str">
        <f t="shared" ca="1" si="60"/>
        <v>Erosion</v>
      </c>
      <c r="L222" t="s">
        <v>11</v>
      </c>
      <c r="M222" s="6">
        <f t="shared" ca="1" si="66"/>
        <v>15</v>
      </c>
      <c r="N222" s="3" t="s">
        <v>12</v>
      </c>
      <c r="O222" s="3" t="s">
        <v>13</v>
      </c>
      <c r="P222" s="6">
        <f t="shared" ca="1" si="67"/>
        <v>11</v>
      </c>
      <c r="Q222" s="3" t="s">
        <v>14</v>
      </c>
      <c r="R222" s="3" t="str">
        <f t="shared" ca="1" si="61"/>
        <v>Erosion corrosion was found with 15 % degradation of  Evaporator on 11 % of surface area</v>
      </c>
      <c r="S222">
        <f t="shared" ca="1" si="62"/>
        <v>2</v>
      </c>
      <c r="T222">
        <f t="shared" ca="1" si="63"/>
        <v>2</v>
      </c>
      <c r="U222" t="str">
        <f t="shared" ca="1" si="64"/>
        <v>Medium</v>
      </c>
      <c r="V222" s="1">
        <f t="shared" ca="1" si="65"/>
        <v>45179</v>
      </c>
    </row>
    <row r="223" spans="2:22" x14ac:dyDescent="0.35">
      <c r="B223" s="1">
        <f t="shared" ca="1" si="51"/>
        <v>36941</v>
      </c>
      <c r="C223" s="1">
        <f t="shared" ca="1" si="52"/>
        <v>44281</v>
      </c>
      <c r="D223" s="2">
        <f t="shared" ca="1" si="53"/>
        <v>7</v>
      </c>
      <c r="E223" s="1" t="str">
        <f t="shared" ca="1" si="54"/>
        <v>Centrifugal Compressor</v>
      </c>
      <c r="F223" s="2">
        <f t="shared" ca="1" si="55"/>
        <v>4</v>
      </c>
      <c r="G223" t="str">
        <f t="shared" ca="1" si="56"/>
        <v>Equipment deformation Seen</v>
      </c>
      <c r="H223" s="1">
        <f t="shared" ca="1" si="57"/>
        <v>39152</v>
      </c>
      <c r="I223" t="str">
        <f t="shared" ca="1" si="58"/>
        <v>Replacement</v>
      </c>
      <c r="J223">
        <f t="shared" ca="1" si="59"/>
        <v>2</v>
      </c>
      <c r="K223" t="str">
        <f t="shared" ca="1" si="60"/>
        <v>Pitting</v>
      </c>
      <c r="L223" t="s">
        <v>11</v>
      </c>
      <c r="M223" s="6">
        <f t="shared" ca="1" si="66"/>
        <v>50</v>
      </c>
      <c r="N223" s="3" t="s">
        <v>12</v>
      </c>
      <c r="O223" s="3" t="s">
        <v>13</v>
      </c>
      <c r="P223" s="6">
        <f t="shared" ca="1" si="67"/>
        <v>58</v>
      </c>
      <c r="Q223" s="3" t="s">
        <v>14</v>
      </c>
      <c r="R223" s="3" t="str">
        <f t="shared" ca="1" si="61"/>
        <v>Pitting corrosion was found with 50 % degradation of  Centrifugal Compressor on 58 % of surface area</v>
      </c>
      <c r="S223">
        <f t="shared" ca="1" si="62"/>
        <v>340</v>
      </c>
      <c r="T223">
        <f t="shared" ca="1" si="63"/>
        <v>3</v>
      </c>
      <c r="U223" t="str">
        <f t="shared" ca="1" si="64"/>
        <v>High</v>
      </c>
      <c r="V223" s="1">
        <f t="shared" ca="1" si="65"/>
        <v>45141</v>
      </c>
    </row>
    <row r="224" spans="2:22" x14ac:dyDescent="0.35">
      <c r="B224" s="1">
        <f t="shared" ca="1" si="51"/>
        <v>37097</v>
      </c>
      <c r="C224" s="1">
        <f t="shared" ca="1" si="52"/>
        <v>44138</v>
      </c>
      <c r="D224" s="2">
        <f t="shared" ca="1" si="53"/>
        <v>1</v>
      </c>
      <c r="E224" s="1" t="str">
        <f t="shared" ca="1" si="54"/>
        <v>6 inch pipe</v>
      </c>
      <c r="F224" s="2">
        <f t="shared" ca="1" si="55"/>
        <v>2</v>
      </c>
      <c r="G224" t="str">
        <f t="shared" ca="1" si="56"/>
        <v>No Issue seen</v>
      </c>
      <c r="H224" s="1">
        <f t="shared" ca="1" si="57"/>
        <v>42363</v>
      </c>
      <c r="I224" t="str">
        <f t="shared" ca="1" si="58"/>
        <v>NA</v>
      </c>
      <c r="J224">
        <f t="shared" ca="1" si="59"/>
        <v>2</v>
      </c>
      <c r="K224" t="str">
        <f t="shared" ca="1" si="60"/>
        <v>Pitting</v>
      </c>
      <c r="L224" t="s">
        <v>11</v>
      </c>
      <c r="M224" s="6" t="str">
        <f t="shared" ca="1" si="66"/>
        <v>0</v>
      </c>
      <c r="N224" s="3" t="s">
        <v>12</v>
      </c>
      <c r="O224" s="3" t="s">
        <v>13</v>
      </c>
      <c r="P224" s="6">
        <f t="shared" ca="1" si="67"/>
        <v>0</v>
      </c>
      <c r="Q224" s="3" t="s">
        <v>14</v>
      </c>
      <c r="R224" s="3" t="str">
        <f t="shared" ca="1" si="61"/>
        <v>Pitting corrosion was found with 0 % degradation of  6 inch pipe on 0 % of surface area</v>
      </c>
      <c r="S224">
        <f t="shared" ca="1" si="62"/>
        <v>0</v>
      </c>
      <c r="T224">
        <f t="shared" ca="1" si="63"/>
        <v>1</v>
      </c>
      <c r="U224" t="str">
        <f t="shared" ca="1" si="64"/>
        <v>Low</v>
      </c>
      <c r="V224" s="1">
        <f t="shared" ca="1" si="65"/>
        <v>45167</v>
      </c>
    </row>
    <row r="225" spans="2:22" x14ac:dyDescent="0.35">
      <c r="B225" s="1">
        <f t="shared" ca="1" si="51"/>
        <v>36933</v>
      </c>
      <c r="C225" s="1">
        <f t="shared" ca="1" si="52"/>
        <v>43340</v>
      </c>
      <c r="D225" s="2">
        <f t="shared" ca="1" si="53"/>
        <v>2</v>
      </c>
      <c r="E225" s="1" t="str">
        <f t="shared" ca="1" si="54"/>
        <v>4 inch pipe</v>
      </c>
      <c r="F225" s="2">
        <f t="shared" ca="1" si="55"/>
        <v>4</v>
      </c>
      <c r="G225" t="str">
        <f t="shared" ca="1" si="56"/>
        <v>Equipment deformation Seen</v>
      </c>
      <c r="H225" s="1">
        <f t="shared" ca="1" si="57"/>
        <v>42857</v>
      </c>
      <c r="I225" t="str">
        <f t="shared" ca="1" si="58"/>
        <v>Replacement</v>
      </c>
      <c r="J225">
        <f t="shared" ca="1" si="59"/>
        <v>4</v>
      </c>
      <c r="K225" t="str">
        <f t="shared" ca="1" si="60"/>
        <v>Erosion</v>
      </c>
      <c r="L225" t="s">
        <v>11</v>
      </c>
      <c r="M225" s="6">
        <f t="shared" ca="1" si="66"/>
        <v>40</v>
      </c>
      <c r="N225" s="3" t="s">
        <v>12</v>
      </c>
      <c r="O225" s="3" t="s">
        <v>13</v>
      </c>
      <c r="P225" s="6">
        <f t="shared" ca="1" si="67"/>
        <v>56</v>
      </c>
      <c r="Q225" s="3" t="s">
        <v>14</v>
      </c>
      <c r="R225" s="3" t="str">
        <f t="shared" ca="1" si="61"/>
        <v>Erosion corrosion was found with 40 % degradation of  4 inch pipe on 56 % of surface area</v>
      </c>
      <c r="S225">
        <f t="shared" ca="1" si="62"/>
        <v>588</v>
      </c>
      <c r="T225">
        <f t="shared" ca="1" si="63"/>
        <v>1</v>
      </c>
      <c r="U225" t="str">
        <f t="shared" ca="1" si="64"/>
        <v>Low</v>
      </c>
      <c r="V225" s="1">
        <f t="shared" ca="1" si="65"/>
        <v>45166</v>
      </c>
    </row>
    <row r="226" spans="2:22" x14ac:dyDescent="0.35">
      <c r="B226" s="1">
        <f t="shared" ca="1" si="51"/>
        <v>36342</v>
      </c>
      <c r="C226" s="1">
        <f t="shared" ca="1" si="52"/>
        <v>43878</v>
      </c>
      <c r="D226" s="2">
        <f t="shared" ca="1" si="53"/>
        <v>5</v>
      </c>
      <c r="E226" s="1" t="str">
        <f t="shared" ca="1" si="54"/>
        <v>Firetube Boiler</v>
      </c>
      <c r="F226" s="2">
        <f t="shared" ca="1" si="55"/>
        <v>3</v>
      </c>
      <c r="G226" t="str">
        <f t="shared" ca="1" si="56"/>
        <v>High Corrosion</v>
      </c>
      <c r="H226" s="1">
        <f t="shared" ca="1" si="57"/>
        <v>41948</v>
      </c>
      <c r="I226" t="str">
        <f t="shared" ca="1" si="58"/>
        <v>Retrofitment</v>
      </c>
      <c r="J226">
        <f t="shared" ca="1" si="59"/>
        <v>4</v>
      </c>
      <c r="K226" t="str">
        <f t="shared" ca="1" si="60"/>
        <v>Erosion</v>
      </c>
      <c r="L226" t="s">
        <v>11</v>
      </c>
      <c r="M226" s="6">
        <f t="shared" ca="1" si="66"/>
        <v>40</v>
      </c>
      <c r="N226" s="3" t="s">
        <v>12</v>
      </c>
      <c r="O226" s="3" t="s">
        <v>13</v>
      </c>
      <c r="P226" s="6">
        <f t="shared" ca="1" si="67"/>
        <v>57</v>
      </c>
      <c r="Q226" s="3" t="s">
        <v>14</v>
      </c>
      <c r="R226" s="3" t="str">
        <f t="shared" ca="1" si="61"/>
        <v>Erosion corrosion was found with 40 % degradation of  Firetube Boiler on 57 % of surface area</v>
      </c>
      <c r="S226">
        <f t="shared" ca="1" si="62"/>
        <v>60</v>
      </c>
      <c r="T226">
        <f t="shared" ca="1" si="63"/>
        <v>1</v>
      </c>
      <c r="U226" t="str">
        <f t="shared" ca="1" si="64"/>
        <v>Low</v>
      </c>
      <c r="V226" s="1">
        <f t="shared" ca="1" si="65"/>
        <v>45183</v>
      </c>
    </row>
    <row r="227" spans="2:22" x14ac:dyDescent="0.35">
      <c r="B227" s="1">
        <f t="shared" ca="1" si="51"/>
        <v>36824</v>
      </c>
      <c r="C227" s="1">
        <f t="shared" ca="1" si="52"/>
        <v>44675</v>
      </c>
      <c r="D227" s="2">
        <f t="shared" ca="1" si="53"/>
        <v>16</v>
      </c>
      <c r="E227" s="1" t="str">
        <f t="shared" ca="1" si="54"/>
        <v>Finned Tube Heat Exchanger</v>
      </c>
      <c r="F227" s="2">
        <f t="shared" ca="1" si="55"/>
        <v>3</v>
      </c>
      <c r="G227" t="str">
        <f t="shared" ca="1" si="56"/>
        <v>High Corrosion</v>
      </c>
      <c r="H227" s="1">
        <f t="shared" ca="1" si="57"/>
        <v>40680</v>
      </c>
      <c r="I227" t="str">
        <f t="shared" ca="1" si="58"/>
        <v>Retrofitment</v>
      </c>
      <c r="J227">
        <f t="shared" ca="1" si="59"/>
        <v>3</v>
      </c>
      <c r="K227" t="str">
        <f t="shared" ca="1" si="60"/>
        <v>Stress</v>
      </c>
      <c r="L227" t="s">
        <v>11</v>
      </c>
      <c r="M227" s="6">
        <f t="shared" ca="1" si="66"/>
        <v>26</v>
      </c>
      <c r="N227" s="3" t="s">
        <v>12</v>
      </c>
      <c r="O227" s="3" t="s">
        <v>13</v>
      </c>
      <c r="P227" s="6">
        <f t="shared" ca="1" si="67"/>
        <v>39</v>
      </c>
      <c r="Q227" s="3" t="s">
        <v>14</v>
      </c>
      <c r="R227" s="3" t="str">
        <f t="shared" ca="1" si="61"/>
        <v>Stress corrosion was found with 26 % degradation of  Finned Tube Heat Exchanger on 39 % of surface area</v>
      </c>
      <c r="S227">
        <f t="shared" ca="1" si="62"/>
        <v>82</v>
      </c>
      <c r="T227">
        <f t="shared" ca="1" si="63"/>
        <v>1</v>
      </c>
      <c r="U227" t="str">
        <f t="shared" ca="1" si="64"/>
        <v>Low</v>
      </c>
      <c r="V227" s="1">
        <f t="shared" ca="1" si="65"/>
        <v>45204</v>
      </c>
    </row>
    <row r="228" spans="2:22" x14ac:dyDescent="0.35">
      <c r="B228" s="1">
        <f t="shared" ca="1" si="51"/>
        <v>37096</v>
      </c>
      <c r="C228" s="1">
        <f t="shared" ca="1" si="52"/>
        <v>45124</v>
      </c>
      <c r="D228" s="2">
        <f t="shared" ca="1" si="53"/>
        <v>4</v>
      </c>
      <c r="E228" s="1" t="str">
        <f t="shared" ca="1" si="54"/>
        <v>Check Valve</v>
      </c>
      <c r="F228" s="2">
        <f t="shared" ca="1" si="55"/>
        <v>1</v>
      </c>
      <c r="G228" t="str">
        <f t="shared" ca="1" si="56"/>
        <v>Sign of Corrosion</v>
      </c>
      <c r="H228" s="1">
        <f t="shared" ca="1" si="57"/>
        <v>43117</v>
      </c>
      <c r="I228" t="str">
        <f t="shared" ca="1" si="58"/>
        <v>Maintenance</v>
      </c>
      <c r="J228">
        <f t="shared" ca="1" si="59"/>
        <v>4</v>
      </c>
      <c r="K228" t="str">
        <f t="shared" ca="1" si="60"/>
        <v>Erosion</v>
      </c>
      <c r="L228" t="s">
        <v>11</v>
      </c>
      <c r="M228" s="6">
        <f t="shared" ca="1" si="66"/>
        <v>6</v>
      </c>
      <c r="N228" s="3" t="s">
        <v>12</v>
      </c>
      <c r="O228" s="3" t="s">
        <v>13</v>
      </c>
      <c r="P228" s="6">
        <f t="shared" ca="1" si="67"/>
        <v>12</v>
      </c>
      <c r="Q228" s="3" t="s">
        <v>14</v>
      </c>
      <c r="R228" s="3" t="str">
        <f t="shared" ca="1" si="61"/>
        <v>Erosion corrosion was found with 6 % degradation of  Check Valve on 12 % of surface area</v>
      </c>
      <c r="S228">
        <f t="shared" ca="1" si="62"/>
        <v>3</v>
      </c>
      <c r="T228">
        <f t="shared" ca="1" si="63"/>
        <v>3</v>
      </c>
      <c r="U228" t="str">
        <f t="shared" ca="1" si="64"/>
        <v>High</v>
      </c>
      <c r="V228" s="1">
        <f t="shared" ca="1" si="65"/>
        <v>45145</v>
      </c>
    </row>
    <row r="229" spans="2:22" x14ac:dyDescent="0.35">
      <c r="B229" s="1">
        <f t="shared" ca="1" si="51"/>
        <v>37013</v>
      </c>
      <c r="C229" s="1">
        <f t="shared" ca="1" si="52"/>
        <v>43299</v>
      </c>
      <c r="D229" s="2">
        <f t="shared" ca="1" si="53"/>
        <v>3</v>
      </c>
      <c r="E229" s="1" t="str">
        <f t="shared" ca="1" si="54"/>
        <v>Gate Valve</v>
      </c>
      <c r="F229" s="2">
        <f t="shared" ca="1" si="55"/>
        <v>4</v>
      </c>
      <c r="G229" t="str">
        <f t="shared" ca="1" si="56"/>
        <v>Equipment deformation Seen</v>
      </c>
      <c r="H229" s="1">
        <f t="shared" ca="1" si="57"/>
        <v>41783</v>
      </c>
      <c r="I229" t="str">
        <f t="shared" ca="1" si="58"/>
        <v>Replacement</v>
      </c>
      <c r="J229">
        <f t="shared" ca="1" si="59"/>
        <v>3</v>
      </c>
      <c r="K229" t="str">
        <f t="shared" ca="1" si="60"/>
        <v>Stress</v>
      </c>
      <c r="L229" t="s">
        <v>11</v>
      </c>
      <c r="M229" s="6">
        <f t="shared" ca="1" si="66"/>
        <v>41</v>
      </c>
      <c r="N229" s="3" t="s">
        <v>12</v>
      </c>
      <c r="O229" s="3" t="s">
        <v>13</v>
      </c>
      <c r="P229" s="6">
        <f t="shared" ca="1" si="67"/>
        <v>53</v>
      </c>
      <c r="Q229" s="3" t="s">
        <v>14</v>
      </c>
      <c r="R229" s="3" t="str">
        <f t="shared" ca="1" si="61"/>
        <v>Stress corrosion was found with 41 % degradation of  Gate Valve on 53 % of surface area</v>
      </c>
      <c r="S229">
        <f t="shared" ca="1" si="62"/>
        <v>360</v>
      </c>
      <c r="T229">
        <f t="shared" ca="1" si="63"/>
        <v>1</v>
      </c>
      <c r="U229" t="str">
        <f t="shared" ca="1" si="64"/>
        <v>Low</v>
      </c>
      <c r="V229" s="1">
        <f t="shared" ca="1" si="65"/>
        <v>45165</v>
      </c>
    </row>
    <row r="230" spans="2:22" x14ac:dyDescent="0.35">
      <c r="B230" s="1">
        <f t="shared" ca="1" si="51"/>
        <v>36317</v>
      </c>
      <c r="C230" s="1">
        <f t="shared" ca="1" si="52"/>
        <v>44096</v>
      </c>
      <c r="D230" s="2">
        <f t="shared" ca="1" si="53"/>
        <v>2</v>
      </c>
      <c r="E230" s="1" t="str">
        <f t="shared" ca="1" si="54"/>
        <v>4 inch pipe</v>
      </c>
      <c r="F230" s="2">
        <f t="shared" ca="1" si="55"/>
        <v>2</v>
      </c>
      <c r="G230" t="str">
        <f t="shared" ca="1" si="56"/>
        <v>No Issue seen</v>
      </c>
      <c r="H230" s="1">
        <f t="shared" ca="1" si="57"/>
        <v>39532</v>
      </c>
      <c r="I230" t="str">
        <f t="shared" ca="1" si="58"/>
        <v>NA</v>
      </c>
      <c r="J230">
        <f t="shared" ca="1" si="59"/>
        <v>4</v>
      </c>
      <c r="K230" t="str">
        <f t="shared" ca="1" si="60"/>
        <v>Erosion</v>
      </c>
      <c r="L230" t="s">
        <v>11</v>
      </c>
      <c r="M230" s="6" t="str">
        <f t="shared" ca="1" si="66"/>
        <v>0</v>
      </c>
      <c r="N230" s="3" t="s">
        <v>12</v>
      </c>
      <c r="O230" s="3" t="s">
        <v>13</v>
      </c>
      <c r="P230" s="6">
        <f t="shared" ca="1" si="67"/>
        <v>0</v>
      </c>
      <c r="Q230" s="3" t="s">
        <v>14</v>
      </c>
      <c r="R230" s="3" t="str">
        <f t="shared" ca="1" si="61"/>
        <v>Erosion corrosion was found with 0 % degradation of  4 inch pipe on 0 % of surface area</v>
      </c>
      <c r="S230">
        <f t="shared" ca="1" si="62"/>
        <v>0</v>
      </c>
      <c r="T230">
        <f t="shared" ca="1" si="63"/>
        <v>3</v>
      </c>
      <c r="U230" t="str">
        <f t="shared" ca="1" si="64"/>
        <v>High</v>
      </c>
      <c r="V230" s="1">
        <f t="shared" ca="1" si="65"/>
        <v>45187</v>
      </c>
    </row>
    <row r="231" spans="2:22" x14ac:dyDescent="0.35">
      <c r="B231" s="1">
        <f t="shared" ca="1" si="51"/>
        <v>36369</v>
      </c>
      <c r="C231" s="1">
        <f t="shared" ca="1" si="52"/>
        <v>44557</v>
      </c>
      <c r="D231" s="2">
        <f t="shared" ca="1" si="53"/>
        <v>15</v>
      </c>
      <c r="E231" s="1" t="str">
        <f t="shared" ca="1" si="54"/>
        <v>Resiprocating Pump</v>
      </c>
      <c r="F231" s="2">
        <f t="shared" ca="1" si="55"/>
        <v>2</v>
      </c>
      <c r="G231" t="str">
        <f t="shared" ca="1" si="56"/>
        <v>No Issue seen</v>
      </c>
      <c r="H231" s="1">
        <f t="shared" ca="1" si="57"/>
        <v>43115</v>
      </c>
      <c r="I231" t="str">
        <f t="shared" ca="1" si="58"/>
        <v>NA</v>
      </c>
      <c r="J231">
        <f t="shared" ca="1" si="59"/>
        <v>3</v>
      </c>
      <c r="K231" t="str">
        <f t="shared" ca="1" si="60"/>
        <v>Stress</v>
      </c>
      <c r="L231" t="s">
        <v>11</v>
      </c>
      <c r="M231" s="6" t="str">
        <f t="shared" ca="1" si="66"/>
        <v>0</v>
      </c>
      <c r="N231" s="3" t="s">
        <v>12</v>
      </c>
      <c r="O231" s="3" t="s">
        <v>13</v>
      </c>
      <c r="P231" s="6">
        <f t="shared" ca="1" si="67"/>
        <v>0</v>
      </c>
      <c r="Q231" s="3" t="s">
        <v>14</v>
      </c>
      <c r="R231" s="3" t="str">
        <f t="shared" ca="1" si="61"/>
        <v>Stress corrosion was found with 0 % degradation of  Resiprocating Pump on 0 % of surface area</v>
      </c>
      <c r="S231">
        <f t="shared" ca="1" si="62"/>
        <v>0</v>
      </c>
      <c r="T231">
        <f t="shared" ca="1" si="63"/>
        <v>2</v>
      </c>
      <c r="U231" t="str">
        <f t="shared" ca="1" si="64"/>
        <v>Medium</v>
      </c>
      <c r="V231" s="1">
        <f t="shared" ca="1" si="65"/>
        <v>45172</v>
      </c>
    </row>
    <row r="232" spans="2:22" x14ac:dyDescent="0.35">
      <c r="B232" s="1">
        <f t="shared" ca="1" si="51"/>
        <v>36960</v>
      </c>
      <c r="C232" s="1">
        <f t="shared" ca="1" si="52"/>
        <v>43244</v>
      </c>
      <c r="D232" s="2">
        <f t="shared" ca="1" si="53"/>
        <v>5</v>
      </c>
      <c r="E232" s="1" t="str">
        <f t="shared" ca="1" si="54"/>
        <v>Firetube Boiler</v>
      </c>
      <c r="F232" s="2">
        <f t="shared" ca="1" si="55"/>
        <v>4</v>
      </c>
      <c r="G232" t="str">
        <f t="shared" ca="1" si="56"/>
        <v>Equipment deformation Seen</v>
      </c>
      <c r="H232" s="1">
        <f t="shared" ca="1" si="57"/>
        <v>39602</v>
      </c>
      <c r="I232" t="str">
        <f t="shared" ca="1" si="58"/>
        <v>Replacement</v>
      </c>
      <c r="J232">
        <f t="shared" ca="1" si="59"/>
        <v>5</v>
      </c>
      <c r="K232" t="str">
        <f t="shared" ca="1" si="60"/>
        <v>Fatigue</v>
      </c>
      <c r="L232" t="s">
        <v>11</v>
      </c>
      <c r="M232" s="6">
        <f t="shared" ca="1" si="66"/>
        <v>44</v>
      </c>
      <c r="N232" s="3" t="s">
        <v>12</v>
      </c>
      <c r="O232" s="3" t="s">
        <v>13</v>
      </c>
      <c r="P232" s="6">
        <f t="shared" ca="1" si="67"/>
        <v>50</v>
      </c>
      <c r="Q232" s="3" t="s">
        <v>14</v>
      </c>
      <c r="R232" s="3" t="str">
        <f t="shared" ca="1" si="61"/>
        <v>Fatigue corrosion was found with 44 % degradation of  Firetube Boiler on 50 % of surface area</v>
      </c>
      <c r="S232">
        <f t="shared" ca="1" si="62"/>
        <v>364</v>
      </c>
      <c r="T232">
        <f t="shared" ca="1" si="63"/>
        <v>1</v>
      </c>
      <c r="U232" t="str">
        <f t="shared" ca="1" si="64"/>
        <v>Low</v>
      </c>
      <c r="V232" s="1">
        <f t="shared" ca="1" si="65"/>
        <v>45157</v>
      </c>
    </row>
    <row r="233" spans="2:22" x14ac:dyDescent="0.35">
      <c r="B233" s="1">
        <f t="shared" ca="1" si="51"/>
        <v>36491</v>
      </c>
      <c r="C233" s="1">
        <f t="shared" ca="1" si="52"/>
        <v>44549</v>
      </c>
      <c r="D233" s="2">
        <f t="shared" ca="1" si="53"/>
        <v>14</v>
      </c>
      <c r="E233" s="1" t="str">
        <f t="shared" ca="1" si="54"/>
        <v>Centrifugal Pump</v>
      </c>
      <c r="F233" s="2">
        <f t="shared" ca="1" si="55"/>
        <v>2</v>
      </c>
      <c r="G233" t="str">
        <f t="shared" ca="1" si="56"/>
        <v>No Issue seen</v>
      </c>
      <c r="H233" s="1">
        <f t="shared" ca="1" si="57"/>
        <v>40734</v>
      </c>
      <c r="I233" t="str">
        <f t="shared" ca="1" si="58"/>
        <v>NA</v>
      </c>
      <c r="J233">
        <f t="shared" ca="1" si="59"/>
        <v>2</v>
      </c>
      <c r="K233" t="str">
        <f t="shared" ca="1" si="60"/>
        <v>Pitting</v>
      </c>
      <c r="L233" t="s">
        <v>11</v>
      </c>
      <c r="M233" s="6" t="str">
        <f t="shared" ca="1" si="66"/>
        <v>0</v>
      </c>
      <c r="N233" s="3" t="s">
        <v>12</v>
      </c>
      <c r="O233" s="3" t="s">
        <v>13</v>
      </c>
      <c r="P233" s="6">
        <f t="shared" ca="1" si="67"/>
        <v>0</v>
      </c>
      <c r="Q233" s="3" t="s">
        <v>14</v>
      </c>
      <c r="R233" s="3" t="str">
        <f t="shared" ca="1" si="61"/>
        <v>Pitting corrosion was found with 0 % degradation of  Centrifugal Pump on 0 % of surface area</v>
      </c>
      <c r="S233">
        <f t="shared" ca="1" si="62"/>
        <v>0</v>
      </c>
      <c r="T233">
        <f t="shared" ca="1" si="63"/>
        <v>3</v>
      </c>
      <c r="U233" t="str">
        <f t="shared" ca="1" si="64"/>
        <v>High</v>
      </c>
      <c r="V233" s="1">
        <f t="shared" ca="1" si="65"/>
        <v>45151</v>
      </c>
    </row>
    <row r="234" spans="2:22" x14ac:dyDescent="0.35">
      <c r="B234" s="1">
        <f t="shared" ca="1" si="51"/>
        <v>36600</v>
      </c>
      <c r="C234" s="1">
        <f t="shared" ca="1" si="52"/>
        <v>45035</v>
      </c>
      <c r="D234" s="2">
        <f t="shared" ca="1" si="53"/>
        <v>20</v>
      </c>
      <c r="E234" s="1" t="str">
        <f t="shared" ca="1" si="54"/>
        <v>Turbine</v>
      </c>
      <c r="F234" s="2">
        <f t="shared" ca="1" si="55"/>
        <v>1</v>
      </c>
      <c r="G234" t="str">
        <f t="shared" ca="1" si="56"/>
        <v>Sign of Corrosion</v>
      </c>
      <c r="H234" s="1">
        <f t="shared" ca="1" si="57"/>
        <v>40146</v>
      </c>
      <c r="I234" t="str">
        <f t="shared" ca="1" si="58"/>
        <v>Maintenance</v>
      </c>
      <c r="J234">
        <f t="shared" ca="1" si="59"/>
        <v>3</v>
      </c>
      <c r="K234" t="str">
        <f t="shared" ca="1" si="60"/>
        <v>Stress</v>
      </c>
      <c r="L234" t="s">
        <v>11</v>
      </c>
      <c r="M234" s="6">
        <f t="shared" ca="1" si="66"/>
        <v>24</v>
      </c>
      <c r="N234" s="3" t="s">
        <v>12</v>
      </c>
      <c r="O234" s="3" t="s">
        <v>13</v>
      </c>
      <c r="P234" s="6">
        <f t="shared" ca="1" si="67"/>
        <v>14</v>
      </c>
      <c r="Q234" s="3" t="s">
        <v>14</v>
      </c>
      <c r="R234" s="3" t="str">
        <f t="shared" ca="1" si="61"/>
        <v>Stress corrosion was found with 24 % degradation of  Turbine on 14 % of surface area</v>
      </c>
      <c r="S234">
        <f t="shared" ca="1" si="62"/>
        <v>4</v>
      </c>
      <c r="T234">
        <f t="shared" ca="1" si="63"/>
        <v>1</v>
      </c>
      <c r="U234" t="str">
        <f t="shared" ca="1" si="64"/>
        <v>Low</v>
      </c>
      <c r="V234" s="1">
        <f t="shared" ca="1" si="65"/>
        <v>45185</v>
      </c>
    </row>
    <row r="235" spans="2:22" x14ac:dyDescent="0.35">
      <c r="B235" s="1">
        <f t="shared" ca="1" si="51"/>
        <v>36176</v>
      </c>
      <c r="C235" s="1">
        <f t="shared" ca="1" si="52"/>
        <v>44428</v>
      </c>
      <c r="D235" s="2">
        <f t="shared" ca="1" si="53"/>
        <v>4</v>
      </c>
      <c r="E235" s="1" t="str">
        <f t="shared" ca="1" si="54"/>
        <v>Check Valve</v>
      </c>
      <c r="F235" s="2">
        <f t="shared" ca="1" si="55"/>
        <v>5</v>
      </c>
      <c r="G235" t="str">
        <f t="shared" ca="1" si="56"/>
        <v>NA</v>
      </c>
      <c r="H235" s="1">
        <f t="shared" ca="1" si="57"/>
        <v>39850</v>
      </c>
      <c r="I235" t="str">
        <f t="shared" ca="1" si="58"/>
        <v>NA</v>
      </c>
      <c r="J235">
        <f t="shared" ca="1" si="59"/>
        <v>3</v>
      </c>
      <c r="K235" t="str">
        <f t="shared" ca="1" si="60"/>
        <v>Stress</v>
      </c>
      <c r="L235" t="s">
        <v>11</v>
      </c>
      <c r="M235" s="6" t="str">
        <f t="shared" ca="1" si="66"/>
        <v>0</v>
      </c>
      <c r="N235" s="3" t="s">
        <v>12</v>
      </c>
      <c r="O235" s="3" t="s">
        <v>13</v>
      </c>
      <c r="P235" s="6">
        <f t="shared" ca="1" si="67"/>
        <v>0</v>
      </c>
      <c r="Q235" s="3" t="s">
        <v>14</v>
      </c>
      <c r="R235" s="3" t="str">
        <f t="shared" ca="1" si="61"/>
        <v>Stress corrosion was found with 0 % degradation of  Check Valve on 0 % of surface area</v>
      </c>
      <c r="S235">
        <f t="shared" ca="1" si="62"/>
        <v>469</v>
      </c>
      <c r="T235">
        <f t="shared" ca="1" si="63"/>
        <v>3</v>
      </c>
      <c r="U235" t="str">
        <f t="shared" ca="1" si="64"/>
        <v>High</v>
      </c>
      <c r="V235" s="1">
        <f t="shared" ca="1" si="65"/>
        <v>45182</v>
      </c>
    </row>
    <row r="236" spans="2:22" x14ac:dyDescent="0.35">
      <c r="B236" s="1">
        <f t="shared" ca="1" si="51"/>
        <v>36782</v>
      </c>
      <c r="C236" s="1">
        <f t="shared" ca="1" si="52"/>
        <v>44333</v>
      </c>
      <c r="D236" s="2">
        <f t="shared" ca="1" si="53"/>
        <v>17</v>
      </c>
      <c r="E236" s="1" t="str">
        <f t="shared" ca="1" si="54"/>
        <v>Shell And Tube Heat Exchanger</v>
      </c>
      <c r="F236" s="2">
        <f t="shared" ca="1" si="55"/>
        <v>2</v>
      </c>
      <c r="G236" t="str">
        <f t="shared" ca="1" si="56"/>
        <v>No Issue seen</v>
      </c>
      <c r="H236" s="1">
        <f t="shared" ca="1" si="57"/>
        <v>39460</v>
      </c>
      <c r="I236" t="str">
        <f t="shared" ca="1" si="58"/>
        <v>NA</v>
      </c>
      <c r="J236">
        <f t="shared" ca="1" si="59"/>
        <v>2</v>
      </c>
      <c r="K236" t="str">
        <f t="shared" ca="1" si="60"/>
        <v>Pitting</v>
      </c>
      <c r="L236" t="s">
        <v>11</v>
      </c>
      <c r="M236" s="6" t="str">
        <f t="shared" ca="1" si="66"/>
        <v>0</v>
      </c>
      <c r="N236" s="3" t="s">
        <v>12</v>
      </c>
      <c r="O236" s="3" t="s">
        <v>13</v>
      </c>
      <c r="P236" s="6">
        <f t="shared" ca="1" si="67"/>
        <v>0</v>
      </c>
      <c r="Q236" s="3" t="s">
        <v>14</v>
      </c>
      <c r="R236" s="3" t="str">
        <f t="shared" ca="1" si="61"/>
        <v>Pitting corrosion was found with 0 % degradation of  Shell And Tube Heat Exchanger on 0 % of surface area</v>
      </c>
      <c r="S236">
        <f t="shared" ca="1" si="62"/>
        <v>0</v>
      </c>
      <c r="T236">
        <f t="shared" ca="1" si="63"/>
        <v>3</v>
      </c>
      <c r="U236" t="str">
        <f t="shared" ca="1" si="64"/>
        <v>High</v>
      </c>
      <c r="V236" s="1">
        <f t="shared" ca="1" si="65"/>
        <v>45207</v>
      </c>
    </row>
    <row r="237" spans="2:22" x14ac:dyDescent="0.35">
      <c r="B237" s="1">
        <f t="shared" ca="1" si="51"/>
        <v>36155</v>
      </c>
      <c r="C237" s="1">
        <f t="shared" ca="1" si="52"/>
        <v>43273</v>
      </c>
      <c r="D237" s="2">
        <f t="shared" ca="1" si="53"/>
        <v>11</v>
      </c>
      <c r="E237" s="1" t="str">
        <f t="shared" ca="1" si="54"/>
        <v>Storage Tank 500 bbl</v>
      </c>
      <c r="F237" s="2">
        <f t="shared" ca="1" si="55"/>
        <v>4</v>
      </c>
      <c r="G237" t="str">
        <f t="shared" ca="1" si="56"/>
        <v>Equipment deformation Seen</v>
      </c>
      <c r="H237" s="1">
        <f t="shared" ca="1" si="57"/>
        <v>40245</v>
      </c>
      <c r="I237" t="str">
        <f t="shared" ca="1" si="58"/>
        <v>Replacement</v>
      </c>
      <c r="J237">
        <f t="shared" ca="1" si="59"/>
        <v>3</v>
      </c>
      <c r="K237" t="str">
        <f t="shared" ca="1" si="60"/>
        <v>Stress</v>
      </c>
      <c r="L237" t="s">
        <v>11</v>
      </c>
      <c r="M237" s="6">
        <f t="shared" ca="1" si="66"/>
        <v>43</v>
      </c>
      <c r="N237" s="3" t="s">
        <v>12</v>
      </c>
      <c r="O237" s="3" t="s">
        <v>13</v>
      </c>
      <c r="P237" s="6">
        <f t="shared" ca="1" si="67"/>
        <v>52</v>
      </c>
      <c r="Q237" s="3" t="s">
        <v>14</v>
      </c>
      <c r="R237" s="3" t="str">
        <f t="shared" ca="1" si="61"/>
        <v>Stress corrosion was found with 43 % degradation of  Storage Tank 500 bbl on 52 % of surface area</v>
      </c>
      <c r="S237">
        <f t="shared" ca="1" si="62"/>
        <v>183</v>
      </c>
      <c r="T237">
        <f t="shared" ca="1" si="63"/>
        <v>3</v>
      </c>
      <c r="U237" t="str">
        <f t="shared" ca="1" si="64"/>
        <v>High</v>
      </c>
      <c r="V237" s="1">
        <f t="shared" ca="1" si="65"/>
        <v>45166</v>
      </c>
    </row>
    <row r="238" spans="2:22" x14ac:dyDescent="0.35">
      <c r="B238" s="1">
        <f t="shared" ca="1" si="51"/>
        <v>36862</v>
      </c>
      <c r="C238" s="1">
        <f t="shared" ca="1" si="52"/>
        <v>44400</v>
      </c>
      <c r="D238" s="2">
        <f t="shared" ca="1" si="53"/>
        <v>3</v>
      </c>
      <c r="E238" s="1" t="str">
        <f t="shared" ca="1" si="54"/>
        <v>Gate Valve</v>
      </c>
      <c r="F238" s="2">
        <f t="shared" ca="1" si="55"/>
        <v>4</v>
      </c>
      <c r="G238" t="str">
        <f t="shared" ca="1" si="56"/>
        <v>Equipment deformation Seen</v>
      </c>
      <c r="H238" s="1">
        <f t="shared" ca="1" si="57"/>
        <v>42812</v>
      </c>
      <c r="I238" t="str">
        <f t="shared" ca="1" si="58"/>
        <v>Replacement</v>
      </c>
      <c r="J238">
        <f t="shared" ca="1" si="59"/>
        <v>2</v>
      </c>
      <c r="K238" t="str">
        <f t="shared" ca="1" si="60"/>
        <v>Pitting</v>
      </c>
      <c r="L238" t="s">
        <v>11</v>
      </c>
      <c r="M238" s="6">
        <f t="shared" ca="1" si="66"/>
        <v>55</v>
      </c>
      <c r="N238" s="3" t="s">
        <v>12</v>
      </c>
      <c r="O238" s="3" t="s">
        <v>13</v>
      </c>
      <c r="P238" s="6">
        <f t="shared" ca="1" si="67"/>
        <v>49</v>
      </c>
      <c r="Q238" s="3" t="s">
        <v>14</v>
      </c>
      <c r="R238" s="3" t="str">
        <f t="shared" ca="1" si="61"/>
        <v>Pitting corrosion was found with 55 % degradation of  Gate Valve on 49 % of surface area</v>
      </c>
      <c r="S238">
        <f t="shared" ca="1" si="62"/>
        <v>288</v>
      </c>
      <c r="T238">
        <f t="shared" ca="1" si="63"/>
        <v>2</v>
      </c>
      <c r="U238" t="str">
        <f t="shared" ca="1" si="64"/>
        <v>Medium</v>
      </c>
      <c r="V238" s="1">
        <f t="shared" ca="1" si="65"/>
        <v>45203</v>
      </c>
    </row>
    <row r="239" spans="2:22" x14ac:dyDescent="0.35">
      <c r="B239" s="1">
        <f t="shared" ca="1" si="51"/>
        <v>37106</v>
      </c>
      <c r="C239" s="1">
        <f t="shared" ca="1" si="52"/>
        <v>43842</v>
      </c>
      <c r="D239" s="2">
        <f t="shared" ca="1" si="53"/>
        <v>20</v>
      </c>
      <c r="E239" s="1" t="str">
        <f t="shared" ca="1" si="54"/>
        <v>Turbine</v>
      </c>
      <c r="F239" s="2">
        <f t="shared" ca="1" si="55"/>
        <v>5</v>
      </c>
      <c r="G239" t="str">
        <f t="shared" ca="1" si="56"/>
        <v>NA</v>
      </c>
      <c r="H239" s="1">
        <f t="shared" ca="1" si="57"/>
        <v>40120</v>
      </c>
      <c r="I239" t="str">
        <f t="shared" ca="1" si="58"/>
        <v>NA</v>
      </c>
      <c r="J239">
        <f t="shared" ca="1" si="59"/>
        <v>5</v>
      </c>
      <c r="K239" t="str">
        <f t="shared" ca="1" si="60"/>
        <v>Fatigue</v>
      </c>
      <c r="L239" t="s">
        <v>11</v>
      </c>
      <c r="M239" s="6" t="str">
        <f t="shared" ca="1" si="66"/>
        <v>0</v>
      </c>
      <c r="N239" s="3" t="s">
        <v>12</v>
      </c>
      <c r="O239" s="3" t="s">
        <v>13</v>
      </c>
      <c r="P239" s="6">
        <f t="shared" ca="1" si="67"/>
        <v>0</v>
      </c>
      <c r="Q239" s="3" t="s">
        <v>14</v>
      </c>
      <c r="R239" s="3" t="str">
        <f t="shared" ca="1" si="61"/>
        <v>Fatigue corrosion was found with 0 % degradation of  Turbine on 0 % of surface area</v>
      </c>
      <c r="S239">
        <f t="shared" ca="1" si="62"/>
        <v>273</v>
      </c>
      <c r="T239">
        <f t="shared" ca="1" si="63"/>
        <v>2</v>
      </c>
      <c r="U239" t="str">
        <f t="shared" ca="1" si="64"/>
        <v>Medium</v>
      </c>
      <c r="V239" s="1">
        <f t="shared" ca="1" si="65"/>
        <v>45145</v>
      </c>
    </row>
    <row r="240" spans="2:22" x14ac:dyDescent="0.35">
      <c r="B240" s="1">
        <f t="shared" ca="1" si="51"/>
        <v>36277</v>
      </c>
      <c r="C240" s="1">
        <f t="shared" ca="1" si="52"/>
        <v>43453</v>
      </c>
      <c r="D240" s="2">
        <f t="shared" ca="1" si="53"/>
        <v>6</v>
      </c>
      <c r="E240" s="1" t="str">
        <f t="shared" ca="1" si="54"/>
        <v>Watertube Boiler</v>
      </c>
      <c r="F240" s="2">
        <f t="shared" ca="1" si="55"/>
        <v>4</v>
      </c>
      <c r="G240" t="str">
        <f t="shared" ca="1" si="56"/>
        <v>Equipment deformation Seen</v>
      </c>
      <c r="H240" s="1">
        <f t="shared" ca="1" si="57"/>
        <v>43034</v>
      </c>
      <c r="I240" t="str">
        <f t="shared" ca="1" si="58"/>
        <v>Replacement</v>
      </c>
      <c r="J240">
        <f t="shared" ca="1" si="59"/>
        <v>4</v>
      </c>
      <c r="K240" t="str">
        <f t="shared" ca="1" si="60"/>
        <v>Erosion</v>
      </c>
      <c r="L240" t="s">
        <v>11</v>
      </c>
      <c r="M240" s="6">
        <f t="shared" ca="1" si="66"/>
        <v>52</v>
      </c>
      <c r="N240" s="3" t="s">
        <v>12</v>
      </c>
      <c r="O240" s="3" t="s">
        <v>13</v>
      </c>
      <c r="P240" s="6">
        <f t="shared" ca="1" si="67"/>
        <v>45</v>
      </c>
      <c r="Q240" s="3" t="s">
        <v>14</v>
      </c>
      <c r="R240" s="3" t="str">
        <f t="shared" ca="1" si="61"/>
        <v>Erosion corrosion was found with 52 % degradation of  Watertube Boiler on 45 % of surface area</v>
      </c>
      <c r="S240">
        <f t="shared" ca="1" si="62"/>
        <v>254</v>
      </c>
      <c r="T240">
        <f t="shared" ca="1" si="63"/>
        <v>3</v>
      </c>
      <c r="U240" t="str">
        <f t="shared" ca="1" si="64"/>
        <v>High</v>
      </c>
      <c r="V240" s="1">
        <f t="shared" ca="1" si="65"/>
        <v>45204</v>
      </c>
    </row>
    <row r="241" spans="2:22" x14ac:dyDescent="0.35">
      <c r="B241" s="1">
        <f t="shared" ca="1" si="51"/>
        <v>36640</v>
      </c>
      <c r="C241" s="1">
        <f t="shared" ca="1" si="52"/>
        <v>45041</v>
      </c>
      <c r="D241" s="2">
        <f t="shared" ca="1" si="53"/>
        <v>7</v>
      </c>
      <c r="E241" s="1" t="str">
        <f t="shared" ca="1" si="54"/>
        <v>Centrifugal Compressor</v>
      </c>
      <c r="F241" s="2">
        <f t="shared" ca="1" si="55"/>
        <v>4</v>
      </c>
      <c r="G241" t="str">
        <f t="shared" ca="1" si="56"/>
        <v>Equipment deformation Seen</v>
      </c>
      <c r="H241" s="1">
        <f t="shared" ca="1" si="57"/>
        <v>39400</v>
      </c>
      <c r="I241" t="str">
        <f t="shared" ca="1" si="58"/>
        <v>Replacement</v>
      </c>
      <c r="J241">
        <f t="shared" ca="1" si="59"/>
        <v>5</v>
      </c>
      <c r="K241" t="str">
        <f t="shared" ca="1" si="60"/>
        <v>Fatigue</v>
      </c>
      <c r="L241" t="s">
        <v>11</v>
      </c>
      <c r="M241" s="6">
        <f t="shared" ca="1" si="66"/>
        <v>40</v>
      </c>
      <c r="N241" s="3" t="s">
        <v>12</v>
      </c>
      <c r="O241" s="3" t="s">
        <v>13</v>
      </c>
      <c r="P241" s="6">
        <f t="shared" ca="1" si="67"/>
        <v>49</v>
      </c>
      <c r="Q241" s="3" t="s">
        <v>14</v>
      </c>
      <c r="R241" s="3" t="str">
        <f t="shared" ca="1" si="61"/>
        <v>Fatigue corrosion was found with 40 % degradation of  Centrifugal Compressor on 49 % of surface area</v>
      </c>
      <c r="S241">
        <f t="shared" ca="1" si="62"/>
        <v>293</v>
      </c>
      <c r="T241">
        <f t="shared" ca="1" si="63"/>
        <v>3</v>
      </c>
      <c r="U241" t="str">
        <f t="shared" ca="1" si="64"/>
        <v>High</v>
      </c>
      <c r="V241" s="1">
        <f t="shared" ca="1" si="65"/>
        <v>45148</v>
      </c>
    </row>
    <row r="242" spans="2:22" x14ac:dyDescent="0.35">
      <c r="B242" s="1">
        <f t="shared" ca="1" si="51"/>
        <v>36442</v>
      </c>
      <c r="C242" s="1">
        <f t="shared" ca="1" si="52"/>
        <v>44716</v>
      </c>
      <c r="D242" s="2">
        <f t="shared" ca="1" si="53"/>
        <v>13</v>
      </c>
      <c r="E242" s="1" t="str">
        <f t="shared" ca="1" si="54"/>
        <v>Storage Tank 10000 bbl</v>
      </c>
      <c r="F242" s="2">
        <f t="shared" ca="1" si="55"/>
        <v>5</v>
      </c>
      <c r="G242" t="str">
        <f t="shared" ca="1" si="56"/>
        <v>NA</v>
      </c>
      <c r="H242" s="1">
        <f t="shared" ca="1" si="57"/>
        <v>42254</v>
      </c>
      <c r="I242" t="str">
        <f t="shared" ca="1" si="58"/>
        <v>NA</v>
      </c>
      <c r="J242">
        <f t="shared" ca="1" si="59"/>
        <v>3</v>
      </c>
      <c r="K242" t="str">
        <f t="shared" ca="1" si="60"/>
        <v>Stress</v>
      </c>
      <c r="L242" t="s">
        <v>11</v>
      </c>
      <c r="M242" s="6" t="str">
        <f t="shared" ca="1" si="66"/>
        <v>0</v>
      </c>
      <c r="N242" s="3" t="s">
        <v>12</v>
      </c>
      <c r="O242" s="3" t="s">
        <v>13</v>
      </c>
      <c r="P242" s="6">
        <f t="shared" ca="1" si="67"/>
        <v>0</v>
      </c>
      <c r="Q242" s="3" t="s">
        <v>14</v>
      </c>
      <c r="R242" s="3" t="str">
        <f t="shared" ca="1" si="61"/>
        <v>Stress corrosion was found with 0 % degradation of  Storage Tank 10000 bbl on 0 % of surface area</v>
      </c>
      <c r="S242">
        <f t="shared" ca="1" si="62"/>
        <v>526</v>
      </c>
      <c r="T242">
        <f t="shared" ca="1" si="63"/>
        <v>2</v>
      </c>
      <c r="U242" t="str">
        <f t="shared" ca="1" si="64"/>
        <v>Medium</v>
      </c>
      <c r="V242" s="1">
        <f t="shared" ca="1" si="65"/>
        <v>45130</v>
      </c>
    </row>
    <row r="243" spans="2:22" x14ac:dyDescent="0.35">
      <c r="B243" s="1">
        <f t="shared" ca="1" si="51"/>
        <v>36394</v>
      </c>
      <c r="C243" s="1">
        <f t="shared" ca="1" si="52"/>
        <v>44785</v>
      </c>
      <c r="D243" s="2">
        <f t="shared" ca="1" si="53"/>
        <v>6</v>
      </c>
      <c r="E243" s="1" t="str">
        <f t="shared" ca="1" si="54"/>
        <v>Watertube Boiler</v>
      </c>
      <c r="F243" s="2">
        <f t="shared" ca="1" si="55"/>
        <v>5</v>
      </c>
      <c r="G243" t="str">
        <f t="shared" ca="1" si="56"/>
        <v>NA</v>
      </c>
      <c r="H243" s="1">
        <f t="shared" ca="1" si="57"/>
        <v>41890</v>
      </c>
      <c r="I243" t="str">
        <f t="shared" ca="1" si="58"/>
        <v>NA</v>
      </c>
      <c r="J243">
        <f t="shared" ca="1" si="59"/>
        <v>1</v>
      </c>
      <c r="K243" t="str">
        <f t="shared" ca="1" si="60"/>
        <v>Atmospheric</v>
      </c>
      <c r="L243" t="s">
        <v>11</v>
      </c>
      <c r="M243" s="6" t="str">
        <f t="shared" ca="1" si="66"/>
        <v>0</v>
      </c>
      <c r="N243" s="3" t="s">
        <v>12</v>
      </c>
      <c r="O243" s="3" t="s">
        <v>13</v>
      </c>
      <c r="P243" s="6">
        <f t="shared" ca="1" si="67"/>
        <v>0</v>
      </c>
      <c r="Q243" s="3" t="s">
        <v>14</v>
      </c>
      <c r="R243" s="3" t="str">
        <f t="shared" ca="1" si="61"/>
        <v>Atmospheric corrosion was found with 0 % degradation of  Watertube Boiler on 0 % of surface area</v>
      </c>
      <c r="S243">
        <f t="shared" ca="1" si="62"/>
        <v>149</v>
      </c>
      <c r="T243">
        <f t="shared" ca="1" si="63"/>
        <v>3</v>
      </c>
      <c r="U243" t="str">
        <f t="shared" ca="1" si="64"/>
        <v>High</v>
      </c>
      <c r="V243" s="1">
        <f t="shared" ca="1" si="65"/>
        <v>45139</v>
      </c>
    </row>
    <row r="244" spans="2:22" x14ac:dyDescent="0.35">
      <c r="B244" s="1">
        <f t="shared" ca="1" si="51"/>
        <v>36414</v>
      </c>
      <c r="C244" s="1">
        <f t="shared" ca="1" si="52"/>
        <v>44184</v>
      </c>
      <c r="D244" s="2">
        <f t="shared" ca="1" si="53"/>
        <v>18</v>
      </c>
      <c r="E244" s="1" t="str">
        <f t="shared" ca="1" si="54"/>
        <v>Plate Heat Exchange</v>
      </c>
      <c r="F244" s="2">
        <f t="shared" ca="1" si="55"/>
        <v>2</v>
      </c>
      <c r="G244" t="str">
        <f t="shared" ca="1" si="56"/>
        <v>No Issue seen</v>
      </c>
      <c r="H244" s="1">
        <f t="shared" ca="1" si="57"/>
        <v>41830</v>
      </c>
      <c r="I244" t="str">
        <f t="shared" ca="1" si="58"/>
        <v>NA</v>
      </c>
      <c r="J244">
        <f t="shared" ca="1" si="59"/>
        <v>4</v>
      </c>
      <c r="K244" t="str">
        <f t="shared" ca="1" si="60"/>
        <v>Erosion</v>
      </c>
      <c r="L244" t="s">
        <v>11</v>
      </c>
      <c r="M244" s="6" t="str">
        <f t="shared" ca="1" si="66"/>
        <v>0</v>
      </c>
      <c r="N244" s="3" t="s">
        <v>12</v>
      </c>
      <c r="O244" s="3" t="s">
        <v>13</v>
      </c>
      <c r="P244" s="6">
        <f t="shared" ca="1" si="67"/>
        <v>0</v>
      </c>
      <c r="Q244" s="3" t="s">
        <v>14</v>
      </c>
      <c r="R244" s="3" t="str">
        <f t="shared" ca="1" si="61"/>
        <v>Erosion corrosion was found with 0 % degradation of  Plate Heat Exchange on 0 % of surface area</v>
      </c>
      <c r="S244">
        <f t="shared" ca="1" si="62"/>
        <v>0</v>
      </c>
      <c r="T244">
        <f t="shared" ca="1" si="63"/>
        <v>3</v>
      </c>
      <c r="U244" t="str">
        <f t="shared" ca="1" si="64"/>
        <v>High</v>
      </c>
      <c r="V244" s="1">
        <f t="shared" ca="1" si="65"/>
        <v>45188</v>
      </c>
    </row>
    <row r="245" spans="2:22" x14ac:dyDescent="0.35">
      <c r="B245" s="1">
        <f t="shared" ca="1" si="51"/>
        <v>36958</v>
      </c>
      <c r="C245" s="1">
        <f t="shared" ca="1" si="52"/>
        <v>43459</v>
      </c>
      <c r="D245" s="2">
        <f t="shared" ca="1" si="53"/>
        <v>6</v>
      </c>
      <c r="E245" s="1" t="str">
        <f t="shared" ca="1" si="54"/>
        <v>Watertube Boiler</v>
      </c>
      <c r="F245" s="2">
        <f t="shared" ca="1" si="55"/>
        <v>3</v>
      </c>
      <c r="G245" t="str">
        <f t="shared" ca="1" si="56"/>
        <v>High Corrosion</v>
      </c>
      <c r="H245" s="1">
        <f t="shared" ca="1" si="57"/>
        <v>40172</v>
      </c>
      <c r="I245" t="str">
        <f t="shared" ca="1" si="58"/>
        <v>Retrofitment</v>
      </c>
      <c r="J245">
        <f t="shared" ca="1" si="59"/>
        <v>5</v>
      </c>
      <c r="K245" t="str">
        <f t="shared" ca="1" si="60"/>
        <v>Fatigue</v>
      </c>
      <c r="L245" t="s">
        <v>11</v>
      </c>
      <c r="M245" s="6">
        <f t="shared" ca="1" si="66"/>
        <v>28</v>
      </c>
      <c r="N245" s="3" t="s">
        <v>12</v>
      </c>
      <c r="O245" s="3" t="s">
        <v>13</v>
      </c>
      <c r="P245" s="6">
        <f t="shared" ca="1" si="67"/>
        <v>32</v>
      </c>
      <c r="Q245" s="3" t="s">
        <v>14</v>
      </c>
      <c r="R245" s="3" t="str">
        <f t="shared" ca="1" si="61"/>
        <v>Fatigue corrosion was found with 28 % degradation of  Watertube Boiler on 32 % of surface area</v>
      </c>
      <c r="S245">
        <f t="shared" ca="1" si="62"/>
        <v>48</v>
      </c>
      <c r="T245">
        <f t="shared" ca="1" si="63"/>
        <v>1</v>
      </c>
      <c r="U245" t="str">
        <f t="shared" ca="1" si="64"/>
        <v>Low</v>
      </c>
      <c r="V245" s="1">
        <f t="shared" ca="1" si="65"/>
        <v>45174</v>
      </c>
    </row>
    <row r="246" spans="2:22" x14ac:dyDescent="0.35">
      <c r="B246" s="1">
        <f t="shared" ca="1" si="51"/>
        <v>37143</v>
      </c>
      <c r="C246" s="1">
        <f t="shared" ca="1" si="52"/>
        <v>45125</v>
      </c>
      <c r="D246" s="2">
        <f t="shared" ca="1" si="53"/>
        <v>10</v>
      </c>
      <c r="E246" s="1" t="str">
        <f t="shared" ca="1" si="54"/>
        <v>Storage Tank 1000 bbl</v>
      </c>
      <c r="F246" s="2">
        <f t="shared" ca="1" si="55"/>
        <v>2</v>
      </c>
      <c r="G246" t="str">
        <f t="shared" ca="1" si="56"/>
        <v>No Issue seen</v>
      </c>
      <c r="H246" s="1">
        <f t="shared" ca="1" si="57"/>
        <v>42923</v>
      </c>
      <c r="I246" t="str">
        <f t="shared" ca="1" si="58"/>
        <v>NA</v>
      </c>
      <c r="J246">
        <f t="shared" ca="1" si="59"/>
        <v>4</v>
      </c>
      <c r="K246" t="str">
        <f t="shared" ca="1" si="60"/>
        <v>Erosion</v>
      </c>
      <c r="L246" t="s">
        <v>11</v>
      </c>
      <c r="M246" s="6" t="str">
        <f t="shared" ca="1" si="66"/>
        <v>0</v>
      </c>
      <c r="N246" s="3" t="s">
        <v>12</v>
      </c>
      <c r="O246" s="3" t="s">
        <v>13</v>
      </c>
      <c r="P246" s="6">
        <f t="shared" ca="1" si="67"/>
        <v>0</v>
      </c>
      <c r="Q246" s="3" t="s">
        <v>14</v>
      </c>
      <c r="R246" s="3" t="str">
        <f t="shared" ca="1" si="61"/>
        <v>Erosion corrosion was found with 0 % degradation of  Storage Tank 1000 bbl on 0 % of surface area</v>
      </c>
      <c r="S246">
        <f t="shared" ca="1" si="62"/>
        <v>0</v>
      </c>
      <c r="T246">
        <f t="shared" ca="1" si="63"/>
        <v>2</v>
      </c>
      <c r="U246" t="str">
        <f t="shared" ca="1" si="64"/>
        <v>Medium</v>
      </c>
      <c r="V246" s="1">
        <f t="shared" ca="1" si="65"/>
        <v>45173</v>
      </c>
    </row>
    <row r="247" spans="2:22" x14ac:dyDescent="0.35">
      <c r="B247" s="1">
        <f t="shared" ca="1" si="51"/>
        <v>37057</v>
      </c>
      <c r="C247" s="1">
        <f t="shared" ca="1" si="52"/>
        <v>43968</v>
      </c>
      <c r="D247" s="2">
        <f t="shared" ca="1" si="53"/>
        <v>6</v>
      </c>
      <c r="E247" s="1" t="str">
        <f t="shared" ca="1" si="54"/>
        <v>Watertube Boiler</v>
      </c>
      <c r="F247" s="2">
        <f t="shared" ca="1" si="55"/>
        <v>4</v>
      </c>
      <c r="G247" t="str">
        <f t="shared" ca="1" si="56"/>
        <v>Equipment deformation Seen</v>
      </c>
      <c r="H247" s="1">
        <f t="shared" ca="1" si="57"/>
        <v>39285</v>
      </c>
      <c r="I247" t="str">
        <f t="shared" ca="1" si="58"/>
        <v>Replacement</v>
      </c>
      <c r="J247">
        <f t="shared" ca="1" si="59"/>
        <v>1</v>
      </c>
      <c r="K247" t="str">
        <f t="shared" ca="1" si="60"/>
        <v>Atmospheric</v>
      </c>
      <c r="L247" t="s">
        <v>11</v>
      </c>
      <c r="M247" s="6">
        <f t="shared" ca="1" si="66"/>
        <v>47</v>
      </c>
      <c r="N247" s="3" t="s">
        <v>12</v>
      </c>
      <c r="O247" s="3" t="s">
        <v>13</v>
      </c>
      <c r="P247" s="6">
        <f t="shared" ca="1" si="67"/>
        <v>54</v>
      </c>
      <c r="Q247" s="3" t="s">
        <v>14</v>
      </c>
      <c r="R247" s="3" t="str">
        <f t="shared" ca="1" si="61"/>
        <v>Atmospheric corrosion was found with 47 % degradation of  Watertube Boiler on 54 % of surface area</v>
      </c>
      <c r="S247">
        <f t="shared" ca="1" si="62"/>
        <v>588</v>
      </c>
      <c r="T247">
        <f t="shared" ca="1" si="63"/>
        <v>3</v>
      </c>
      <c r="U247" t="str">
        <f t="shared" ca="1" si="64"/>
        <v>High</v>
      </c>
      <c r="V247" s="1">
        <f t="shared" ca="1" si="65"/>
        <v>45207</v>
      </c>
    </row>
    <row r="248" spans="2:22" x14ac:dyDescent="0.35">
      <c r="B248" s="1">
        <f t="shared" ca="1" si="51"/>
        <v>36797</v>
      </c>
      <c r="C248" s="1">
        <f t="shared" ca="1" si="52"/>
        <v>43864</v>
      </c>
      <c r="D248" s="2">
        <f t="shared" ca="1" si="53"/>
        <v>3</v>
      </c>
      <c r="E248" s="1" t="str">
        <f t="shared" ca="1" si="54"/>
        <v>Gate Valve</v>
      </c>
      <c r="F248" s="2">
        <f t="shared" ca="1" si="55"/>
        <v>3</v>
      </c>
      <c r="G248" t="str">
        <f t="shared" ca="1" si="56"/>
        <v>High Corrosion</v>
      </c>
      <c r="H248" s="1">
        <f t="shared" ca="1" si="57"/>
        <v>41131</v>
      </c>
      <c r="I248" t="str">
        <f t="shared" ca="1" si="58"/>
        <v>Retrofitment</v>
      </c>
      <c r="J248">
        <f t="shared" ca="1" si="59"/>
        <v>4</v>
      </c>
      <c r="K248" t="str">
        <f t="shared" ca="1" si="60"/>
        <v>Erosion</v>
      </c>
      <c r="L248" t="s">
        <v>11</v>
      </c>
      <c r="M248" s="6">
        <f t="shared" ca="1" si="66"/>
        <v>31</v>
      </c>
      <c r="N248" s="3" t="s">
        <v>12</v>
      </c>
      <c r="O248" s="3" t="s">
        <v>13</v>
      </c>
      <c r="P248" s="6">
        <f t="shared" ca="1" si="67"/>
        <v>39</v>
      </c>
      <c r="Q248" s="3" t="s">
        <v>14</v>
      </c>
      <c r="R248" s="3" t="str">
        <f t="shared" ca="1" si="61"/>
        <v>Erosion corrosion was found with 31 % degradation of  Gate Valve on 39 % of surface area</v>
      </c>
      <c r="S248">
        <f t="shared" ca="1" si="62"/>
        <v>47</v>
      </c>
      <c r="T248">
        <f t="shared" ca="1" si="63"/>
        <v>3</v>
      </c>
      <c r="U248" t="str">
        <f t="shared" ca="1" si="64"/>
        <v>High</v>
      </c>
      <c r="V248" s="1">
        <f t="shared" ca="1" si="65"/>
        <v>45178</v>
      </c>
    </row>
    <row r="249" spans="2:22" x14ac:dyDescent="0.35">
      <c r="B249" s="1">
        <f t="shared" ca="1" si="51"/>
        <v>36780</v>
      </c>
      <c r="C249" s="1">
        <f t="shared" ca="1" si="52"/>
        <v>43623</v>
      </c>
      <c r="D249" s="2">
        <f t="shared" ca="1" si="53"/>
        <v>2</v>
      </c>
      <c r="E249" s="1" t="str">
        <f t="shared" ca="1" si="54"/>
        <v>4 inch pipe</v>
      </c>
      <c r="F249" s="2">
        <f t="shared" ca="1" si="55"/>
        <v>1</v>
      </c>
      <c r="G249" t="str">
        <f t="shared" ca="1" si="56"/>
        <v>Sign of Corrosion</v>
      </c>
      <c r="H249" s="1">
        <f t="shared" ca="1" si="57"/>
        <v>42502</v>
      </c>
      <c r="I249" t="str">
        <f t="shared" ca="1" si="58"/>
        <v>Maintenance</v>
      </c>
      <c r="J249">
        <f t="shared" ca="1" si="59"/>
        <v>3</v>
      </c>
      <c r="K249" t="str">
        <f t="shared" ca="1" si="60"/>
        <v>Stress</v>
      </c>
      <c r="L249" t="s">
        <v>11</v>
      </c>
      <c r="M249" s="6">
        <f t="shared" ca="1" si="66"/>
        <v>11</v>
      </c>
      <c r="N249" s="3" t="s">
        <v>12</v>
      </c>
      <c r="O249" s="3" t="s">
        <v>13</v>
      </c>
      <c r="P249" s="6">
        <f t="shared" ca="1" si="67"/>
        <v>19</v>
      </c>
      <c r="Q249" s="3" t="s">
        <v>14</v>
      </c>
      <c r="R249" s="3" t="str">
        <f t="shared" ca="1" si="61"/>
        <v>Stress corrosion was found with 11 % degradation of  4 inch pipe on 19 % of surface area</v>
      </c>
      <c r="S249">
        <f t="shared" ca="1" si="62"/>
        <v>3</v>
      </c>
      <c r="T249">
        <f t="shared" ca="1" si="63"/>
        <v>2</v>
      </c>
      <c r="U249" t="str">
        <f t="shared" ca="1" si="64"/>
        <v>Medium</v>
      </c>
      <c r="V249" s="1">
        <f t="shared" ca="1" si="65"/>
        <v>45197</v>
      </c>
    </row>
    <row r="250" spans="2:22" x14ac:dyDescent="0.35">
      <c r="B250" s="1">
        <f t="shared" ca="1" si="51"/>
        <v>36302</v>
      </c>
      <c r="C250" s="1">
        <f t="shared" ca="1" si="52"/>
        <v>45027</v>
      </c>
      <c r="D250" s="2">
        <f t="shared" ca="1" si="53"/>
        <v>20</v>
      </c>
      <c r="E250" s="1" t="str">
        <f t="shared" ca="1" si="54"/>
        <v>Turbine</v>
      </c>
      <c r="F250" s="2">
        <f t="shared" ca="1" si="55"/>
        <v>5</v>
      </c>
      <c r="G250" t="str">
        <f t="shared" ca="1" si="56"/>
        <v>NA</v>
      </c>
      <c r="H250" s="1">
        <f t="shared" ca="1" si="57"/>
        <v>41362</v>
      </c>
      <c r="I250" t="str">
        <f t="shared" ca="1" si="58"/>
        <v>NA</v>
      </c>
      <c r="J250">
        <f t="shared" ca="1" si="59"/>
        <v>1</v>
      </c>
      <c r="K250" t="str">
        <f t="shared" ca="1" si="60"/>
        <v>Atmospheric</v>
      </c>
      <c r="L250" t="s">
        <v>11</v>
      </c>
      <c r="M250" s="6" t="str">
        <f t="shared" ca="1" si="66"/>
        <v>0</v>
      </c>
      <c r="N250" s="3" t="s">
        <v>12</v>
      </c>
      <c r="O250" s="3" t="s">
        <v>13</v>
      </c>
      <c r="P250" s="6">
        <f t="shared" ca="1" si="67"/>
        <v>0</v>
      </c>
      <c r="Q250" s="3" t="s">
        <v>14</v>
      </c>
      <c r="R250" s="3" t="str">
        <f t="shared" ca="1" si="61"/>
        <v>Atmospheric corrosion was found with 0 % degradation of  Turbine on 0 % of surface area</v>
      </c>
      <c r="S250">
        <f t="shared" ca="1" si="62"/>
        <v>109</v>
      </c>
      <c r="T250">
        <f t="shared" ca="1" si="63"/>
        <v>3</v>
      </c>
      <c r="U250" t="str">
        <f t="shared" ca="1" si="64"/>
        <v>High</v>
      </c>
      <c r="V250" s="1">
        <f t="shared" ca="1" si="65"/>
        <v>45143</v>
      </c>
    </row>
    <row r="251" spans="2:22" x14ac:dyDescent="0.35">
      <c r="B251" s="1">
        <f t="shared" ca="1" si="51"/>
        <v>36255</v>
      </c>
      <c r="C251" s="1">
        <f t="shared" ca="1" si="52"/>
        <v>43618</v>
      </c>
      <c r="D251" s="2">
        <f t="shared" ca="1" si="53"/>
        <v>16</v>
      </c>
      <c r="E251" s="1" t="str">
        <f t="shared" ca="1" si="54"/>
        <v>Finned Tube Heat Exchanger</v>
      </c>
      <c r="F251" s="2">
        <f t="shared" ca="1" si="55"/>
        <v>3</v>
      </c>
      <c r="G251" t="str">
        <f t="shared" ca="1" si="56"/>
        <v>High Corrosion</v>
      </c>
      <c r="H251" s="1">
        <f t="shared" ca="1" si="57"/>
        <v>42584</v>
      </c>
      <c r="I251" t="str">
        <f t="shared" ca="1" si="58"/>
        <v>Retrofitment</v>
      </c>
      <c r="J251">
        <f t="shared" ca="1" si="59"/>
        <v>3</v>
      </c>
      <c r="K251" t="str">
        <f t="shared" ca="1" si="60"/>
        <v>Stress</v>
      </c>
      <c r="L251" t="s">
        <v>11</v>
      </c>
      <c r="M251" s="6">
        <f t="shared" ca="1" si="66"/>
        <v>31</v>
      </c>
      <c r="N251" s="3" t="s">
        <v>12</v>
      </c>
      <c r="O251" s="3" t="s">
        <v>13</v>
      </c>
      <c r="P251" s="6">
        <f t="shared" ca="1" si="67"/>
        <v>34</v>
      </c>
      <c r="Q251" s="3" t="s">
        <v>14</v>
      </c>
      <c r="R251" s="3" t="str">
        <f t="shared" ca="1" si="61"/>
        <v>Stress corrosion was found with 31 % degradation of  Finned Tube Heat Exchanger on 34 % of surface area</v>
      </c>
      <c r="S251">
        <f t="shared" ca="1" si="62"/>
        <v>84</v>
      </c>
      <c r="T251">
        <f t="shared" ca="1" si="63"/>
        <v>3</v>
      </c>
      <c r="U251" t="str">
        <f t="shared" ca="1" si="64"/>
        <v>High</v>
      </c>
      <c r="V251" s="1">
        <f t="shared" ca="1" si="65"/>
        <v>45191</v>
      </c>
    </row>
    <row r="252" spans="2:22" x14ac:dyDescent="0.35">
      <c r="B252" s="1">
        <f t="shared" ca="1" si="51"/>
        <v>36305</v>
      </c>
      <c r="C252" s="1">
        <f t="shared" ca="1" si="52"/>
        <v>44773</v>
      </c>
      <c r="D252" s="2">
        <f t="shared" ca="1" si="53"/>
        <v>5</v>
      </c>
      <c r="E252" s="1" t="str">
        <f t="shared" ca="1" si="54"/>
        <v>Firetube Boiler</v>
      </c>
      <c r="F252" s="2">
        <f t="shared" ca="1" si="55"/>
        <v>5</v>
      </c>
      <c r="G252" t="str">
        <f t="shared" ca="1" si="56"/>
        <v>NA</v>
      </c>
      <c r="H252" s="1">
        <f t="shared" ca="1" si="57"/>
        <v>41981</v>
      </c>
      <c r="I252" t="str">
        <f t="shared" ca="1" si="58"/>
        <v>NA</v>
      </c>
      <c r="J252">
        <f t="shared" ca="1" si="59"/>
        <v>5</v>
      </c>
      <c r="K252" t="str">
        <f t="shared" ca="1" si="60"/>
        <v>Fatigue</v>
      </c>
      <c r="L252" t="s">
        <v>11</v>
      </c>
      <c r="M252" s="6" t="str">
        <f t="shared" ca="1" si="66"/>
        <v>0</v>
      </c>
      <c r="N252" s="3" t="s">
        <v>12</v>
      </c>
      <c r="O252" s="3" t="s">
        <v>13</v>
      </c>
      <c r="P252" s="6">
        <f t="shared" ca="1" si="67"/>
        <v>0</v>
      </c>
      <c r="Q252" s="3" t="s">
        <v>14</v>
      </c>
      <c r="R252" s="3" t="str">
        <f t="shared" ca="1" si="61"/>
        <v>Fatigue corrosion was found with 0 % degradation of  Firetube Boiler on 0 % of surface area</v>
      </c>
      <c r="S252">
        <f t="shared" ca="1" si="62"/>
        <v>130</v>
      </c>
      <c r="T252">
        <f t="shared" ca="1" si="63"/>
        <v>3</v>
      </c>
      <c r="U252" t="str">
        <f t="shared" ca="1" si="64"/>
        <v>High</v>
      </c>
      <c r="V252" s="1">
        <f t="shared" ca="1" si="65"/>
        <v>45208</v>
      </c>
    </row>
    <row r="253" spans="2:22" x14ac:dyDescent="0.35">
      <c r="B253" s="1">
        <f t="shared" ca="1" si="51"/>
        <v>36834</v>
      </c>
      <c r="C253" s="1">
        <f t="shared" ca="1" si="52"/>
        <v>44079</v>
      </c>
      <c r="D253" s="2">
        <f t="shared" ca="1" si="53"/>
        <v>11</v>
      </c>
      <c r="E253" s="1" t="str">
        <f t="shared" ca="1" si="54"/>
        <v>Storage Tank 500 bbl</v>
      </c>
      <c r="F253" s="2">
        <f t="shared" ca="1" si="55"/>
        <v>2</v>
      </c>
      <c r="G253" t="str">
        <f t="shared" ca="1" si="56"/>
        <v>No Issue seen</v>
      </c>
      <c r="H253" s="1">
        <f t="shared" ca="1" si="57"/>
        <v>40407</v>
      </c>
      <c r="I253" t="str">
        <f t="shared" ca="1" si="58"/>
        <v>NA</v>
      </c>
      <c r="J253">
        <f t="shared" ca="1" si="59"/>
        <v>4</v>
      </c>
      <c r="K253" t="str">
        <f t="shared" ca="1" si="60"/>
        <v>Erosion</v>
      </c>
      <c r="L253" t="s">
        <v>11</v>
      </c>
      <c r="M253" s="6" t="str">
        <f t="shared" ca="1" si="66"/>
        <v>0</v>
      </c>
      <c r="N253" s="3" t="s">
        <v>12</v>
      </c>
      <c r="O253" s="3" t="s">
        <v>13</v>
      </c>
      <c r="P253" s="6">
        <f t="shared" ca="1" si="67"/>
        <v>0</v>
      </c>
      <c r="Q253" s="3" t="s">
        <v>14</v>
      </c>
      <c r="R253" s="3" t="str">
        <f t="shared" ca="1" si="61"/>
        <v>Erosion corrosion was found with 0 % degradation of  Storage Tank 500 bbl on 0 % of surface area</v>
      </c>
      <c r="S253">
        <f t="shared" ca="1" si="62"/>
        <v>0</v>
      </c>
      <c r="T253">
        <f t="shared" ca="1" si="63"/>
        <v>3</v>
      </c>
      <c r="U253" t="str">
        <f t="shared" ca="1" si="64"/>
        <v>High</v>
      </c>
      <c r="V253" s="1">
        <f t="shared" ca="1" si="65"/>
        <v>45179</v>
      </c>
    </row>
    <row r="254" spans="2:22" x14ac:dyDescent="0.35">
      <c r="B254" s="1">
        <f t="shared" ca="1" si="51"/>
        <v>36414</v>
      </c>
      <c r="C254" s="1">
        <f t="shared" ca="1" si="52"/>
        <v>44581</v>
      </c>
      <c r="D254" s="2">
        <f t="shared" ca="1" si="53"/>
        <v>4</v>
      </c>
      <c r="E254" s="1" t="str">
        <f t="shared" ca="1" si="54"/>
        <v>Check Valve</v>
      </c>
      <c r="F254" s="2">
        <f t="shared" ca="1" si="55"/>
        <v>5</v>
      </c>
      <c r="G254" t="str">
        <f t="shared" ca="1" si="56"/>
        <v>NA</v>
      </c>
      <c r="H254" s="1">
        <f t="shared" ca="1" si="57"/>
        <v>39297</v>
      </c>
      <c r="I254" t="str">
        <f t="shared" ca="1" si="58"/>
        <v>NA</v>
      </c>
      <c r="J254">
        <f t="shared" ca="1" si="59"/>
        <v>5</v>
      </c>
      <c r="K254" t="str">
        <f t="shared" ca="1" si="60"/>
        <v>Fatigue</v>
      </c>
      <c r="L254" t="s">
        <v>11</v>
      </c>
      <c r="M254" s="6" t="str">
        <f t="shared" ca="1" si="66"/>
        <v>0</v>
      </c>
      <c r="N254" s="3" t="s">
        <v>12</v>
      </c>
      <c r="O254" s="3" t="s">
        <v>13</v>
      </c>
      <c r="P254" s="6">
        <f t="shared" ca="1" si="67"/>
        <v>0</v>
      </c>
      <c r="Q254" s="3" t="s">
        <v>14</v>
      </c>
      <c r="R254" s="3" t="str">
        <f t="shared" ca="1" si="61"/>
        <v>Fatigue corrosion was found with 0 % degradation of  Check Valve on 0 % of surface area</v>
      </c>
      <c r="S254">
        <f t="shared" ca="1" si="62"/>
        <v>154</v>
      </c>
      <c r="T254">
        <f t="shared" ca="1" si="63"/>
        <v>3</v>
      </c>
      <c r="U254" t="str">
        <f t="shared" ca="1" si="64"/>
        <v>High</v>
      </c>
      <c r="V254" s="1">
        <f t="shared" ca="1" si="65"/>
        <v>45146</v>
      </c>
    </row>
    <row r="255" spans="2:22" x14ac:dyDescent="0.35">
      <c r="B255" s="1">
        <f t="shared" ca="1" si="51"/>
        <v>36523</v>
      </c>
      <c r="C255" s="1">
        <f t="shared" ca="1" si="52"/>
        <v>44846</v>
      </c>
      <c r="D255" s="2">
        <f t="shared" ca="1" si="53"/>
        <v>19</v>
      </c>
      <c r="E255" s="1" t="str">
        <f t="shared" ca="1" si="54"/>
        <v>Evaporator</v>
      </c>
      <c r="F255" s="2">
        <f t="shared" ca="1" si="55"/>
        <v>4</v>
      </c>
      <c r="G255" t="str">
        <f t="shared" ca="1" si="56"/>
        <v>Equipment deformation Seen</v>
      </c>
      <c r="H255" s="1">
        <f t="shared" ca="1" si="57"/>
        <v>42825</v>
      </c>
      <c r="I255" t="str">
        <f t="shared" ca="1" si="58"/>
        <v>Replacement</v>
      </c>
      <c r="J255">
        <f t="shared" ca="1" si="59"/>
        <v>3</v>
      </c>
      <c r="K255" t="str">
        <f t="shared" ca="1" si="60"/>
        <v>Stress</v>
      </c>
      <c r="L255" t="s">
        <v>11</v>
      </c>
      <c r="M255" s="6">
        <f t="shared" ca="1" si="66"/>
        <v>50</v>
      </c>
      <c r="N255" s="3" t="s">
        <v>12</v>
      </c>
      <c r="O255" s="3" t="s">
        <v>13</v>
      </c>
      <c r="P255" s="6">
        <f t="shared" ca="1" si="67"/>
        <v>51</v>
      </c>
      <c r="Q255" s="3" t="s">
        <v>14</v>
      </c>
      <c r="R255" s="3" t="str">
        <f t="shared" ca="1" si="61"/>
        <v>Stress corrosion was found with 50 % degradation of  Evaporator on 51 % of surface area</v>
      </c>
      <c r="S255">
        <f t="shared" ca="1" si="62"/>
        <v>271</v>
      </c>
      <c r="T255">
        <f t="shared" ca="1" si="63"/>
        <v>3</v>
      </c>
      <c r="U255" t="str">
        <f t="shared" ca="1" si="64"/>
        <v>High</v>
      </c>
      <c r="V255" s="1">
        <f t="shared" ca="1" si="65"/>
        <v>45195</v>
      </c>
    </row>
    <row r="256" spans="2:22" x14ac:dyDescent="0.35">
      <c r="B256" s="1">
        <f t="shared" ca="1" si="51"/>
        <v>36172</v>
      </c>
      <c r="C256" s="1">
        <f t="shared" ca="1" si="52"/>
        <v>43156</v>
      </c>
      <c r="D256" s="2">
        <f t="shared" ca="1" si="53"/>
        <v>4</v>
      </c>
      <c r="E256" s="1" t="str">
        <f t="shared" ca="1" si="54"/>
        <v>Check Valve</v>
      </c>
      <c r="F256" s="2">
        <f t="shared" ca="1" si="55"/>
        <v>1</v>
      </c>
      <c r="G256" t="str">
        <f t="shared" ca="1" si="56"/>
        <v>Sign of Corrosion</v>
      </c>
      <c r="H256" s="1">
        <f t="shared" ca="1" si="57"/>
        <v>42837</v>
      </c>
      <c r="I256" t="str">
        <f t="shared" ca="1" si="58"/>
        <v>Maintenance</v>
      </c>
      <c r="J256">
        <f t="shared" ca="1" si="59"/>
        <v>5</v>
      </c>
      <c r="K256" t="str">
        <f t="shared" ca="1" si="60"/>
        <v>Fatigue</v>
      </c>
      <c r="L256" t="s">
        <v>11</v>
      </c>
      <c r="M256" s="6">
        <f t="shared" ca="1" si="66"/>
        <v>15</v>
      </c>
      <c r="N256" s="3" t="s">
        <v>12</v>
      </c>
      <c r="O256" s="3" t="s">
        <v>13</v>
      </c>
      <c r="P256" s="6">
        <f t="shared" ca="1" si="67"/>
        <v>12</v>
      </c>
      <c r="Q256" s="3" t="s">
        <v>14</v>
      </c>
      <c r="R256" s="3" t="str">
        <f t="shared" ca="1" si="61"/>
        <v>Fatigue corrosion was found with 15 % degradation of  Check Valve on 12 % of surface area</v>
      </c>
      <c r="S256">
        <f t="shared" ca="1" si="62"/>
        <v>10</v>
      </c>
      <c r="T256">
        <f t="shared" ca="1" si="63"/>
        <v>2</v>
      </c>
      <c r="U256" t="str">
        <f t="shared" ca="1" si="64"/>
        <v>Medium</v>
      </c>
      <c r="V256" s="1">
        <f t="shared" ca="1" si="65"/>
        <v>45209</v>
      </c>
    </row>
    <row r="257" spans="2:22" x14ac:dyDescent="0.35">
      <c r="B257" s="1">
        <f t="shared" ca="1" si="51"/>
        <v>36158</v>
      </c>
      <c r="C257" s="1">
        <f t="shared" ca="1" si="52"/>
        <v>43564</v>
      </c>
      <c r="D257" s="2">
        <f t="shared" ca="1" si="53"/>
        <v>2</v>
      </c>
      <c r="E257" s="1" t="str">
        <f t="shared" ca="1" si="54"/>
        <v>4 inch pipe</v>
      </c>
      <c r="F257" s="2">
        <f t="shared" ca="1" si="55"/>
        <v>1</v>
      </c>
      <c r="G257" t="str">
        <f t="shared" ca="1" si="56"/>
        <v>Sign of Corrosion</v>
      </c>
      <c r="H257" s="1">
        <f t="shared" ca="1" si="57"/>
        <v>42998</v>
      </c>
      <c r="I257" t="str">
        <f t="shared" ca="1" si="58"/>
        <v>Maintenance</v>
      </c>
      <c r="J257">
        <f t="shared" ca="1" si="59"/>
        <v>4</v>
      </c>
      <c r="K257" t="str">
        <f t="shared" ca="1" si="60"/>
        <v>Erosion</v>
      </c>
      <c r="L257" t="s">
        <v>11</v>
      </c>
      <c r="M257" s="6">
        <f t="shared" ca="1" si="66"/>
        <v>16</v>
      </c>
      <c r="N257" s="3" t="s">
        <v>12</v>
      </c>
      <c r="O257" s="3" t="s">
        <v>13</v>
      </c>
      <c r="P257" s="6">
        <f t="shared" ca="1" si="67"/>
        <v>8</v>
      </c>
      <c r="Q257" s="3" t="s">
        <v>14</v>
      </c>
      <c r="R257" s="3" t="str">
        <f t="shared" ca="1" si="61"/>
        <v>Erosion corrosion was found with 16 % degradation of  4 inch pipe on 8 % of surface area</v>
      </c>
      <c r="S257">
        <f t="shared" ca="1" si="62"/>
        <v>7</v>
      </c>
      <c r="T257">
        <f t="shared" ca="1" si="63"/>
        <v>1</v>
      </c>
      <c r="U257" t="str">
        <f t="shared" ca="1" si="64"/>
        <v>Low</v>
      </c>
      <c r="V257" s="1">
        <f t="shared" ca="1" si="65"/>
        <v>45178</v>
      </c>
    </row>
    <row r="258" spans="2:22" x14ac:dyDescent="0.35">
      <c r="B258" s="1">
        <f t="shared" ref="B258:B321" ca="1" si="68">RANDBETWEEN(36130,37145)</f>
        <v>36813</v>
      </c>
      <c r="C258" s="1">
        <f t="shared" ref="C258:C321" ca="1" si="69">RANDBETWEEN(43130,45145)</f>
        <v>45054</v>
      </c>
      <c r="D258" s="2">
        <f t="shared" ref="D258:D321" ca="1" si="70">RANDBETWEEN(1,20)</f>
        <v>2</v>
      </c>
      <c r="E258" s="1" t="str">
        <f t="shared" ref="E258:E321" ca="1" si="71">IF(D258=1,"6 inch pipe",IF(D258=2,"4 inch pipe",IF(D258=3,"Gate Valve",IF(D258=4,"Check Valve",IF(D258=5,"Firetube Boiler",IF(D258=6,"Watertube Boiler",IF(D258=7,"Centrifugal Compressor",IF(D258=8,"Storag Tank 5000 bbl",IF(D258=9,"Storage Tank 2000 bbl",IF(D258=10,"Storage Tank 1000 bbl",IF(D258=11,"Storage Tank 500 bbl",IF(D258=12,"Storage Tank 3000 bbl",IF(D258=13,"Storage Tank 10000 bbl",IF(D258=14,"Centrifugal Pump",IF(D258=15,"Resiprocating Pump",IF(D258=16,"Finned Tube Heat Exchanger",IF(D258=17,"Shell And Tube Heat Exchanger",IF(D258=18,"Plate Heat Exchange",IF(D258=19,"Evaporator","Turbine")))))))))))))))))))</f>
        <v>4 inch pipe</v>
      </c>
      <c r="F258" s="2">
        <f t="shared" ref="F258:F321" ca="1" si="72">RANDBETWEEN(1,5)</f>
        <v>3</v>
      </c>
      <c r="G258" t="str">
        <f t="shared" ref="G258:G321" ca="1" si="73">IF(F258=1,"Sign of Corrosion",IF(F258=2,"No Issue seen",IF(F258=3,"High Corrosion",IF(F258=4,"Equipment deformation Seen","NA"))))</f>
        <v>High Corrosion</v>
      </c>
      <c r="H258" s="1">
        <f t="shared" ref="H258:H321" ca="1" si="74">RANDBETWEEN(39130,43145)</f>
        <v>41100</v>
      </c>
      <c r="I258" t="str">
        <f t="shared" ref="I258:I321" ca="1" si="75">IF(G258="Sign of Corrosion","Maintenance",IF(G258="High Corrosion","Retrofitment",IF(G258="Equipment deformation seen","Replacement","NA")))</f>
        <v>Retrofitment</v>
      </c>
      <c r="J258">
        <f t="shared" ref="J258:J321" ca="1" si="76">RANDBETWEEN(1,5)</f>
        <v>1</v>
      </c>
      <c r="K258" t="str">
        <f t="shared" ref="K258:K321" ca="1" si="77">IF(J258=1,"Atmospheric", IF(J258=2,"Pitting", IF(J258=3,"Stress", IF(J258=4,"Erosion", "Fatigue"))))</f>
        <v>Atmospheric</v>
      </c>
      <c r="L258" t="s">
        <v>11</v>
      </c>
      <c r="M258" s="6">
        <f t="shared" ca="1" si="66"/>
        <v>40</v>
      </c>
      <c r="N258" s="3" t="s">
        <v>12</v>
      </c>
      <c r="O258" s="3" t="s">
        <v>13</v>
      </c>
      <c r="P258" s="6">
        <f t="shared" ca="1" si="67"/>
        <v>59</v>
      </c>
      <c r="Q258" s="3" t="s">
        <v>14</v>
      </c>
      <c r="R258" s="3" t="str">
        <f t="shared" ref="R258:R321" ca="1" si="78">_xlfn.CONCAT(K258," ",L258," ",M258," ",N258," ",E258," ",O258," ",P258," ",Q258)</f>
        <v>Atmospheric corrosion was found with 40 % degradation of  4 inch pipe on 59 % of surface area</v>
      </c>
      <c r="S258">
        <f t="shared" ref="S258:S321" ca="1" si="79">IF(G258="No Issue seen",0,IF(G258="Sign of Corrosion",RANDBETWEEN(1,10),IF(G258="High Corrosion",RANDBETWEEN(10,100),RANDBETWEEN(100,600))))</f>
        <v>94</v>
      </c>
      <c r="T258">
        <f t="shared" ref="T258:T321" ca="1" si="80">RANDBETWEEN(1,3)</f>
        <v>2</v>
      </c>
      <c r="U258" t="str">
        <f t="shared" ref="U258:U321" ca="1" si="81">IF(T258=3,"High",IF(T258=2,"Medium","Low"))</f>
        <v>Medium</v>
      </c>
      <c r="V258" s="1">
        <f t="shared" ref="V258:V321" ca="1" si="82">45110+RANDBETWEEN(20,100)</f>
        <v>45189</v>
      </c>
    </row>
    <row r="259" spans="2:22" x14ac:dyDescent="0.35">
      <c r="B259" s="1">
        <f t="shared" ca="1" si="68"/>
        <v>37022</v>
      </c>
      <c r="C259" s="1">
        <f t="shared" ca="1" si="69"/>
        <v>44858</v>
      </c>
      <c r="D259" s="2">
        <f t="shared" ca="1" si="70"/>
        <v>10</v>
      </c>
      <c r="E259" s="1" t="str">
        <f t="shared" ca="1" si="71"/>
        <v>Storage Tank 1000 bbl</v>
      </c>
      <c r="F259" s="2">
        <f t="shared" ca="1" si="72"/>
        <v>5</v>
      </c>
      <c r="G259" t="str">
        <f t="shared" ca="1" si="73"/>
        <v>NA</v>
      </c>
      <c r="H259" s="1">
        <f t="shared" ca="1" si="74"/>
        <v>42790</v>
      </c>
      <c r="I259" t="str">
        <f t="shared" ca="1" si="75"/>
        <v>NA</v>
      </c>
      <c r="J259">
        <f t="shared" ca="1" si="76"/>
        <v>3</v>
      </c>
      <c r="K259" t="str">
        <f t="shared" ca="1" si="77"/>
        <v>Stress</v>
      </c>
      <c r="L259" t="s">
        <v>11</v>
      </c>
      <c r="M259" s="6" t="str">
        <f t="shared" ref="M259:M322" ca="1" si="83">IF(G259="Equipment deformation Seen",RANDBETWEEN(40,60),IF(G259="High Corrosion",RANDBETWEEN(25,40),IF(G259="Sign of Corrosion",RANDBETWEEN(5,25),"0")))</f>
        <v>0</v>
      </c>
      <c r="N259" s="3" t="s">
        <v>12</v>
      </c>
      <c r="O259" s="3" t="s">
        <v>13</v>
      </c>
      <c r="P259" s="6">
        <f t="shared" ref="P259:P322" ca="1" si="84">IF(AND(M259&gt;1,M259&lt;25),RANDBETWEEN(5,20),IF(AND(M259&gt;25,M259&lt;35),RANDBETWEEN(20,45),IF(AND(M259&gt;35,M259&lt;70),RANDBETWEEN(45,60),0)))</f>
        <v>0</v>
      </c>
      <c r="Q259" s="3" t="s">
        <v>14</v>
      </c>
      <c r="R259" s="3" t="str">
        <f t="shared" ca="1" si="78"/>
        <v>Stress corrosion was found with 0 % degradation of  Storage Tank 1000 bbl on 0 % of surface area</v>
      </c>
      <c r="S259">
        <f t="shared" ca="1" si="79"/>
        <v>452</v>
      </c>
      <c r="T259">
        <f t="shared" ca="1" si="80"/>
        <v>1</v>
      </c>
      <c r="U259" t="str">
        <f t="shared" ca="1" si="81"/>
        <v>Low</v>
      </c>
      <c r="V259" s="1">
        <f t="shared" ca="1" si="82"/>
        <v>45193</v>
      </c>
    </row>
    <row r="260" spans="2:22" x14ac:dyDescent="0.35">
      <c r="B260" s="1">
        <f t="shared" ca="1" si="68"/>
        <v>36375</v>
      </c>
      <c r="C260" s="1">
        <f t="shared" ca="1" si="69"/>
        <v>43353</v>
      </c>
      <c r="D260" s="2">
        <f t="shared" ca="1" si="70"/>
        <v>5</v>
      </c>
      <c r="E260" s="1" t="str">
        <f t="shared" ca="1" si="71"/>
        <v>Firetube Boiler</v>
      </c>
      <c r="F260" s="2">
        <f t="shared" ca="1" si="72"/>
        <v>4</v>
      </c>
      <c r="G260" t="str">
        <f t="shared" ca="1" si="73"/>
        <v>Equipment deformation Seen</v>
      </c>
      <c r="H260" s="1">
        <f t="shared" ca="1" si="74"/>
        <v>42517</v>
      </c>
      <c r="I260" t="str">
        <f t="shared" ca="1" si="75"/>
        <v>Replacement</v>
      </c>
      <c r="J260">
        <f t="shared" ca="1" si="76"/>
        <v>2</v>
      </c>
      <c r="K260" t="str">
        <f t="shared" ca="1" si="77"/>
        <v>Pitting</v>
      </c>
      <c r="L260" t="s">
        <v>11</v>
      </c>
      <c r="M260" s="6">
        <f t="shared" ca="1" si="83"/>
        <v>60</v>
      </c>
      <c r="N260" s="3" t="s">
        <v>12</v>
      </c>
      <c r="O260" s="3" t="s">
        <v>13</v>
      </c>
      <c r="P260" s="6">
        <f t="shared" ca="1" si="84"/>
        <v>56</v>
      </c>
      <c r="Q260" s="3" t="s">
        <v>14</v>
      </c>
      <c r="R260" s="3" t="str">
        <f t="shared" ca="1" si="78"/>
        <v>Pitting corrosion was found with 60 % degradation of  Firetube Boiler on 56 % of surface area</v>
      </c>
      <c r="S260">
        <f t="shared" ca="1" si="79"/>
        <v>233</v>
      </c>
      <c r="T260">
        <f t="shared" ca="1" si="80"/>
        <v>2</v>
      </c>
      <c r="U260" t="str">
        <f t="shared" ca="1" si="81"/>
        <v>Medium</v>
      </c>
      <c r="V260" s="1">
        <f t="shared" ca="1" si="82"/>
        <v>45151</v>
      </c>
    </row>
    <row r="261" spans="2:22" x14ac:dyDescent="0.35">
      <c r="B261" s="1">
        <f t="shared" ca="1" si="68"/>
        <v>36243</v>
      </c>
      <c r="C261" s="1">
        <f t="shared" ca="1" si="69"/>
        <v>43536</v>
      </c>
      <c r="D261" s="2">
        <f t="shared" ca="1" si="70"/>
        <v>18</v>
      </c>
      <c r="E261" s="1" t="str">
        <f t="shared" ca="1" si="71"/>
        <v>Plate Heat Exchange</v>
      </c>
      <c r="F261" s="2">
        <f t="shared" ca="1" si="72"/>
        <v>2</v>
      </c>
      <c r="G261" t="str">
        <f t="shared" ca="1" si="73"/>
        <v>No Issue seen</v>
      </c>
      <c r="H261" s="1">
        <f t="shared" ca="1" si="74"/>
        <v>41311</v>
      </c>
      <c r="I261" t="str">
        <f t="shared" ca="1" si="75"/>
        <v>NA</v>
      </c>
      <c r="J261">
        <f t="shared" ca="1" si="76"/>
        <v>3</v>
      </c>
      <c r="K261" t="str">
        <f t="shared" ca="1" si="77"/>
        <v>Stress</v>
      </c>
      <c r="L261" t="s">
        <v>11</v>
      </c>
      <c r="M261" s="6" t="str">
        <f t="shared" ca="1" si="83"/>
        <v>0</v>
      </c>
      <c r="N261" s="3" t="s">
        <v>12</v>
      </c>
      <c r="O261" s="3" t="s">
        <v>13</v>
      </c>
      <c r="P261" s="6">
        <f t="shared" ca="1" si="84"/>
        <v>0</v>
      </c>
      <c r="Q261" s="3" t="s">
        <v>14</v>
      </c>
      <c r="R261" s="3" t="str">
        <f t="shared" ca="1" si="78"/>
        <v>Stress corrosion was found with 0 % degradation of  Plate Heat Exchange on 0 % of surface area</v>
      </c>
      <c r="S261">
        <f t="shared" ca="1" si="79"/>
        <v>0</v>
      </c>
      <c r="T261">
        <f t="shared" ca="1" si="80"/>
        <v>3</v>
      </c>
      <c r="U261" t="str">
        <f t="shared" ca="1" si="81"/>
        <v>High</v>
      </c>
      <c r="V261" s="1">
        <f t="shared" ca="1" si="82"/>
        <v>45179</v>
      </c>
    </row>
    <row r="262" spans="2:22" x14ac:dyDescent="0.35">
      <c r="B262" s="1">
        <f t="shared" ca="1" si="68"/>
        <v>37037</v>
      </c>
      <c r="C262" s="1">
        <f t="shared" ca="1" si="69"/>
        <v>43928</v>
      </c>
      <c r="D262" s="2">
        <f t="shared" ca="1" si="70"/>
        <v>6</v>
      </c>
      <c r="E262" s="1" t="str">
        <f t="shared" ca="1" si="71"/>
        <v>Watertube Boiler</v>
      </c>
      <c r="F262" s="2">
        <f t="shared" ca="1" si="72"/>
        <v>5</v>
      </c>
      <c r="G262" t="str">
        <f t="shared" ca="1" si="73"/>
        <v>NA</v>
      </c>
      <c r="H262" s="1">
        <f t="shared" ca="1" si="74"/>
        <v>42103</v>
      </c>
      <c r="I262" t="str">
        <f t="shared" ca="1" si="75"/>
        <v>NA</v>
      </c>
      <c r="J262">
        <f t="shared" ca="1" si="76"/>
        <v>5</v>
      </c>
      <c r="K262" t="str">
        <f t="shared" ca="1" si="77"/>
        <v>Fatigue</v>
      </c>
      <c r="L262" t="s">
        <v>11</v>
      </c>
      <c r="M262" s="6" t="str">
        <f t="shared" ca="1" si="83"/>
        <v>0</v>
      </c>
      <c r="N262" s="3" t="s">
        <v>12</v>
      </c>
      <c r="O262" s="3" t="s">
        <v>13</v>
      </c>
      <c r="P262" s="6">
        <f t="shared" ca="1" si="84"/>
        <v>0</v>
      </c>
      <c r="Q262" s="3" t="s">
        <v>14</v>
      </c>
      <c r="R262" s="3" t="str">
        <f t="shared" ca="1" si="78"/>
        <v>Fatigue corrosion was found with 0 % degradation of  Watertube Boiler on 0 % of surface area</v>
      </c>
      <c r="S262">
        <f t="shared" ca="1" si="79"/>
        <v>449</v>
      </c>
      <c r="T262">
        <f t="shared" ca="1" si="80"/>
        <v>3</v>
      </c>
      <c r="U262" t="str">
        <f t="shared" ca="1" si="81"/>
        <v>High</v>
      </c>
      <c r="V262" s="1">
        <f t="shared" ca="1" si="82"/>
        <v>45177</v>
      </c>
    </row>
    <row r="263" spans="2:22" x14ac:dyDescent="0.35">
      <c r="B263" s="1">
        <f t="shared" ca="1" si="68"/>
        <v>36232</v>
      </c>
      <c r="C263" s="1">
        <f t="shared" ca="1" si="69"/>
        <v>44571</v>
      </c>
      <c r="D263" s="2">
        <f t="shared" ca="1" si="70"/>
        <v>1</v>
      </c>
      <c r="E263" s="1" t="str">
        <f t="shared" ca="1" si="71"/>
        <v>6 inch pipe</v>
      </c>
      <c r="F263" s="2">
        <f t="shared" ca="1" si="72"/>
        <v>5</v>
      </c>
      <c r="G263" t="str">
        <f t="shared" ca="1" si="73"/>
        <v>NA</v>
      </c>
      <c r="H263" s="1">
        <f t="shared" ca="1" si="74"/>
        <v>40547</v>
      </c>
      <c r="I263" t="str">
        <f t="shared" ca="1" si="75"/>
        <v>NA</v>
      </c>
      <c r="J263">
        <f t="shared" ca="1" si="76"/>
        <v>4</v>
      </c>
      <c r="K263" t="str">
        <f t="shared" ca="1" si="77"/>
        <v>Erosion</v>
      </c>
      <c r="L263" t="s">
        <v>11</v>
      </c>
      <c r="M263" s="6" t="str">
        <f t="shared" ca="1" si="83"/>
        <v>0</v>
      </c>
      <c r="N263" s="3" t="s">
        <v>12</v>
      </c>
      <c r="O263" s="3" t="s">
        <v>13</v>
      </c>
      <c r="P263" s="6">
        <f t="shared" ca="1" si="84"/>
        <v>0</v>
      </c>
      <c r="Q263" s="3" t="s">
        <v>14</v>
      </c>
      <c r="R263" s="3" t="str">
        <f t="shared" ca="1" si="78"/>
        <v>Erosion corrosion was found with 0 % degradation of  6 inch pipe on 0 % of surface area</v>
      </c>
      <c r="S263">
        <f t="shared" ca="1" si="79"/>
        <v>544</v>
      </c>
      <c r="T263">
        <f t="shared" ca="1" si="80"/>
        <v>1</v>
      </c>
      <c r="U263" t="str">
        <f t="shared" ca="1" si="81"/>
        <v>Low</v>
      </c>
      <c r="V263" s="1">
        <f t="shared" ca="1" si="82"/>
        <v>45169</v>
      </c>
    </row>
    <row r="264" spans="2:22" x14ac:dyDescent="0.35">
      <c r="B264" s="1">
        <f t="shared" ca="1" si="68"/>
        <v>36634</v>
      </c>
      <c r="C264" s="1">
        <f t="shared" ca="1" si="69"/>
        <v>43705</v>
      </c>
      <c r="D264" s="2">
        <f t="shared" ca="1" si="70"/>
        <v>7</v>
      </c>
      <c r="E264" s="1" t="str">
        <f t="shared" ca="1" si="71"/>
        <v>Centrifugal Compressor</v>
      </c>
      <c r="F264" s="2">
        <f t="shared" ca="1" si="72"/>
        <v>2</v>
      </c>
      <c r="G264" t="str">
        <f t="shared" ca="1" si="73"/>
        <v>No Issue seen</v>
      </c>
      <c r="H264" s="1">
        <f t="shared" ca="1" si="74"/>
        <v>40352</v>
      </c>
      <c r="I264" t="str">
        <f t="shared" ca="1" si="75"/>
        <v>NA</v>
      </c>
      <c r="J264">
        <f t="shared" ca="1" si="76"/>
        <v>4</v>
      </c>
      <c r="K264" t="str">
        <f t="shared" ca="1" si="77"/>
        <v>Erosion</v>
      </c>
      <c r="L264" t="s">
        <v>11</v>
      </c>
      <c r="M264" s="6" t="str">
        <f t="shared" ca="1" si="83"/>
        <v>0</v>
      </c>
      <c r="N264" s="3" t="s">
        <v>12</v>
      </c>
      <c r="O264" s="3" t="s">
        <v>13</v>
      </c>
      <c r="P264" s="6">
        <f t="shared" ca="1" si="84"/>
        <v>0</v>
      </c>
      <c r="Q264" s="3" t="s">
        <v>14</v>
      </c>
      <c r="R264" s="3" t="str">
        <f t="shared" ca="1" si="78"/>
        <v>Erosion corrosion was found with 0 % degradation of  Centrifugal Compressor on 0 % of surface area</v>
      </c>
      <c r="S264">
        <f t="shared" ca="1" si="79"/>
        <v>0</v>
      </c>
      <c r="T264">
        <f t="shared" ca="1" si="80"/>
        <v>3</v>
      </c>
      <c r="U264" t="str">
        <f t="shared" ca="1" si="81"/>
        <v>High</v>
      </c>
      <c r="V264" s="1">
        <f t="shared" ca="1" si="82"/>
        <v>45195</v>
      </c>
    </row>
    <row r="265" spans="2:22" x14ac:dyDescent="0.35">
      <c r="B265" s="1">
        <f t="shared" ca="1" si="68"/>
        <v>36932</v>
      </c>
      <c r="C265" s="1">
        <f t="shared" ca="1" si="69"/>
        <v>44022</v>
      </c>
      <c r="D265" s="2">
        <f t="shared" ca="1" si="70"/>
        <v>14</v>
      </c>
      <c r="E265" s="1" t="str">
        <f t="shared" ca="1" si="71"/>
        <v>Centrifugal Pump</v>
      </c>
      <c r="F265" s="2">
        <f t="shared" ca="1" si="72"/>
        <v>5</v>
      </c>
      <c r="G265" t="str">
        <f t="shared" ca="1" si="73"/>
        <v>NA</v>
      </c>
      <c r="H265" s="1">
        <f t="shared" ca="1" si="74"/>
        <v>39512</v>
      </c>
      <c r="I265" t="str">
        <f t="shared" ca="1" si="75"/>
        <v>NA</v>
      </c>
      <c r="J265">
        <f t="shared" ca="1" si="76"/>
        <v>2</v>
      </c>
      <c r="K265" t="str">
        <f t="shared" ca="1" si="77"/>
        <v>Pitting</v>
      </c>
      <c r="L265" t="s">
        <v>11</v>
      </c>
      <c r="M265" s="6" t="str">
        <f t="shared" ca="1" si="83"/>
        <v>0</v>
      </c>
      <c r="N265" s="3" t="s">
        <v>12</v>
      </c>
      <c r="O265" s="3" t="s">
        <v>13</v>
      </c>
      <c r="P265" s="6">
        <f t="shared" ca="1" si="84"/>
        <v>0</v>
      </c>
      <c r="Q265" s="3" t="s">
        <v>14</v>
      </c>
      <c r="R265" s="3" t="str">
        <f t="shared" ca="1" si="78"/>
        <v>Pitting corrosion was found with 0 % degradation of  Centrifugal Pump on 0 % of surface area</v>
      </c>
      <c r="S265">
        <f t="shared" ca="1" si="79"/>
        <v>354</v>
      </c>
      <c r="T265">
        <f t="shared" ca="1" si="80"/>
        <v>3</v>
      </c>
      <c r="U265" t="str">
        <f t="shared" ca="1" si="81"/>
        <v>High</v>
      </c>
      <c r="V265" s="1">
        <f t="shared" ca="1" si="82"/>
        <v>45189</v>
      </c>
    </row>
    <row r="266" spans="2:22" x14ac:dyDescent="0.35">
      <c r="B266" s="1">
        <f t="shared" ca="1" si="68"/>
        <v>36490</v>
      </c>
      <c r="C266" s="1">
        <f t="shared" ca="1" si="69"/>
        <v>43181</v>
      </c>
      <c r="D266" s="2">
        <f t="shared" ca="1" si="70"/>
        <v>18</v>
      </c>
      <c r="E266" s="1" t="str">
        <f t="shared" ca="1" si="71"/>
        <v>Plate Heat Exchange</v>
      </c>
      <c r="F266" s="2">
        <f t="shared" ca="1" si="72"/>
        <v>2</v>
      </c>
      <c r="G266" t="str">
        <f t="shared" ca="1" si="73"/>
        <v>No Issue seen</v>
      </c>
      <c r="H266" s="1">
        <f t="shared" ca="1" si="74"/>
        <v>42400</v>
      </c>
      <c r="I266" t="str">
        <f t="shared" ca="1" si="75"/>
        <v>NA</v>
      </c>
      <c r="J266">
        <f t="shared" ca="1" si="76"/>
        <v>4</v>
      </c>
      <c r="K266" t="str">
        <f t="shared" ca="1" si="77"/>
        <v>Erosion</v>
      </c>
      <c r="L266" t="s">
        <v>11</v>
      </c>
      <c r="M266" s="6" t="str">
        <f t="shared" ca="1" si="83"/>
        <v>0</v>
      </c>
      <c r="N266" s="3" t="s">
        <v>12</v>
      </c>
      <c r="O266" s="3" t="s">
        <v>13</v>
      </c>
      <c r="P266" s="6">
        <f t="shared" ca="1" si="84"/>
        <v>0</v>
      </c>
      <c r="Q266" s="3" t="s">
        <v>14</v>
      </c>
      <c r="R266" s="3" t="str">
        <f t="shared" ca="1" si="78"/>
        <v>Erosion corrosion was found with 0 % degradation of  Plate Heat Exchange on 0 % of surface area</v>
      </c>
      <c r="S266">
        <f t="shared" ca="1" si="79"/>
        <v>0</v>
      </c>
      <c r="T266">
        <f t="shared" ca="1" si="80"/>
        <v>1</v>
      </c>
      <c r="U266" t="str">
        <f t="shared" ca="1" si="81"/>
        <v>Low</v>
      </c>
      <c r="V266" s="1">
        <f t="shared" ca="1" si="82"/>
        <v>45162</v>
      </c>
    </row>
    <row r="267" spans="2:22" x14ac:dyDescent="0.35">
      <c r="B267" s="1">
        <f t="shared" ca="1" si="68"/>
        <v>36484</v>
      </c>
      <c r="C267" s="1">
        <f t="shared" ca="1" si="69"/>
        <v>44047</v>
      </c>
      <c r="D267" s="2">
        <f t="shared" ca="1" si="70"/>
        <v>12</v>
      </c>
      <c r="E267" s="1" t="str">
        <f t="shared" ca="1" si="71"/>
        <v>Storage Tank 3000 bbl</v>
      </c>
      <c r="F267" s="2">
        <f t="shared" ca="1" si="72"/>
        <v>5</v>
      </c>
      <c r="G267" t="str">
        <f t="shared" ca="1" si="73"/>
        <v>NA</v>
      </c>
      <c r="H267" s="1">
        <f t="shared" ca="1" si="74"/>
        <v>39752</v>
      </c>
      <c r="I267" t="str">
        <f t="shared" ca="1" si="75"/>
        <v>NA</v>
      </c>
      <c r="J267">
        <f t="shared" ca="1" si="76"/>
        <v>1</v>
      </c>
      <c r="K267" t="str">
        <f t="shared" ca="1" si="77"/>
        <v>Atmospheric</v>
      </c>
      <c r="L267" t="s">
        <v>11</v>
      </c>
      <c r="M267" s="6" t="str">
        <f t="shared" ca="1" si="83"/>
        <v>0</v>
      </c>
      <c r="N267" s="3" t="s">
        <v>12</v>
      </c>
      <c r="O267" s="3" t="s">
        <v>13</v>
      </c>
      <c r="P267" s="6">
        <f t="shared" ca="1" si="84"/>
        <v>0</v>
      </c>
      <c r="Q267" s="3" t="s">
        <v>14</v>
      </c>
      <c r="R267" s="3" t="str">
        <f t="shared" ca="1" si="78"/>
        <v>Atmospheric corrosion was found with 0 % degradation of  Storage Tank 3000 bbl on 0 % of surface area</v>
      </c>
      <c r="S267">
        <f t="shared" ca="1" si="79"/>
        <v>241</v>
      </c>
      <c r="T267">
        <f t="shared" ca="1" si="80"/>
        <v>3</v>
      </c>
      <c r="U267" t="str">
        <f t="shared" ca="1" si="81"/>
        <v>High</v>
      </c>
      <c r="V267" s="1">
        <f t="shared" ca="1" si="82"/>
        <v>45200</v>
      </c>
    </row>
    <row r="268" spans="2:22" x14ac:dyDescent="0.35">
      <c r="B268" s="1">
        <f t="shared" ca="1" si="68"/>
        <v>36168</v>
      </c>
      <c r="C268" s="1">
        <f t="shared" ca="1" si="69"/>
        <v>44017</v>
      </c>
      <c r="D268" s="2">
        <f t="shared" ca="1" si="70"/>
        <v>11</v>
      </c>
      <c r="E268" s="1" t="str">
        <f t="shared" ca="1" si="71"/>
        <v>Storage Tank 500 bbl</v>
      </c>
      <c r="F268" s="2">
        <f t="shared" ca="1" si="72"/>
        <v>2</v>
      </c>
      <c r="G268" t="str">
        <f t="shared" ca="1" si="73"/>
        <v>No Issue seen</v>
      </c>
      <c r="H268" s="1">
        <f t="shared" ca="1" si="74"/>
        <v>41879</v>
      </c>
      <c r="I268" t="str">
        <f t="shared" ca="1" si="75"/>
        <v>NA</v>
      </c>
      <c r="J268">
        <f t="shared" ca="1" si="76"/>
        <v>5</v>
      </c>
      <c r="K268" t="str">
        <f t="shared" ca="1" si="77"/>
        <v>Fatigue</v>
      </c>
      <c r="L268" t="s">
        <v>11</v>
      </c>
      <c r="M268" s="6" t="str">
        <f t="shared" ca="1" si="83"/>
        <v>0</v>
      </c>
      <c r="N268" s="3" t="s">
        <v>12</v>
      </c>
      <c r="O268" s="3" t="s">
        <v>13</v>
      </c>
      <c r="P268" s="6">
        <f t="shared" ca="1" si="84"/>
        <v>0</v>
      </c>
      <c r="Q268" s="3" t="s">
        <v>14</v>
      </c>
      <c r="R268" s="3" t="str">
        <f t="shared" ca="1" si="78"/>
        <v>Fatigue corrosion was found with 0 % degradation of  Storage Tank 500 bbl on 0 % of surface area</v>
      </c>
      <c r="S268">
        <f t="shared" ca="1" si="79"/>
        <v>0</v>
      </c>
      <c r="T268">
        <f t="shared" ca="1" si="80"/>
        <v>2</v>
      </c>
      <c r="U268" t="str">
        <f t="shared" ca="1" si="81"/>
        <v>Medium</v>
      </c>
      <c r="V268" s="1">
        <f t="shared" ca="1" si="82"/>
        <v>45171</v>
      </c>
    </row>
    <row r="269" spans="2:22" x14ac:dyDescent="0.35">
      <c r="B269" s="1">
        <f t="shared" ca="1" si="68"/>
        <v>37031</v>
      </c>
      <c r="C269" s="1">
        <f t="shared" ca="1" si="69"/>
        <v>43204</v>
      </c>
      <c r="D269" s="2">
        <f t="shared" ca="1" si="70"/>
        <v>2</v>
      </c>
      <c r="E269" s="1" t="str">
        <f t="shared" ca="1" si="71"/>
        <v>4 inch pipe</v>
      </c>
      <c r="F269" s="2">
        <f t="shared" ca="1" si="72"/>
        <v>1</v>
      </c>
      <c r="G269" t="str">
        <f t="shared" ca="1" si="73"/>
        <v>Sign of Corrosion</v>
      </c>
      <c r="H269" s="1">
        <f t="shared" ca="1" si="74"/>
        <v>41440</v>
      </c>
      <c r="I269" t="str">
        <f t="shared" ca="1" si="75"/>
        <v>Maintenance</v>
      </c>
      <c r="J269">
        <f t="shared" ca="1" si="76"/>
        <v>5</v>
      </c>
      <c r="K269" t="str">
        <f t="shared" ca="1" si="77"/>
        <v>Fatigue</v>
      </c>
      <c r="L269" t="s">
        <v>11</v>
      </c>
      <c r="M269" s="6">
        <f t="shared" ca="1" si="83"/>
        <v>9</v>
      </c>
      <c r="N269" s="3" t="s">
        <v>12</v>
      </c>
      <c r="O269" s="3" t="s">
        <v>13</v>
      </c>
      <c r="P269" s="6">
        <f t="shared" ca="1" si="84"/>
        <v>12</v>
      </c>
      <c r="Q269" s="3" t="s">
        <v>14</v>
      </c>
      <c r="R269" s="3" t="str">
        <f t="shared" ca="1" si="78"/>
        <v>Fatigue corrosion was found with 9 % degradation of  4 inch pipe on 12 % of surface area</v>
      </c>
      <c r="S269">
        <f t="shared" ca="1" si="79"/>
        <v>9</v>
      </c>
      <c r="T269">
        <f t="shared" ca="1" si="80"/>
        <v>1</v>
      </c>
      <c r="U269" t="str">
        <f t="shared" ca="1" si="81"/>
        <v>Low</v>
      </c>
      <c r="V269" s="1">
        <f t="shared" ca="1" si="82"/>
        <v>45142</v>
      </c>
    </row>
    <row r="270" spans="2:22" x14ac:dyDescent="0.35">
      <c r="B270" s="1">
        <f t="shared" ca="1" si="68"/>
        <v>36931</v>
      </c>
      <c r="C270" s="1">
        <f t="shared" ca="1" si="69"/>
        <v>44040</v>
      </c>
      <c r="D270" s="2">
        <f t="shared" ca="1" si="70"/>
        <v>15</v>
      </c>
      <c r="E270" s="1" t="str">
        <f t="shared" ca="1" si="71"/>
        <v>Resiprocating Pump</v>
      </c>
      <c r="F270" s="2">
        <f t="shared" ca="1" si="72"/>
        <v>5</v>
      </c>
      <c r="G270" t="str">
        <f t="shared" ca="1" si="73"/>
        <v>NA</v>
      </c>
      <c r="H270" s="1">
        <f t="shared" ca="1" si="74"/>
        <v>42724</v>
      </c>
      <c r="I270" t="str">
        <f t="shared" ca="1" si="75"/>
        <v>NA</v>
      </c>
      <c r="J270">
        <f t="shared" ca="1" si="76"/>
        <v>3</v>
      </c>
      <c r="K270" t="str">
        <f t="shared" ca="1" si="77"/>
        <v>Stress</v>
      </c>
      <c r="L270" t="s">
        <v>11</v>
      </c>
      <c r="M270" s="6" t="str">
        <f t="shared" ca="1" si="83"/>
        <v>0</v>
      </c>
      <c r="N270" s="3" t="s">
        <v>12</v>
      </c>
      <c r="O270" s="3" t="s">
        <v>13</v>
      </c>
      <c r="P270" s="6">
        <f t="shared" ca="1" si="84"/>
        <v>0</v>
      </c>
      <c r="Q270" s="3" t="s">
        <v>14</v>
      </c>
      <c r="R270" s="3" t="str">
        <f t="shared" ca="1" si="78"/>
        <v>Stress corrosion was found with 0 % degradation of  Resiprocating Pump on 0 % of surface area</v>
      </c>
      <c r="S270">
        <f t="shared" ca="1" si="79"/>
        <v>325</v>
      </c>
      <c r="T270">
        <f t="shared" ca="1" si="80"/>
        <v>3</v>
      </c>
      <c r="U270" t="str">
        <f t="shared" ca="1" si="81"/>
        <v>High</v>
      </c>
      <c r="V270" s="1">
        <f t="shared" ca="1" si="82"/>
        <v>45135</v>
      </c>
    </row>
    <row r="271" spans="2:22" x14ac:dyDescent="0.35">
      <c r="B271" s="1">
        <f t="shared" ca="1" si="68"/>
        <v>36179</v>
      </c>
      <c r="C271" s="1">
        <f t="shared" ca="1" si="69"/>
        <v>43422</v>
      </c>
      <c r="D271" s="2">
        <f t="shared" ca="1" si="70"/>
        <v>13</v>
      </c>
      <c r="E271" s="1" t="str">
        <f t="shared" ca="1" si="71"/>
        <v>Storage Tank 10000 bbl</v>
      </c>
      <c r="F271" s="2">
        <f t="shared" ca="1" si="72"/>
        <v>5</v>
      </c>
      <c r="G271" t="str">
        <f t="shared" ca="1" si="73"/>
        <v>NA</v>
      </c>
      <c r="H271" s="1">
        <f t="shared" ca="1" si="74"/>
        <v>41564</v>
      </c>
      <c r="I271" t="str">
        <f t="shared" ca="1" si="75"/>
        <v>NA</v>
      </c>
      <c r="J271">
        <f t="shared" ca="1" si="76"/>
        <v>5</v>
      </c>
      <c r="K271" t="str">
        <f t="shared" ca="1" si="77"/>
        <v>Fatigue</v>
      </c>
      <c r="L271" t="s">
        <v>11</v>
      </c>
      <c r="M271" s="6" t="str">
        <f t="shared" ca="1" si="83"/>
        <v>0</v>
      </c>
      <c r="N271" s="3" t="s">
        <v>12</v>
      </c>
      <c r="O271" s="3" t="s">
        <v>13</v>
      </c>
      <c r="P271" s="6">
        <f t="shared" ca="1" si="84"/>
        <v>0</v>
      </c>
      <c r="Q271" s="3" t="s">
        <v>14</v>
      </c>
      <c r="R271" s="3" t="str">
        <f t="shared" ca="1" si="78"/>
        <v>Fatigue corrosion was found with 0 % degradation of  Storage Tank 10000 bbl on 0 % of surface area</v>
      </c>
      <c r="S271">
        <f t="shared" ca="1" si="79"/>
        <v>502</v>
      </c>
      <c r="T271">
        <f t="shared" ca="1" si="80"/>
        <v>3</v>
      </c>
      <c r="U271" t="str">
        <f t="shared" ca="1" si="81"/>
        <v>High</v>
      </c>
      <c r="V271" s="1">
        <f t="shared" ca="1" si="82"/>
        <v>45150</v>
      </c>
    </row>
    <row r="272" spans="2:22" x14ac:dyDescent="0.35">
      <c r="B272" s="1">
        <f t="shared" ca="1" si="68"/>
        <v>36931</v>
      </c>
      <c r="C272" s="1">
        <f t="shared" ca="1" si="69"/>
        <v>44179</v>
      </c>
      <c r="D272" s="2">
        <f t="shared" ca="1" si="70"/>
        <v>3</v>
      </c>
      <c r="E272" s="1" t="str">
        <f t="shared" ca="1" si="71"/>
        <v>Gate Valve</v>
      </c>
      <c r="F272" s="2">
        <f t="shared" ca="1" si="72"/>
        <v>5</v>
      </c>
      <c r="G272" t="str">
        <f t="shared" ca="1" si="73"/>
        <v>NA</v>
      </c>
      <c r="H272" s="1">
        <f t="shared" ca="1" si="74"/>
        <v>42096</v>
      </c>
      <c r="I272" t="str">
        <f t="shared" ca="1" si="75"/>
        <v>NA</v>
      </c>
      <c r="J272">
        <f t="shared" ca="1" si="76"/>
        <v>4</v>
      </c>
      <c r="K272" t="str">
        <f t="shared" ca="1" si="77"/>
        <v>Erosion</v>
      </c>
      <c r="L272" t="s">
        <v>11</v>
      </c>
      <c r="M272" s="6" t="str">
        <f t="shared" ca="1" si="83"/>
        <v>0</v>
      </c>
      <c r="N272" s="3" t="s">
        <v>12</v>
      </c>
      <c r="O272" s="3" t="s">
        <v>13</v>
      </c>
      <c r="P272" s="6">
        <f t="shared" ca="1" si="84"/>
        <v>0</v>
      </c>
      <c r="Q272" s="3" t="s">
        <v>14</v>
      </c>
      <c r="R272" s="3" t="str">
        <f t="shared" ca="1" si="78"/>
        <v>Erosion corrosion was found with 0 % degradation of  Gate Valve on 0 % of surface area</v>
      </c>
      <c r="S272">
        <f t="shared" ca="1" si="79"/>
        <v>302</v>
      </c>
      <c r="T272">
        <f t="shared" ca="1" si="80"/>
        <v>3</v>
      </c>
      <c r="U272" t="str">
        <f t="shared" ca="1" si="81"/>
        <v>High</v>
      </c>
      <c r="V272" s="1">
        <f t="shared" ca="1" si="82"/>
        <v>45199</v>
      </c>
    </row>
    <row r="273" spans="2:22" x14ac:dyDescent="0.35">
      <c r="B273" s="1">
        <f t="shared" ca="1" si="68"/>
        <v>36755</v>
      </c>
      <c r="C273" s="1">
        <f t="shared" ca="1" si="69"/>
        <v>44609</v>
      </c>
      <c r="D273" s="2">
        <f t="shared" ca="1" si="70"/>
        <v>13</v>
      </c>
      <c r="E273" s="1" t="str">
        <f t="shared" ca="1" si="71"/>
        <v>Storage Tank 10000 bbl</v>
      </c>
      <c r="F273" s="2">
        <f t="shared" ca="1" si="72"/>
        <v>3</v>
      </c>
      <c r="G273" t="str">
        <f t="shared" ca="1" si="73"/>
        <v>High Corrosion</v>
      </c>
      <c r="H273" s="1">
        <f t="shared" ca="1" si="74"/>
        <v>41113</v>
      </c>
      <c r="I273" t="str">
        <f t="shared" ca="1" si="75"/>
        <v>Retrofitment</v>
      </c>
      <c r="J273">
        <f t="shared" ca="1" si="76"/>
        <v>3</v>
      </c>
      <c r="K273" t="str">
        <f t="shared" ca="1" si="77"/>
        <v>Stress</v>
      </c>
      <c r="L273" t="s">
        <v>11</v>
      </c>
      <c r="M273" s="6">
        <f t="shared" ca="1" si="83"/>
        <v>29</v>
      </c>
      <c r="N273" s="3" t="s">
        <v>12</v>
      </c>
      <c r="O273" s="3" t="s">
        <v>13</v>
      </c>
      <c r="P273" s="6">
        <f t="shared" ca="1" si="84"/>
        <v>26</v>
      </c>
      <c r="Q273" s="3" t="s">
        <v>14</v>
      </c>
      <c r="R273" s="3" t="str">
        <f t="shared" ca="1" si="78"/>
        <v>Stress corrosion was found with 29 % degradation of  Storage Tank 10000 bbl on 26 % of surface area</v>
      </c>
      <c r="S273">
        <f t="shared" ca="1" si="79"/>
        <v>16</v>
      </c>
      <c r="T273">
        <f t="shared" ca="1" si="80"/>
        <v>3</v>
      </c>
      <c r="U273" t="str">
        <f t="shared" ca="1" si="81"/>
        <v>High</v>
      </c>
      <c r="V273" s="1">
        <f t="shared" ca="1" si="82"/>
        <v>45135</v>
      </c>
    </row>
    <row r="274" spans="2:22" x14ac:dyDescent="0.35">
      <c r="B274" s="1">
        <f t="shared" ca="1" si="68"/>
        <v>36878</v>
      </c>
      <c r="C274" s="1">
        <f t="shared" ca="1" si="69"/>
        <v>45027</v>
      </c>
      <c r="D274" s="2">
        <f t="shared" ca="1" si="70"/>
        <v>5</v>
      </c>
      <c r="E274" s="1" t="str">
        <f t="shared" ca="1" si="71"/>
        <v>Firetube Boiler</v>
      </c>
      <c r="F274" s="2">
        <f t="shared" ca="1" si="72"/>
        <v>4</v>
      </c>
      <c r="G274" t="str">
        <f t="shared" ca="1" si="73"/>
        <v>Equipment deformation Seen</v>
      </c>
      <c r="H274" s="1">
        <f t="shared" ca="1" si="74"/>
        <v>39363</v>
      </c>
      <c r="I274" t="str">
        <f t="shared" ca="1" si="75"/>
        <v>Replacement</v>
      </c>
      <c r="J274">
        <f t="shared" ca="1" si="76"/>
        <v>2</v>
      </c>
      <c r="K274" t="str">
        <f t="shared" ca="1" si="77"/>
        <v>Pitting</v>
      </c>
      <c r="L274" t="s">
        <v>11</v>
      </c>
      <c r="M274" s="6">
        <f t="shared" ca="1" si="83"/>
        <v>48</v>
      </c>
      <c r="N274" s="3" t="s">
        <v>12</v>
      </c>
      <c r="O274" s="3" t="s">
        <v>13</v>
      </c>
      <c r="P274" s="6">
        <f t="shared" ca="1" si="84"/>
        <v>45</v>
      </c>
      <c r="Q274" s="3" t="s">
        <v>14</v>
      </c>
      <c r="R274" s="3" t="str">
        <f t="shared" ca="1" si="78"/>
        <v>Pitting corrosion was found with 48 % degradation of  Firetube Boiler on 45 % of surface area</v>
      </c>
      <c r="S274">
        <f t="shared" ca="1" si="79"/>
        <v>456</v>
      </c>
      <c r="T274">
        <f t="shared" ca="1" si="80"/>
        <v>3</v>
      </c>
      <c r="U274" t="str">
        <f t="shared" ca="1" si="81"/>
        <v>High</v>
      </c>
      <c r="V274" s="1">
        <f t="shared" ca="1" si="82"/>
        <v>45176</v>
      </c>
    </row>
    <row r="275" spans="2:22" x14ac:dyDescent="0.35">
      <c r="B275" s="1">
        <f t="shared" ca="1" si="68"/>
        <v>36803</v>
      </c>
      <c r="C275" s="1">
        <f t="shared" ca="1" si="69"/>
        <v>44723</v>
      </c>
      <c r="D275" s="2">
        <f t="shared" ca="1" si="70"/>
        <v>13</v>
      </c>
      <c r="E275" s="1" t="str">
        <f t="shared" ca="1" si="71"/>
        <v>Storage Tank 10000 bbl</v>
      </c>
      <c r="F275" s="2">
        <f t="shared" ca="1" si="72"/>
        <v>4</v>
      </c>
      <c r="G275" t="str">
        <f t="shared" ca="1" si="73"/>
        <v>Equipment deformation Seen</v>
      </c>
      <c r="H275" s="1">
        <f t="shared" ca="1" si="74"/>
        <v>42381</v>
      </c>
      <c r="I275" t="str">
        <f t="shared" ca="1" si="75"/>
        <v>Replacement</v>
      </c>
      <c r="J275">
        <f t="shared" ca="1" si="76"/>
        <v>2</v>
      </c>
      <c r="K275" t="str">
        <f t="shared" ca="1" si="77"/>
        <v>Pitting</v>
      </c>
      <c r="L275" t="s">
        <v>11</v>
      </c>
      <c r="M275" s="6">
        <f t="shared" ca="1" si="83"/>
        <v>43</v>
      </c>
      <c r="N275" s="3" t="s">
        <v>12</v>
      </c>
      <c r="O275" s="3" t="s">
        <v>13</v>
      </c>
      <c r="P275" s="6">
        <f t="shared" ca="1" si="84"/>
        <v>58</v>
      </c>
      <c r="Q275" s="3" t="s">
        <v>14</v>
      </c>
      <c r="R275" s="3" t="str">
        <f t="shared" ca="1" si="78"/>
        <v>Pitting corrosion was found with 43 % degradation of  Storage Tank 10000 bbl on 58 % of surface area</v>
      </c>
      <c r="S275">
        <f t="shared" ca="1" si="79"/>
        <v>153</v>
      </c>
      <c r="T275">
        <f t="shared" ca="1" si="80"/>
        <v>3</v>
      </c>
      <c r="U275" t="str">
        <f t="shared" ca="1" si="81"/>
        <v>High</v>
      </c>
      <c r="V275" s="1">
        <f t="shared" ca="1" si="82"/>
        <v>45141</v>
      </c>
    </row>
    <row r="276" spans="2:22" x14ac:dyDescent="0.35">
      <c r="B276" s="1">
        <f t="shared" ca="1" si="68"/>
        <v>36243</v>
      </c>
      <c r="C276" s="1">
        <f t="shared" ca="1" si="69"/>
        <v>44709</v>
      </c>
      <c r="D276" s="2">
        <f t="shared" ca="1" si="70"/>
        <v>19</v>
      </c>
      <c r="E276" s="1" t="str">
        <f t="shared" ca="1" si="71"/>
        <v>Evaporator</v>
      </c>
      <c r="F276" s="2">
        <f t="shared" ca="1" si="72"/>
        <v>3</v>
      </c>
      <c r="G276" t="str">
        <f t="shared" ca="1" si="73"/>
        <v>High Corrosion</v>
      </c>
      <c r="H276" s="1">
        <f t="shared" ca="1" si="74"/>
        <v>41932</v>
      </c>
      <c r="I276" t="str">
        <f t="shared" ca="1" si="75"/>
        <v>Retrofitment</v>
      </c>
      <c r="J276">
        <f t="shared" ca="1" si="76"/>
        <v>1</v>
      </c>
      <c r="K276" t="str">
        <f t="shared" ca="1" si="77"/>
        <v>Atmospheric</v>
      </c>
      <c r="L276" t="s">
        <v>11</v>
      </c>
      <c r="M276" s="6">
        <f t="shared" ca="1" si="83"/>
        <v>40</v>
      </c>
      <c r="N276" s="3" t="s">
        <v>12</v>
      </c>
      <c r="O276" s="3" t="s">
        <v>13</v>
      </c>
      <c r="P276" s="6">
        <f t="shared" ca="1" si="84"/>
        <v>52</v>
      </c>
      <c r="Q276" s="3" t="s">
        <v>14</v>
      </c>
      <c r="R276" s="3" t="str">
        <f t="shared" ca="1" si="78"/>
        <v>Atmospheric corrosion was found with 40 % degradation of  Evaporator on 52 % of surface area</v>
      </c>
      <c r="S276">
        <f t="shared" ca="1" si="79"/>
        <v>34</v>
      </c>
      <c r="T276">
        <f t="shared" ca="1" si="80"/>
        <v>2</v>
      </c>
      <c r="U276" t="str">
        <f t="shared" ca="1" si="81"/>
        <v>Medium</v>
      </c>
      <c r="V276" s="1">
        <f t="shared" ca="1" si="82"/>
        <v>45186</v>
      </c>
    </row>
    <row r="277" spans="2:22" x14ac:dyDescent="0.35">
      <c r="B277" s="1">
        <f t="shared" ca="1" si="68"/>
        <v>37084</v>
      </c>
      <c r="C277" s="1">
        <f t="shared" ca="1" si="69"/>
        <v>44301</v>
      </c>
      <c r="D277" s="2">
        <f t="shared" ca="1" si="70"/>
        <v>20</v>
      </c>
      <c r="E277" s="1" t="str">
        <f t="shared" ca="1" si="71"/>
        <v>Turbine</v>
      </c>
      <c r="F277" s="2">
        <f t="shared" ca="1" si="72"/>
        <v>4</v>
      </c>
      <c r="G277" t="str">
        <f t="shared" ca="1" si="73"/>
        <v>Equipment deformation Seen</v>
      </c>
      <c r="H277" s="1">
        <f t="shared" ca="1" si="74"/>
        <v>42592</v>
      </c>
      <c r="I277" t="str">
        <f t="shared" ca="1" si="75"/>
        <v>Replacement</v>
      </c>
      <c r="J277">
        <f t="shared" ca="1" si="76"/>
        <v>4</v>
      </c>
      <c r="K277" t="str">
        <f t="shared" ca="1" si="77"/>
        <v>Erosion</v>
      </c>
      <c r="L277" t="s">
        <v>11</v>
      </c>
      <c r="M277" s="6">
        <f t="shared" ca="1" si="83"/>
        <v>55</v>
      </c>
      <c r="N277" s="3" t="s">
        <v>12</v>
      </c>
      <c r="O277" s="3" t="s">
        <v>13</v>
      </c>
      <c r="P277" s="6">
        <f t="shared" ca="1" si="84"/>
        <v>57</v>
      </c>
      <c r="Q277" s="3" t="s">
        <v>14</v>
      </c>
      <c r="R277" s="3" t="str">
        <f t="shared" ca="1" si="78"/>
        <v>Erosion corrosion was found with 55 % degradation of  Turbine on 57 % of surface area</v>
      </c>
      <c r="S277">
        <f t="shared" ca="1" si="79"/>
        <v>482</v>
      </c>
      <c r="T277">
        <f t="shared" ca="1" si="80"/>
        <v>1</v>
      </c>
      <c r="U277" t="str">
        <f t="shared" ca="1" si="81"/>
        <v>Low</v>
      </c>
      <c r="V277" s="1">
        <f t="shared" ca="1" si="82"/>
        <v>45165</v>
      </c>
    </row>
    <row r="278" spans="2:22" x14ac:dyDescent="0.35">
      <c r="B278" s="1">
        <f t="shared" ca="1" si="68"/>
        <v>36993</v>
      </c>
      <c r="C278" s="1">
        <f t="shared" ca="1" si="69"/>
        <v>45139</v>
      </c>
      <c r="D278" s="2">
        <f t="shared" ca="1" si="70"/>
        <v>2</v>
      </c>
      <c r="E278" s="1" t="str">
        <f t="shared" ca="1" si="71"/>
        <v>4 inch pipe</v>
      </c>
      <c r="F278" s="2">
        <f t="shared" ca="1" si="72"/>
        <v>3</v>
      </c>
      <c r="G278" t="str">
        <f t="shared" ca="1" si="73"/>
        <v>High Corrosion</v>
      </c>
      <c r="H278" s="1">
        <f t="shared" ca="1" si="74"/>
        <v>42852</v>
      </c>
      <c r="I278" t="str">
        <f t="shared" ca="1" si="75"/>
        <v>Retrofitment</v>
      </c>
      <c r="J278">
        <f t="shared" ca="1" si="76"/>
        <v>4</v>
      </c>
      <c r="K278" t="str">
        <f t="shared" ca="1" si="77"/>
        <v>Erosion</v>
      </c>
      <c r="L278" t="s">
        <v>11</v>
      </c>
      <c r="M278" s="6">
        <f t="shared" ca="1" si="83"/>
        <v>32</v>
      </c>
      <c r="N278" s="3" t="s">
        <v>12</v>
      </c>
      <c r="O278" s="3" t="s">
        <v>13</v>
      </c>
      <c r="P278" s="6">
        <f t="shared" ca="1" si="84"/>
        <v>44</v>
      </c>
      <c r="Q278" s="3" t="s">
        <v>14</v>
      </c>
      <c r="R278" s="3" t="str">
        <f t="shared" ca="1" si="78"/>
        <v>Erosion corrosion was found with 32 % degradation of  4 inch pipe on 44 % of surface area</v>
      </c>
      <c r="S278">
        <f t="shared" ca="1" si="79"/>
        <v>11</v>
      </c>
      <c r="T278">
        <f t="shared" ca="1" si="80"/>
        <v>2</v>
      </c>
      <c r="U278" t="str">
        <f t="shared" ca="1" si="81"/>
        <v>Medium</v>
      </c>
      <c r="V278" s="1">
        <f t="shared" ca="1" si="82"/>
        <v>45134</v>
      </c>
    </row>
    <row r="279" spans="2:22" x14ac:dyDescent="0.35">
      <c r="B279" s="1">
        <f t="shared" ca="1" si="68"/>
        <v>36824</v>
      </c>
      <c r="C279" s="1">
        <f t="shared" ca="1" si="69"/>
        <v>43195</v>
      </c>
      <c r="D279" s="2">
        <f t="shared" ca="1" si="70"/>
        <v>19</v>
      </c>
      <c r="E279" s="1" t="str">
        <f t="shared" ca="1" si="71"/>
        <v>Evaporator</v>
      </c>
      <c r="F279" s="2">
        <f t="shared" ca="1" si="72"/>
        <v>2</v>
      </c>
      <c r="G279" t="str">
        <f t="shared" ca="1" si="73"/>
        <v>No Issue seen</v>
      </c>
      <c r="H279" s="1">
        <f t="shared" ca="1" si="74"/>
        <v>40595</v>
      </c>
      <c r="I279" t="str">
        <f t="shared" ca="1" si="75"/>
        <v>NA</v>
      </c>
      <c r="J279">
        <f t="shared" ca="1" si="76"/>
        <v>4</v>
      </c>
      <c r="K279" t="str">
        <f t="shared" ca="1" si="77"/>
        <v>Erosion</v>
      </c>
      <c r="L279" t="s">
        <v>11</v>
      </c>
      <c r="M279" s="6" t="str">
        <f t="shared" ca="1" si="83"/>
        <v>0</v>
      </c>
      <c r="N279" s="3" t="s">
        <v>12</v>
      </c>
      <c r="O279" s="3" t="s">
        <v>13</v>
      </c>
      <c r="P279" s="6">
        <f t="shared" ca="1" si="84"/>
        <v>0</v>
      </c>
      <c r="Q279" s="3" t="s">
        <v>14</v>
      </c>
      <c r="R279" s="3" t="str">
        <f t="shared" ca="1" si="78"/>
        <v>Erosion corrosion was found with 0 % degradation of  Evaporator on 0 % of surface area</v>
      </c>
      <c r="S279">
        <f t="shared" ca="1" si="79"/>
        <v>0</v>
      </c>
      <c r="T279">
        <f t="shared" ca="1" si="80"/>
        <v>2</v>
      </c>
      <c r="U279" t="str">
        <f t="shared" ca="1" si="81"/>
        <v>Medium</v>
      </c>
      <c r="V279" s="1">
        <f t="shared" ca="1" si="82"/>
        <v>45165</v>
      </c>
    </row>
    <row r="280" spans="2:22" x14ac:dyDescent="0.35">
      <c r="B280" s="1">
        <f t="shared" ca="1" si="68"/>
        <v>36666</v>
      </c>
      <c r="C280" s="1">
        <f t="shared" ca="1" si="69"/>
        <v>44181</v>
      </c>
      <c r="D280" s="2">
        <f t="shared" ca="1" si="70"/>
        <v>7</v>
      </c>
      <c r="E280" s="1" t="str">
        <f t="shared" ca="1" si="71"/>
        <v>Centrifugal Compressor</v>
      </c>
      <c r="F280" s="2">
        <f t="shared" ca="1" si="72"/>
        <v>4</v>
      </c>
      <c r="G280" t="str">
        <f t="shared" ca="1" si="73"/>
        <v>Equipment deformation Seen</v>
      </c>
      <c r="H280" s="1">
        <f t="shared" ca="1" si="74"/>
        <v>40516</v>
      </c>
      <c r="I280" t="str">
        <f t="shared" ca="1" si="75"/>
        <v>Replacement</v>
      </c>
      <c r="J280">
        <f t="shared" ca="1" si="76"/>
        <v>5</v>
      </c>
      <c r="K280" t="str">
        <f t="shared" ca="1" si="77"/>
        <v>Fatigue</v>
      </c>
      <c r="L280" t="s">
        <v>11</v>
      </c>
      <c r="M280" s="6">
        <f t="shared" ca="1" si="83"/>
        <v>58</v>
      </c>
      <c r="N280" s="3" t="s">
        <v>12</v>
      </c>
      <c r="O280" s="3" t="s">
        <v>13</v>
      </c>
      <c r="P280" s="6">
        <f t="shared" ca="1" si="84"/>
        <v>60</v>
      </c>
      <c r="Q280" s="3" t="s">
        <v>14</v>
      </c>
      <c r="R280" s="3" t="str">
        <f t="shared" ca="1" si="78"/>
        <v>Fatigue corrosion was found with 58 % degradation of  Centrifugal Compressor on 60 % of surface area</v>
      </c>
      <c r="S280">
        <f t="shared" ca="1" si="79"/>
        <v>144</v>
      </c>
      <c r="T280">
        <f t="shared" ca="1" si="80"/>
        <v>3</v>
      </c>
      <c r="U280" t="str">
        <f t="shared" ca="1" si="81"/>
        <v>High</v>
      </c>
      <c r="V280" s="1">
        <f t="shared" ca="1" si="82"/>
        <v>45164</v>
      </c>
    </row>
    <row r="281" spans="2:22" x14ac:dyDescent="0.35">
      <c r="B281" s="1">
        <f t="shared" ca="1" si="68"/>
        <v>36344</v>
      </c>
      <c r="C281" s="1">
        <f t="shared" ca="1" si="69"/>
        <v>43967</v>
      </c>
      <c r="D281" s="2">
        <f t="shared" ca="1" si="70"/>
        <v>6</v>
      </c>
      <c r="E281" s="1" t="str">
        <f t="shared" ca="1" si="71"/>
        <v>Watertube Boiler</v>
      </c>
      <c r="F281" s="2">
        <f t="shared" ca="1" si="72"/>
        <v>1</v>
      </c>
      <c r="G281" t="str">
        <f t="shared" ca="1" si="73"/>
        <v>Sign of Corrosion</v>
      </c>
      <c r="H281" s="1">
        <f t="shared" ca="1" si="74"/>
        <v>40624</v>
      </c>
      <c r="I281" t="str">
        <f t="shared" ca="1" si="75"/>
        <v>Maintenance</v>
      </c>
      <c r="J281">
        <f t="shared" ca="1" si="76"/>
        <v>5</v>
      </c>
      <c r="K281" t="str">
        <f t="shared" ca="1" si="77"/>
        <v>Fatigue</v>
      </c>
      <c r="L281" t="s">
        <v>11</v>
      </c>
      <c r="M281" s="6">
        <f t="shared" ca="1" si="83"/>
        <v>17</v>
      </c>
      <c r="N281" s="3" t="s">
        <v>12</v>
      </c>
      <c r="O281" s="3" t="s">
        <v>13</v>
      </c>
      <c r="P281" s="6">
        <f t="shared" ca="1" si="84"/>
        <v>12</v>
      </c>
      <c r="Q281" s="3" t="s">
        <v>14</v>
      </c>
      <c r="R281" s="3" t="str">
        <f t="shared" ca="1" si="78"/>
        <v>Fatigue corrosion was found with 17 % degradation of  Watertube Boiler on 12 % of surface area</v>
      </c>
      <c r="S281">
        <f t="shared" ca="1" si="79"/>
        <v>7</v>
      </c>
      <c r="T281">
        <f t="shared" ca="1" si="80"/>
        <v>1</v>
      </c>
      <c r="U281" t="str">
        <f t="shared" ca="1" si="81"/>
        <v>Low</v>
      </c>
      <c r="V281" s="1">
        <f t="shared" ca="1" si="82"/>
        <v>45151</v>
      </c>
    </row>
    <row r="282" spans="2:22" x14ac:dyDescent="0.35">
      <c r="B282" s="1">
        <f t="shared" ca="1" si="68"/>
        <v>37038</v>
      </c>
      <c r="C282" s="1">
        <f t="shared" ca="1" si="69"/>
        <v>43936</v>
      </c>
      <c r="D282" s="2">
        <f t="shared" ca="1" si="70"/>
        <v>15</v>
      </c>
      <c r="E282" s="1" t="str">
        <f t="shared" ca="1" si="71"/>
        <v>Resiprocating Pump</v>
      </c>
      <c r="F282" s="2">
        <f t="shared" ca="1" si="72"/>
        <v>1</v>
      </c>
      <c r="G282" t="str">
        <f t="shared" ca="1" si="73"/>
        <v>Sign of Corrosion</v>
      </c>
      <c r="H282" s="1">
        <f t="shared" ca="1" si="74"/>
        <v>41331</v>
      </c>
      <c r="I282" t="str">
        <f t="shared" ca="1" si="75"/>
        <v>Maintenance</v>
      </c>
      <c r="J282">
        <f t="shared" ca="1" si="76"/>
        <v>1</v>
      </c>
      <c r="K282" t="str">
        <f t="shared" ca="1" si="77"/>
        <v>Atmospheric</v>
      </c>
      <c r="L282" t="s">
        <v>11</v>
      </c>
      <c r="M282" s="6">
        <f t="shared" ca="1" si="83"/>
        <v>10</v>
      </c>
      <c r="N282" s="3" t="s">
        <v>12</v>
      </c>
      <c r="O282" s="3" t="s">
        <v>13</v>
      </c>
      <c r="P282" s="6">
        <f t="shared" ca="1" si="84"/>
        <v>17</v>
      </c>
      <c r="Q282" s="3" t="s">
        <v>14</v>
      </c>
      <c r="R282" s="3" t="str">
        <f t="shared" ca="1" si="78"/>
        <v>Atmospheric corrosion was found with 10 % degradation of  Resiprocating Pump on 17 % of surface area</v>
      </c>
      <c r="S282">
        <f t="shared" ca="1" si="79"/>
        <v>8</v>
      </c>
      <c r="T282">
        <f t="shared" ca="1" si="80"/>
        <v>3</v>
      </c>
      <c r="U282" t="str">
        <f t="shared" ca="1" si="81"/>
        <v>High</v>
      </c>
      <c r="V282" s="1">
        <f t="shared" ca="1" si="82"/>
        <v>45182</v>
      </c>
    </row>
    <row r="283" spans="2:22" x14ac:dyDescent="0.35">
      <c r="B283" s="1">
        <f t="shared" ca="1" si="68"/>
        <v>37035</v>
      </c>
      <c r="C283" s="1">
        <f t="shared" ca="1" si="69"/>
        <v>43500</v>
      </c>
      <c r="D283" s="2">
        <f t="shared" ca="1" si="70"/>
        <v>13</v>
      </c>
      <c r="E283" s="1" t="str">
        <f t="shared" ca="1" si="71"/>
        <v>Storage Tank 10000 bbl</v>
      </c>
      <c r="F283" s="2">
        <f t="shared" ca="1" si="72"/>
        <v>1</v>
      </c>
      <c r="G283" t="str">
        <f t="shared" ca="1" si="73"/>
        <v>Sign of Corrosion</v>
      </c>
      <c r="H283" s="1">
        <f t="shared" ca="1" si="74"/>
        <v>40728</v>
      </c>
      <c r="I283" t="str">
        <f t="shared" ca="1" si="75"/>
        <v>Maintenance</v>
      </c>
      <c r="J283">
        <f t="shared" ca="1" si="76"/>
        <v>1</v>
      </c>
      <c r="K283" t="str">
        <f t="shared" ca="1" si="77"/>
        <v>Atmospheric</v>
      </c>
      <c r="L283" t="s">
        <v>11</v>
      </c>
      <c r="M283" s="6">
        <f t="shared" ca="1" si="83"/>
        <v>7</v>
      </c>
      <c r="N283" s="3" t="s">
        <v>12</v>
      </c>
      <c r="O283" s="3" t="s">
        <v>13</v>
      </c>
      <c r="P283" s="6">
        <f t="shared" ca="1" si="84"/>
        <v>17</v>
      </c>
      <c r="Q283" s="3" t="s">
        <v>14</v>
      </c>
      <c r="R283" s="3" t="str">
        <f t="shared" ca="1" si="78"/>
        <v>Atmospheric corrosion was found with 7 % degradation of  Storage Tank 10000 bbl on 17 % of surface area</v>
      </c>
      <c r="S283">
        <f t="shared" ca="1" si="79"/>
        <v>3</v>
      </c>
      <c r="T283">
        <f t="shared" ca="1" si="80"/>
        <v>3</v>
      </c>
      <c r="U283" t="str">
        <f t="shared" ca="1" si="81"/>
        <v>High</v>
      </c>
      <c r="V283" s="1">
        <f t="shared" ca="1" si="82"/>
        <v>45176</v>
      </c>
    </row>
    <row r="284" spans="2:22" x14ac:dyDescent="0.35">
      <c r="B284" s="1">
        <f t="shared" ca="1" si="68"/>
        <v>36657</v>
      </c>
      <c r="C284" s="1">
        <f t="shared" ca="1" si="69"/>
        <v>43218</v>
      </c>
      <c r="D284" s="2">
        <f t="shared" ca="1" si="70"/>
        <v>9</v>
      </c>
      <c r="E284" s="1" t="str">
        <f t="shared" ca="1" si="71"/>
        <v>Storage Tank 2000 bbl</v>
      </c>
      <c r="F284" s="2">
        <f t="shared" ca="1" si="72"/>
        <v>4</v>
      </c>
      <c r="G284" t="str">
        <f t="shared" ca="1" si="73"/>
        <v>Equipment deformation Seen</v>
      </c>
      <c r="H284" s="1">
        <f t="shared" ca="1" si="74"/>
        <v>42767</v>
      </c>
      <c r="I284" t="str">
        <f t="shared" ca="1" si="75"/>
        <v>Replacement</v>
      </c>
      <c r="J284">
        <f t="shared" ca="1" si="76"/>
        <v>4</v>
      </c>
      <c r="K284" t="str">
        <f t="shared" ca="1" si="77"/>
        <v>Erosion</v>
      </c>
      <c r="L284" t="s">
        <v>11</v>
      </c>
      <c r="M284" s="6">
        <f t="shared" ca="1" si="83"/>
        <v>50</v>
      </c>
      <c r="N284" s="3" t="s">
        <v>12</v>
      </c>
      <c r="O284" s="3" t="s">
        <v>13</v>
      </c>
      <c r="P284" s="6">
        <f t="shared" ca="1" si="84"/>
        <v>53</v>
      </c>
      <c r="Q284" s="3" t="s">
        <v>14</v>
      </c>
      <c r="R284" s="3" t="str">
        <f t="shared" ca="1" si="78"/>
        <v>Erosion corrosion was found with 50 % degradation of  Storage Tank 2000 bbl on 53 % of surface area</v>
      </c>
      <c r="S284">
        <f t="shared" ca="1" si="79"/>
        <v>189</v>
      </c>
      <c r="T284">
        <f t="shared" ca="1" si="80"/>
        <v>2</v>
      </c>
      <c r="U284" t="str">
        <f t="shared" ca="1" si="81"/>
        <v>Medium</v>
      </c>
      <c r="V284" s="1">
        <f t="shared" ca="1" si="82"/>
        <v>45131</v>
      </c>
    </row>
    <row r="285" spans="2:22" x14ac:dyDescent="0.35">
      <c r="B285" s="1">
        <f t="shared" ca="1" si="68"/>
        <v>37115</v>
      </c>
      <c r="C285" s="1">
        <f t="shared" ca="1" si="69"/>
        <v>44881</v>
      </c>
      <c r="D285" s="2">
        <f t="shared" ca="1" si="70"/>
        <v>7</v>
      </c>
      <c r="E285" s="1" t="str">
        <f t="shared" ca="1" si="71"/>
        <v>Centrifugal Compressor</v>
      </c>
      <c r="F285" s="2">
        <f t="shared" ca="1" si="72"/>
        <v>4</v>
      </c>
      <c r="G285" t="str">
        <f t="shared" ca="1" si="73"/>
        <v>Equipment deformation Seen</v>
      </c>
      <c r="H285" s="1">
        <f t="shared" ca="1" si="74"/>
        <v>40864</v>
      </c>
      <c r="I285" t="str">
        <f t="shared" ca="1" si="75"/>
        <v>Replacement</v>
      </c>
      <c r="J285">
        <f t="shared" ca="1" si="76"/>
        <v>2</v>
      </c>
      <c r="K285" t="str">
        <f t="shared" ca="1" si="77"/>
        <v>Pitting</v>
      </c>
      <c r="L285" t="s">
        <v>11</v>
      </c>
      <c r="M285" s="6">
        <f t="shared" ca="1" si="83"/>
        <v>55</v>
      </c>
      <c r="N285" s="3" t="s">
        <v>12</v>
      </c>
      <c r="O285" s="3" t="s">
        <v>13</v>
      </c>
      <c r="P285" s="6">
        <f t="shared" ca="1" si="84"/>
        <v>55</v>
      </c>
      <c r="Q285" s="3" t="s">
        <v>14</v>
      </c>
      <c r="R285" s="3" t="str">
        <f t="shared" ca="1" si="78"/>
        <v>Pitting corrosion was found with 55 % degradation of  Centrifugal Compressor on 55 % of surface area</v>
      </c>
      <c r="S285">
        <f t="shared" ca="1" si="79"/>
        <v>479</v>
      </c>
      <c r="T285">
        <f t="shared" ca="1" si="80"/>
        <v>2</v>
      </c>
      <c r="U285" t="str">
        <f t="shared" ca="1" si="81"/>
        <v>Medium</v>
      </c>
      <c r="V285" s="1">
        <f t="shared" ca="1" si="82"/>
        <v>45175</v>
      </c>
    </row>
    <row r="286" spans="2:22" x14ac:dyDescent="0.35">
      <c r="B286" s="1">
        <f t="shared" ca="1" si="68"/>
        <v>36763</v>
      </c>
      <c r="C286" s="1">
        <f t="shared" ca="1" si="69"/>
        <v>44747</v>
      </c>
      <c r="D286" s="2">
        <f t="shared" ca="1" si="70"/>
        <v>12</v>
      </c>
      <c r="E286" s="1" t="str">
        <f t="shared" ca="1" si="71"/>
        <v>Storage Tank 3000 bbl</v>
      </c>
      <c r="F286" s="2">
        <f t="shared" ca="1" si="72"/>
        <v>1</v>
      </c>
      <c r="G286" t="str">
        <f t="shared" ca="1" si="73"/>
        <v>Sign of Corrosion</v>
      </c>
      <c r="H286" s="1">
        <f t="shared" ca="1" si="74"/>
        <v>41045</v>
      </c>
      <c r="I286" t="str">
        <f t="shared" ca="1" si="75"/>
        <v>Maintenance</v>
      </c>
      <c r="J286">
        <f t="shared" ca="1" si="76"/>
        <v>5</v>
      </c>
      <c r="K286" t="str">
        <f t="shared" ca="1" si="77"/>
        <v>Fatigue</v>
      </c>
      <c r="L286" t="s">
        <v>11</v>
      </c>
      <c r="M286" s="6">
        <f t="shared" ca="1" si="83"/>
        <v>10</v>
      </c>
      <c r="N286" s="3" t="s">
        <v>12</v>
      </c>
      <c r="O286" s="3" t="s">
        <v>13</v>
      </c>
      <c r="P286" s="6">
        <f t="shared" ca="1" si="84"/>
        <v>15</v>
      </c>
      <c r="Q286" s="3" t="s">
        <v>14</v>
      </c>
      <c r="R286" s="3" t="str">
        <f t="shared" ca="1" si="78"/>
        <v>Fatigue corrosion was found with 10 % degradation of  Storage Tank 3000 bbl on 15 % of surface area</v>
      </c>
      <c r="S286">
        <f t="shared" ca="1" si="79"/>
        <v>7</v>
      </c>
      <c r="T286">
        <f t="shared" ca="1" si="80"/>
        <v>1</v>
      </c>
      <c r="U286" t="str">
        <f t="shared" ca="1" si="81"/>
        <v>Low</v>
      </c>
      <c r="V286" s="1">
        <f t="shared" ca="1" si="82"/>
        <v>45177</v>
      </c>
    </row>
    <row r="287" spans="2:22" x14ac:dyDescent="0.35">
      <c r="B287" s="1">
        <f t="shared" ca="1" si="68"/>
        <v>36347</v>
      </c>
      <c r="C287" s="1">
        <f t="shared" ca="1" si="69"/>
        <v>43678</v>
      </c>
      <c r="D287" s="2">
        <f t="shared" ca="1" si="70"/>
        <v>19</v>
      </c>
      <c r="E287" s="1" t="str">
        <f t="shared" ca="1" si="71"/>
        <v>Evaporator</v>
      </c>
      <c r="F287" s="2">
        <f t="shared" ca="1" si="72"/>
        <v>2</v>
      </c>
      <c r="G287" t="str">
        <f t="shared" ca="1" si="73"/>
        <v>No Issue seen</v>
      </c>
      <c r="H287" s="1">
        <f t="shared" ca="1" si="74"/>
        <v>40435</v>
      </c>
      <c r="I287" t="str">
        <f t="shared" ca="1" si="75"/>
        <v>NA</v>
      </c>
      <c r="J287">
        <f t="shared" ca="1" si="76"/>
        <v>5</v>
      </c>
      <c r="K287" t="str">
        <f t="shared" ca="1" si="77"/>
        <v>Fatigue</v>
      </c>
      <c r="L287" t="s">
        <v>11</v>
      </c>
      <c r="M287" s="6" t="str">
        <f t="shared" ca="1" si="83"/>
        <v>0</v>
      </c>
      <c r="N287" s="3" t="s">
        <v>12</v>
      </c>
      <c r="O287" s="3" t="s">
        <v>13</v>
      </c>
      <c r="P287" s="6">
        <f t="shared" ca="1" si="84"/>
        <v>0</v>
      </c>
      <c r="Q287" s="3" t="s">
        <v>14</v>
      </c>
      <c r="R287" s="3" t="str">
        <f t="shared" ca="1" si="78"/>
        <v>Fatigue corrosion was found with 0 % degradation of  Evaporator on 0 % of surface area</v>
      </c>
      <c r="S287">
        <f t="shared" ca="1" si="79"/>
        <v>0</v>
      </c>
      <c r="T287">
        <f t="shared" ca="1" si="80"/>
        <v>1</v>
      </c>
      <c r="U287" t="str">
        <f t="shared" ca="1" si="81"/>
        <v>Low</v>
      </c>
      <c r="V287" s="1">
        <f t="shared" ca="1" si="82"/>
        <v>45134</v>
      </c>
    </row>
    <row r="288" spans="2:22" x14ac:dyDescent="0.35">
      <c r="B288" s="1">
        <f t="shared" ca="1" si="68"/>
        <v>37077</v>
      </c>
      <c r="C288" s="1">
        <f t="shared" ca="1" si="69"/>
        <v>44050</v>
      </c>
      <c r="D288" s="2">
        <f t="shared" ca="1" si="70"/>
        <v>7</v>
      </c>
      <c r="E288" s="1" t="str">
        <f t="shared" ca="1" si="71"/>
        <v>Centrifugal Compressor</v>
      </c>
      <c r="F288" s="2">
        <f t="shared" ca="1" si="72"/>
        <v>3</v>
      </c>
      <c r="G288" t="str">
        <f t="shared" ca="1" si="73"/>
        <v>High Corrosion</v>
      </c>
      <c r="H288" s="1">
        <f t="shared" ca="1" si="74"/>
        <v>41130</v>
      </c>
      <c r="I288" t="str">
        <f t="shared" ca="1" si="75"/>
        <v>Retrofitment</v>
      </c>
      <c r="J288">
        <f t="shared" ca="1" si="76"/>
        <v>4</v>
      </c>
      <c r="K288" t="str">
        <f t="shared" ca="1" si="77"/>
        <v>Erosion</v>
      </c>
      <c r="L288" t="s">
        <v>11</v>
      </c>
      <c r="M288" s="6">
        <f t="shared" ca="1" si="83"/>
        <v>29</v>
      </c>
      <c r="N288" s="3" t="s">
        <v>12</v>
      </c>
      <c r="O288" s="3" t="s">
        <v>13</v>
      </c>
      <c r="P288" s="6">
        <f t="shared" ca="1" si="84"/>
        <v>35</v>
      </c>
      <c r="Q288" s="3" t="s">
        <v>14</v>
      </c>
      <c r="R288" s="3" t="str">
        <f t="shared" ca="1" si="78"/>
        <v>Erosion corrosion was found with 29 % degradation of  Centrifugal Compressor on 35 % of surface area</v>
      </c>
      <c r="S288">
        <f t="shared" ca="1" si="79"/>
        <v>74</v>
      </c>
      <c r="T288">
        <f t="shared" ca="1" si="80"/>
        <v>1</v>
      </c>
      <c r="U288" t="str">
        <f t="shared" ca="1" si="81"/>
        <v>Low</v>
      </c>
      <c r="V288" s="1">
        <f t="shared" ca="1" si="82"/>
        <v>45189</v>
      </c>
    </row>
    <row r="289" spans="2:22" x14ac:dyDescent="0.35">
      <c r="B289" s="1">
        <f t="shared" ca="1" si="68"/>
        <v>36281</v>
      </c>
      <c r="C289" s="1">
        <f t="shared" ca="1" si="69"/>
        <v>45060</v>
      </c>
      <c r="D289" s="2">
        <f t="shared" ca="1" si="70"/>
        <v>3</v>
      </c>
      <c r="E289" s="1" t="str">
        <f t="shared" ca="1" si="71"/>
        <v>Gate Valve</v>
      </c>
      <c r="F289" s="2">
        <f t="shared" ca="1" si="72"/>
        <v>3</v>
      </c>
      <c r="G289" t="str">
        <f t="shared" ca="1" si="73"/>
        <v>High Corrosion</v>
      </c>
      <c r="H289" s="1">
        <f t="shared" ca="1" si="74"/>
        <v>42445</v>
      </c>
      <c r="I289" t="str">
        <f t="shared" ca="1" si="75"/>
        <v>Retrofitment</v>
      </c>
      <c r="J289">
        <f t="shared" ca="1" si="76"/>
        <v>2</v>
      </c>
      <c r="K289" t="str">
        <f t="shared" ca="1" si="77"/>
        <v>Pitting</v>
      </c>
      <c r="L289" t="s">
        <v>11</v>
      </c>
      <c r="M289" s="6">
        <f t="shared" ca="1" si="83"/>
        <v>29</v>
      </c>
      <c r="N289" s="3" t="s">
        <v>12</v>
      </c>
      <c r="O289" s="3" t="s">
        <v>13</v>
      </c>
      <c r="P289" s="6">
        <f t="shared" ca="1" si="84"/>
        <v>35</v>
      </c>
      <c r="Q289" s="3" t="s">
        <v>14</v>
      </c>
      <c r="R289" s="3" t="str">
        <f t="shared" ca="1" si="78"/>
        <v>Pitting corrosion was found with 29 % degradation of  Gate Valve on 35 % of surface area</v>
      </c>
      <c r="S289">
        <f t="shared" ca="1" si="79"/>
        <v>36</v>
      </c>
      <c r="T289">
        <f t="shared" ca="1" si="80"/>
        <v>2</v>
      </c>
      <c r="U289" t="str">
        <f t="shared" ca="1" si="81"/>
        <v>Medium</v>
      </c>
      <c r="V289" s="1">
        <f t="shared" ca="1" si="82"/>
        <v>45204</v>
      </c>
    </row>
    <row r="290" spans="2:22" x14ac:dyDescent="0.35">
      <c r="B290" s="1">
        <f t="shared" ca="1" si="68"/>
        <v>37088</v>
      </c>
      <c r="C290" s="1">
        <f t="shared" ca="1" si="69"/>
        <v>45035</v>
      </c>
      <c r="D290" s="2">
        <f t="shared" ca="1" si="70"/>
        <v>6</v>
      </c>
      <c r="E290" s="1" t="str">
        <f t="shared" ca="1" si="71"/>
        <v>Watertube Boiler</v>
      </c>
      <c r="F290" s="2">
        <f t="shared" ca="1" si="72"/>
        <v>2</v>
      </c>
      <c r="G290" t="str">
        <f t="shared" ca="1" si="73"/>
        <v>No Issue seen</v>
      </c>
      <c r="H290" s="1">
        <f t="shared" ca="1" si="74"/>
        <v>42455</v>
      </c>
      <c r="I290" t="str">
        <f t="shared" ca="1" si="75"/>
        <v>NA</v>
      </c>
      <c r="J290">
        <f t="shared" ca="1" si="76"/>
        <v>1</v>
      </c>
      <c r="K290" t="str">
        <f t="shared" ca="1" si="77"/>
        <v>Atmospheric</v>
      </c>
      <c r="L290" t="s">
        <v>11</v>
      </c>
      <c r="M290" s="6" t="str">
        <f t="shared" ca="1" si="83"/>
        <v>0</v>
      </c>
      <c r="N290" s="3" t="s">
        <v>12</v>
      </c>
      <c r="O290" s="3" t="s">
        <v>13</v>
      </c>
      <c r="P290" s="6">
        <f t="shared" ca="1" si="84"/>
        <v>0</v>
      </c>
      <c r="Q290" s="3" t="s">
        <v>14</v>
      </c>
      <c r="R290" s="3" t="str">
        <f t="shared" ca="1" si="78"/>
        <v>Atmospheric corrosion was found with 0 % degradation of  Watertube Boiler on 0 % of surface area</v>
      </c>
      <c r="S290">
        <f t="shared" ca="1" si="79"/>
        <v>0</v>
      </c>
      <c r="T290">
        <f t="shared" ca="1" si="80"/>
        <v>3</v>
      </c>
      <c r="U290" t="str">
        <f t="shared" ca="1" si="81"/>
        <v>High</v>
      </c>
      <c r="V290" s="1">
        <f t="shared" ca="1" si="82"/>
        <v>45147</v>
      </c>
    </row>
    <row r="291" spans="2:22" x14ac:dyDescent="0.35">
      <c r="B291" s="1">
        <f t="shared" ca="1" si="68"/>
        <v>36767</v>
      </c>
      <c r="C291" s="1">
        <f t="shared" ca="1" si="69"/>
        <v>44487</v>
      </c>
      <c r="D291" s="2">
        <f t="shared" ca="1" si="70"/>
        <v>19</v>
      </c>
      <c r="E291" s="1" t="str">
        <f t="shared" ca="1" si="71"/>
        <v>Evaporator</v>
      </c>
      <c r="F291" s="2">
        <f t="shared" ca="1" si="72"/>
        <v>5</v>
      </c>
      <c r="G291" t="str">
        <f t="shared" ca="1" si="73"/>
        <v>NA</v>
      </c>
      <c r="H291" s="1">
        <f t="shared" ca="1" si="74"/>
        <v>39139</v>
      </c>
      <c r="I291" t="str">
        <f t="shared" ca="1" si="75"/>
        <v>NA</v>
      </c>
      <c r="J291">
        <f t="shared" ca="1" si="76"/>
        <v>1</v>
      </c>
      <c r="K291" t="str">
        <f t="shared" ca="1" si="77"/>
        <v>Atmospheric</v>
      </c>
      <c r="L291" t="s">
        <v>11</v>
      </c>
      <c r="M291" s="6" t="str">
        <f t="shared" ca="1" si="83"/>
        <v>0</v>
      </c>
      <c r="N291" s="3" t="s">
        <v>12</v>
      </c>
      <c r="O291" s="3" t="s">
        <v>13</v>
      </c>
      <c r="P291" s="6">
        <f t="shared" ca="1" si="84"/>
        <v>0</v>
      </c>
      <c r="Q291" s="3" t="s">
        <v>14</v>
      </c>
      <c r="R291" s="3" t="str">
        <f t="shared" ca="1" si="78"/>
        <v>Atmospheric corrosion was found with 0 % degradation of  Evaporator on 0 % of surface area</v>
      </c>
      <c r="S291">
        <f t="shared" ca="1" si="79"/>
        <v>363</v>
      </c>
      <c r="T291">
        <f t="shared" ca="1" si="80"/>
        <v>3</v>
      </c>
      <c r="U291" t="str">
        <f t="shared" ca="1" si="81"/>
        <v>High</v>
      </c>
      <c r="V291" s="1">
        <f t="shared" ca="1" si="82"/>
        <v>45151</v>
      </c>
    </row>
    <row r="292" spans="2:22" x14ac:dyDescent="0.35">
      <c r="B292" s="1">
        <f t="shared" ca="1" si="68"/>
        <v>36947</v>
      </c>
      <c r="C292" s="1">
        <f t="shared" ca="1" si="69"/>
        <v>43836</v>
      </c>
      <c r="D292" s="2">
        <f t="shared" ca="1" si="70"/>
        <v>6</v>
      </c>
      <c r="E292" s="1" t="str">
        <f t="shared" ca="1" si="71"/>
        <v>Watertube Boiler</v>
      </c>
      <c r="F292" s="2">
        <f t="shared" ca="1" si="72"/>
        <v>3</v>
      </c>
      <c r="G292" t="str">
        <f t="shared" ca="1" si="73"/>
        <v>High Corrosion</v>
      </c>
      <c r="H292" s="1">
        <f t="shared" ca="1" si="74"/>
        <v>41893</v>
      </c>
      <c r="I292" t="str">
        <f t="shared" ca="1" si="75"/>
        <v>Retrofitment</v>
      </c>
      <c r="J292">
        <f t="shared" ca="1" si="76"/>
        <v>2</v>
      </c>
      <c r="K292" t="str">
        <f t="shared" ca="1" si="77"/>
        <v>Pitting</v>
      </c>
      <c r="L292" t="s">
        <v>11</v>
      </c>
      <c r="M292" s="6">
        <f t="shared" ca="1" si="83"/>
        <v>26</v>
      </c>
      <c r="N292" s="3" t="s">
        <v>12</v>
      </c>
      <c r="O292" s="3" t="s">
        <v>13</v>
      </c>
      <c r="P292" s="6">
        <f t="shared" ca="1" si="84"/>
        <v>36</v>
      </c>
      <c r="Q292" s="3" t="s">
        <v>14</v>
      </c>
      <c r="R292" s="3" t="str">
        <f t="shared" ca="1" si="78"/>
        <v>Pitting corrosion was found with 26 % degradation of  Watertube Boiler on 36 % of surface area</v>
      </c>
      <c r="S292">
        <f t="shared" ca="1" si="79"/>
        <v>52</v>
      </c>
      <c r="T292">
        <f t="shared" ca="1" si="80"/>
        <v>2</v>
      </c>
      <c r="U292" t="str">
        <f t="shared" ca="1" si="81"/>
        <v>Medium</v>
      </c>
      <c r="V292" s="1">
        <f t="shared" ca="1" si="82"/>
        <v>45162</v>
      </c>
    </row>
    <row r="293" spans="2:22" x14ac:dyDescent="0.35">
      <c r="B293" s="1">
        <f t="shared" ca="1" si="68"/>
        <v>36489</v>
      </c>
      <c r="C293" s="1">
        <f t="shared" ca="1" si="69"/>
        <v>44011</v>
      </c>
      <c r="D293" s="2">
        <f t="shared" ca="1" si="70"/>
        <v>16</v>
      </c>
      <c r="E293" s="1" t="str">
        <f t="shared" ca="1" si="71"/>
        <v>Finned Tube Heat Exchanger</v>
      </c>
      <c r="F293" s="2">
        <f t="shared" ca="1" si="72"/>
        <v>4</v>
      </c>
      <c r="G293" t="str">
        <f t="shared" ca="1" si="73"/>
        <v>Equipment deformation Seen</v>
      </c>
      <c r="H293" s="1">
        <f t="shared" ca="1" si="74"/>
        <v>39646</v>
      </c>
      <c r="I293" t="str">
        <f t="shared" ca="1" si="75"/>
        <v>Replacement</v>
      </c>
      <c r="J293">
        <f t="shared" ca="1" si="76"/>
        <v>2</v>
      </c>
      <c r="K293" t="str">
        <f t="shared" ca="1" si="77"/>
        <v>Pitting</v>
      </c>
      <c r="L293" t="s">
        <v>11</v>
      </c>
      <c r="M293" s="6">
        <f t="shared" ca="1" si="83"/>
        <v>51</v>
      </c>
      <c r="N293" s="3" t="s">
        <v>12</v>
      </c>
      <c r="O293" s="3" t="s">
        <v>13</v>
      </c>
      <c r="P293" s="6">
        <f t="shared" ca="1" si="84"/>
        <v>47</v>
      </c>
      <c r="Q293" s="3" t="s">
        <v>14</v>
      </c>
      <c r="R293" s="3" t="str">
        <f t="shared" ca="1" si="78"/>
        <v>Pitting corrosion was found with 51 % degradation of  Finned Tube Heat Exchanger on 47 % of surface area</v>
      </c>
      <c r="S293">
        <f t="shared" ca="1" si="79"/>
        <v>154</v>
      </c>
      <c r="T293">
        <f t="shared" ca="1" si="80"/>
        <v>1</v>
      </c>
      <c r="U293" t="str">
        <f t="shared" ca="1" si="81"/>
        <v>Low</v>
      </c>
      <c r="V293" s="1">
        <f t="shared" ca="1" si="82"/>
        <v>45155</v>
      </c>
    </row>
    <row r="294" spans="2:22" x14ac:dyDescent="0.35">
      <c r="B294" s="1">
        <f t="shared" ca="1" si="68"/>
        <v>36851</v>
      </c>
      <c r="C294" s="1">
        <f t="shared" ca="1" si="69"/>
        <v>45036</v>
      </c>
      <c r="D294" s="2">
        <f t="shared" ca="1" si="70"/>
        <v>12</v>
      </c>
      <c r="E294" s="1" t="str">
        <f t="shared" ca="1" si="71"/>
        <v>Storage Tank 3000 bbl</v>
      </c>
      <c r="F294" s="2">
        <f t="shared" ca="1" si="72"/>
        <v>4</v>
      </c>
      <c r="G294" t="str">
        <f t="shared" ca="1" si="73"/>
        <v>Equipment deformation Seen</v>
      </c>
      <c r="H294" s="1">
        <f t="shared" ca="1" si="74"/>
        <v>39759</v>
      </c>
      <c r="I294" t="str">
        <f t="shared" ca="1" si="75"/>
        <v>Replacement</v>
      </c>
      <c r="J294">
        <f t="shared" ca="1" si="76"/>
        <v>3</v>
      </c>
      <c r="K294" t="str">
        <f t="shared" ca="1" si="77"/>
        <v>Stress</v>
      </c>
      <c r="L294" t="s">
        <v>11</v>
      </c>
      <c r="M294" s="6">
        <f t="shared" ca="1" si="83"/>
        <v>46</v>
      </c>
      <c r="N294" s="3" t="s">
        <v>12</v>
      </c>
      <c r="O294" s="3" t="s">
        <v>13</v>
      </c>
      <c r="P294" s="6">
        <f t="shared" ca="1" si="84"/>
        <v>48</v>
      </c>
      <c r="Q294" s="3" t="s">
        <v>14</v>
      </c>
      <c r="R294" s="3" t="str">
        <f t="shared" ca="1" si="78"/>
        <v>Stress corrosion was found with 46 % degradation of  Storage Tank 3000 bbl on 48 % of surface area</v>
      </c>
      <c r="S294">
        <f t="shared" ca="1" si="79"/>
        <v>130</v>
      </c>
      <c r="T294">
        <f t="shared" ca="1" si="80"/>
        <v>3</v>
      </c>
      <c r="U294" t="str">
        <f t="shared" ca="1" si="81"/>
        <v>High</v>
      </c>
      <c r="V294" s="1">
        <f t="shared" ca="1" si="82"/>
        <v>45183</v>
      </c>
    </row>
    <row r="295" spans="2:22" x14ac:dyDescent="0.35">
      <c r="B295" s="1">
        <f t="shared" ca="1" si="68"/>
        <v>36973</v>
      </c>
      <c r="C295" s="1">
        <f t="shared" ca="1" si="69"/>
        <v>43525</v>
      </c>
      <c r="D295" s="2">
        <f t="shared" ca="1" si="70"/>
        <v>5</v>
      </c>
      <c r="E295" s="1" t="str">
        <f t="shared" ca="1" si="71"/>
        <v>Firetube Boiler</v>
      </c>
      <c r="F295" s="2">
        <f t="shared" ca="1" si="72"/>
        <v>3</v>
      </c>
      <c r="G295" t="str">
        <f t="shared" ca="1" si="73"/>
        <v>High Corrosion</v>
      </c>
      <c r="H295" s="1">
        <f t="shared" ca="1" si="74"/>
        <v>39744</v>
      </c>
      <c r="I295" t="str">
        <f t="shared" ca="1" si="75"/>
        <v>Retrofitment</v>
      </c>
      <c r="J295">
        <f t="shared" ca="1" si="76"/>
        <v>1</v>
      </c>
      <c r="K295" t="str">
        <f t="shared" ca="1" si="77"/>
        <v>Atmospheric</v>
      </c>
      <c r="L295" t="s">
        <v>11</v>
      </c>
      <c r="M295" s="6">
        <f t="shared" ca="1" si="83"/>
        <v>29</v>
      </c>
      <c r="N295" s="3" t="s">
        <v>12</v>
      </c>
      <c r="O295" s="3" t="s">
        <v>13</v>
      </c>
      <c r="P295" s="6">
        <f t="shared" ca="1" si="84"/>
        <v>22</v>
      </c>
      <c r="Q295" s="3" t="s">
        <v>14</v>
      </c>
      <c r="R295" s="3" t="str">
        <f t="shared" ca="1" si="78"/>
        <v>Atmospheric corrosion was found with 29 % degradation of  Firetube Boiler on 22 % of surface area</v>
      </c>
      <c r="S295">
        <f t="shared" ca="1" si="79"/>
        <v>88</v>
      </c>
      <c r="T295">
        <f t="shared" ca="1" si="80"/>
        <v>2</v>
      </c>
      <c r="U295" t="str">
        <f t="shared" ca="1" si="81"/>
        <v>Medium</v>
      </c>
      <c r="V295" s="1">
        <f t="shared" ca="1" si="82"/>
        <v>45171</v>
      </c>
    </row>
    <row r="296" spans="2:22" x14ac:dyDescent="0.35">
      <c r="B296" s="1">
        <f t="shared" ca="1" si="68"/>
        <v>36411</v>
      </c>
      <c r="C296" s="1">
        <f t="shared" ca="1" si="69"/>
        <v>44625</v>
      </c>
      <c r="D296" s="2">
        <f t="shared" ca="1" si="70"/>
        <v>14</v>
      </c>
      <c r="E296" s="1" t="str">
        <f t="shared" ca="1" si="71"/>
        <v>Centrifugal Pump</v>
      </c>
      <c r="F296" s="2">
        <f t="shared" ca="1" si="72"/>
        <v>4</v>
      </c>
      <c r="G296" t="str">
        <f t="shared" ca="1" si="73"/>
        <v>Equipment deformation Seen</v>
      </c>
      <c r="H296" s="1">
        <f t="shared" ca="1" si="74"/>
        <v>42148</v>
      </c>
      <c r="I296" t="str">
        <f t="shared" ca="1" si="75"/>
        <v>Replacement</v>
      </c>
      <c r="J296">
        <f t="shared" ca="1" si="76"/>
        <v>3</v>
      </c>
      <c r="K296" t="str">
        <f t="shared" ca="1" si="77"/>
        <v>Stress</v>
      </c>
      <c r="L296" t="s">
        <v>11</v>
      </c>
      <c r="M296" s="6">
        <f t="shared" ca="1" si="83"/>
        <v>41</v>
      </c>
      <c r="N296" s="3" t="s">
        <v>12</v>
      </c>
      <c r="O296" s="3" t="s">
        <v>13</v>
      </c>
      <c r="P296" s="6">
        <f t="shared" ca="1" si="84"/>
        <v>60</v>
      </c>
      <c r="Q296" s="3" t="s">
        <v>14</v>
      </c>
      <c r="R296" s="3" t="str">
        <f t="shared" ca="1" si="78"/>
        <v>Stress corrosion was found with 41 % degradation of  Centrifugal Pump on 60 % of surface area</v>
      </c>
      <c r="S296">
        <f t="shared" ca="1" si="79"/>
        <v>584</v>
      </c>
      <c r="T296">
        <f t="shared" ca="1" si="80"/>
        <v>1</v>
      </c>
      <c r="U296" t="str">
        <f t="shared" ca="1" si="81"/>
        <v>Low</v>
      </c>
      <c r="V296" s="1">
        <f t="shared" ca="1" si="82"/>
        <v>45164</v>
      </c>
    </row>
    <row r="297" spans="2:22" x14ac:dyDescent="0.35">
      <c r="B297" s="1">
        <f t="shared" ca="1" si="68"/>
        <v>36446</v>
      </c>
      <c r="C297" s="1">
        <f t="shared" ca="1" si="69"/>
        <v>43654</v>
      </c>
      <c r="D297" s="2">
        <f t="shared" ca="1" si="70"/>
        <v>7</v>
      </c>
      <c r="E297" s="1" t="str">
        <f t="shared" ca="1" si="71"/>
        <v>Centrifugal Compressor</v>
      </c>
      <c r="F297" s="2">
        <f t="shared" ca="1" si="72"/>
        <v>5</v>
      </c>
      <c r="G297" t="str">
        <f t="shared" ca="1" si="73"/>
        <v>NA</v>
      </c>
      <c r="H297" s="1">
        <f t="shared" ca="1" si="74"/>
        <v>40076</v>
      </c>
      <c r="I297" t="str">
        <f t="shared" ca="1" si="75"/>
        <v>NA</v>
      </c>
      <c r="J297">
        <f t="shared" ca="1" si="76"/>
        <v>2</v>
      </c>
      <c r="K297" t="str">
        <f t="shared" ca="1" si="77"/>
        <v>Pitting</v>
      </c>
      <c r="L297" t="s">
        <v>11</v>
      </c>
      <c r="M297" s="6" t="str">
        <f t="shared" ca="1" si="83"/>
        <v>0</v>
      </c>
      <c r="N297" s="3" t="s">
        <v>12</v>
      </c>
      <c r="O297" s="3" t="s">
        <v>13</v>
      </c>
      <c r="P297" s="6">
        <f t="shared" ca="1" si="84"/>
        <v>0</v>
      </c>
      <c r="Q297" s="3" t="s">
        <v>14</v>
      </c>
      <c r="R297" s="3" t="str">
        <f t="shared" ca="1" si="78"/>
        <v>Pitting corrosion was found with 0 % degradation of  Centrifugal Compressor on 0 % of surface area</v>
      </c>
      <c r="S297">
        <f t="shared" ca="1" si="79"/>
        <v>243</v>
      </c>
      <c r="T297">
        <f t="shared" ca="1" si="80"/>
        <v>3</v>
      </c>
      <c r="U297" t="str">
        <f t="shared" ca="1" si="81"/>
        <v>High</v>
      </c>
      <c r="V297" s="1">
        <f t="shared" ca="1" si="82"/>
        <v>45202</v>
      </c>
    </row>
    <row r="298" spans="2:22" x14ac:dyDescent="0.35">
      <c r="B298" s="1">
        <f t="shared" ca="1" si="68"/>
        <v>36640</v>
      </c>
      <c r="C298" s="1">
        <f t="shared" ca="1" si="69"/>
        <v>43433</v>
      </c>
      <c r="D298" s="2">
        <f t="shared" ca="1" si="70"/>
        <v>3</v>
      </c>
      <c r="E298" s="1" t="str">
        <f t="shared" ca="1" si="71"/>
        <v>Gate Valve</v>
      </c>
      <c r="F298" s="2">
        <f t="shared" ca="1" si="72"/>
        <v>1</v>
      </c>
      <c r="G298" t="str">
        <f t="shared" ca="1" si="73"/>
        <v>Sign of Corrosion</v>
      </c>
      <c r="H298" s="1">
        <f t="shared" ca="1" si="74"/>
        <v>42722</v>
      </c>
      <c r="I298" t="str">
        <f t="shared" ca="1" si="75"/>
        <v>Maintenance</v>
      </c>
      <c r="J298">
        <f t="shared" ca="1" si="76"/>
        <v>2</v>
      </c>
      <c r="K298" t="str">
        <f t="shared" ca="1" si="77"/>
        <v>Pitting</v>
      </c>
      <c r="L298" t="s">
        <v>11</v>
      </c>
      <c r="M298" s="6">
        <f t="shared" ca="1" si="83"/>
        <v>13</v>
      </c>
      <c r="N298" s="3" t="s">
        <v>12</v>
      </c>
      <c r="O298" s="3" t="s">
        <v>13</v>
      </c>
      <c r="P298" s="6">
        <f t="shared" ca="1" si="84"/>
        <v>17</v>
      </c>
      <c r="Q298" s="3" t="s">
        <v>14</v>
      </c>
      <c r="R298" s="3" t="str">
        <f t="shared" ca="1" si="78"/>
        <v>Pitting corrosion was found with 13 % degradation of  Gate Valve on 17 % of surface area</v>
      </c>
      <c r="S298">
        <f t="shared" ca="1" si="79"/>
        <v>10</v>
      </c>
      <c r="T298">
        <f t="shared" ca="1" si="80"/>
        <v>3</v>
      </c>
      <c r="U298" t="str">
        <f t="shared" ca="1" si="81"/>
        <v>High</v>
      </c>
      <c r="V298" s="1">
        <f t="shared" ca="1" si="82"/>
        <v>45195</v>
      </c>
    </row>
    <row r="299" spans="2:22" x14ac:dyDescent="0.35">
      <c r="B299" s="1">
        <f t="shared" ca="1" si="68"/>
        <v>36692</v>
      </c>
      <c r="C299" s="1">
        <f t="shared" ca="1" si="69"/>
        <v>44127</v>
      </c>
      <c r="D299" s="2">
        <f t="shared" ca="1" si="70"/>
        <v>4</v>
      </c>
      <c r="E299" s="1" t="str">
        <f t="shared" ca="1" si="71"/>
        <v>Check Valve</v>
      </c>
      <c r="F299" s="2">
        <f t="shared" ca="1" si="72"/>
        <v>2</v>
      </c>
      <c r="G299" t="str">
        <f t="shared" ca="1" si="73"/>
        <v>No Issue seen</v>
      </c>
      <c r="H299" s="1">
        <f t="shared" ca="1" si="74"/>
        <v>41536</v>
      </c>
      <c r="I299" t="str">
        <f t="shared" ca="1" si="75"/>
        <v>NA</v>
      </c>
      <c r="J299">
        <f t="shared" ca="1" si="76"/>
        <v>5</v>
      </c>
      <c r="K299" t="str">
        <f t="shared" ca="1" si="77"/>
        <v>Fatigue</v>
      </c>
      <c r="L299" t="s">
        <v>11</v>
      </c>
      <c r="M299" s="6" t="str">
        <f t="shared" ca="1" si="83"/>
        <v>0</v>
      </c>
      <c r="N299" s="3" t="s">
        <v>12</v>
      </c>
      <c r="O299" s="3" t="s">
        <v>13</v>
      </c>
      <c r="P299" s="6">
        <f t="shared" ca="1" si="84"/>
        <v>0</v>
      </c>
      <c r="Q299" s="3" t="s">
        <v>14</v>
      </c>
      <c r="R299" s="3" t="str">
        <f t="shared" ca="1" si="78"/>
        <v>Fatigue corrosion was found with 0 % degradation of  Check Valve on 0 % of surface area</v>
      </c>
      <c r="S299">
        <f t="shared" ca="1" si="79"/>
        <v>0</v>
      </c>
      <c r="T299">
        <f t="shared" ca="1" si="80"/>
        <v>3</v>
      </c>
      <c r="U299" t="str">
        <f t="shared" ca="1" si="81"/>
        <v>High</v>
      </c>
      <c r="V299" s="1">
        <f t="shared" ca="1" si="82"/>
        <v>45205</v>
      </c>
    </row>
    <row r="300" spans="2:22" x14ac:dyDescent="0.35">
      <c r="B300" s="1">
        <f t="shared" ca="1" si="68"/>
        <v>36233</v>
      </c>
      <c r="C300" s="1">
        <f t="shared" ca="1" si="69"/>
        <v>44848</v>
      </c>
      <c r="D300" s="2">
        <f t="shared" ca="1" si="70"/>
        <v>2</v>
      </c>
      <c r="E300" s="1" t="str">
        <f t="shared" ca="1" si="71"/>
        <v>4 inch pipe</v>
      </c>
      <c r="F300" s="2">
        <f t="shared" ca="1" si="72"/>
        <v>2</v>
      </c>
      <c r="G300" t="str">
        <f t="shared" ca="1" si="73"/>
        <v>No Issue seen</v>
      </c>
      <c r="H300" s="1">
        <f t="shared" ca="1" si="74"/>
        <v>40661</v>
      </c>
      <c r="I300" t="str">
        <f t="shared" ca="1" si="75"/>
        <v>NA</v>
      </c>
      <c r="J300">
        <f t="shared" ca="1" si="76"/>
        <v>2</v>
      </c>
      <c r="K300" t="str">
        <f t="shared" ca="1" si="77"/>
        <v>Pitting</v>
      </c>
      <c r="L300" t="s">
        <v>11</v>
      </c>
      <c r="M300" s="6" t="str">
        <f t="shared" ca="1" si="83"/>
        <v>0</v>
      </c>
      <c r="N300" s="3" t="s">
        <v>12</v>
      </c>
      <c r="O300" s="3" t="s">
        <v>13</v>
      </c>
      <c r="P300" s="6">
        <f t="shared" ca="1" si="84"/>
        <v>0</v>
      </c>
      <c r="Q300" s="3" t="s">
        <v>14</v>
      </c>
      <c r="R300" s="3" t="str">
        <f t="shared" ca="1" si="78"/>
        <v>Pitting corrosion was found with 0 % degradation of  4 inch pipe on 0 % of surface area</v>
      </c>
      <c r="S300">
        <f t="shared" ca="1" si="79"/>
        <v>0</v>
      </c>
      <c r="T300">
        <f t="shared" ca="1" si="80"/>
        <v>2</v>
      </c>
      <c r="U300" t="str">
        <f t="shared" ca="1" si="81"/>
        <v>Medium</v>
      </c>
      <c r="V300" s="1">
        <f t="shared" ca="1" si="82"/>
        <v>45163</v>
      </c>
    </row>
    <row r="301" spans="2:22" x14ac:dyDescent="0.35">
      <c r="B301" s="1">
        <f t="shared" ca="1" si="68"/>
        <v>36627</v>
      </c>
      <c r="C301" s="1">
        <f t="shared" ca="1" si="69"/>
        <v>44704</v>
      </c>
      <c r="D301" s="2">
        <f t="shared" ca="1" si="70"/>
        <v>4</v>
      </c>
      <c r="E301" s="1" t="str">
        <f t="shared" ca="1" si="71"/>
        <v>Check Valve</v>
      </c>
      <c r="F301" s="2">
        <f t="shared" ca="1" si="72"/>
        <v>4</v>
      </c>
      <c r="G301" t="str">
        <f t="shared" ca="1" si="73"/>
        <v>Equipment deformation Seen</v>
      </c>
      <c r="H301" s="1">
        <f t="shared" ca="1" si="74"/>
        <v>42484</v>
      </c>
      <c r="I301" t="str">
        <f t="shared" ca="1" si="75"/>
        <v>Replacement</v>
      </c>
      <c r="J301">
        <f t="shared" ca="1" si="76"/>
        <v>4</v>
      </c>
      <c r="K301" t="str">
        <f t="shared" ca="1" si="77"/>
        <v>Erosion</v>
      </c>
      <c r="L301" t="s">
        <v>11</v>
      </c>
      <c r="M301" s="6">
        <f t="shared" ca="1" si="83"/>
        <v>54</v>
      </c>
      <c r="N301" s="3" t="s">
        <v>12</v>
      </c>
      <c r="O301" s="3" t="s">
        <v>13</v>
      </c>
      <c r="P301" s="6">
        <f t="shared" ca="1" si="84"/>
        <v>48</v>
      </c>
      <c r="Q301" s="3" t="s">
        <v>14</v>
      </c>
      <c r="R301" s="3" t="str">
        <f t="shared" ca="1" si="78"/>
        <v>Erosion corrosion was found with 54 % degradation of  Check Valve on 48 % of surface area</v>
      </c>
      <c r="S301">
        <f t="shared" ca="1" si="79"/>
        <v>156</v>
      </c>
      <c r="T301">
        <f t="shared" ca="1" si="80"/>
        <v>1</v>
      </c>
      <c r="U301" t="str">
        <f t="shared" ca="1" si="81"/>
        <v>Low</v>
      </c>
      <c r="V301" s="1">
        <f t="shared" ca="1" si="82"/>
        <v>45209</v>
      </c>
    </row>
    <row r="302" spans="2:22" x14ac:dyDescent="0.35">
      <c r="B302" s="1">
        <f t="shared" ca="1" si="68"/>
        <v>36560</v>
      </c>
      <c r="C302" s="1">
        <f t="shared" ca="1" si="69"/>
        <v>43591</v>
      </c>
      <c r="D302" s="2">
        <f t="shared" ca="1" si="70"/>
        <v>3</v>
      </c>
      <c r="E302" s="1" t="str">
        <f t="shared" ca="1" si="71"/>
        <v>Gate Valve</v>
      </c>
      <c r="F302" s="2">
        <f t="shared" ca="1" si="72"/>
        <v>3</v>
      </c>
      <c r="G302" t="str">
        <f t="shared" ca="1" si="73"/>
        <v>High Corrosion</v>
      </c>
      <c r="H302" s="1">
        <f t="shared" ca="1" si="74"/>
        <v>39239</v>
      </c>
      <c r="I302" t="str">
        <f t="shared" ca="1" si="75"/>
        <v>Retrofitment</v>
      </c>
      <c r="J302">
        <f t="shared" ca="1" si="76"/>
        <v>4</v>
      </c>
      <c r="K302" t="str">
        <f t="shared" ca="1" si="77"/>
        <v>Erosion</v>
      </c>
      <c r="L302" t="s">
        <v>11</v>
      </c>
      <c r="M302" s="6">
        <f t="shared" ca="1" si="83"/>
        <v>26</v>
      </c>
      <c r="N302" s="3" t="s">
        <v>12</v>
      </c>
      <c r="O302" s="3" t="s">
        <v>13</v>
      </c>
      <c r="P302" s="6">
        <f t="shared" ca="1" si="84"/>
        <v>33</v>
      </c>
      <c r="Q302" s="3" t="s">
        <v>14</v>
      </c>
      <c r="R302" s="3" t="str">
        <f t="shared" ca="1" si="78"/>
        <v>Erosion corrosion was found with 26 % degradation of  Gate Valve on 33 % of surface area</v>
      </c>
      <c r="S302">
        <f t="shared" ca="1" si="79"/>
        <v>40</v>
      </c>
      <c r="T302">
        <f t="shared" ca="1" si="80"/>
        <v>1</v>
      </c>
      <c r="U302" t="str">
        <f t="shared" ca="1" si="81"/>
        <v>Low</v>
      </c>
      <c r="V302" s="1">
        <f t="shared" ca="1" si="82"/>
        <v>45185</v>
      </c>
    </row>
    <row r="303" spans="2:22" x14ac:dyDescent="0.35">
      <c r="B303" s="1">
        <f t="shared" ca="1" si="68"/>
        <v>36711</v>
      </c>
      <c r="C303" s="1">
        <f t="shared" ca="1" si="69"/>
        <v>44505</v>
      </c>
      <c r="D303" s="2">
        <f t="shared" ca="1" si="70"/>
        <v>13</v>
      </c>
      <c r="E303" s="1" t="str">
        <f t="shared" ca="1" si="71"/>
        <v>Storage Tank 10000 bbl</v>
      </c>
      <c r="F303" s="2">
        <f t="shared" ca="1" si="72"/>
        <v>3</v>
      </c>
      <c r="G303" t="str">
        <f t="shared" ca="1" si="73"/>
        <v>High Corrosion</v>
      </c>
      <c r="H303" s="1">
        <f t="shared" ca="1" si="74"/>
        <v>40166</v>
      </c>
      <c r="I303" t="str">
        <f t="shared" ca="1" si="75"/>
        <v>Retrofitment</v>
      </c>
      <c r="J303">
        <f t="shared" ca="1" si="76"/>
        <v>5</v>
      </c>
      <c r="K303" t="str">
        <f t="shared" ca="1" si="77"/>
        <v>Fatigue</v>
      </c>
      <c r="L303" t="s">
        <v>11</v>
      </c>
      <c r="M303" s="6">
        <f t="shared" ca="1" si="83"/>
        <v>32</v>
      </c>
      <c r="N303" s="3" t="s">
        <v>12</v>
      </c>
      <c r="O303" s="3" t="s">
        <v>13</v>
      </c>
      <c r="P303" s="6">
        <f t="shared" ca="1" si="84"/>
        <v>34</v>
      </c>
      <c r="Q303" s="3" t="s">
        <v>14</v>
      </c>
      <c r="R303" s="3" t="str">
        <f t="shared" ca="1" si="78"/>
        <v>Fatigue corrosion was found with 32 % degradation of  Storage Tank 10000 bbl on 34 % of surface area</v>
      </c>
      <c r="S303">
        <f t="shared" ca="1" si="79"/>
        <v>11</v>
      </c>
      <c r="T303">
        <f t="shared" ca="1" si="80"/>
        <v>3</v>
      </c>
      <c r="U303" t="str">
        <f t="shared" ca="1" si="81"/>
        <v>High</v>
      </c>
      <c r="V303" s="1">
        <f t="shared" ca="1" si="82"/>
        <v>45198</v>
      </c>
    </row>
    <row r="304" spans="2:22" x14ac:dyDescent="0.35">
      <c r="B304" s="1">
        <f t="shared" ca="1" si="68"/>
        <v>36317</v>
      </c>
      <c r="C304" s="1">
        <f t="shared" ca="1" si="69"/>
        <v>43746</v>
      </c>
      <c r="D304" s="2">
        <f t="shared" ca="1" si="70"/>
        <v>2</v>
      </c>
      <c r="E304" s="1" t="str">
        <f t="shared" ca="1" si="71"/>
        <v>4 inch pipe</v>
      </c>
      <c r="F304" s="2">
        <f t="shared" ca="1" si="72"/>
        <v>3</v>
      </c>
      <c r="G304" t="str">
        <f t="shared" ca="1" si="73"/>
        <v>High Corrosion</v>
      </c>
      <c r="H304" s="1">
        <f t="shared" ca="1" si="74"/>
        <v>41961</v>
      </c>
      <c r="I304" t="str">
        <f t="shared" ca="1" si="75"/>
        <v>Retrofitment</v>
      </c>
      <c r="J304">
        <f t="shared" ca="1" si="76"/>
        <v>5</v>
      </c>
      <c r="K304" t="str">
        <f t="shared" ca="1" si="77"/>
        <v>Fatigue</v>
      </c>
      <c r="L304" t="s">
        <v>11</v>
      </c>
      <c r="M304" s="6">
        <f t="shared" ca="1" si="83"/>
        <v>37</v>
      </c>
      <c r="N304" s="3" t="s">
        <v>12</v>
      </c>
      <c r="O304" s="3" t="s">
        <v>13</v>
      </c>
      <c r="P304" s="6">
        <f t="shared" ca="1" si="84"/>
        <v>57</v>
      </c>
      <c r="Q304" s="3" t="s">
        <v>14</v>
      </c>
      <c r="R304" s="3" t="str">
        <f t="shared" ca="1" si="78"/>
        <v>Fatigue corrosion was found with 37 % degradation of  4 inch pipe on 57 % of surface area</v>
      </c>
      <c r="S304">
        <f t="shared" ca="1" si="79"/>
        <v>91</v>
      </c>
      <c r="T304">
        <f t="shared" ca="1" si="80"/>
        <v>3</v>
      </c>
      <c r="U304" t="str">
        <f t="shared" ca="1" si="81"/>
        <v>High</v>
      </c>
      <c r="V304" s="1">
        <f t="shared" ca="1" si="82"/>
        <v>45160</v>
      </c>
    </row>
    <row r="305" spans="2:22" x14ac:dyDescent="0.35">
      <c r="B305" s="1">
        <f t="shared" ca="1" si="68"/>
        <v>36514</v>
      </c>
      <c r="C305" s="1">
        <f t="shared" ca="1" si="69"/>
        <v>43341</v>
      </c>
      <c r="D305" s="2">
        <f t="shared" ca="1" si="70"/>
        <v>11</v>
      </c>
      <c r="E305" s="1" t="str">
        <f t="shared" ca="1" si="71"/>
        <v>Storage Tank 500 bbl</v>
      </c>
      <c r="F305" s="2">
        <f t="shared" ca="1" si="72"/>
        <v>5</v>
      </c>
      <c r="G305" t="str">
        <f t="shared" ca="1" si="73"/>
        <v>NA</v>
      </c>
      <c r="H305" s="1">
        <f t="shared" ca="1" si="74"/>
        <v>41730</v>
      </c>
      <c r="I305" t="str">
        <f t="shared" ca="1" si="75"/>
        <v>NA</v>
      </c>
      <c r="J305">
        <f t="shared" ca="1" si="76"/>
        <v>1</v>
      </c>
      <c r="K305" t="str">
        <f t="shared" ca="1" si="77"/>
        <v>Atmospheric</v>
      </c>
      <c r="L305" t="s">
        <v>11</v>
      </c>
      <c r="M305" s="6" t="str">
        <f t="shared" ca="1" si="83"/>
        <v>0</v>
      </c>
      <c r="N305" s="3" t="s">
        <v>12</v>
      </c>
      <c r="O305" s="3" t="s">
        <v>13</v>
      </c>
      <c r="P305" s="6">
        <f t="shared" ca="1" si="84"/>
        <v>0</v>
      </c>
      <c r="Q305" s="3" t="s">
        <v>14</v>
      </c>
      <c r="R305" s="3" t="str">
        <f t="shared" ca="1" si="78"/>
        <v>Atmospheric corrosion was found with 0 % degradation of  Storage Tank 500 bbl on 0 % of surface area</v>
      </c>
      <c r="S305">
        <f t="shared" ca="1" si="79"/>
        <v>339</v>
      </c>
      <c r="T305">
        <f t="shared" ca="1" si="80"/>
        <v>3</v>
      </c>
      <c r="U305" t="str">
        <f t="shared" ca="1" si="81"/>
        <v>High</v>
      </c>
      <c r="V305" s="1">
        <f t="shared" ca="1" si="82"/>
        <v>45200</v>
      </c>
    </row>
    <row r="306" spans="2:22" x14ac:dyDescent="0.35">
      <c r="B306" s="1">
        <f t="shared" ca="1" si="68"/>
        <v>36566</v>
      </c>
      <c r="C306" s="1">
        <f t="shared" ca="1" si="69"/>
        <v>44183</v>
      </c>
      <c r="D306" s="2">
        <f t="shared" ca="1" si="70"/>
        <v>18</v>
      </c>
      <c r="E306" s="1" t="str">
        <f t="shared" ca="1" si="71"/>
        <v>Plate Heat Exchange</v>
      </c>
      <c r="F306" s="2">
        <f t="shared" ca="1" si="72"/>
        <v>4</v>
      </c>
      <c r="G306" t="str">
        <f t="shared" ca="1" si="73"/>
        <v>Equipment deformation Seen</v>
      </c>
      <c r="H306" s="1">
        <f t="shared" ca="1" si="74"/>
        <v>41573</v>
      </c>
      <c r="I306" t="str">
        <f t="shared" ca="1" si="75"/>
        <v>Replacement</v>
      </c>
      <c r="J306">
        <f t="shared" ca="1" si="76"/>
        <v>5</v>
      </c>
      <c r="K306" t="str">
        <f t="shared" ca="1" si="77"/>
        <v>Fatigue</v>
      </c>
      <c r="L306" t="s">
        <v>11</v>
      </c>
      <c r="M306" s="6">
        <f t="shared" ca="1" si="83"/>
        <v>47</v>
      </c>
      <c r="N306" s="3" t="s">
        <v>12</v>
      </c>
      <c r="O306" s="3" t="s">
        <v>13</v>
      </c>
      <c r="P306" s="6">
        <f t="shared" ca="1" si="84"/>
        <v>50</v>
      </c>
      <c r="Q306" s="3" t="s">
        <v>14</v>
      </c>
      <c r="R306" s="3" t="str">
        <f t="shared" ca="1" si="78"/>
        <v>Fatigue corrosion was found with 47 % degradation of  Plate Heat Exchange on 50 % of surface area</v>
      </c>
      <c r="S306">
        <f t="shared" ca="1" si="79"/>
        <v>117</v>
      </c>
      <c r="T306">
        <f t="shared" ca="1" si="80"/>
        <v>3</v>
      </c>
      <c r="U306" t="str">
        <f t="shared" ca="1" si="81"/>
        <v>High</v>
      </c>
      <c r="V306" s="1">
        <f t="shared" ca="1" si="82"/>
        <v>45153</v>
      </c>
    </row>
    <row r="307" spans="2:22" x14ac:dyDescent="0.35">
      <c r="B307" s="1">
        <f t="shared" ca="1" si="68"/>
        <v>36754</v>
      </c>
      <c r="C307" s="1">
        <f t="shared" ca="1" si="69"/>
        <v>44428</v>
      </c>
      <c r="D307" s="2">
        <f t="shared" ca="1" si="70"/>
        <v>11</v>
      </c>
      <c r="E307" s="1" t="str">
        <f t="shared" ca="1" si="71"/>
        <v>Storage Tank 500 bbl</v>
      </c>
      <c r="F307" s="2">
        <f t="shared" ca="1" si="72"/>
        <v>2</v>
      </c>
      <c r="G307" t="str">
        <f t="shared" ca="1" si="73"/>
        <v>No Issue seen</v>
      </c>
      <c r="H307" s="1">
        <f t="shared" ca="1" si="74"/>
        <v>39913</v>
      </c>
      <c r="I307" t="str">
        <f t="shared" ca="1" si="75"/>
        <v>NA</v>
      </c>
      <c r="J307">
        <f t="shared" ca="1" si="76"/>
        <v>3</v>
      </c>
      <c r="K307" t="str">
        <f t="shared" ca="1" si="77"/>
        <v>Stress</v>
      </c>
      <c r="L307" t="s">
        <v>11</v>
      </c>
      <c r="M307" s="6" t="str">
        <f t="shared" ca="1" si="83"/>
        <v>0</v>
      </c>
      <c r="N307" s="3" t="s">
        <v>12</v>
      </c>
      <c r="O307" s="3" t="s">
        <v>13</v>
      </c>
      <c r="P307" s="6">
        <f t="shared" ca="1" si="84"/>
        <v>0</v>
      </c>
      <c r="Q307" s="3" t="s">
        <v>14</v>
      </c>
      <c r="R307" s="3" t="str">
        <f t="shared" ca="1" si="78"/>
        <v>Stress corrosion was found with 0 % degradation of  Storage Tank 500 bbl on 0 % of surface area</v>
      </c>
      <c r="S307">
        <f t="shared" ca="1" si="79"/>
        <v>0</v>
      </c>
      <c r="T307">
        <f t="shared" ca="1" si="80"/>
        <v>1</v>
      </c>
      <c r="U307" t="str">
        <f t="shared" ca="1" si="81"/>
        <v>Low</v>
      </c>
      <c r="V307" s="1">
        <f t="shared" ca="1" si="82"/>
        <v>45210</v>
      </c>
    </row>
    <row r="308" spans="2:22" x14ac:dyDescent="0.35">
      <c r="B308" s="1">
        <f t="shared" ca="1" si="68"/>
        <v>36132</v>
      </c>
      <c r="C308" s="1">
        <f t="shared" ca="1" si="69"/>
        <v>44291</v>
      </c>
      <c r="D308" s="2">
        <f t="shared" ca="1" si="70"/>
        <v>6</v>
      </c>
      <c r="E308" s="1" t="str">
        <f t="shared" ca="1" si="71"/>
        <v>Watertube Boiler</v>
      </c>
      <c r="F308" s="2">
        <f t="shared" ca="1" si="72"/>
        <v>5</v>
      </c>
      <c r="G308" t="str">
        <f t="shared" ca="1" si="73"/>
        <v>NA</v>
      </c>
      <c r="H308" s="1">
        <f t="shared" ca="1" si="74"/>
        <v>41627</v>
      </c>
      <c r="I308" t="str">
        <f t="shared" ca="1" si="75"/>
        <v>NA</v>
      </c>
      <c r="J308">
        <f t="shared" ca="1" si="76"/>
        <v>4</v>
      </c>
      <c r="K308" t="str">
        <f t="shared" ca="1" si="77"/>
        <v>Erosion</v>
      </c>
      <c r="L308" t="s">
        <v>11</v>
      </c>
      <c r="M308" s="6" t="str">
        <f t="shared" ca="1" si="83"/>
        <v>0</v>
      </c>
      <c r="N308" s="3" t="s">
        <v>12</v>
      </c>
      <c r="O308" s="3" t="s">
        <v>13</v>
      </c>
      <c r="P308" s="6">
        <f t="shared" ca="1" si="84"/>
        <v>0</v>
      </c>
      <c r="Q308" s="3" t="s">
        <v>14</v>
      </c>
      <c r="R308" s="3" t="str">
        <f t="shared" ca="1" si="78"/>
        <v>Erosion corrosion was found with 0 % degradation of  Watertube Boiler on 0 % of surface area</v>
      </c>
      <c r="S308">
        <f t="shared" ca="1" si="79"/>
        <v>258</v>
      </c>
      <c r="T308">
        <f t="shared" ca="1" si="80"/>
        <v>2</v>
      </c>
      <c r="U308" t="str">
        <f t="shared" ca="1" si="81"/>
        <v>Medium</v>
      </c>
      <c r="V308" s="1">
        <f t="shared" ca="1" si="82"/>
        <v>45162</v>
      </c>
    </row>
    <row r="309" spans="2:22" x14ac:dyDescent="0.35">
      <c r="B309" s="1">
        <f t="shared" ca="1" si="68"/>
        <v>37070</v>
      </c>
      <c r="C309" s="1">
        <f t="shared" ca="1" si="69"/>
        <v>43575</v>
      </c>
      <c r="D309" s="2">
        <f t="shared" ca="1" si="70"/>
        <v>12</v>
      </c>
      <c r="E309" s="1" t="str">
        <f t="shared" ca="1" si="71"/>
        <v>Storage Tank 3000 bbl</v>
      </c>
      <c r="F309" s="2">
        <f t="shared" ca="1" si="72"/>
        <v>1</v>
      </c>
      <c r="G309" t="str">
        <f t="shared" ca="1" si="73"/>
        <v>Sign of Corrosion</v>
      </c>
      <c r="H309" s="1">
        <f t="shared" ca="1" si="74"/>
        <v>40077</v>
      </c>
      <c r="I309" t="str">
        <f t="shared" ca="1" si="75"/>
        <v>Maintenance</v>
      </c>
      <c r="J309">
        <f t="shared" ca="1" si="76"/>
        <v>4</v>
      </c>
      <c r="K309" t="str">
        <f t="shared" ca="1" si="77"/>
        <v>Erosion</v>
      </c>
      <c r="L309" t="s">
        <v>11</v>
      </c>
      <c r="M309" s="6">
        <f t="shared" ca="1" si="83"/>
        <v>15</v>
      </c>
      <c r="N309" s="3" t="s">
        <v>12</v>
      </c>
      <c r="O309" s="3" t="s">
        <v>13</v>
      </c>
      <c r="P309" s="6">
        <f t="shared" ca="1" si="84"/>
        <v>9</v>
      </c>
      <c r="Q309" s="3" t="s">
        <v>14</v>
      </c>
      <c r="R309" s="3" t="str">
        <f t="shared" ca="1" si="78"/>
        <v>Erosion corrosion was found with 15 % degradation of  Storage Tank 3000 bbl on 9 % of surface area</v>
      </c>
      <c r="S309">
        <f t="shared" ca="1" si="79"/>
        <v>4</v>
      </c>
      <c r="T309">
        <f t="shared" ca="1" si="80"/>
        <v>1</v>
      </c>
      <c r="U309" t="str">
        <f t="shared" ca="1" si="81"/>
        <v>Low</v>
      </c>
      <c r="V309" s="1">
        <f t="shared" ca="1" si="82"/>
        <v>45154</v>
      </c>
    </row>
    <row r="310" spans="2:22" x14ac:dyDescent="0.35">
      <c r="B310" s="1">
        <f t="shared" ca="1" si="68"/>
        <v>36509</v>
      </c>
      <c r="C310" s="1">
        <f t="shared" ca="1" si="69"/>
        <v>44758</v>
      </c>
      <c r="D310" s="2">
        <f t="shared" ca="1" si="70"/>
        <v>14</v>
      </c>
      <c r="E310" s="1" t="str">
        <f t="shared" ca="1" si="71"/>
        <v>Centrifugal Pump</v>
      </c>
      <c r="F310" s="2">
        <f t="shared" ca="1" si="72"/>
        <v>4</v>
      </c>
      <c r="G310" t="str">
        <f t="shared" ca="1" si="73"/>
        <v>Equipment deformation Seen</v>
      </c>
      <c r="H310" s="1">
        <f t="shared" ca="1" si="74"/>
        <v>42940</v>
      </c>
      <c r="I310" t="str">
        <f t="shared" ca="1" si="75"/>
        <v>Replacement</v>
      </c>
      <c r="J310">
        <f t="shared" ca="1" si="76"/>
        <v>1</v>
      </c>
      <c r="K310" t="str">
        <f t="shared" ca="1" si="77"/>
        <v>Atmospheric</v>
      </c>
      <c r="L310" t="s">
        <v>11</v>
      </c>
      <c r="M310" s="6">
        <f t="shared" ca="1" si="83"/>
        <v>59</v>
      </c>
      <c r="N310" s="3" t="s">
        <v>12</v>
      </c>
      <c r="O310" s="3" t="s">
        <v>13</v>
      </c>
      <c r="P310" s="6">
        <f t="shared" ca="1" si="84"/>
        <v>57</v>
      </c>
      <c r="Q310" s="3" t="s">
        <v>14</v>
      </c>
      <c r="R310" s="3" t="str">
        <f t="shared" ca="1" si="78"/>
        <v>Atmospheric corrosion was found with 59 % degradation of  Centrifugal Pump on 57 % of surface area</v>
      </c>
      <c r="S310">
        <f t="shared" ca="1" si="79"/>
        <v>435</v>
      </c>
      <c r="T310">
        <f t="shared" ca="1" si="80"/>
        <v>1</v>
      </c>
      <c r="U310" t="str">
        <f t="shared" ca="1" si="81"/>
        <v>Low</v>
      </c>
      <c r="V310" s="1">
        <f t="shared" ca="1" si="82"/>
        <v>45207</v>
      </c>
    </row>
    <row r="311" spans="2:22" x14ac:dyDescent="0.35">
      <c r="B311" s="1">
        <f t="shared" ca="1" si="68"/>
        <v>37060</v>
      </c>
      <c r="C311" s="1">
        <f t="shared" ca="1" si="69"/>
        <v>43988</v>
      </c>
      <c r="D311" s="2">
        <f t="shared" ca="1" si="70"/>
        <v>17</v>
      </c>
      <c r="E311" s="1" t="str">
        <f t="shared" ca="1" si="71"/>
        <v>Shell And Tube Heat Exchanger</v>
      </c>
      <c r="F311" s="2">
        <f t="shared" ca="1" si="72"/>
        <v>1</v>
      </c>
      <c r="G311" t="str">
        <f t="shared" ca="1" si="73"/>
        <v>Sign of Corrosion</v>
      </c>
      <c r="H311" s="1">
        <f t="shared" ca="1" si="74"/>
        <v>42950</v>
      </c>
      <c r="I311" t="str">
        <f t="shared" ca="1" si="75"/>
        <v>Maintenance</v>
      </c>
      <c r="J311">
        <f t="shared" ca="1" si="76"/>
        <v>3</v>
      </c>
      <c r="K311" t="str">
        <f t="shared" ca="1" si="77"/>
        <v>Stress</v>
      </c>
      <c r="L311" t="s">
        <v>11</v>
      </c>
      <c r="M311" s="6">
        <f t="shared" ca="1" si="83"/>
        <v>15</v>
      </c>
      <c r="N311" s="3" t="s">
        <v>12</v>
      </c>
      <c r="O311" s="3" t="s">
        <v>13</v>
      </c>
      <c r="P311" s="6">
        <f t="shared" ca="1" si="84"/>
        <v>5</v>
      </c>
      <c r="Q311" s="3" t="s">
        <v>14</v>
      </c>
      <c r="R311" s="3" t="str">
        <f t="shared" ca="1" si="78"/>
        <v>Stress corrosion was found with 15 % degradation of  Shell And Tube Heat Exchanger on 5 % of surface area</v>
      </c>
      <c r="S311">
        <f t="shared" ca="1" si="79"/>
        <v>2</v>
      </c>
      <c r="T311">
        <f t="shared" ca="1" si="80"/>
        <v>1</v>
      </c>
      <c r="U311" t="str">
        <f t="shared" ca="1" si="81"/>
        <v>Low</v>
      </c>
      <c r="V311" s="1">
        <f t="shared" ca="1" si="82"/>
        <v>45131</v>
      </c>
    </row>
    <row r="312" spans="2:22" x14ac:dyDescent="0.35">
      <c r="B312" s="1">
        <f t="shared" ca="1" si="68"/>
        <v>36170</v>
      </c>
      <c r="C312" s="1">
        <f t="shared" ca="1" si="69"/>
        <v>44216</v>
      </c>
      <c r="D312" s="2">
        <f t="shared" ca="1" si="70"/>
        <v>2</v>
      </c>
      <c r="E312" s="1" t="str">
        <f t="shared" ca="1" si="71"/>
        <v>4 inch pipe</v>
      </c>
      <c r="F312" s="2">
        <f t="shared" ca="1" si="72"/>
        <v>1</v>
      </c>
      <c r="G312" t="str">
        <f t="shared" ca="1" si="73"/>
        <v>Sign of Corrosion</v>
      </c>
      <c r="H312" s="1">
        <f t="shared" ca="1" si="74"/>
        <v>40834</v>
      </c>
      <c r="I312" t="str">
        <f t="shared" ca="1" si="75"/>
        <v>Maintenance</v>
      </c>
      <c r="J312">
        <f t="shared" ca="1" si="76"/>
        <v>2</v>
      </c>
      <c r="K312" t="str">
        <f t="shared" ca="1" si="77"/>
        <v>Pitting</v>
      </c>
      <c r="L312" t="s">
        <v>11</v>
      </c>
      <c r="M312" s="6">
        <f t="shared" ca="1" si="83"/>
        <v>6</v>
      </c>
      <c r="N312" s="3" t="s">
        <v>12</v>
      </c>
      <c r="O312" s="3" t="s">
        <v>13</v>
      </c>
      <c r="P312" s="6">
        <f t="shared" ca="1" si="84"/>
        <v>18</v>
      </c>
      <c r="Q312" s="3" t="s">
        <v>14</v>
      </c>
      <c r="R312" s="3" t="str">
        <f t="shared" ca="1" si="78"/>
        <v>Pitting corrosion was found with 6 % degradation of  4 inch pipe on 18 % of surface area</v>
      </c>
      <c r="S312">
        <f t="shared" ca="1" si="79"/>
        <v>7</v>
      </c>
      <c r="T312">
        <f t="shared" ca="1" si="80"/>
        <v>3</v>
      </c>
      <c r="U312" t="str">
        <f t="shared" ca="1" si="81"/>
        <v>High</v>
      </c>
      <c r="V312" s="1">
        <f t="shared" ca="1" si="82"/>
        <v>45145</v>
      </c>
    </row>
    <row r="313" spans="2:22" x14ac:dyDescent="0.35">
      <c r="B313" s="1">
        <f t="shared" ca="1" si="68"/>
        <v>36518</v>
      </c>
      <c r="C313" s="1">
        <f t="shared" ca="1" si="69"/>
        <v>43179</v>
      </c>
      <c r="D313" s="2">
        <f t="shared" ca="1" si="70"/>
        <v>20</v>
      </c>
      <c r="E313" s="1" t="str">
        <f t="shared" ca="1" si="71"/>
        <v>Turbine</v>
      </c>
      <c r="F313" s="2">
        <f t="shared" ca="1" si="72"/>
        <v>2</v>
      </c>
      <c r="G313" t="str">
        <f t="shared" ca="1" si="73"/>
        <v>No Issue seen</v>
      </c>
      <c r="H313" s="1">
        <f t="shared" ca="1" si="74"/>
        <v>40366</v>
      </c>
      <c r="I313" t="str">
        <f t="shared" ca="1" si="75"/>
        <v>NA</v>
      </c>
      <c r="J313">
        <f t="shared" ca="1" si="76"/>
        <v>5</v>
      </c>
      <c r="K313" t="str">
        <f t="shared" ca="1" si="77"/>
        <v>Fatigue</v>
      </c>
      <c r="L313" t="s">
        <v>11</v>
      </c>
      <c r="M313" s="6" t="str">
        <f t="shared" ca="1" si="83"/>
        <v>0</v>
      </c>
      <c r="N313" s="3" t="s">
        <v>12</v>
      </c>
      <c r="O313" s="3" t="s">
        <v>13</v>
      </c>
      <c r="P313" s="6">
        <f t="shared" ca="1" si="84"/>
        <v>0</v>
      </c>
      <c r="Q313" s="3" t="s">
        <v>14</v>
      </c>
      <c r="R313" s="3" t="str">
        <f t="shared" ca="1" si="78"/>
        <v>Fatigue corrosion was found with 0 % degradation of  Turbine on 0 % of surface area</v>
      </c>
      <c r="S313">
        <f t="shared" ca="1" si="79"/>
        <v>0</v>
      </c>
      <c r="T313">
        <f t="shared" ca="1" si="80"/>
        <v>1</v>
      </c>
      <c r="U313" t="str">
        <f t="shared" ca="1" si="81"/>
        <v>Low</v>
      </c>
      <c r="V313" s="1">
        <f t="shared" ca="1" si="82"/>
        <v>45141</v>
      </c>
    </row>
    <row r="314" spans="2:22" x14ac:dyDescent="0.35">
      <c r="B314" s="1">
        <f t="shared" ca="1" si="68"/>
        <v>36251</v>
      </c>
      <c r="C314" s="1">
        <f t="shared" ca="1" si="69"/>
        <v>43307</v>
      </c>
      <c r="D314" s="2">
        <f t="shared" ca="1" si="70"/>
        <v>9</v>
      </c>
      <c r="E314" s="1" t="str">
        <f t="shared" ca="1" si="71"/>
        <v>Storage Tank 2000 bbl</v>
      </c>
      <c r="F314" s="2">
        <f t="shared" ca="1" si="72"/>
        <v>3</v>
      </c>
      <c r="G314" t="str">
        <f t="shared" ca="1" si="73"/>
        <v>High Corrosion</v>
      </c>
      <c r="H314" s="1">
        <f t="shared" ca="1" si="74"/>
        <v>41321</v>
      </c>
      <c r="I314" t="str">
        <f t="shared" ca="1" si="75"/>
        <v>Retrofitment</v>
      </c>
      <c r="J314">
        <f t="shared" ca="1" si="76"/>
        <v>2</v>
      </c>
      <c r="K314" t="str">
        <f t="shared" ca="1" si="77"/>
        <v>Pitting</v>
      </c>
      <c r="L314" t="s">
        <v>11</v>
      </c>
      <c r="M314" s="6">
        <f t="shared" ca="1" si="83"/>
        <v>37</v>
      </c>
      <c r="N314" s="3" t="s">
        <v>12</v>
      </c>
      <c r="O314" s="3" t="s">
        <v>13</v>
      </c>
      <c r="P314" s="6">
        <f t="shared" ca="1" si="84"/>
        <v>47</v>
      </c>
      <c r="Q314" s="3" t="s">
        <v>14</v>
      </c>
      <c r="R314" s="3" t="str">
        <f t="shared" ca="1" si="78"/>
        <v>Pitting corrosion was found with 37 % degradation of  Storage Tank 2000 bbl on 47 % of surface area</v>
      </c>
      <c r="S314">
        <f t="shared" ca="1" si="79"/>
        <v>59</v>
      </c>
      <c r="T314">
        <f t="shared" ca="1" si="80"/>
        <v>3</v>
      </c>
      <c r="U314" t="str">
        <f t="shared" ca="1" si="81"/>
        <v>High</v>
      </c>
      <c r="V314" s="1">
        <f t="shared" ca="1" si="82"/>
        <v>45185</v>
      </c>
    </row>
    <row r="315" spans="2:22" x14ac:dyDescent="0.35">
      <c r="B315" s="1">
        <f t="shared" ca="1" si="68"/>
        <v>36731</v>
      </c>
      <c r="C315" s="1">
        <f t="shared" ca="1" si="69"/>
        <v>43917</v>
      </c>
      <c r="D315" s="2">
        <f t="shared" ca="1" si="70"/>
        <v>14</v>
      </c>
      <c r="E315" s="1" t="str">
        <f t="shared" ca="1" si="71"/>
        <v>Centrifugal Pump</v>
      </c>
      <c r="F315" s="2">
        <f t="shared" ca="1" si="72"/>
        <v>5</v>
      </c>
      <c r="G315" t="str">
        <f t="shared" ca="1" si="73"/>
        <v>NA</v>
      </c>
      <c r="H315" s="1">
        <f t="shared" ca="1" si="74"/>
        <v>42604</v>
      </c>
      <c r="I315" t="str">
        <f t="shared" ca="1" si="75"/>
        <v>NA</v>
      </c>
      <c r="J315">
        <f t="shared" ca="1" si="76"/>
        <v>4</v>
      </c>
      <c r="K315" t="str">
        <f t="shared" ca="1" si="77"/>
        <v>Erosion</v>
      </c>
      <c r="L315" t="s">
        <v>11</v>
      </c>
      <c r="M315" s="6" t="str">
        <f t="shared" ca="1" si="83"/>
        <v>0</v>
      </c>
      <c r="N315" s="3" t="s">
        <v>12</v>
      </c>
      <c r="O315" s="3" t="s">
        <v>13</v>
      </c>
      <c r="P315" s="6">
        <f t="shared" ca="1" si="84"/>
        <v>0</v>
      </c>
      <c r="Q315" s="3" t="s">
        <v>14</v>
      </c>
      <c r="R315" s="3" t="str">
        <f t="shared" ca="1" si="78"/>
        <v>Erosion corrosion was found with 0 % degradation of  Centrifugal Pump on 0 % of surface area</v>
      </c>
      <c r="S315">
        <f t="shared" ca="1" si="79"/>
        <v>267</v>
      </c>
      <c r="T315">
        <f t="shared" ca="1" si="80"/>
        <v>3</v>
      </c>
      <c r="U315" t="str">
        <f t="shared" ca="1" si="81"/>
        <v>High</v>
      </c>
      <c r="V315" s="1">
        <f t="shared" ca="1" si="82"/>
        <v>45204</v>
      </c>
    </row>
    <row r="316" spans="2:22" x14ac:dyDescent="0.35">
      <c r="B316" s="1">
        <f t="shared" ca="1" si="68"/>
        <v>36346</v>
      </c>
      <c r="C316" s="1">
        <f t="shared" ca="1" si="69"/>
        <v>44482</v>
      </c>
      <c r="D316" s="2">
        <f t="shared" ca="1" si="70"/>
        <v>15</v>
      </c>
      <c r="E316" s="1" t="str">
        <f t="shared" ca="1" si="71"/>
        <v>Resiprocating Pump</v>
      </c>
      <c r="F316" s="2">
        <f t="shared" ca="1" si="72"/>
        <v>1</v>
      </c>
      <c r="G316" t="str">
        <f t="shared" ca="1" si="73"/>
        <v>Sign of Corrosion</v>
      </c>
      <c r="H316" s="1">
        <f t="shared" ca="1" si="74"/>
        <v>40990</v>
      </c>
      <c r="I316" t="str">
        <f t="shared" ca="1" si="75"/>
        <v>Maintenance</v>
      </c>
      <c r="J316">
        <f t="shared" ca="1" si="76"/>
        <v>4</v>
      </c>
      <c r="K316" t="str">
        <f t="shared" ca="1" si="77"/>
        <v>Erosion</v>
      </c>
      <c r="L316" t="s">
        <v>11</v>
      </c>
      <c r="M316" s="6">
        <f t="shared" ca="1" si="83"/>
        <v>10</v>
      </c>
      <c r="N316" s="3" t="s">
        <v>12</v>
      </c>
      <c r="O316" s="3" t="s">
        <v>13</v>
      </c>
      <c r="P316" s="6">
        <f t="shared" ca="1" si="84"/>
        <v>16</v>
      </c>
      <c r="Q316" s="3" t="s">
        <v>14</v>
      </c>
      <c r="R316" s="3" t="str">
        <f t="shared" ca="1" si="78"/>
        <v>Erosion corrosion was found with 10 % degradation of  Resiprocating Pump on 16 % of surface area</v>
      </c>
      <c r="S316">
        <f t="shared" ca="1" si="79"/>
        <v>10</v>
      </c>
      <c r="T316">
        <f t="shared" ca="1" si="80"/>
        <v>1</v>
      </c>
      <c r="U316" t="str">
        <f t="shared" ca="1" si="81"/>
        <v>Low</v>
      </c>
      <c r="V316" s="1">
        <f t="shared" ca="1" si="82"/>
        <v>45139</v>
      </c>
    </row>
    <row r="317" spans="2:22" x14ac:dyDescent="0.35">
      <c r="B317" s="1">
        <f t="shared" ca="1" si="68"/>
        <v>36207</v>
      </c>
      <c r="C317" s="1">
        <f t="shared" ca="1" si="69"/>
        <v>43906</v>
      </c>
      <c r="D317" s="2">
        <f t="shared" ca="1" si="70"/>
        <v>6</v>
      </c>
      <c r="E317" s="1" t="str">
        <f t="shared" ca="1" si="71"/>
        <v>Watertube Boiler</v>
      </c>
      <c r="F317" s="2">
        <f t="shared" ca="1" si="72"/>
        <v>1</v>
      </c>
      <c r="G317" t="str">
        <f t="shared" ca="1" si="73"/>
        <v>Sign of Corrosion</v>
      </c>
      <c r="H317" s="1">
        <f t="shared" ca="1" si="74"/>
        <v>41189</v>
      </c>
      <c r="I317" t="str">
        <f t="shared" ca="1" si="75"/>
        <v>Maintenance</v>
      </c>
      <c r="J317">
        <f t="shared" ca="1" si="76"/>
        <v>2</v>
      </c>
      <c r="K317" t="str">
        <f t="shared" ca="1" si="77"/>
        <v>Pitting</v>
      </c>
      <c r="L317" t="s">
        <v>11</v>
      </c>
      <c r="M317" s="6">
        <f t="shared" ca="1" si="83"/>
        <v>21</v>
      </c>
      <c r="N317" s="3" t="s">
        <v>12</v>
      </c>
      <c r="O317" s="3" t="s">
        <v>13</v>
      </c>
      <c r="P317" s="6">
        <f t="shared" ca="1" si="84"/>
        <v>5</v>
      </c>
      <c r="Q317" s="3" t="s">
        <v>14</v>
      </c>
      <c r="R317" s="3" t="str">
        <f t="shared" ca="1" si="78"/>
        <v>Pitting corrosion was found with 21 % degradation of  Watertube Boiler on 5 % of surface area</v>
      </c>
      <c r="S317">
        <f t="shared" ca="1" si="79"/>
        <v>6</v>
      </c>
      <c r="T317">
        <f t="shared" ca="1" si="80"/>
        <v>1</v>
      </c>
      <c r="U317" t="str">
        <f t="shared" ca="1" si="81"/>
        <v>Low</v>
      </c>
      <c r="V317" s="1">
        <f t="shared" ca="1" si="82"/>
        <v>45204</v>
      </c>
    </row>
    <row r="318" spans="2:22" x14ac:dyDescent="0.35">
      <c r="B318" s="1">
        <f t="shared" ca="1" si="68"/>
        <v>36849</v>
      </c>
      <c r="C318" s="1">
        <f t="shared" ca="1" si="69"/>
        <v>44924</v>
      </c>
      <c r="D318" s="2">
        <f t="shared" ca="1" si="70"/>
        <v>7</v>
      </c>
      <c r="E318" s="1" t="str">
        <f t="shared" ca="1" si="71"/>
        <v>Centrifugal Compressor</v>
      </c>
      <c r="F318" s="2">
        <f t="shared" ca="1" si="72"/>
        <v>4</v>
      </c>
      <c r="G318" t="str">
        <f t="shared" ca="1" si="73"/>
        <v>Equipment deformation Seen</v>
      </c>
      <c r="H318" s="1">
        <f t="shared" ca="1" si="74"/>
        <v>39439</v>
      </c>
      <c r="I318" t="str">
        <f t="shared" ca="1" si="75"/>
        <v>Replacement</v>
      </c>
      <c r="J318">
        <f t="shared" ca="1" si="76"/>
        <v>2</v>
      </c>
      <c r="K318" t="str">
        <f t="shared" ca="1" si="77"/>
        <v>Pitting</v>
      </c>
      <c r="L318" t="s">
        <v>11</v>
      </c>
      <c r="M318" s="6">
        <f t="shared" ca="1" si="83"/>
        <v>58</v>
      </c>
      <c r="N318" s="3" t="s">
        <v>12</v>
      </c>
      <c r="O318" s="3" t="s">
        <v>13</v>
      </c>
      <c r="P318" s="6">
        <f t="shared" ca="1" si="84"/>
        <v>55</v>
      </c>
      <c r="Q318" s="3" t="s">
        <v>14</v>
      </c>
      <c r="R318" s="3" t="str">
        <f t="shared" ca="1" si="78"/>
        <v>Pitting corrosion was found with 58 % degradation of  Centrifugal Compressor on 55 % of surface area</v>
      </c>
      <c r="S318">
        <f t="shared" ca="1" si="79"/>
        <v>461</v>
      </c>
      <c r="T318">
        <f t="shared" ca="1" si="80"/>
        <v>1</v>
      </c>
      <c r="U318" t="str">
        <f t="shared" ca="1" si="81"/>
        <v>Low</v>
      </c>
      <c r="V318" s="1">
        <f t="shared" ca="1" si="82"/>
        <v>45195</v>
      </c>
    </row>
    <row r="319" spans="2:22" x14ac:dyDescent="0.35">
      <c r="B319" s="1">
        <f t="shared" ca="1" si="68"/>
        <v>37080</v>
      </c>
      <c r="C319" s="1">
        <f t="shared" ca="1" si="69"/>
        <v>44437</v>
      </c>
      <c r="D319" s="2">
        <f t="shared" ca="1" si="70"/>
        <v>4</v>
      </c>
      <c r="E319" s="1" t="str">
        <f t="shared" ca="1" si="71"/>
        <v>Check Valve</v>
      </c>
      <c r="F319" s="2">
        <f t="shared" ca="1" si="72"/>
        <v>2</v>
      </c>
      <c r="G319" t="str">
        <f t="shared" ca="1" si="73"/>
        <v>No Issue seen</v>
      </c>
      <c r="H319" s="1">
        <f t="shared" ca="1" si="74"/>
        <v>43089</v>
      </c>
      <c r="I319" t="str">
        <f t="shared" ca="1" si="75"/>
        <v>NA</v>
      </c>
      <c r="J319">
        <f t="shared" ca="1" si="76"/>
        <v>5</v>
      </c>
      <c r="K319" t="str">
        <f t="shared" ca="1" si="77"/>
        <v>Fatigue</v>
      </c>
      <c r="L319" t="s">
        <v>11</v>
      </c>
      <c r="M319" s="6" t="str">
        <f t="shared" ca="1" si="83"/>
        <v>0</v>
      </c>
      <c r="N319" s="3" t="s">
        <v>12</v>
      </c>
      <c r="O319" s="3" t="s">
        <v>13</v>
      </c>
      <c r="P319" s="6">
        <f t="shared" ca="1" si="84"/>
        <v>0</v>
      </c>
      <c r="Q319" s="3" t="s">
        <v>14</v>
      </c>
      <c r="R319" s="3" t="str">
        <f t="shared" ca="1" si="78"/>
        <v>Fatigue corrosion was found with 0 % degradation of  Check Valve on 0 % of surface area</v>
      </c>
      <c r="S319">
        <f t="shared" ca="1" si="79"/>
        <v>0</v>
      </c>
      <c r="T319">
        <f t="shared" ca="1" si="80"/>
        <v>1</v>
      </c>
      <c r="U319" t="str">
        <f t="shared" ca="1" si="81"/>
        <v>Low</v>
      </c>
      <c r="V319" s="1">
        <f t="shared" ca="1" si="82"/>
        <v>45207</v>
      </c>
    </row>
    <row r="320" spans="2:22" x14ac:dyDescent="0.35">
      <c r="B320" s="1">
        <f t="shared" ca="1" si="68"/>
        <v>36520</v>
      </c>
      <c r="C320" s="1">
        <f t="shared" ca="1" si="69"/>
        <v>43178</v>
      </c>
      <c r="D320" s="2">
        <f t="shared" ca="1" si="70"/>
        <v>15</v>
      </c>
      <c r="E320" s="1" t="str">
        <f t="shared" ca="1" si="71"/>
        <v>Resiprocating Pump</v>
      </c>
      <c r="F320" s="2">
        <f t="shared" ca="1" si="72"/>
        <v>2</v>
      </c>
      <c r="G320" t="str">
        <f t="shared" ca="1" si="73"/>
        <v>No Issue seen</v>
      </c>
      <c r="H320" s="1">
        <f t="shared" ca="1" si="74"/>
        <v>40542</v>
      </c>
      <c r="I320" t="str">
        <f t="shared" ca="1" si="75"/>
        <v>NA</v>
      </c>
      <c r="J320">
        <f t="shared" ca="1" si="76"/>
        <v>4</v>
      </c>
      <c r="K320" t="str">
        <f t="shared" ca="1" si="77"/>
        <v>Erosion</v>
      </c>
      <c r="L320" t="s">
        <v>11</v>
      </c>
      <c r="M320" s="6" t="str">
        <f t="shared" ca="1" si="83"/>
        <v>0</v>
      </c>
      <c r="N320" s="3" t="s">
        <v>12</v>
      </c>
      <c r="O320" s="3" t="s">
        <v>13</v>
      </c>
      <c r="P320" s="6">
        <f t="shared" ca="1" si="84"/>
        <v>0</v>
      </c>
      <c r="Q320" s="3" t="s">
        <v>14</v>
      </c>
      <c r="R320" s="3" t="str">
        <f t="shared" ca="1" si="78"/>
        <v>Erosion corrosion was found with 0 % degradation of  Resiprocating Pump on 0 % of surface area</v>
      </c>
      <c r="S320">
        <f t="shared" ca="1" si="79"/>
        <v>0</v>
      </c>
      <c r="T320">
        <f t="shared" ca="1" si="80"/>
        <v>2</v>
      </c>
      <c r="U320" t="str">
        <f t="shared" ca="1" si="81"/>
        <v>Medium</v>
      </c>
      <c r="V320" s="1">
        <f t="shared" ca="1" si="82"/>
        <v>45196</v>
      </c>
    </row>
    <row r="321" spans="2:22" x14ac:dyDescent="0.35">
      <c r="B321" s="1">
        <f t="shared" ca="1" si="68"/>
        <v>36497</v>
      </c>
      <c r="C321" s="1">
        <f t="shared" ca="1" si="69"/>
        <v>44328</v>
      </c>
      <c r="D321" s="2">
        <f t="shared" ca="1" si="70"/>
        <v>12</v>
      </c>
      <c r="E321" s="1" t="str">
        <f t="shared" ca="1" si="71"/>
        <v>Storage Tank 3000 bbl</v>
      </c>
      <c r="F321" s="2">
        <f t="shared" ca="1" si="72"/>
        <v>3</v>
      </c>
      <c r="G321" t="str">
        <f t="shared" ca="1" si="73"/>
        <v>High Corrosion</v>
      </c>
      <c r="H321" s="1">
        <f t="shared" ca="1" si="74"/>
        <v>42683</v>
      </c>
      <c r="I321" t="str">
        <f t="shared" ca="1" si="75"/>
        <v>Retrofitment</v>
      </c>
      <c r="J321">
        <f t="shared" ca="1" si="76"/>
        <v>3</v>
      </c>
      <c r="K321" t="str">
        <f t="shared" ca="1" si="77"/>
        <v>Stress</v>
      </c>
      <c r="L321" t="s">
        <v>11</v>
      </c>
      <c r="M321" s="6">
        <f t="shared" ca="1" si="83"/>
        <v>28</v>
      </c>
      <c r="N321" s="3" t="s">
        <v>12</v>
      </c>
      <c r="O321" s="3" t="s">
        <v>13</v>
      </c>
      <c r="P321" s="6">
        <f t="shared" ca="1" si="84"/>
        <v>32</v>
      </c>
      <c r="Q321" s="3" t="s">
        <v>14</v>
      </c>
      <c r="R321" s="3" t="str">
        <f t="shared" ca="1" si="78"/>
        <v>Stress corrosion was found with 28 % degradation of  Storage Tank 3000 bbl on 32 % of surface area</v>
      </c>
      <c r="S321">
        <f t="shared" ca="1" si="79"/>
        <v>80</v>
      </c>
      <c r="T321">
        <f t="shared" ca="1" si="80"/>
        <v>2</v>
      </c>
      <c r="U321" t="str">
        <f t="shared" ca="1" si="81"/>
        <v>Medium</v>
      </c>
      <c r="V321" s="1">
        <f t="shared" ca="1" si="82"/>
        <v>45209</v>
      </c>
    </row>
    <row r="322" spans="2:22" x14ac:dyDescent="0.35">
      <c r="B322" s="1">
        <f t="shared" ref="B322:B385" ca="1" si="85">RANDBETWEEN(36130,37145)</f>
        <v>36426</v>
      </c>
      <c r="C322" s="1">
        <f t="shared" ref="C322:C385" ca="1" si="86">RANDBETWEEN(43130,45145)</f>
        <v>43363</v>
      </c>
      <c r="D322" s="2">
        <f t="shared" ref="D322:D385" ca="1" si="87">RANDBETWEEN(1,20)</f>
        <v>15</v>
      </c>
      <c r="E322" s="1" t="str">
        <f t="shared" ref="E322:E385" ca="1" si="88">IF(D322=1,"6 inch pipe",IF(D322=2,"4 inch pipe",IF(D322=3,"Gate Valve",IF(D322=4,"Check Valve",IF(D322=5,"Firetube Boiler",IF(D322=6,"Watertube Boiler",IF(D322=7,"Centrifugal Compressor",IF(D322=8,"Storag Tank 5000 bbl",IF(D322=9,"Storage Tank 2000 bbl",IF(D322=10,"Storage Tank 1000 bbl",IF(D322=11,"Storage Tank 500 bbl",IF(D322=12,"Storage Tank 3000 bbl",IF(D322=13,"Storage Tank 10000 bbl",IF(D322=14,"Centrifugal Pump",IF(D322=15,"Resiprocating Pump",IF(D322=16,"Finned Tube Heat Exchanger",IF(D322=17,"Shell And Tube Heat Exchanger",IF(D322=18,"Plate Heat Exchange",IF(D322=19,"Evaporator","Turbine")))))))))))))))))))</f>
        <v>Resiprocating Pump</v>
      </c>
      <c r="F322" s="2">
        <f t="shared" ref="F322:F385" ca="1" si="89">RANDBETWEEN(1,5)</f>
        <v>2</v>
      </c>
      <c r="G322" t="str">
        <f t="shared" ref="G322:G385" ca="1" si="90">IF(F322=1,"Sign of Corrosion",IF(F322=2,"No Issue seen",IF(F322=3,"High Corrosion",IF(F322=4,"Equipment deformation Seen","NA"))))</f>
        <v>No Issue seen</v>
      </c>
      <c r="H322" s="1">
        <f t="shared" ref="H322:H385" ca="1" si="91">RANDBETWEEN(39130,43145)</f>
        <v>40607</v>
      </c>
      <c r="I322" t="str">
        <f t="shared" ref="I322:I385" ca="1" si="92">IF(G322="Sign of Corrosion","Maintenance",IF(G322="High Corrosion","Retrofitment",IF(G322="Equipment deformation seen","Replacement","NA")))</f>
        <v>NA</v>
      </c>
      <c r="J322">
        <f t="shared" ref="J322:J385" ca="1" si="93">RANDBETWEEN(1,5)</f>
        <v>4</v>
      </c>
      <c r="K322" t="str">
        <f t="shared" ref="K322:K385" ca="1" si="94">IF(J322=1,"Atmospheric", IF(J322=2,"Pitting", IF(J322=3,"Stress", IF(J322=4,"Erosion", "Fatigue"))))</f>
        <v>Erosion</v>
      </c>
      <c r="L322" t="s">
        <v>11</v>
      </c>
      <c r="M322" s="6" t="str">
        <f t="shared" ca="1" si="83"/>
        <v>0</v>
      </c>
      <c r="N322" s="3" t="s">
        <v>12</v>
      </c>
      <c r="O322" s="3" t="s">
        <v>13</v>
      </c>
      <c r="P322" s="6">
        <f t="shared" ca="1" si="84"/>
        <v>0</v>
      </c>
      <c r="Q322" s="3" t="s">
        <v>14</v>
      </c>
      <c r="R322" s="3" t="str">
        <f t="shared" ref="R322:R385" ca="1" si="95">_xlfn.CONCAT(K322," ",L322," ",M322," ",N322," ",E322," ",O322," ",P322," ",Q322)</f>
        <v>Erosion corrosion was found with 0 % degradation of  Resiprocating Pump on 0 % of surface area</v>
      </c>
      <c r="S322">
        <f t="shared" ref="S322:S385" ca="1" si="96">IF(G322="No Issue seen",0,IF(G322="Sign of Corrosion",RANDBETWEEN(1,10),IF(G322="High Corrosion",RANDBETWEEN(10,100),RANDBETWEEN(100,600))))</f>
        <v>0</v>
      </c>
      <c r="T322">
        <f t="shared" ref="T322:T385" ca="1" si="97">RANDBETWEEN(1,3)</f>
        <v>1</v>
      </c>
      <c r="U322" t="str">
        <f t="shared" ref="U322:U385" ca="1" si="98">IF(T322=3,"High",IF(T322=2,"Medium","Low"))</f>
        <v>Low</v>
      </c>
      <c r="V322" s="1">
        <f t="shared" ref="V322:V385" ca="1" si="99">45110+RANDBETWEEN(20,100)</f>
        <v>45148</v>
      </c>
    </row>
    <row r="323" spans="2:22" x14ac:dyDescent="0.35">
      <c r="B323" s="1">
        <f t="shared" ca="1" si="85"/>
        <v>36654</v>
      </c>
      <c r="C323" s="1">
        <f t="shared" ca="1" si="86"/>
        <v>45130</v>
      </c>
      <c r="D323" s="2">
        <f t="shared" ca="1" si="87"/>
        <v>19</v>
      </c>
      <c r="E323" s="1" t="str">
        <f t="shared" ca="1" si="88"/>
        <v>Evaporator</v>
      </c>
      <c r="F323" s="2">
        <f t="shared" ca="1" si="89"/>
        <v>4</v>
      </c>
      <c r="G323" t="str">
        <f t="shared" ca="1" si="90"/>
        <v>Equipment deformation Seen</v>
      </c>
      <c r="H323" s="1">
        <f t="shared" ca="1" si="91"/>
        <v>42603</v>
      </c>
      <c r="I323" t="str">
        <f t="shared" ca="1" si="92"/>
        <v>Replacement</v>
      </c>
      <c r="J323">
        <f t="shared" ca="1" si="93"/>
        <v>3</v>
      </c>
      <c r="K323" t="str">
        <f t="shared" ca="1" si="94"/>
        <v>Stress</v>
      </c>
      <c r="L323" t="s">
        <v>11</v>
      </c>
      <c r="M323" s="6">
        <f t="shared" ref="M323:M386" ca="1" si="100">IF(G323="Equipment deformation Seen",RANDBETWEEN(40,60),IF(G323="High Corrosion",RANDBETWEEN(25,40),IF(G323="Sign of Corrosion",RANDBETWEEN(5,25),"0")))</f>
        <v>47</v>
      </c>
      <c r="N323" s="3" t="s">
        <v>12</v>
      </c>
      <c r="O323" s="3" t="s">
        <v>13</v>
      </c>
      <c r="P323" s="6">
        <f t="shared" ref="P323:P386" ca="1" si="101">IF(AND(M323&gt;1,M323&lt;25),RANDBETWEEN(5,20),IF(AND(M323&gt;25,M323&lt;35),RANDBETWEEN(20,45),IF(AND(M323&gt;35,M323&lt;70),RANDBETWEEN(45,60),0)))</f>
        <v>54</v>
      </c>
      <c r="Q323" s="3" t="s">
        <v>14</v>
      </c>
      <c r="R323" s="3" t="str">
        <f t="shared" ca="1" si="95"/>
        <v>Stress corrosion was found with 47 % degradation of  Evaporator on 54 % of surface area</v>
      </c>
      <c r="S323">
        <f t="shared" ca="1" si="96"/>
        <v>450</v>
      </c>
      <c r="T323">
        <f t="shared" ca="1" si="97"/>
        <v>3</v>
      </c>
      <c r="U323" t="str">
        <f t="shared" ca="1" si="98"/>
        <v>High</v>
      </c>
      <c r="V323" s="1">
        <f t="shared" ca="1" si="99"/>
        <v>45209</v>
      </c>
    </row>
    <row r="324" spans="2:22" x14ac:dyDescent="0.35">
      <c r="B324" s="1">
        <f t="shared" ca="1" si="85"/>
        <v>37025</v>
      </c>
      <c r="C324" s="1">
        <f t="shared" ca="1" si="86"/>
        <v>44704</v>
      </c>
      <c r="D324" s="2">
        <f t="shared" ca="1" si="87"/>
        <v>3</v>
      </c>
      <c r="E324" s="1" t="str">
        <f t="shared" ca="1" si="88"/>
        <v>Gate Valve</v>
      </c>
      <c r="F324" s="2">
        <f t="shared" ca="1" si="89"/>
        <v>4</v>
      </c>
      <c r="G324" t="str">
        <f t="shared" ca="1" si="90"/>
        <v>Equipment deformation Seen</v>
      </c>
      <c r="H324" s="1">
        <f t="shared" ca="1" si="91"/>
        <v>42721</v>
      </c>
      <c r="I324" t="str">
        <f t="shared" ca="1" si="92"/>
        <v>Replacement</v>
      </c>
      <c r="J324">
        <f t="shared" ca="1" si="93"/>
        <v>4</v>
      </c>
      <c r="K324" t="str">
        <f t="shared" ca="1" si="94"/>
        <v>Erosion</v>
      </c>
      <c r="L324" t="s">
        <v>11</v>
      </c>
      <c r="M324" s="6">
        <f t="shared" ca="1" si="100"/>
        <v>46</v>
      </c>
      <c r="N324" s="3" t="s">
        <v>12</v>
      </c>
      <c r="O324" s="3" t="s">
        <v>13</v>
      </c>
      <c r="P324" s="6">
        <f t="shared" ca="1" si="101"/>
        <v>53</v>
      </c>
      <c r="Q324" s="3" t="s">
        <v>14</v>
      </c>
      <c r="R324" s="3" t="str">
        <f t="shared" ca="1" si="95"/>
        <v>Erosion corrosion was found with 46 % degradation of  Gate Valve on 53 % of surface area</v>
      </c>
      <c r="S324">
        <f t="shared" ca="1" si="96"/>
        <v>257</v>
      </c>
      <c r="T324">
        <f t="shared" ca="1" si="97"/>
        <v>2</v>
      </c>
      <c r="U324" t="str">
        <f t="shared" ca="1" si="98"/>
        <v>Medium</v>
      </c>
      <c r="V324" s="1">
        <f t="shared" ca="1" si="99"/>
        <v>45131</v>
      </c>
    </row>
    <row r="325" spans="2:22" x14ac:dyDescent="0.35">
      <c r="B325" s="1">
        <f t="shared" ca="1" si="85"/>
        <v>36772</v>
      </c>
      <c r="C325" s="1">
        <f t="shared" ca="1" si="86"/>
        <v>44706</v>
      </c>
      <c r="D325" s="2">
        <f t="shared" ca="1" si="87"/>
        <v>9</v>
      </c>
      <c r="E325" s="1" t="str">
        <f t="shared" ca="1" si="88"/>
        <v>Storage Tank 2000 bbl</v>
      </c>
      <c r="F325" s="2">
        <f t="shared" ca="1" si="89"/>
        <v>2</v>
      </c>
      <c r="G325" t="str">
        <f t="shared" ca="1" si="90"/>
        <v>No Issue seen</v>
      </c>
      <c r="H325" s="1">
        <f t="shared" ca="1" si="91"/>
        <v>42642</v>
      </c>
      <c r="I325" t="str">
        <f t="shared" ca="1" si="92"/>
        <v>NA</v>
      </c>
      <c r="J325">
        <f t="shared" ca="1" si="93"/>
        <v>1</v>
      </c>
      <c r="K325" t="str">
        <f t="shared" ca="1" si="94"/>
        <v>Atmospheric</v>
      </c>
      <c r="L325" t="s">
        <v>11</v>
      </c>
      <c r="M325" s="6" t="str">
        <f t="shared" ca="1" si="100"/>
        <v>0</v>
      </c>
      <c r="N325" s="3" t="s">
        <v>12</v>
      </c>
      <c r="O325" s="3" t="s">
        <v>13</v>
      </c>
      <c r="P325" s="6">
        <f t="shared" ca="1" si="101"/>
        <v>0</v>
      </c>
      <c r="Q325" s="3" t="s">
        <v>14</v>
      </c>
      <c r="R325" s="3" t="str">
        <f t="shared" ca="1" si="95"/>
        <v>Atmospheric corrosion was found with 0 % degradation of  Storage Tank 2000 bbl on 0 % of surface area</v>
      </c>
      <c r="S325">
        <f t="shared" ca="1" si="96"/>
        <v>0</v>
      </c>
      <c r="T325">
        <f t="shared" ca="1" si="97"/>
        <v>2</v>
      </c>
      <c r="U325" t="str">
        <f t="shared" ca="1" si="98"/>
        <v>Medium</v>
      </c>
      <c r="V325" s="1">
        <f t="shared" ca="1" si="99"/>
        <v>45150</v>
      </c>
    </row>
    <row r="326" spans="2:22" x14ac:dyDescent="0.35">
      <c r="B326" s="1">
        <f t="shared" ca="1" si="85"/>
        <v>36432</v>
      </c>
      <c r="C326" s="1">
        <f t="shared" ca="1" si="86"/>
        <v>44988</v>
      </c>
      <c r="D326" s="2">
        <f t="shared" ca="1" si="87"/>
        <v>12</v>
      </c>
      <c r="E326" s="1" t="str">
        <f t="shared" ca="1" si="88"/>
        <v>Storage Tank 3000 bbl</v>
      </c>
      <c r="F326" s="2">
        <f t="shared" ca="1" si="89"/>
        <v>5</v>
      </c>
      <c r="G326" t="str">
        <f t="shared" ca="1" si="90"/>
        <v>NA</v>
      </c>
      <c r="H326" s="1">
        <f t="shared" ca="1" si="91"/>
        <v>41502</v>
      </c>
      <c r="I326" t="str">
        <f t="shared" ca="1" si="92"/>
        <v>NA</v>
      </c>
      <c r="J326">
        <f t="shared" ca="1" si="93"/>
        <v>5</v>
      </c>
      <c r="K326" t="str">
        <f t="shared" ca="1" si="94"/>
        <v>Fatigue</v>
      </c>
      <c r="L326" t="s">
        <v>11</v>
      </c>
      <c r="M326" s="6" t="str">
        <f t="shared" ca="1" si="100"/>
        <v>0</v>
      </c>
      <c r="N326" s="3" t="s">
        <v>12</v>
      </c>
      <c r="O326" s="3" t="s">
        <v>13</v>
      </c>
      <c r="P326" s="6">
        <f t="shared" ca="1" si="101"/>
        <v>0</v>
      </c>
      <c r="Q326" s="3" t="s">
        <v>14</v>
      </c>
      <c r="R326" s="3" t="str">
        <f t="shared" ca="1" si="95"/>
        <v>Fatigue corrosion was found with 0 % degradation of  Storage Tank 3000 bbl on 0 % of surface area</v>
      </c>
      <c r="S326">
        <f t="shared" ca="1" si="96"/>
        <v>270</v>
      </c>
      <c r="T326">
        <f t="shared" ca="1" si="97"/>
        <v>1</v>
      </c>
      <c r="U326" t="str">
        <f t="shared" ca="1" si="98"/>
        <v>Low</v>
      </c>
      <c r="V326" s="1">
        <f t="shared" ca="1" si="99"/>
        <v>45189</v>
      </c>
    </row>
    <row r="327" spans="2:22" x14ac:dyDescent="0.35">
      <c r="B327" s="1">
        <f t="shared" ca="1" si="85"/>
        <v>36264</v>
      </c>
      <c r="C327" s="1">
        <f t="shared" ca="1" si="86"/>
        <v>43173</v>
      </c>
      <c r="D327" s="2">
        <f t="shared" ca="1" si="87"/>
        <v>9</v>
      </c>
      <c r="E327" s="1" t="str">
        <f t="shared" ca="1" si="88"/>
        <v>Storage Tank 2000 bbl</v>
      </c>
      <c r="F327" s="2">
        <f t="shared" ca="1" si="89"/>
        <v>1</v>
      </c>
      <c r="G327" t="str">
        <f t="shared" ca="1" si="90"/>
        <v>Sign of Corrosion</v>
      </c>
      <c r="H327" s="1">
        <f t="shared" ca="1" si="91"/>
        <v>42963</v>
      </c>
      <c r="I327" t="str">
        <f t="shared" ca="1" si="92"/>
        <v>Maintenance</v>
      </c>
      <c r="J327">
        <f t="shared" ca="1" si="93"/>
        <v>5</v>
      </c>
      <c r="K327" t="str">
        <f t="shared" ca="1" si="94"/>
        <v>Fatigue</v>
      </c>
      <c r="L327" t="s">
        <v>11</v>
      </c>
      <c r="M327" s="6">
        <f t="shared" ca="1" si="100"/>
        <v>23</v>
      </c>
      <c r="N327" s="3" t="s">
        <v>12</v>
      </c>
      <c r="O327" s="3" t="s">
        <v>13</v>
      </c>
      <c r="P327" s="6">
        <f t="shared" ca="1" si="101"/>
        <v>13</v>
      </c>
      <c r="Q327" s="3" t="s">
        <v>14</v>
      </c>
      <c r="R327" s="3" t="str">
        <f t="shared" ca="1" si="95"/>
        <v>Fatigue corrosion was found with 23 % degradation of  Storage Tank 2000 bbl on 13 % of surface area</v>
      </c>
      <c r="S327">
        <f t="shared" ca="1" si="96"/>
        <v>3</v>
      </c>
      <c r="T327">
        <f t="shared" ca="1" si="97"/>
        <v>1</v>
      </c>
      <c r="U327" t="str">
        <f t="shared" ca="1" si="98"/>
        <v>Low</v>
      </c>
      <c r="V327" s="1">
        <f t="shared" ca="1" si="99"/>
        <v>45174</v>
      </c>
    </row>
    <row r="328" spans="2:22" x14ac:dyDescent="0.35">
      <c r="B328" s="1">
        <f t="shared" ca="1" si="85"/>
        <v>36232</v>
      </c>
      <c r="C328" s="1">
        <f t="shared" ca="1" si="86"/>
        <v>44173</v>
      </c>
      <c r="D328" s="2">
        <f t="shared" ca="1" si="87"/>
        <v>18</v>
      </c>
      <c r="E328" s="1" t="str">
        <f t="shared" ca="1" si="88"/>
        <v>Plate Heat Exchange</v>
      </c>
      <c r="F328" s="2">
        <f t="shared" ca="1" si="89"/>
        <v>4</v>
      </c>
      <c r="G328" t="str">
        <f t="shared" ca="1" si="90"/>
        <v>Equipment deformation Seen</v>
      </c>
      <c r="H328" s="1">
        <f t="shared" ca="1" si="91"/>
        <v>39524</v>
      </c>
      <c r="I328" t="str">
        <f t="shared" ca="1" si="92"/>
        <v>Replacement</v>
      </c>
      <c r="J328">
        <f t="shared" ca="1" si="93"/>
        <v>1</v>
      </c>
      <c r="K328" t="str">
        <f t="shared" ca="1" si="94"/>
        <v>Atmospheric</v>
      </c>
      <c r="L328" t="s">
        <v>11</v>
      </c>
      <c r="M328" s="6">
        <f t="shared" ca="1" si="100"/>
        <v>58</v>
      </c>
      <c r="N328" s="3" t="s">
        <v>12</v>
      </c>
      <c r="O328" s="3" t="s">
        <v>13</v>
      </c>
      <c r="P328" s="6">
        <f t="shared" ca="1" si="101"/>
        <v>55</v>
      </c>
      <c r="Q328" s="3" t="s">
        <v>14</v>
      </c>
      <c r="R328" s="3" t="str">
        <f t="shared" ca="1" si="95"/>
        <v>Atmospheric corrosion was found with 58 % degradation of  Plate Heat Exchange on 55 % of surface area</v>
      </c>
      <c r="S328">
        <f t="shared" ca="1" si="96"/>
        <v>183</v>
      </c>
      <c r="T328">
        <f t="shared" ca="1" si="97"/>
        <v>1</v>
      </c>
      <c r="U328" t="str">
        <f t="shared" ca="1" si="98"/>
        <v>Low</v>
      </c>
      <c r="V328" s="1">
        <f t="shared" ca="1" si="99"/>
        <v>45135</v>
      </c>
    </row>
    <row r="329" spans="2:22" x14ac:dyDescent="0.35">
      <c r="B329" s="1">
        <f t="shared" ca="1" si="85"/>
        <v>36741</v>
      </c>
      <c r="C329" s="1">
        <f t="shared" ca="1" si="86"/>
        <v>45121</v>
      </c>
      <c r="D329" s="2">
        <f t="shared" ca="1" si="87"/>
        <v>16</v>
      </c>
      <c r="E329" s="1" t="str">
        <f t="shared" ca="1" si="88"/>
        <v>Finned Tube Heat Exchanger</v>
      </c>
      <c r="F329" s="2">
        <f t="shared" ca="1" si="89"/>
        <v>5</v>
      </c>
      <c r="G329" t="str">
        <f t="shared" ca="1" si="90"/>
        <v>NA</v>
      </c>
      <c r="H329" s="1">
        <f t="shared" ca="1" si="91"/>
        <v>40726</v>
      </c>
      <c r="I329" t="str">
        <f t="shared" ca="1" si="92"/>
        <v>NA</v>
      </c>
      <c r="J329">
        <f t="shared" ca="1" si="93"/>
        <v>3</v>
      </c>
      <c r="K329" t="str">
        <f t="shared" ca="1" si="94"/>
        <v>Stress</v>
      </c>
      <c r="L329" t="s">
        <v>11</v>
      </c>
      <c r="M329" s="6" t="str">
        <f t="shared" ca="1" si="100"/>
        <v>0</v>
      </c>
      <c r="N329" s="3" t="s">
        <v>12</v>
      </c>
      <c r="O329" s="3" t="s">
        <v>13</v>
      </c>
      <c r="P329" s="6">
        <f t="shared" ca="1" si="101"/>
        <v>0</v>
      </c>
      <c r="Q329" s="3" t="s">
        <v>14</v>
      </c>
      <c r="R329" s="3" t="str">
        <f t="shared" ca="1" si="95"/>
        <v>Stress corrosion was found with 0 % degradation of  Finned Tube Heat Exchanger on 0 % of surface area</v>
      </c>
      <c r="S329">
        <f t="shared" ca="1" si="96"/>
        <v>410</v>
      </c>
      <c r="T329">
        <f t="shared" ca="1" si="97"/>
        <v>2</v>
      </c>
      <c r="U329" t="str">
        <f t="shared" ca="1" si="98"/>
        <v>Medium</v>
      </c>
      <c r="V329" s="1">
        <f t="shared" ca="1" si="99"/>
        <v>45185</v>
      </c>
    </row>
    <row r="330" spans="2:22" x14ac:dyDescent="0.35">
      <c r="B330" s="1">
        <f t="shared" ca="1" si="85"/>
        <v>36579</v>
      </c>
      <c r="C330" s="1">
        <f t="shared" ca="1" si="86"/>
        <v>43480</v>
      </c>
      <c r="D330" s="2">
        <f t="shared" ca="1" si="87"/>
        <v>18</v>
      </c>
      <c r="E330" s="1" t="str">
        <f t="shared" ca="1" si="88"/>
        <v>Plate Heat Exchange</v>
      </c>
      <c r="F330" s="2">
        <f t="shared" ca="1" si="89"/>
        <v>3</v>
      </c>
      <c r="G330" t="str">
        <f t="shared" ca="1" si="90"/>
        <v>High Corrosion</v>
      </c>
      <c r="H330" s="1">
        <f t="shared" ca="1" si="91"/>
        <v>42049</v>
      </c>
      <c r="I330" t="str">
        <f t="shared" ca="1" si="92"/>
        <v>Retrofitment</v>
      </c>
      <c r="J330">
        <f t="shared" ca="1" si="93"/>
        <v>1</v>
      </c>
      <c r="K330" t="str">
        <f t="shared" ca="1" si="94"/>
        <v>Atmospheric</v>
      </c>
      <c r="L330" t="s">
        <v>11</v>
      </c>
      <c r="M330" s="6">
        <f t="shared" ca="1" si="100"/>
        <v>33</v>
      </c>
      <c r="N330" s="3" t="s">
        <v>12</v>
      </c>
      <c r="O330" s="3" t="s">
        <v>13</v>
      </c>
      <c r="P330" s="6">
        <f t="shared" ca="1" si="101"/>
        <v>39</v>
      </c>
      <c r="Q330" s="3" t="s">
        <v>14</v>
      </c>
      <c r="R330" s="3" t="str">
        <f t="shared" ca="1" si="95"/>
        <v>Atmospheric corrosion was found with 33 % degradation of  Plate Heat Exchange on 39 % of surface area</v>
      </c>
      <c r="S330">
        <f t="shared" ca="1" si="96"/>
        <v>98</v>
      </c>
      <c r="T330">
        <f t="shared" ca="1" si="97"/>
        <v>3</v>
      </c>
      <c r="U330" t="str">
        <f t="shared" ca="1" si="98"/>
        <v>High</v>
      </c>
      <c r="V330" s="1">
        <f t="shared" ca="1" si="99"/>
        <v>45165</v>
      </c>
    </row>
    <row r="331" spans="2:22" x14ac:dyDescent="0.35">
      <c r="B331" s="1">
        <f t="shared" ca="1" si="85"/>
        <v>36515</v>
      </c>
      <c r="C331" s="1">
        <f t="shared" ca="1" si="86"/>
        <v>44516</v>
      </c>
      <c r="D331" s="2">
        <f t="shared" ca="1" si="87"/>
        <v>18</v>
      </c>
      <c r="E331" s="1" t="str">
        <f t="shared" ca="1" si="88"/>
        <v>Plate Heat Exchange</v>
      </c>
      <c r="F331" s="2">
        <f t="shared" ca="1" si="89"/>
        <v>1</v>
      </c>
      <c r="G331" t="str">
        <f t="shared" ca="1" si="90"/>
        <v>Sign of Corrosion</v>
      </c>
      <c r="H331" s="1">
        <f t="shared" ca="1" si="91"/>
        <v>42258</v>
      </c>
      <c r="I331" t="str">
        <f t="shared" ca="1" si="92"/>
        <v>Maintenance</v>
      </c>
      <c r="J331">
        <f t="shared" ca="1" si="93"/>
        <v>1</v>
      </c>
      <c r="K331" t="str">
        <f t="shared" ca="1" si="94"/>
        <v>Atmospheric</v>
      </c>
      <c r="L331" t="s">
        <v>11</v>
      </c>
      <c r="M331" s="6">
        <f t="shared" ca="1" si="100"/>
        <v>21</v>
      </c>
      <c r="N331" s="3" t="s">
        <v>12</v>
      </c>
      <c r="O331" s="3" t="s">
        <v>13</v>
      </c>
      <c r="P331" s="6">
        <f t="shared" ca="1" si="101"/>
        <v>10</v>
      </c>
      <c r="Q331" s="3" t="s">
        <v>14</v>
      </c>
      <c r="R331" s="3" t="str">
        <f t="shared" ca="1" si="95"/>
        <v>Atmospheric corrosion was found with 21 % degradation of  Plate Heat Exchange on 10 % of surface area</v>
      </c>
      <c r="S331">
        <f t="shared" ca="1" si="96"/>
        <v>1</v>
      </c>
      <c r="T331">
        <f t="shared" ca="1" si="97"/>
        <v>1</v>
      </c>
      <c r="U331" t="str">
        <f t="shared" ca="1" si="98"/>
        <v>Low</v>
      </c>
      <c r="V331" s="1">
        <f t="shared" ca="1" si="99"/>
        <v>45154</v>
      </c>
    </row>
    <row r="332" spans="2:22" x14ac:dyDescent="0.35">
      <c r="B332" s="1">
        <f t="shared" ca="1" si="85"/>
        <v>36157</v>
      </c>
      <c r="C332" s="1">
        <f t="shared" ca="1" si="86"/>
        <v>44308</v>
      </c>
      <c r="D332" s="2">
        <f t="shared" ca="1" si="87"/>
        <v>14</v>
      </c>
      <c r="E332" s="1" t="str">
        <f t="shared" ca="1" si="88"/>
        <v>Centrifugal Pump</v>
      </c>
      <c r="F332" s="2">
        <f t="shared" ca="1" si="89"/>
        <v>2</v>
      </c>
      <c r="G332" t="str">
        <f t="shared" ca="1" si="90"/>
        <v>No Issue seen</v>
      </c>
      <c r="H332" s="1">
        <f t="shared" ca="1" si="91"/>
        <v>42257</v>
      </c>
      <c r="I332" t="str">
        <f t="shared" ca="1" si="92"/>
        <v>NA</v>
      </c>
      <c r="J332">
        <f t="shared" ca="1" si="93"/>
        <v>3</v>
      </c>
      <c r="K332" t="str">
        <f t="shared" ca="1" si="94"/>
        <v>Stress</v>
      </c>
      <c r="L332" t="s">
        <v>11</v>
      </c>
      <c r="M332" s="6" t="str">
        <f t="shared" ca="1" si="100"/>
        <v>0</v>
      </c>
      <c r="N332" s="3" t="s">
        <v>12</v>
      </c>
      <c r="O332" s="3" t="s">
        <v>13</v>
      </c>
      <c r="P332" s="6">
        <f t="shared" ca="1" si="101"/>
        <v>0</v>
      </c>
      <c r="Q332" s="3" t="s">
        <v>14</v>
      </c>
      <c r="R332" s="3" t="str">
        <f t="shared" ca="1" si="95"/>
        <v>Stress corrosion was found with 0 % degradation of  Centrifugal Pump on 0 % of surface area</v>
      </c>
      <c r="S332">
        <f t="shared" ca="1" si="96"/>
        <v>0</v>
      </c>
      <c r="T332">
        <f t="shared" ca="1" si="97"/>
        <v>2</v>
      </c>
      <c r="U332" t="str">
        <f t="shared" ca="1" si="98"/>
        <v>Medium</v>
      </c>
      <c r="V332" s="1">
        <f t="shared" ca="1" si="99"/>
        <v>45165</v>
      </c>
    </row>
    <row r="333" spans="2:22" x14ac:dyDescent="0.35">
      <c r="B333" s="1">
        <f t="shared" ca="1" si="85"/>
        <v>36326</v>
      </c>
      <c r="C333" s="1">
        <f t="shared" ca="1" si="86"/>
        <v>44271</v>
      </c>
      <c r="D333" s="2">
        <f t="shared" ca="1" si="87"/>
        <v>14</v>
      </c>
      <c r="E333" s="1" t="str">
        <f t="shared" ca="1" si="88"/>
        <v>Centrifugal Pump</v>
      </c>
      <c r="F333" s="2">
        <f t="shared" ca="1" si="89"/>
        <v>1</v>
      </c>
      <c r="G333" t="str">
        <f t="shared" ca="1" si="90"/>
        <v>Sign of Corrosion</v>
      </c>
      <c r="H333" s="1">
        <f t="shared" ca="1" si="91"/>
        <v>40057</v>
      </c>
      <c r="I333" t="str">
        <f t="shared" ca="1" si="92"/>
        <v>Maintenance</v>
      </c>
      <c r="J333">
        <f t="shared" ca="1" si="93"/>
        <v>5</v>
      </c>
      <c r="K333" t="str">
        <f t="shared" ca="1" si="94"/>
        <v>Fatigue</v>
      </c>
      <c r="L333" t="s">
        <v>11</v>
      </c>
      <c r="M333" s="6">
        <f t="shared" ca="1" si="100"/>
        <v>14</v>
      </c>
      <c r="N333" s="3" t="s">
        <v>12</v>
      </c>
      <c r="O333" s="3" t="s">
        <v>13</v>
      </c>
      <c r="P333" s="6">
        <f t="shared" ca="1" si="101"/>
        <v>16</v>
      </c>
      <c r="Q333" s="3" t="s">
        <v>14</v>
      </c>
      <c r="R333" s="3" t="str">
        <f t="shared" ca="1" si="95"/>
        <v>Fatigue corrosion was found with 14 % degradation of  Centrifugal Pump on 16 % of surface area</v>
      </c>
      <c r="S333">
        <f t="shared" ca="1" si="96"/>
        <v>10</v>
      </c>
      <c r="T333">
        <f t="shared" ca="1" si="97"/>
        <v>2</v>
      </c>
      <c r="U333" t="str">
        <f t="shared" ca="1" si="98"/>
        <v>Medium</v>
      </c>
      <c r="V333" s="1">
        <f t="shared" ca="1" si="99"/>
        <v>45136</v>
      </c>
    </row>
    <row r="334" spans="2:22" x14ac:dyDescent="0.35">
      <c r="B334" s="1">
        <f t="shared" ca="1" si="85"/>
        <v>36890</v>
      </c>
      <c r="C334" s="1">
        <f t="shared" ca="1" si="86"/>
        <v>43820</v>
      </c>
      <c r="D334" s="2">
        <f t="shared" ca="1" si="87"/>
        <v>19</v>
      </c>
      <c r="E334" s="1" t="str">
        <f t="shared" ca="1" si="88"/>
        <v>Evaporator</v>
      </c>
      <c r="F334" s="2">
        <f t="shared" ca="1" si="89"/>
        <v>2</v>
      </c>
      <c r="G334" t="str">
        <f t="shared" ca="1" si="90"/>
        <v>No Issue seen</v>
      </c>
      <c r="H334" s="1">
        <f t="shared" ca="1" si="91"/>
        <v>41964</v>
      </c>
      <c r="I334" t="str">
        <f t="shared" ca="1" si="92"/>
        <v>NA</v>
      </c>
      <c r="J334">
        <f t="shared" ca="1" si="93"/>
        <v>2</v>
      </c>
      <c r="K334" t="str">
        <f t="shared" ca="1" si="94"/>
        <v>Pitting</v>
      </c>
      <c r="L334" t="s">
        <v>11</v>
      </c>
      <c r="M334" s="6" t="str">
        <f t="shared" ca="1" si="100"/>
        <v>0</v>
      </c>
      <c r="N334" s="3" t="s">
        <v>12</v>
      </c>
      <c r="O334" s="3" t="s">
        <v>13</v>
      </c>
      <c r="P334" s="6">
        <f t="shared" ca="1" si="101"/>
        <v>0</v>
      </c>
      <c r="Q334" s="3" t="s">
        <v>14</v>
      </c>
      <c r="R334" s="3" t="str">
        <f t="shared" ca="1" si="95"/>
        <v>Pitting corrosion was found with 0 % degradation of  Evaporator on 0 % of surface area</v>
      </c>
      <c r="S334">
        <f t="shared" ca="1" si="96"/>
        <v>0</v>
      </c>
      <c r="T334">
        <f t="shared" ca="1" si="97"/>
        <v>1</v>
      </c>
      <c r="U334" t="str">
        <f t="shared" ca="1" si="98"/>
        <v>Low</v>
      </c>
      <c r="V334" s="1">
        <f t="shared" ca="1" si="99"/>
        <v>45161</v>
      </c>
    </row>
    <row r="335" spans="2:22" x14ac:dyDescent="0.35">
      <c r="B335" s="1">
        <f t="shared" ca="1" si="85"/>
        <v>36368</v>
      </c>
      <c r="C335" s="1">
        <f t="shared" ca="1" si="86"/>
        <v>44808</v>
      </c>
      <c r="D335" s="2">
        <f t="shared" ca="1" si="87"/>
        <v>3</v>
      </c>
      <c r="E335" s="1" t="str">
        <f t="shared" ca="1" si="88"/>
        <v>Gate Valve</v>
      </c>
      <c r="F335" s="2">
        <f t="shared" ca="1" si="89"/>
        <v>5</v>
      </c>
      <c r="G335" t="str">
        <f t="shared" ca="1" si="90"/>
        <v>NA</v>
      </c>
      <c r="H335" s="1">
        <f t="shared" ca="1" si="91"/>
        <v>41408</v>
      </c>
      <c r="I335" t="str">
        <f t="shared" ca="1" si="92"/>
        <v>NA</v>
      </c>
      <c r="J335">
        <f t="shared" ca="1" si="93"/>
        <v>2</v>
      </c>
      <c r="K335" t="str">
        <f t="shared" ca="1" si="94"/>
        <v>Pitting</v>
      </c>
      <c r="L335" t="s">
        <v>11</v>
      </c>
      <c r="M335" s="6" t="str">
        <f t="shared" ca="1" si="100"/>
        <v>0</v>
      </c>
      <c r="N335" s="3" t="s">
        <v>12</v>
      </c>
      <c r="O335" s="3" t="s">
        <v>13</v>
      </c>
      <c r="P335" s="6">
        <f t="shared" ca="1" si="101"/>
        <v>0</v>
      </c>
      <c r="Q335" s="3" t="s">
        <v>14</v>
      </c>
      <c r="R335" s="3" t="str">
        <f t="shared" ca="1" si="95"/>
        <v>Pitting corrosion was found with 0 % degradation of  Gate Valve on 0 % of surface area</v>
      </c>
      <c r="S335">
        <f t="shared" ca="1" si="96"/>
        <v>217</v>
      </c>
      <c r="T335">
        <f t="shared" ca="1" si="97"/>
        <v>3</v>
      </c>
      <c r="U335" t="str">
        <f t="shared" ca="1" si="98"/>
        <v>High</v>
      </c>
      <c r="V335" s="1">
        <f t="shared" ca="1" si="99"/>
        <v>45136</v>
      </c>
    </row>
    <row r="336" spans="2:22" x14ac:dyDescent="0.35">
      <c r="B336" s="1">
        <f t="shared" ca="1" si="85"/>
        <v>36238</v>
      </c>
      <c r="C336" s="1">
        <f t="shared" ca="1" si="86"/>
        <v>44267</v>
      </c>
      <c r="D336" s="2">
        <f t="shared" ca="1" si="87"/>
        <v>11</v>
      </c>
      <c r="E336" s="1" t="str">
        <f t="shared" ca="1" si="88"/>
        <v>Storage Tank 500 bbl</v>
      </c>
      <c r="F336" s="2">
        <f t="shared" ca="1" si="89"/>
        <v>3</v>
      </c>
      <c r="G336" t="str">
        <f t="shared" ca="1" si="90"/>
        <v>High Corrosion</v>
      </c>
      <c r="H336" s="1">
        <f t="shared" ca="1" si="91"/>
        <v>41135</v>
      </c>
      <c r="I336" t="str">
        <f t="shared" ca="1" si="92"/>
        <v>Retrofitment</v>
      </c>
      <c r="J336">
        <f t="shared" ca="1" si="93"/>
        <v>4</v>
      </c>
      <c r="K336" t="str">
        <f t="shared" ca="1" si="94"/>
        <v>Erosion</v>
      </c>
      <c r="L336" t="s">
        <v>11</v>
      </c>
      <c r="M336" s="6">
        <f t="shared" ca="1" si="100"/>
        <v>37</v>
      </c>
      <c r="N336" s="3" t="s">
        <v>12</v>
      </c>
      <c r="O336" s="3" t="s">
        <v>13</v>
      </c>
      <c r="P336" s="6">
        <f t="shared" ca="1" si="101"/>
        <v>58</v>
      </c>
      <c r="Q336" s="3" t="s">
        <v>14</v>
      </c>
      <c r="R336" s="3" t="str">
        <f t="shared" ca="1" si="95"/>
        <v>Erosion corrosion was found with 37 % degradation of  Storage Tank 500 bbl on 58 % of surface area</v>
      </c>
      <c r="S336">
        <f t="shared" ca="1" si="96"/>
        <v>53</v>
      </c>
      <c r="T336">
        <f t="shared" ca="1" si="97"/>
        <v>3</v>
      </c>
      <c r="U336" t="str">
        <f t="shared" ca="1" si="98"/>
        <v>High</v>
      </c>
      <c r="V336" s="1">
        <f t="shared" ca="1" si="99"/>
        <v>45197</v>
      </c>
    </row>
    <row r="337" spans="2:22" x14ac:dyDescent="0.35">
      <c r="B337" s="1">
        <f t="shared" ca="1" si="85"/>
        <v>36366</v>
      </c>
      <c r="C337" s="1">
        <f t="shared" ca="1" si="86"/>
        <v>44932</v>
      </c>
      <c r="D337" s="2">
        <f t="shared" ca="1" si="87"/>
        <v>19</v>
      </c>
      <c r="E337" s="1" t="str">
        <f t="shared" ca="1" si="88"/>
        <v>Evaporator</v>
      </c>
      <c r="F337" s="2">
        <f t="shared" ca="1" si="89"/>
        <v>1</v>
      </c>
      <c r="G337" t="str">
        <f t="shared" ca="1" si="90"/>
        <v>Sign of Corrosion</v>
      </c>
      <c r="H337" s="1">
        <f t="shared" ca="1" si="91"/>
        <v>39303</v>
      </c>
      <c r="I337" t="str">
        <f t="shared" ca="1" si="92"/>
        <v>Maintenance</v>
      </c>
      <c r="J337">
        <f t="shared" ca="1" si="93"/>
        <v>2</v>
      </c>
      <c r="K337" t="str">
        <f t="shared" ca="1" si="94"/>
        <v>Pitting</v>
      </c>
      <c r="L337" t="s">
        <v>11</v>
      </c>
      <c r="M337" s="6">
        <f t="shared" ca="1" si="100"/>
        <v>20</v>
      </c>
      <c r="N337" s="3" t="s">
        <v>12</v>
      </c>
      <c r="O337" s="3" t="s">
        <v>13</v>
      </c>
      <c r="P337" s="6">
        <f t="shared" ca="1" si="101"/>
        <v>12</v>
      </c>
      <c r="Q337" s="3" t="s">
        <v>14</v>
      </c>
      <c r="R337" s="3" t="str">
        <f t="shared" ca="1" si="95"/>
        <v>Pitting corrosion was found with 20 % degradation of  Evaporator on 12 % of surface area</v>
      </c>
      <c r="S337">
        <f t="shared" ca="1" si="96"/>
        <v>8</v>
      </c>
      <c r="T337">
        <f t="shared" ca="1" si="97"/>
        <v>3</v>
      </c>
      <c r="U337" t="str">
        <f t="shared" ca="1" si="98"/>
        <v>High</v>
      </c>
      <c r="V337" s="1">
        <f t="shared" ca="1" si="99"/>
        <v>45183</v>
      </c>
    </row>
    <row r="338" spans="2:22" x14ac:dyDescent="0.35">
      <c r="B338" s="1">
        <f t="shared" ca="1" si="85"/>
        <v>36661</v>
      </c>
      <c r="C338" s="1">
        <f t="shared" ca="1" si="86"/>
        <v>43534</v>
      </c>
      <c r="D338" s="2">
        <f t="shared" ca="1" si="87"/>
        <v>8</v>
      </c>
      <c r="E338" s="1" t="str">
        <f t="shared" ca="1" si="88"/>
        <v>Storag Tank 5000 bbl</v>
      </c>
      <c r="F338" s="2">
        <f t="shared" ca="1" si="89"/>
        <v>3</v>
      </c>
      <c r="G338" t="str">
        <f t="shared" ca="1" si="90"/>
        <v>High Corrosion</v>
      </c>
      <c r="H338" s="1">
        <f t="shared" ca="1" si="91"/>
        <v>40725</v>
      </c>
      <c r="I338" t="str">
        <f t="shared" ca="1" si="92"/>
        <v>Retrofitment</v>
      </c>
      <c r="J338">
        <f t="shared" ca="1" si="93"/>
        <v>2</v>
      </c>
      <c r="K338" t="str">
        <f t="shared" ca="1" si="94"/>
        <v>Pitting</v>
      </c>
      <c r="L338" t="s">
        <v>11</v>
      </c>
      <c r="M338" s="6">
        <f t="shared" ca="1" si="100"/>
        <v>26</v>
      </c>
      <c r="N338" s="3" t="s">
        <v>12</v>
      </c>
      <c r="O338" s="3" t="s">
        <v>13</v>
      </c>
      <c r="P338" s="6">
        <f t="shared" ca="1" si="101"/>
        <v>37</v>
      </c>
      <c r="Q338" s="3" t="s">
        <v>14</v>
      </c>
      <c r="R338" s="3" t="str">
        <f t="shared" ca="1" si="95"/>
        <v>Pitting corrosion was found with 26 % degradation of  Storag Tank 5000 bbl on 37 % of surface area</v>
      </c>
      <c r="S338">
        <f t="shared" ca="1" si="96"/>
        <v>49</v>
      </c>
      <c r="T338">
        <f t="shared" ca="1" si="97"/>
        <v>1</v>
      </c>
      <c r="U338" t="str">
        <f t="shared" ca="1" si="98"/>
        <v>Low</v>
      </c>
      <c r="V338" s="1">
        <f t="shared" ca="1" si="99"/>
        <v>45172</v>
      </c>
    </row>
    <row r="339" spans="2:22" x14ac:dyDescent="0.35">
      <c r="B339" s="1">
        <f t="shared" ca="1" si="85"/>
        <v>36527</v>
      </c>
      <c r="C339" s="1">
        <f t="shared" ca="1" si="86"/>
        <v>43258</v>
      </c>
      <c r="D339" s="2">
        <f t="shared" ca="1" si="87"/>
        <v>1</v>
      </c>
      <c r="E339" s="1" t="str">
        <f t="shared" ca="1" si="88"/>
        <v>6 inch pipe</v>
      </c>
      <c r="F339" s="2">
        <f t="shared" ca="1" si="89"/>
        <v>2</v>
      </c>
      <c r="G339" t="str">
        <f t="shared" ca="1" si="90"/>
        <v>No Issue seen</v>
      </c>
      <c r="H339" s="1">
        <f t="shared" ca="1" si="91"/>
        <v>42016</v>
      </c>
      <c r="I339" t="str">
        <f t="shared" ca="1" si="92"/>
        <v>NA</v>
      </c>
      <c r="J339">
        <f t="shared" ca="1" si="93"/>
        <v>3</v>
      </c>
      <c r="K339" t="str">
        <f t="shared" ca="1" si="94"/>
        <v>Stress</v>
      </c>
      <c r="L339" t="s">
        <v>11</v>
      </c>
      <c r="M339" s="6" t="str">
        <f t="shared" ca="1" si="100"/>
        <v>0</v>
      </c>
      <c r="N339" s="3" t="s">
        <v>12</v>
      </c>
      <c r="O339" s="3" t="s">
        <v>13</v>
      </c>
      <c r="P339" s="6">
        <f t="shared" ca="1" si="101"/>
        <v>0</v>
      </c>
      <c r="Q339" s="3" t="s">
        <v>14</v>
      </c>
      <c r="R339" s="3" t="str">
        <f t="shared" ca="1" si="95"/>
        <v>Stress corrosion was found with 0 % degradation of  6 inch pipe on 0 % of surface area</v>
      </c>
      <c r="S339">
        <f t="shared" ca="1" si="96"/>
        <v>0</v>
      </c>
      <c r="T339">
        <f t="shared" ca="1" si="97"/>
        <v>1</v>
      </c>
      <c r="U339" t="str">
        <f t="shared" ca="1" si="98"/>
        <v>Low</v>
      </c>
      <c r="V339" s="1">
        <f t="shared" ca="1" si="99"/>
        <v>45204</v>
      </c>
    </row>
    <row r="340" spans="2:22" x14ac:dyDescent="0.35">
      <c r="B340" s="1">
        <f t="shared" ca="1" si="85"/>
        <v>36608</v>
      </c>
      <c r="C340" s="1">
        <f t="shared" ca="1" si="86"/>
        <v>44746</v>
      </c>
      <c r="D340" s="2">
        <f t="shared" ca="1" si="87"/>
        <v>13</v>
      </c>
      <c r="E340" s="1" t="str">
        <f t="shared" ca="1" si="88"/>
        <v>Storage Tank 10000 bbl</v>
      </c>
      <c r="F340" s="2">
        <f t="shared" ca="1" si="89"/>
        <v>1</v>
      </c>
      <c r="G340" t="str">
        <f t="shared" ca="1" si="90"/>
        <v>Sign of Corrosion</v>
      </c>
      <c r="H340" s="1">
        <f t="shared" ca="1" si="91"/>
        <v>42609</v>
      </c>
      <c r="I340" t="str">
        <f t="shared" ca="1" si="92"/>
        <v>Maintenance</v>
      </c>
      <c r="J340">
        <f t="shared" ca="1" si="93"/>
        <v>4</v>
      </c>
      <c r="K340" t="str">
        <f t="shared" ca="1" si="94"/>
        <v>Erosion</v>
      </c>
      <c r="L340" t="s">
        <v>11</v>
      </c>
      <c r="M340" s="6">
        <f t="shared" ca="1" si="100"/>
        <v>6</v>
      </c>
      <c r="N340" s="3" t="s">
        <v>12</v>
      </c>
      <c r="O340" s="3" t="s">
        <v>13</v>
      </c>
      <c r="P340" s="6">
        <f t="shared" ca="1" si="101"/>
        <v>15</v>
      </c>
      <c r="Q340" s="3" t="s">
        <v>14</v>
      </c>
      <c r="R340" s="3" t="str">
        <f t="shared" ca="1" si="95"/>
        <v>Erosion corrosion was found with 6 % degradation of  Storage Tank 10000 bbl on 15 % of surface area</v>
      </c>
      <c r="S340">
        <f t="shared" ca="1" si="96"/>
        <v>7</v>
      </c>
      <c r="T340">
        <f t="shared" ca="1" si="97"/>
        <v>2</v>
      </c>
      <c r="U340" t="str">
        <f t="shared" ca="1" si="98"/>
        <v>Medium</v>
      </c>
      <c r="V340" s="1">
        <f t="shared" ca="1" si="99"/>
        <v>45194</v>
      </c>
    </row>
    <row r="341" spans="2:22" x14ac:dyDescent="0.35">
      <c r="B341" s="1">
        <f t="shared" ca="1" si="85"/>
        <v>37009</v>
      </c>
      <c r="C341" s="1">
        <f t="shared" ca="1" si="86"/>
        <v>43408</v>
      </c>
      <c r="D341" s="2">
        <f t="shared" ca="1" si="87"/>
        <v>18</v>
      </c>
      <c r="E341" s="1" t="str">
        <f t="shared" ca="1" si="88"/>
        <v>Plate Heat Exchange</v>
      </c>
      <c r="F341" s="2">
        <f t="shared" ca="1" si="89"/>
        <v>3</v>
      </c>
      <c r="G341" t="str">
        <f t="shared" ca="1" si="90"/>
        <v>High Corrosion</v>
      </c>
      <c r="H341" s="1">
        <f t="shared" ca="1" si="91"/>
        <v>40565</v>
      </c>
      <c r="I341" t="str">
        <f t="shared" ca="1" si="92"/>
        <v>Retrofitment</v>
      </c>
      <c r="J341">
        <f t="shared" ca="1" si="93"/>
        <v>3</v>
      </c>
      <c r="K341" t="str">
        <f t="shared" ca="1" si="94"/>
        <v>Stress</v>
      </c>
      <c r="L341" t="s">
        <v>11</v>
      </c>
      <c r="M341" s="6">
        <f t="shared" ca="1" si="100"/>
        <v>30</v>
      </c>
      <c r="N341" s="3" t="s">
        <v>12</v>
      </c>
      <c r="O341" s="3" t="s">
        <v>13</v>
      </c>
      <c r="P341" s="6">
        <f t="shared" ca="1" si="101"/>
        <v>42</v>
      </c>
      <c r="Q341" s="3" t="s">
        <v>14</v>
      </c>
      <c r="R341" s="3" t="str">
        <f t="shared" ca="1" si="95"/>
        <v>Stress corrosion was found with 30 % degradation of  Plate Heat Exchange on 42 % of surface area</v>
      </c>
      <c r="S341">
        <f t="shared" ca="1" si="96"/>
        <v>11</v>
      </c>
      <c r="T341">
        <f t="shared" ca="1" si="97"/>
        <v>2</v>
      </c>
      <c r="U341" t="str">
        <f t="shared" ca="1" si="98"/>
        <v>Medium</v>
      </c>
      <c r="V341" s="1">
        <f t="shared" ca="1" si="99"/>
        <v>45130</v>
      </c>
    </row>
    <row r="342" spans="2:22" x14ac:dyDescent="0.35">
      <c r="B342" s="1">
        <f t="shared" ca="1" si="85"/>
        <v>36401</v>
      </c>
      <c r="C342" s="1">
        <f t="shared" ca="1" si="86"/>
        <v>44082</v>
      </c>
      <c r="D342" s="2">
        <f t="shared" ca="1" si="87"/>
        <v>4</v>
      </c>
      <c r="E342" s="1" t="str">
        <f t="shared" ca="1" si="88"/>
        <v>Check Valve</v>
      </c>
      <c r="F342" s="2">
        <f t="shared" ca="1" si="89"/>
        <v>2</v>
      </c>
      <c r="G342" t="str">
        <f t="shared" ca="1" si="90"/>
        <v>No Issue seen</v>
      </c>
      <c r="H342" s="1">
        <f t="shared" ca="1" si="91"/>
        <v>39944</v>
      </c>
      <c r="I342" t="str">
        <f t="shared" ca="1" si="92"/>
        <v>NA</v>
      </c>
      <c r="J342">
        <f t="shared" ca="1" si="93"/>
        <v>2</v>
      </c>
      <c r="K342" t="str">
        <f t="shared" ca="1" si="94"/>
        <v>Pitting</v>
      </c>
      <c r="L342" t="s">
        <v>11</v>
      </c>
      <c r="M342" s="6" t="str">
        <f t="shared" ca="1" si="100"/>
        <v>0</v>
      </c>
      <c r="N342" s="3" t="s">
        <v>12</v>
      </c>
      <c r="O342" s="3" t="s">
        <v>13</v>
      </c>
      <c r="P342" s="6">
        <f t="shared" ca="1" si="101"/>
        <v>0</v>
      </c>
      <c r="Q342" s="3" t="s">
        <v>14</v>
      </c>
      <c r="R342" s="3" t="str">
        <f t="shared" ca="1" si="95"/>
        <v>Pitting corrosion was found with 0 % degradation of  Check Valve on 0 % of surface area</v>
      </c>
      <c r="S342">
        <f t="shared" ca="1" si="96"/>
        <v>0</v>
      </c>
      <c r="T342">
        <f t="shared" ca="1" si="97"/>
        <v>1</v>
      </c>
      <c r="U342" t="str">
        <f t="shared" ca="1" si="98"/>
        <v>Low</v>
      </c>
      <c r="V342" s="1">
        <f t="shared" ca="1" si="99"/>
        <v>45203</v>
      </c>
    </row>
    <row r="343" spans="2:22" x14ac:dyDescent="0.35">
      <c r="B343" s="1">
        <f t="shared" ca="1" si="85"/>
        <v>36901</v>
      </c>
      <c r="C343" s="1">
        <f t="shared" ca="1" si="86"/>
        <v>45022</v>
      </c>
      <c r="D343" s="2">
        <f t="shared" ca="1" si="87"/>
        <v>14</v>
      </c>
      <c r="E343" s="1" t="str">
        <f t="shared" ca="1" si="88"/>
        <v>Centrifugal Pump</v>
      </c>
      <c r="F343" s="2">
        <f t="shared" ca="1" si="89"/>
        <v>2</v>
      </c>
      <c r="G343" t="str">
        <f t="shared" ca="1" si="90"/>
        <v>No Issue seen</v>
      </c>
      <c r="H343" s="1">
        <f t="shared" ca="1" si="91"/>
        <v>39554</v>
      </c>
      <c r="I343" t="str">
        <f t="shared" ca="1" si="92"/>
        <v>NA</v>
      </c>
      <c r="J343">
        <f t="shared" ca="1" si="93"/>
        <v>4</v>
      </c>
      <c r="K343" t="str">
        <f t="shared" ca="1" si="94"/>
        <v>Erosion</v>
      </c>
      <c r="L343" t="s">
        <v>11</v>
      </c>
      <c r="M343" s="6" t="str">
        <f t="shared" ca="1" si="100"/>
        <v>0</v>
      </c>
      <c r="N343" s="3" t="s">
        <v>12</v>
      </c>
      <c r="O343" s="3" t="s">
        <v>13</v>
      </c>
      <c r="P343" s="6">
        <f t="shared" ca="1" si="101"/>
        <v>0</v>
      </c>
      <c r="Q343" s="3" t="s">
        <v>14</v>
      </c>
      <c r="R343" s="3" t="str">
        <f t="shared" ca="1" si="95"/>
        <v>Erosion corrosion was found with 0 % degradation of  Centrifugal Pump on 0 % of surface area</v>
      </c>
      <c r="S343">
        <f t="shared" ca="1" si="96"/>
        <v>0</v>
      </c>
      <c r="T343">
        <f t="shared" ca="1" si="97"/>
        <v>3</v>
      </c>
      <c r="U343" t="str">
        <f t="shared" ca="1" si="98"/>
        <v>High</v>
      </c>
      <c r="V343" s="1">
        <f t="shared" ca="1" si="99"/>
        <v>45184</v>
      </c>
    </row>
    <row r="344" spans="2:22" x14ac:dyDescent="0.35">
      <c r="B344" s="1">
        <f t="shared" ca="1" si="85"/>
        <v>36721</v>
      </c>
      <c r="C344" s="1">
        <f t="shared" ca="1" si="86"/>
        <v>44247</v>
      </c>
      <c r="D344" s="2">
        <f t="shared" ca="1" si="87"/>
        <v>15</v>
      </c>
      <c r="E344" s="1" t="str">
        <f t="shared" ca="1" si="88"/>
        <v>Resiprocating Pump</v>
      </c>
      <c r="F344" s="2">
        <f t="shared" ca="1" si="89"/>
        <v>3</v>
      </c>
      <c r="G344" t="str">
        <f t="shared" ca="1" si="90"/>
        <v>High Corrosion</v>
      </c>
      <c r="H344" s="1">
        <f t="shared" ca="1" si="91"/>
        <v>39430</v>
      </c>
      <c r="I344" t="str">
        <f t="shared" ca="1" si="92"/>
        <v>Retrofitment</v>
      </c>
      <c r="J344">
        <f t="shared" ca="1" si="93"/>
        <v>4</v>
      </c>
      <c r="K344" t="str">
        <f t="shared" ca="1" si="94"/>
        <v>Erosion</v>
      </c>
      <c r="L344" t="s">
        <v>11</v>
      </c>
      <c r="M344" s="6">
        <f t="shared" ca="1" si="100"/>
        <v>32</v>
      </c>
      <c r="N344" s="3" t="s">
        <v>12</v>
      </c>
      <c r="O344" s="3" t="s">
        <v>13</v>
      </c>
      <c r="P344" s="6">
        <f t="shared" ca="1" si="101"/>
        <v>42</v>
      </c>
      <c r="Q344" s="3" t="s">
        <v>14</v>
      </c>
      <c r="R344" s="3" t="str">
        <f t="shared" ca="1" si="95"/>
        <v>Erosion corrosion was found with 32 % degradation of  Resiprocating Pump on 42 % of surface area</v>
      </c>
      <c r="S344">
        <f t="shared" ca="1" si="96"/>
        <v>68</v>
      </c>
      <c r="T344">
        <f t="shared" ca="1" si="97"/>
        <v>2</v>
      </c>
      <c r="U344" t="str">
        <f t="shared" ca="1" si="98"/>
        <v>Medium</v>
      </c>
      <c r="V344" s="1">
        <f t="shared" ca="1" si="99"/>
        <v>45201</v>
      </c>
    </row>
    <row r="345" spans="2:22" x14ac:dyDescent="0.35">
      <c r="B345" s="1">
        <f t="shared" ca="1" si="85"/>
        <v>36144</v>
      </c>
      <c r="C345" s="1">
        <f t="shared" ca="1" si="86"/>
        <v>44073</v>
      </c>
      <c r="D345" s="2">
        <f t="shared" ca="1" si="87"/>
        <v>7</v>
      </c>
      <c r="E345" s="1" t="str">
        <f t="shared" ca="1" si="88"/>
        <v>Centrifugal Compressor</v>
      </c>
      <c r="F345" s="2">
        <f t="shared" ca="1" si="89"/>
        <v>5</v>
      </c>
      <c r="G345" t="str">
        <f t="shared" ca="1" si="90"/>
        <v>NA</v>
      </c>
      <c r="H345" s="1">
        <f t="shared" ca="1" si="91"/>
        <v>41100</v>
      </c>
      <c r="I345" t="str">
        <f t="shared" ca="1" si="92"/>
        <v>NA</v>
      </c>
      <c r="J345">
        <f t="shared" ca="1" si="93"/>
        <v>3</v>
      </c>
      <c r="K345" t="str">
        <f t="shared" ca="1" si="94"/>
        <v>Stress</v>
      </c>
      <c r="L345" t="s">
        <v>11</v>
      </c>
      <c r="M345" s="6" t="str">
        <f t="shared" ca="1" si="100"/>
        <v>0</v>
      </c>
      <c r="N345" s="3" t="s">
        <v>12</v>
      </c>
      <c r="O345" s="3" t="s">
        <v>13</v>
      </c>
      <c r="P345" s="6">
        <f t="shared" ca="1" si="101"/>
        <v>0</v>
      </c>
      <c r="Q345" s="3" t="s">
        <v>14</v>
      </c>
      <c r="R345" s="3" t="str">
        <f t="shared" ca="1" si="95"/>
        <v>Stress corrosion was found with 0 % degradation of  Centrifugal Compressor on 0 % of surface area</v>
      </c>
      <c r="S345">
        <f t="shared" ca="1" si="96"/>
        <v>525</v>
      </c>
      <c r="T345">
        <f t="shared" ca="1" si="97"/>
        <v>2</v>
      </c>
      <c r="U345" t="str">
        <f t="shared" ca="1" si="98"/>
        <v>Medium</v>
      </c>
      <c r="V345" s="1">
        <f t="shared" ca="1" si="99"/>
        <v>45201</v>
      </c>
    </row>
    <row r="346" spans="2:22" x14ac:dyDescent="0.35">
      <c r="B346" s="1">
        <f t="shared" ca="1" si="85"/>
        <v>37104</v>
      </c>
      <c r="C346" s="1">
        <f t="shared" ca="1" si="86"/>
        <v>43157</v>
      </c>
      <c r="D346" s="2">
        <f t="shared" ca="1" si="87"/>
        <v>19</v>
      </c>
      <c r="E346" s="1" t="str">
        <f t="shared" ca="1" si="88"/>
        <v>Evaporator</v>
      </c>
      <c r="F346" s="2">
        <f t="shared" ca="1" si="89"/>
        <v>4</v>
      </c>
      <c r="G346" t="str">
        <f t="shared" ca="1" si="90"/>
        <v>Equipment deformation Seen</v>
      </c>
      <c r="H346" s="1">
        <f t="shared" ca="1" si="91"/>
        <v>39542</v>
      </c>
      <c r="I346" t="str">
        <f t="shared" ca="1" si="92"/>
        <v>Replacement</v>
      </c>
      <c r="J346">
        <f t="shared" ca="1" si="93"/>
        <v>3</v>
      </c>
      <c r="K346" t="str">
        <f t="shared" ca="1" si="94"/>
        <v>Stress</v>
      </c>
      <c r="L346" t="s">
        <v>11</v>
      </c>
      <c r="M346" s="6">
        <f t="shared" ca="1" si="100"/>
        <v>56</v>
      </c>
      <c r="N346" s="3" t="s">
        <v>12</v>
      </c>
      <c r="O346" s="3" t="s">
        <v>13</v>
      </c>
      <c r="P346" s="6">
        <f t="shared" ca="1" si="101"/>
        <v>46</v>
      </c>
      <c r="Q346" s="3" t="s">
        <v>14</v>
      </c>
      <c r="R346" s="3" t="str">
        <f t="shared" ca="1" si="95"/>
        <v>Stress corrosion was found with 56 % degradation of  Evaporator on 46 % of surface area</v>
      </c>
      <c r="S346">
        <f t="shared" ca="1" si="96"/>
        <v>120</v>
      </c>
      <c r="T346">
        <f t="shared" ca="1" si="97"/>
        <v>2</v>
      </c>
      <c r="U346" t="str">
        <f t="shared" ca="1" si="98"/>
        <v>Medium</v>
      </c>
      <c r="V346" s="1">
        <f t="shared" ca="1" si="99"/>
        <v>45187</v>
      </c>
    </row>
    <row r="347" spans="2:22" x14ac:dyDescent="0.35">
      <c r="B347" s="1">
        <f t="shared" ca="1" si="85"/>
        <v>36468</v>
      </c>
      <c r="C347" s="1">
        <f t="shared" ca="1" si="86"/>
        <v>44251</v>
      </c>
      <c r="D347" s="2">
        <f t="shared" ca="1" si="87"/>
        <v>17</v>
      </c>
      <c r="E347" s="1" t="str">
        <f t="shared" ca="1" si="88"/>
        <v>Shell And Tube Heat Exchanger</v>
      </c>
      <c r="F347" s="2">
        <f t="shared" ca="1" si="89"/>
        <v>1</v>
      </c>
      <c r="G347" t="str">
        <f t="shared" ca="1" si="90"/>
        <v>Sign of Corrosion</v>
      </c>
      <c r="H347" s="1">
        <f t="shared" ca="1" si="91"/>
        <v>41396</v>
      </c>
      <c r="I347" t="str">
        <f t="shared" ca="1" si="92"/>
        <v>Maintenance</v>
      </c>
      <c r="J347">
        <f t="shared" ca="1" si="93"/>
        <v>4</v>
      </c>
      <c r="K347" t="str">
        <f t="shared" ca="1" si="94"/>
        <v>Erosion</v>
      </c>
      <c r="L347" t="s">
        <v>11</v>
      </c>
      <c r="M347" s="6">
        <f t="shared" ca="1" si="100"/>
        <v>20</v>
      </c>
      <c r="N347" s="3" t="s">
        <v>12</v>
      </c>
      <c r="O347" s="3" t="s">
        <v>13</v>
      </c>
      <c r="P347" s="6">
        <f t="shared" ca="1" si="101"/>
        <v>19</v>
      </c>
      <c r="Q347" s="3" t="s">
        <v>14</v>
      </c>
      <c r="R347" s="3" t="str">
        <f t="shared" ca="1" si="95"/>
        <v>Erosion corrosion was found with 20 % degradation of  Shell And Tube Heat Exchanger on 19 % of surface area</v>
      </c>
      <c r="S347">
        <f t="shared" ca="1" si="96"/>
        <v>10</v>
      </c>
      <c r="T347">
        <f t="shared" ca="1" si="97"/>
        <v>2</v>
      </c>
      <c r="U347" t="str">
        <f t="shared" ca="1" si="98"/>
        <v>Medium</v>
      </c>
      <c r="V347" s="1">
        <f t="shared" ca="1" si="99"/>
        <v>45175</v>
      </c>
    </row>
    <row r="348" spans="2:22" x14ac:dyDescent="0.35">
      <c r="B348" s="1">
        <f t="shared" ca="1" si="85"/>
        <v>36965</v>
      </c>
      <c r="C348" s="1">
        <f t="shared" ca="1" si="86"/>
        <v>43875</v>
      </c>
      <c r="D348" s="2">
        <f t="shared" ca="1" si="87"/>
        <v>20</v>
      </c>
      <c r="E348" s="1" t="str">
        <f t="shared" ca="1" si="88"/>
        <v>Turbine</v>
      </c>
      <c r="F348" s="2">
        <f t="shared" ca="1" si="89"/>
        <v>5</v>
      </c>
      <c r="G348" t="str">
        <f t="shared" ca="1" si="90"/>
        <v>NA</v>
      </c>
      <c r="H348" s="1">
        <f t="shared" ca="1" si="91"/>
        <v>41055</v>
      </c>
      <c r="I348" t="str">
        <f t="shared" ca="1" si="92"/>
        <v>NA</v>
      </c>
      <c r="J348">
        <f t="shared" ca="1" si="93"/>
        <v>5</v>
      </c>
      <c r="K348" t="str">
        <f t="shared" ca="1" si="94"/>
        <v>Fatigue</v>
      </c>
      <c r="L348" t="s">
        <v>11</v>
      </c>
      <c r="M348" s="6" t="str">
        <f t="shared" ca="1" si="100"/>
        <v>0</v>
      </c>
      <c r="N348" s="3" t="s">
        <v>12</v>
      </c>
      <c r="O348" s="3" t="s">
        <v>13</v>
      </c>
      <c r="P348" s="6">
        <f t="shared" ca="1" si="101"/>
        <v>0</v>
      </c>
      <c r="Q348" s="3" t="s">
        <v>14</v>
      </c>
      <c r="R348" s="3" t="str">
        <f t="shared" ca="1" si="95"/>
        <v>Fatigue corrosion was found with 0 % degradation of  Turbine on 0 % of surface area</v>
      </c>
      <c r="S348">
        <f t="shared" ca="1" si="96"/>
        <v>435</v>
      </c>
      <c r="T348">
        <f t="shared" ca="1" si="97"/>
        <v>3</v>
      </c>
      <c r="U348" t="str">
        <f t="shared" ca="1" si="98"/>
        <v>High</v>
      </c>
      <c r="V348" s="1">
        <f t="shared" ca="1" si="99"/>
        <v>45136</v>
      </c>
    </row>
    <row r="349" spans="2:22" x14ac:dyDescent="0.35">
      <c r="B349" s="1">
        <f t="shared" ca="1" si="85"/>
        <v>36147</v>
      </c>
      <c r="C349" s="1">
        <f t="shared" ca="1" si="86"/>
        <v>43607</v>
      </c>
      <c r="D349" s="2">
        <f t="shared" ca="1" si="87"/>
        <v>2</v>
      </c>
      <c r="E349" s="1" t="str">
        <f t="shared" ca="1" si="88"/>
        <v>4 inch pipe</v>
      </c>
      <c r="F349" s="2">
        <f t="shared" ca="1" si="89"/>
        <v>1</v>
      </c>
      <c r="G349" t="str">
        <f t="shared" ca="1" si="90"/>
        <v>Sign of Corrosion</v>
      </c>
      <c r="H349" s="1">
        <f t="shared" ca="1" si="91"/>
        <v>40273</v>
      </c>
      <c r="I349" t="str">
        <f t="shared" ca="1" si="92"/>
        <v>Maintenance</v>
      </c>
      <c r="J349">
        <f t="shared" ca="1" si="93"/>
        <v>3</v>
      </c>
      <c r="K349" t="str">
        <f t="shared" ca="1" si="94"/>
        <v>Stress</v>
      </c>
      <c r="L349" t="s">
        <v>11</v>
      </c>
      <c r="M349" s="6">
        <f t="shared" ca="1" si="100"/>
        <v>13</v>
      </c>
      <c r="N349" s="3" t="s">
        <v>12</v>
      </c>
      <c r="O349" s="3" t="s">
        <v>13</v>
      </c>
      <c r="P349" s="6">
        <f t="shared" ca="1" si="101"/>
        <v>17</v>
      </c>
      <c r="Q349" s="3" t="s">
        <v>14</v>
      </c>
      <c r="R349" s="3" t="str">
        <f t="shared" ca="1" si="95"/>
        <v>Stress corrosion was found with 13 % degradation of  4 inch pipe on 17 % of surface area</v>
      </c>
      <c r="S349">
        <f t="shared" ca="1" si="96"/>
        <v>7</v>
      </c>
      <c r="T349">
        <f t="shared" ca="1" si="97"/>
        <v>1</v>
      </c>
      <c r="U349" t="str">
        <f t="shared" ca="1" si="98"/>
        <v>Low</v>
      </c>
      <c r="V349" s="1">
        <f t="shared" ca="1" si="99"/>
        <v>45186</v>
      </c>
    </row>
    <row r="350" spans="2:22" x14ac:dyDescent="0.35">
      <c r="B350" s="1">
        <f t="shared" ca="1" si="85"/>
        <v>36754</v>
      </c>
      <c r="C350" s="1">
        <f t="shared" ca="1" si="86"/>
        <v>45105</v>
      </c>
      <c r="D350" s="2">
        <f t="shared" ca="1" si="87"/>
        <v>1</v>
      </c>
      <c r="E350" s="1" t="str">
        <f t="shared" ca="1" si="88"/>
        <v>6 inch pipe</v>
      </c>
      <c r="F350" s="2">
        <f t="shared" ca="1" si="89"/>
        <v>2</v>
      </c>
      <c r="G350" t="str">
        <f t="shared" ca="1" si="90"/>
        <v>No Issue seen</v>
      </c>
      <c r="H350" s="1">
        <f t="shared" ca="1" si="91"/>
        <v>42469</v>
      </c>
      <c r="I350" t="str">
        <f t="shared" ca="1" si="92"/>
        <v>NA</v>
      </c>
      <c r="J350">
        <f t="shared" ca="1" si="93"/>
        <v>5</v>
      </c>
      <c r="K350" t="str">
        <f t="shared" ca="1" si="94"/>
        <v>Fatigue</v>
      </c>
      <c r="L350" t="s">
        <v>11</v>
      </c>
      <c r="M350" s="6" t="str">
        <f t="shared" ca="1" si="100"/>
        <v>0</v>
      </c>
      <c r="N350" s="3" t="s">
        <v>12</v>
      </c>
      <c r="O350" s="3" t="s">
        <v>13</v>
      </c>
      <c r="P350" s="6">
        <f t="shared" ca="1" si="101"/>
        <v>0</v>
      </c>
      <c r="Q350" s="3" t="s">
        <v>14</v>
      </c>
      <c r="R350" s="3" t="str">
        <f t="shared" ca="1" si="95"/>
        <v>Fatigue corrosion was found with 0 % degradation of  6 inch pipe on 0 % of surface area</v>
      </c>
      <c r="S350">
        <f t="shared" ca="1" si="96"/>
        <v>0</v>
      </c>
      <c r="T350">
        <f t="shared" ca="1" si="97"/>
        <v>2</v>
      </c>
      <c r="U350" t="str">
        <f t="shared" ca="1" si="98"/>
        <v>Medium</v>
      </c>
      <c r="V350" s="1">
        <f t="shared" ca="1" si="99"/>
        <v>45161</v>
      </c>
    </row>
    <row r="351" spans="2:22" x14ac:dyDescent="0.35">
      <c r="B351" s="1">
        <f t="shared" ca="1" si="85"/>
        <v>36940</v>
      </c>
      <c r="C351" s="1">
        <f t="shared" ca="1" si="86"/>
        <v>44528</v>
      </c>
      <c r="D351" s="2">
        <f t="shared" ca="1" si="87"/>
        <v>13</v>
      </c>
      <c r="E351" s="1" t="str">
        <f t="shared" ca="1" si="88"/>
        <v>Storage Tank 10000 bbl</v>
      </c>
      <c r="F351" s="2">
        <f t="shared" ca="1" si="89"/>
        <v>3</v>
      </c>
      <c r="G351" t="str">
        <f t="shared" ca="1" si="90"/>
        <v>High Corrosion</v>
      </c>
      <c r="H351" s="1">
        <f t="shared" ca="1" si="91"/>
        <v>40279</v>
      </c>
      <c r="I351" t="str">
        <f t="shared" ca="1" si="92"/>
        <v>Retrofitment</v>
      </c>
      <c r="J351">
        <f t="shared" ca="1" si="93"/>
        <v>1</v>
      </c>
      <c r="K351" t="str">
        <f t="shared" ca="1" si="94"/>
        <v>Atmospheric</v>
      </c>
      <c r="L351" t="s">
        <v>11</v>
      </c>
      <c r="M351" s="6">
        <f t="shared" ca="1" si="100"/>
        <v>26</v>
      </c>
      <c r="N351" s="3" t="s">
        <v>12</v>
      </c>
      <c r="O351" s="3" t="s">
        <v>13</v>
      </c>
      <c r="P351" s="6">
        <f t="shared" ca="1" si="101"/>
        <v>23</v>
      </c>
      <c r="Q351" s="3" t="s">
        <v>14</v>
      </c>
      <c r="R351" s="3" t="str">
        <f t="shared" ca="1" si="95"/>
        <v>Atmospheric corrosion was found with 26 % degradation of  Storage Tank 10000 bbl on 23 % of surface area</v>
      </c>
      <c r="S351">
        <f t="shared" ca="1" si="96"/>
        <v>17</v>
      </c>
      <c r="T351">
        <f t="shared" ca="1" si="97"/>
        <v>1</v>
      </c>
      <c r="U351" t="str">
        <f t="shared" ca="1" si="98"/>
        <v>Low</v>
      </c>
      <c r="V351" s="1">
        <f t="shared" ca="1" si="99"/>
        <v>45199</v>
      </c>
    </row>
    <row r="352" spans="2:22" x14ac:dyDescent="0.35">
      <c r="B352" s="1">
        <f t="shared" ca="1" si="85"/>
        <v>36223</v>
      </c>
      <c r="C352" s="1">
        <f t="shared" ca="1" si="86"/>
        <v>43205</v>
      </c>
      <c r="D352" s="2">
        <f t="shared" ca="1" si="87"/>
        <v>10</v>
      </c>
      <c r="E352" s="1" t="str">
        <f t="shared" ca="1" si="88"/>
        <v>Storage Tank 1000 bbl</v>
      </c>
      <c r="F352" s="2">
        <f t="shared" ca="1" si="89"/>
        <v>5</v>
      </c>
      <c r="G352" t="str">
        <f t="shared" ca="1" si="90"/>
        <v>NA</v>
      </c>
      <c r="H352" s="1">
        <f t="shared" ca="1" si="91"/>
        <v>39546</v>
      </c>
      <c r="I352" t="str">
        <f t="shared" ca="1" si="92"/>
        <v>NA</v>
      </c>
      <c r="J352">
        <f t="shared" ca="1" si="93"/>
        <v>4</v>
      </c>
      <c r="K352" t="str">
        <f t="shared" ca="1" si="94"/>
        <v>Erosion</v>
      </c>
      <c r="L352" t="s">
        <v>11</v>
      </c>
      <c r="M352" s="6" t="str">
        <f t="shared" ca="1" si="100"/>
        <v>0</v>
      </c>
      <c r="N352" s="3" t="s">
        <v>12</v>
      </c>
      <c r="O352" s="3" t="s">
        <v>13</v>
      </c>
      <c r="P352" s="6">
        <f t="shared" ca="1" si="101"/>
        <v>0</v>
      </c>
      <c r="Q352" s="3" t="s">
        <v>14</v>
      </c>
      <c r="R352" s="3" t="str">
        <f t="shared" ca="1" si="95"/>
        <v>Erosion corrosion was found with 0 % degradation of  Storage Tank 1000 bbl on 0 % of surface area</v>
      </c>
      <c r="S352">
        <f t="shared" ca="1" si="96"/>
        <v>524</v>
      </c>
      <c r="T352">
        <f t="shared" ca="1" si="97"/>
        <v>3</v>
      </c>
      <c r="U352" t="str">
        <f t="shared" ca="1" si="98"/>
        <v>High</v>
      </c>
      <c r="V352" s="1">
        <f t="shared" ca="1" si="99"/>
        <v>45152</v>
      </c>
    </row>
    <row r="353" spans="2:22" x14ac:dyDescent="0.35">
      <c r="B353" s="1">
        <f t="shared" ca="1" si="85"/>
        <v>37017</v>
      </c>
      <c r="C353" s="1">
        <f t="shared" ca="1" si="86"/>
        <v>44110</v>
      </c>
      <c r="D353" s="2">
        <f t="shared" ca="1" si="87"/>
        <v>8</v>
      </c>
      <c r="E353" s="1" t="str">
        <f t="shared" ca="1" si="88"/>
        <v>Storag Tank 5000 bbl</v>
      </c>
      <c r="F353" s="2">
        <f t="shared" ca="1" si="89"/>
        <v>2</v>
      </c>
      <c r="G353" t="str">
        <f t="shared" ca="1" si="90"/>
        <v>No Issue seen</v>
      </c>
      <c r="H353" s="1">
        <f t="shared" ca="1" si="91"/>
        <v>41623</v>
      </c>
      <c r="I353" t="str">
        <f t="shared" ca="1" si="92"/>
        <v>NA</v>
      </c>
      <c r="J353">
        <f t="shared" ca="1" si="93"/>
        <v>1</v>
      </c>
      <c r="K353" t="str">
        <f t="shared" ca="1" si="94"/>
        <v>Atmospheric</v>
      </c>
      <c r="L353" t="s">
        <v>11</v>
      </c>
      <c r="M353" s="6" t="str">
        <f t="shared" ca="1" si="100"/>
        <v>0</v>
      </c>
      <c r="N353" s="3" t="s">
        <v>12</v>
      </c>
      <c r="O353" s="3" t="s">
        <v>13</v>
      </c>
      <c r="P353" s="6">
        <f t="shared" ca="1" si="101"/>
        <v>0</v>
      </c>
      <c r="Q353" s="3" t="s">
        <v>14</v>
      </c>
      <c r="R353" s="3" t="str">
        <f t="shared" ca="1" si="95"/>
        <v>Atmospheric corrosion was found with 0 % degradation of  Storag Tank 5000 bbl on 0 % of surface area</v>
      </c>
      <c r="S353">
        <f t="shared" ca="1" si="96"/>
        <v>0</v>
      </c>
      <c r="T353">
        <f t="shared" ca="1" si="97"/>
        <v>2</v>
      </c>
      <c r="U353" t="str">
        <f t="shared" ca="1" si="98"/>
        <v>Medium</v>
      </c>
      <c r="V353" s="1">
        <f t="shared" ca="1" si="99"/>
        <v>45164</v>
      </c>
    </row>
    <row r="354" spans="2:22" x14ac:dyDescent="0.35">
      <c r="B354" s="1">
        <f t="shared" ca="1" si="85"/>
        <v>36491</v>
      </c>
      <c r="C354" s="1">
        <f t="shared" ca="1" si="86"/>
        <v>44684</v>
      </c>
      <c r="D354" s="2">
        <f t="shared" ca="1" si="87"/>
        <v>9</v>
      </c>
      <c r="E354" s="1" t="str">
        <f t="shared" ca="1" si="88"/>
        <v>Storage Tank 2000 bbl</v>
      </c>
      <c r="F354" s="2">
        <f t="shared" ca="1" si="89"/>
        <v>1</v>
      </c>
      <c r="G354" t="str">
        <f t="shared" ca="1" si="90"/>
        <v>Sign of Corrosion</v>
      </c>
      <c r="H354" s="1">
        <f t="shared" ca="1" si="91"/>
        <v>41742</v>
      </c>
      <c r="I354" t="str">
        <f t="shared" ca="1" si="92"/>
        <v>Maintenance</v>
      </c>
      <c r="J354">
        <f t="shared" ca="1" si="93"/>
        <v>3</v>
      </c>
      <c r="K354" t="str">
        <f t="shared" ca="1" si="94"/>
        <v>Stress</v>
      </c>
      <c r="L354" t="s">
        <v>11</v>
      </c>
      <c r="M354" s="6">
        <f t="shared" ca="1" si="100"/>
        <v>8</v>
      </c>
      <c r="N354" s="3" t="s">
        <v>12</v>
      </c>
      <c r="O354" s="3" t="s">
        <v>13</v>
      </c>
      <c r="P354" s="6">
        <f t="shared" ca="1" si="101"/>
        <v>18</v>
      </c>
      <c r="Q354" s="3" t="s">
        <v>14</v>
      </c>
      <c r="R354" s="3" t="str">
        <f t="shared" ca="1" si="95"/>
        <v>Stress corrosion was found with 8 % degradation of  Storage Tank 2000 bbl on 18 % of surface area</v>
      </c>
      <c r="S354">
        <f t="shared" ca="1" si="96"/>
        <v>8</v>
      </c>
      <c r="T354">
        <f t="shared" ca="1" si="97"/>
        <v>1</v>
      </c>
      <c r="U354" t="str">
        <f t="shared" ca="1" si="98"/>
        <v>Low</v>
      </c>
      <c r="V354" s="1">
        <f t="shared" ca="1" si="99"/>
        <v>45139</v>
      </c>
    </row>
    <row r="355" spans="2:22" x14ac:dyDescent="0.35">
      <c r="B355" s="1">
        <f t="shared" ca="1" si="85"/>
        <v>36602</v>
      </c>
      <c r="C355" s="1">
        <f t="shared" ca="1" si="86"/>
        <v>43458</v>
      </c>
      <c r="D355" s="2">
        <f t="shared" ca="1" si="87"/>
        <v>11</v>
      </c>
      <c r="E355" s="1" t="str">
        <f t="shared" ca="1" si="88"/>
        <v>Storage Tank 500 bbl</v>
      </c>
      <c r="F355" s="2">
        <f t="shared" ca="1" si="89"/>
        <v>4</v>
      </c>
      <c r="G355" t="str">
        <f t="shared" ca="1" si="90"/>
        <v>Equipment deformation Seen</v>
      </c>
      <c r="H355" s="1">
        <f t="shared" ca="1" si="91"/>
        <v>39304</v>
      </c>
      <c r="I355" t="str">
        <f t="shared" ca="1" si="92"/>
        <v>Replacement</v>
      </c>
      <c r="J355">
        <f t="shared" ca="1" si="93"/>
        <v>5</v>
      </c>
      <c r="K355" t="str">
        <f t="shared" ca="1" si="94"/>
        <v>Fatigue</v>
      </c>
      <c r="L355" t="s">
        <v>11</v>
      </c>
      <c r="M355" s="6">
        <f t="shared" ca="1" si="100"/>
        <v>45</v>
      </c>
      <c r="N355" s="3" t="s">
        <v>12</v>
      </c>
      <c r="O355" s="3" t="s">
        <v>13</v>
      </c>
      <c r="P355" s="6">
        <f t="shared" ca="1" si="101"/>
        <v>46</v>
      </c>
      <c r="Q355" s="3" t="s">
        <v>14</v>
      </c>
      <c r="R355" s="3" t="str">
        <f t="shared" ca="1" si="95"/>
        <v>Fatigue corrosion was found with 45 % degradation of  Storage Tank 500 bbl on 46 % of surface area</v>
      </c>
      <c r="S355">
        <f t="shared" ca="1" si="96"/>
        <v>368</v>
      </c>
      <c r="T355">
        <f t="shared" ca="1" si="97"/>
        <v>1</v>
      </c>
      <c r="U355" t="str">
        <f t="shared" ca="1" si="98"/>
        <v>Low</v>
      </c>
      <c r="V355" s="1">
        <f t="shared" ca="1" si="99"/>
        <v>45144</v>
      </c>
    </row>
    <row r="356" spans="2:22" x14ac:dyDescent="0.35">
      <c r="B356" s="1">
        <f t="shared" ca="1" si="85"/>
        <v>36502</v>
      </c>
      <c r="C356" s="1">
        <f t="shared" ca="1" si="86"/>
        <v>43579</v>
      </c>
      <c r="D356" s="2">
        <f t="shared" ca="1" si="87"/>
        <v>11</v>
      </c>
      <c r="E356" s="1" t="str">
        <f t="shared" ca="1" si="88"/>
        <v>Storage Tank 500 bbl</v>
      </c>
      <c r="F356" s="2">
        <f t="shared" ca="1" si="89"/>
        <v>3</v>
      </c>
      <c r="G356" t="str">
        <f t="shared" ca="1" si="90"/>
        <v>High Corrosion</v>
      </c>
      <c r="H356" s="1">
        <f t="shared" ca="1" si="91"/>
        <v>42499</v>
      </c>
      <c r="I356" t="str">
        <f t="shared" ca="1" si="92"/>
        <v>Retrofitment</v>
      </c>
      <c r="J356">
        <f t="shared" ca="1" si="93"/>
        <v>4</v>
      </c>
      <c r="K356" t="str">
        <f t="shared" ca="1" si="94"/>
        <v>Erosion</v>
      </c>
      <c r="L356" t="s">
        <v>11</v>
      </c>
      <c r="M356" s="6">
        <f t="shared" ca="1" si="100"/>
        <v>26</v>
      </c>
      <c r="N356" s="3" t="s">
        <v>12</v>
      </c>
      <c r="O356" s="3" t="s">
        <v>13</v>
      </c>
      <c r="P356" s="6">
        <f t="shared" ca="1" si="101"/>
        <v>44</v>
      </c>
      <c r="Q356" s="3" t="s">
        <v>14</v>
      </c>
      <c r="R356" s="3" t="str">
        <f t="shared" ca="1" si="95"/>
        <v>Erosion corrosion was found with 26 % degradation of  Storage Tank 500 bbl on 44 % of surface area</v>
      </c>
      <c r="S356">
        <f t="shared" ca="1" si="96"/>
        <v>99</v>
      </c>
      <c r="T356">
        <f t="shared" ca="1" si="97"/>
        <v>1</v>
      </c>
      <c r="U356" t="str">
        <f t="shared" ca="1" si="98"/>
        <v>Low</v>
      </c>
      <c r="V356" s="1">
        <f t="shared" ca="1" si="99"/>
        <v>45154</v>
      </c>
    </row>
    <row r="357" spans="2:22" x14ac:dyDescent="0.35">
      <c r="B357" s="1">
        <f t="shared" ca="1" si="85"/>
        <v>36985</v>
      </c>
      <c r="C357" s="1">
        <f t="shared" ca="1" si="86"/>
        <v>44351</v>
      </c>
      <c r="D357" s="2">
        <f t="shared" ca="1" si="87"/>
        <v>17</v>
      </c>
      <c r="E357" s="1" t="str">
        <f t="shared" ca="1" si="88"/>
        <v>Shell And Tube Heat Exchanger</v>
      </c>
      <c r="F357" s="2">
        <f t="shared" ca="1" si="89"/>
        <v>5</v>
      </c>
      <c r="G357" t="str">
        <f t="shared" ca="1" si="90"/>
        <v>NA</v>
      </c>
      <c r="H357" s="1">
        <f t="shared" ca="1" si="91"/>
        <v>41212</v>
      </c>
      <c r="I357" t="str">
        <f t="shared" ca="1" si="92"/>
        <v>NA</v>
      </c>
      <c r="J357">
        <f t="shared" ca="1" si="93"/>
        <v>2</v>
      </c>
      <c r="K357" t="str">
        <f t="shared" ca="1" si="94"/>
        <v>Pitting</v>
      </c>
      <c r="L357" t="s">
        <v>11</v>
      </c>
      <c r="M357" s="6" t="str">
        <f t="shared" ca="1" si="100"/>
        <v>0</v>
      </c>
      <c r="N357" s="3" t="s">
        <v>12</v>
      </c>
      <c r="O357" s="3" t="s">
        <v>13</v>
      </c>
      <c r="P357" s="6">
        <f t="shared" ca="1" si="101"/>
        <v>0</v>
      </c>
      <c r="Q357" s="3" t="s">
        <v>14</v>
      </c>
      <c r="R357" s="3" t="str">
        <f t="shared" ca="1" si="95"/>
        <v>Pitting corrosion was found with 0 % degradation of  Shell And Tube Heat Exchanger on 0 % of surface area</v>
      </c>
      <c r="S357">
        <f t="shared" ca="1" si="96"/>
        <v>386</v>
      </c>
      <c r="T357">
        <f t="shared" ca="1" si="97"/>
        <v>1</v>
      </c>
      <c r="U357" t="str">
        <f t="shared" ca="1" si="98"/>
        <v>Low</v>
      </c>
      <c r="V357" s="1">
        <f t="shared" ca="1" si="99"/>
        <v>45187</v>
      </c>
    </row>
    <row r="358" spans="2:22" x14ac:dyDescent="0.35">
      <c r="B358" s="1">
        <f t="shared" ca="1" si="85"/>
        <v>37068</v>
      </c>
      <c r="C358" s="1">
        <f t="shared" ca="1" si="86"/>
        <v>43556</v>
      </c>
      <c r="D358" s="2">
        <f t="shared" ca="1" si="87"/>
        <v>6</v>
      </c>
      <c r="E358" s="1" t="str">
        <f t="shared" ca="1" si="88"/>
        <v>Watertube Boiler</v>
      </c>
      <c r="F358" s="2">
        <f t="shared" ca="1" si="89"/>
        <v>4</v>
      </c>
      <c r="G358" t="str">
        <f t="shared" ca="1" si="90"/>
        <v>Equipment deformation Seen</v>
      </c>
      <c r="H358" s="1">
        <f t="shared" ca="1" si="91"/>
        <v>39755</v>
      </c>
      <c r="I358" t="str">
        <f t="shared" ca="1" si="92"/>
        <v>Replacement</v>
      </c>
      <c r="J358">
        <f t="shared" ca="1" si="93"/>
        <v>2</v>
      </c>
      <c r="K358" t="str">
        <f t="shared" ca="1" si="94"/>
        <v>Pitting</v>
      </c>
      <c r="L358" t="s">
        <v>11</v>
      </c>
      <c r="M358" s="6">
        <f t="shared" ca="1" si="100"/>
        <v>53</v>
      </c>
      <c r="N358" s="3" t="s">
        <v>12</v>
      </c>
      <c r="O358" s="3" t="s">
        <v>13</v>
      </c>
      <c r="P358" s="6">
        <f t="shared" ca="1" si="101"/>
        <v>49</v>
      </c>
      <c r="Q358" s="3" t="s">
        <v>14</v>
      </c>
      <c r="R358" s="3" t="str">
        <f t="shared" ca="1" si="95"/>
        <v>Pitting corrosion was found with 53 % degradation of  Watertube Boiler on 49 % of surface area</v>
      </c>
      <c r="S358">
        <f t="shared" ca="1" si="96"/>
        <v>319</v>
      </c>
      <c r="T358">
        <f t="shared" ca="1" si="97"/>
        <v>3</v>
      </c>
      <c r="U358" t="str">
        <f t="shared" ca="1" si="98"/>
        <v>High</v>
      </c>
      <c r="V358" s="1">
        <f t="shared" ca="1" si="99"/>
        <v>45153</v>
      </c>
    </row>
    <row r="359" spans="2:22" x14ac:dyDescent="0.35">
      <c r="B359" s="1">
        <f t="shared" ca="1" si="85"/>
        <v>36723</v>
      </c>
      <c r="C359" s="1">
        <f t="shared" ca="1" si="86"/>
        <v>44342</v>
      </c>
      <c r="D359" s="2">
        <f t="shared" ca="1" si="87"/>
        <v>20</v>
      </c>
      <c r="E359" s="1" t="str">
        <f t="shared" ca="1" si="88"/>
        <v>Turbine</v>
      </c>
      <c r="F359" s="2">
        <f t="shared" ca="1" si="89"/>
        <v>1</v>
      </c>
      <c r="G359" t="str">
        <f t="shared" ca="1" si="90"/>
        <v>Sign of Corrosion</v>
      </c>
      <c r="H359" s="1">
        <f t="shared" ca="1" si="91"/>
        <v>41859</v>
      </c>
      <c r="I359" t="str">
        <f t="shared" ca="1" si="92"/>
        <v>Maintenance</v>
      </c>
      <c r="J359">
        <f t="shared" ca="1" si="93"/>
        <v>2</v>
      </c>
      <c r="K359" t="str">
        <f t="shared" ca="1" si="94"/>
        <v>Pitting</v>
      </c>
      <c r="L359" t="s">
        <v>11</v>
      </c>
      <c r="M359" s="6">
        <f t="shared" ca="1" si="100"/>
        <v>16</v>
      </c>
      <c r="N359" s="3" t="s">
        <v>12</v>
      </c>
      <c r="O359" s="3" t="s">
        <v>13</v>
      </c>
      <c r="P359" s="6">
        <f t="shared" ca="1" si="101"/>
        <v>14</v>
      </c>
      <c r="Q359" s="3" t="s">
        <v>14</v>
      </c>
      <c r="R359" s="3" t="str">
        <f t="shared" ca="1" si="95"/>
        <v>Pitting corrosion was found with 16 % degradation of  Turbine on 14 % of surface area</v>
      </c>
      <c r="S359">
        <f t="shared" ca="1" si="96"/>
        <v>5</v>
      </c>
      <c r="T359">
        <f t="shared" ca="1" si="97"/>
        <v>1</v>
      </c>
      <c r="U359" t="str">
        <f t="shared" ca="1" si="98"/>
        <v>Low</v>
      </c>
      <c r="V359" s="1">
        <f t="shared" ca="1" si="99"/>
        <v>45207</v>
      </c>
    </row>
    <row r="360" spans="2:22" x14ac:dyDescent="0.35">
      <c r="B360" s="1">
        <f t="shared" ca="1" si="85"/>
        <v>37101</v>
      </c>
      <c r="C360" s="1">
        <f t="shared" ca="1" si="86"/>
        <v>43356</v>
      </c>
      <c r="D360" s="2">
        <f t="shared" ca="1" si="87"/>
        <v>6</v>
      </c>
      <c r="E360" s="1" t="str">
        <f t="shared" ca="1" si="88"/>
        <v>Watertube Boiler</v>
      </c>
      <c r="F360" s="2">
        <f t="shared" ca="1" si="89"/>
        <v>4</v>
      </c>
      <c r="G360" t="str">
        <f t="shared" ca="1" si="90"/>
        <v>Equipment deformation Seen</v>
      </c>
      <c r="H360" s="1">
        <f t="shared" ca="1" si="91"/>
        <v>40294</v>
      </c>
      <c r="I360" t="str">
        <f t="shared" ca="1" si="92"/>
        <v>Replacement</v>
      </c>
      <c r="J360">
        <f t="shared" ca="1" si="93"/>
        <v>1</v>
      </c>
      <c r="K360" t="str">
        <f t="shared" ca="1" si="94"/>
        <v>Atmospheric</v>
      </c>
      <c r="L360" t="s">
        <v>11</v>
      </c>
      <c r="M360" s="6">
        <f t="shared" ca="1" si="100"/>
        <v>41</v>
      </c>
      <c r="N360" s="3" t="s">
        <v>12</v>
      </c>
      <c r="O360" s="3" t="s">
        <v>13</v>
      </c>
      <c r="P360" s="6">
        <f t="shared" ca="1" si="101"/>
        <v>52</v>
      </c>
      <c r="Q360" s="3" t="s">
        <v>14</v>
      </c>
      <c r="R360" s="3" t="str">
        <f t="shared" ca="1" si="95"/>
        <v>Atmospheric corrosion was found with 41 % degradation of  Watertube Boiler on 52 % of surface area</v>
      </c>
      <c r="S360">
        <f t="shared" ca="1" si="96"/>
        <v>179</v>
      </c>
      <c r="T360">
        <f t="shared" ca="1" si="97"/>
        <v>3</v>
      </c>
      <c r="U360" t="str">
        <f t="shared" ca="1" si="98"/>
        <v>High</v>
      </c>
      <c r="V360" s="1">
        <f t="shared" ca="1" si="99"/>
        <v>45153</v>
      </c>
    </row>
    <row r="361" spans="2:22" x14ac:dyDescent="0.35">
      <c r="B361" s="1">
        <f t="shared" ca="1" si="85"/>
        <v>37021</v>
      </c>
      <c r="C361" s="1">
        <f t="shared" ca="1" si="86"/>
        <v>45007</v>
      </c>
      <c r="D361" s="2">
        <f t="shared" ca="1" si="87"/>
        <v>2</v>
      </c>
      <c r="E361" s="1" t="str">
        <f t="shared" ca="1" si="88"/>
        <v>4 inch pipe</v>
      </c>
      <c r="F361" s="2">
        <f t="shared" ca="1" si="89"/>
        <v>1</v>
      </c>
      <c r="G361" t="str">
        <f t="shared" ca="1" si="90"/>
        <v>Sign of Corrosion</v>
      </c>
      <c r="H361" s="1">
        <f t="shared" ca="1" si="91"/>
        <v>41045</v>
      </c>
      <c r="I361" t="str">
        <f t="shared" ca="1" si="92"/>
        <v>Maintenance</v>
      </c>
      <c r="J361">
        <f t="shared" ca="1" si="93"/>
        <v>5</v>
      </c>
      <c r="K361" t="str">
        <f t="shared" ca="1" si="94"/>
        <v>Fatigue</v>
      </c>
      <c r="L361" t="s">
        <v>11</v>
      </c>
      <c r="M361" s="6">
        <f t="shared" ca="1" si="100"/>
        <v>11</v>
      </c>
      <c r="N361" s="3" t="s">
        <v>12</v>
      </c>
      <c r="O361" s="3" t="s">
        <v>13</v>
      </c>
      <c r="P361" s="6">
        <f t="shared" ca="1" si="101"/>
        <v>18</v>
      </c>
      <c r="Q361" s="3" t="s">
        <v>14</v>
      </c>
      <c r="R361" s="3" t="str">
        <f t="shared" ca="1" si="95"/>
        <v>Fatigue corrosion was found with 11 % degradation of  4 inch pipe on 18 % of surface area</v>
      </c>
      <c r="S361">
        <f t="shared" ca="1" si="96"/>
        <v>8</v>
      </c>
      <c r="T361">
        <f t="shared" ca="1" si="97"/>
        <v>1</v>
      </c>
      <c r="U361" t="str">
        <f t="shared" ca="1" si="98"/>
        <v>Low</v>
      </c>
      <c r="V361" s="1">
        <f t="shared" ca="1" si="99"/>
        <v>45141</v>
      </c>
    </row>
    <row r="362" spans="2:22" x14ac:dyDescent="0.35">
      <c r="B362" s="1">
        <f t="shared" ca="1" si="85"/>
        <v>36693</v>
      </c>
      <c r="C362" s="1">
        <f t="shared" ca="1" si="86"/>
        <v>44311</v>
      </c>
      <c r="D362" s="2">
        <f t="shared" ca="1" si="87"/>
        <v>11</v>
      </c>
      <c r="E362" s="1" t="str">
        <f t="shared" ca="1" si="88"/>
        <v>Storage Tank 500 bbl</v>
      </c>
      <c r="F362" s="2">
        <f t="shared" ca="1" si="89"/>
        <v>5</v>
      </c>
      <c r="G362" t="str">
        <f t="shared" ca="1" si="90"/>
        <v>NA</v>
      </c>
      <c r="H362" s="1">
        <f t="shared" ca="1" si="91"/>
        <v>39863</v>
      </c>
      <c r="I362" t="str">
        <f t="shared" ca="1" si="92"/>
        <v>NA</v>
      </c>
      <c r="J362">
        <f t="shared" ca="1" si="93"/>
        <v>4</v>
      </c>
      <c r="K362" t="str">
        <f t="shared" ca="1" si="94"/>
        <v>Erosion</v>
      </c>
      <c r="L362" t="s">
        <v>11</v>
      </c>
      <c r="M362" s="6" t="str">
        <f t="shared" ca="1" si="100"/>
        <v>0</v>
      </c>
      <c r="N362" s="3" t="s">
        <v>12</v>
      </c>
      <c r="O362" s="3" t="s">
        <v>13</v>
      </c>
      <c r="P362" s="6">
        <f t="shared" ca="1" si="101"/>
        <v>0</v>
      </c>
      <c r="Q362" s="3" t="s">
        <v>14</v>
      </c>
      <c r="R362" s="3" t="str">
        <f t="shared" ca="1" si="95"/>
        <v>Erosion corrosion was found with 0 % degradation of  Storage Tank 500 bbl on 0 % of surface area</v>
      </c>
      <c r="S362">
        <f t="shared" ca="1" si="96"/>
        <v>475</v>
      </c>
      <c r="T362">
        <f t="shared" ca="1" si="97"/>
        <v>1</v>
      </c>
      <c r="U362" t="str">
        <f t="shared" ca="1" si="98"/>
        <v>Low</v>
      </c>
      <c r="V362" s="1">
        <f t="shared" ca="1" si="99"/>
        <v>45165</v>
      </c>
    </row>
    <row r="363" spans="2:22" x14ac:dyDescent="0.35">
      <c r="B363" s="1">
        <f t="shared" ca="1" si="85"/>
        <v>36241</v>
      </c>
      <c r="C363" s="1">
        <f t="shared" ca="1" si="86"/>
        <v>44424</v>
      </c>
      <c r="D363" s="2">
        <f t="shared" ca="1" si="87"/>
        <v>9</v>
      </c>
      <c r="E363" s="1" t="str">
        <f t="shared" ca="1" si="88"/>
        <v>Storage Tank 2000 bbl</v>
      </c>
      <c r="F363" s="2">
        <f t="shared" ca="1" si="89"/>
        <v>2</v>
      </c>
      <c r="G363" t="str">
        <f t="shared" ca="1" si="90"/>
        <v>No Issue seen</v>
      </c>
      <c r="H363" s="1">
        <f t="shared" ca="1" si="91"/>
        <v>42921</v>
      </c>
      <c r="I363" t="str">
        <f t="shared" ca="1" si="92"/>
        <v>NA</v>
      </c>
      <c r="J363">
        <f t="shared" ca="1" si="93"/>
        <v>1</v>
      </c>
      <c r="K363" t="str">
        <f t="shared" ca="1" si="94"/>
        <v>Atmospheric</v>
      </c>
      <c r="L363" t="s">
        <v>11</v>
      </c>
      <c r="M363" s="6" t="str">
        <f t="shared" ca="1" si="100"/>
        <v>0</v>
      </c>
      <c r="N363" s="3" t="s">
        <v>12</v>
      </c>
      <c r="O363" s="3" t="s">
        <v>13</v>
      </c>
      <c r="P363" s="6">
        <f t="shared" ca="1" si="101"/>
        <v>0</v>
      </c>
      <c r="Q363" s="3" t="s">
        <v>14</v>
      </c>
      <c r="R363" s="3" t="str">
        <f t="shared" ca="1" si="95"/>
        <v>Atmospheric corrosion was found with 0 % degradation of  Storage Tank 2000 bbl on 0 % of surface area</v>
      </c>
      <c r="S363">
        <f t="shared" ca="1" si="96"/>
        <v>0</v>
      </c>
      <c r="T363">
        <f t="shared" ca="1" si="97"/>
        <v>1</v>
      </c>
      <c r="U363" t="str">
        <f t="shared" ca="1" si="98"/>
        <v>Low</v>
      </c>
      <c r="V363" s="1">
        <f t="shared" ca="1" si="99"/>
        <v>45159</v>
      </c>
    </row>
    <row r="364" spans="2:22" x14ac:dyDescent="0.35">
      <c r="B364" s="1">
        <f t="shared" ca="1" si="85"/>
        <v>36519</v>
      </c>
      <c r="C364" s="1">
        <f t="shared" ca="1" si="86"/>
        <v>43924</v>
      </c>
      <c r="D364" s="2">
        <f t="shared" ca="1" si="87"/>
        <v>20</v>
      </c>
      <c r="E364" s="1" t="str">
        <f t="shared" ca="1" si="88"/>
        <v>Turbine</v>
      </c>
      <c r="F364" s="2">
        <f t="shared" ca="1" si="89"/>
        <v>2</v>
      </c>
      <c r="G364" t="str">
        <f t="shared" ca="1" si="90"/>
        <v>No Issue seen</v>
      </c>
      <c r="H364" s="1">
        <f t="shared" ca="1" si="91"/>
        <v>39433</v>
      </c>
      <c r="I364" t="str">
        <f t="shared" ca="1" si="92"/>
        <v>NA</v>
      </c>
      <c r="J364">
        <f t="shared" ca="1" si="93"/>
        <v>2</v>
      </c>
      <c r="K364" t="str">
        <f t="shared" ca="1" si="94"/>
        <v>Pitting</v>
      </c>
      <c r="L364" t="s">
        <v>11</v>
      </c>
      <c r="M364" s="6" t="str">
        <f t="shared" ca="1" si="100"/>
        <v>0</v>
      </c>
      <c r="N364" s="3" t="s">
        <v>12</v>
      </c>
      <c r="O364" s="3" t="s">
        <v>13</v>
      </c>
      <c r="P364" s="6">
        <f t="shared" ca="1" si="101"/>
        <v>0</v>
      </c>
      <c r="Q364" s="3" t="s">
        <v>14</v>
      </c>
      <c r="R364" s="3" t="str">
        <f t="shared" ca="1" si="95"/>
        <v>Pitting corrosion was found with 0 % degradation of  Turbine on 0 % of surface area</v>
      </c>
      <c r="S364">
        <f t="shared" ca="1" si="96"/>
        <v>0</v>
      </c>
      <c r="T364">
        <f t="shared" ca="1" si="97"/>
        <v>3</v>
      </c>
      <c r="U364" t="str">
        <f t="shared" ca="1" si="98"/>
        <v>High</v>
      </c>
      <c r="V364" s="1">
        <f t="shared" ca="1" si="99"/>
        <v>45136</v>
      </c>
    </row>
    <row r="365" spans="2:22" x14ac:dyDescent="0.35">
      <c r="B365" s="1">
        <f t="shared" ca="1" si="85"/>
        <v>36485</v>
      </c>
      <c r="C365" s="1">
        <f t="shared" ca="1" si="86"/>
        <v>43780</v>
      </c>
      <c r="D365" s="2">
        <f t="shared" ca="1" si="87"/>
        <v>7</v>
      </c>
      <c r="E365" s="1" t="str">
        <f t="shared" ca="1" si="88"/>
        <v>Centrifugal Compressor</v>
      </c>
      <c r="F365" s="2">
        <f t="shared" ca="1" si="89"/>
        <v>2</v>
      </c>
      <c r="G365" t="str">
        <f t="shared" ca="1" si="90"/>
        <v>No Issue seen</v>
      </c>
      <c r="H365" s="1">
        <f t="shared" ca="1" si="91"/>
        <v>41111</v>
      </c>
      <c r="I365" t="str">
        <f t="shared" ca="1" si="92"/>
        <v>NA</v>
      </c>
      <c r="J365">
        <f t="shared" ca="1" si="93"/>
        <v>5</v>
      </c>
      <c r="K365" t="str">
        <f t="shared" ca="1" si="94"/>
        <v>Fatigue</v>
      </c>
      <c r="L365" t="s">
        <v>11</v>
      </c>
      <c r="M365" s="6" t="str">
        <f t="shared" ca="1" si="100"/>
        <v>0</v>
      </c>
      <c r="N365" s="3" t="s">
        <v>12</v>
      </c>
      <c r="O365" s="3" t="s">
        <v>13</v>
      </c>
      <c r="P365" s="6">
        <f t="shared" ca="1" si="101"/>
        <v>0</v>
      </c>
      <c r="Q365" s="3" t="s">
        <v>14</v>
      </c>
      <c r="R365" s="3" t="str">
        <f t="shared" ca="1" si="95"/>
        <v>Fatigue corrosion was found with 0 % degradation of  Centrifugal Compressor on 0 % of surface area</v>
      </c>
      <c r="S365">
        <f t="shared" ca="1" si="96"/>
        <v>0</v>
      </c>
      <c r="T365">
        <f t="shared" ca="1" si="97"/>
        <v>1</v>
      </c>
      <c r="U365" t="str">
        <f t="shared" ca="1" si="98"/>
        <v>Low</v>
      </c>
      <c r="V365" s="1">
        <f t="shared" ca="1" si="99"/>
        <v>45153</v>
      </c>
    </row>
    <row r="366" spans="2:22" x14ac:dyDescent="0.35">
      <c r="B366" s="1">
        <f t="shared" ca="1" si="85"/>
        <v>36461</v>
      </c>
      <c r="C366" s="1">
        <f t="shared" ca="1" si="86"/>
        <v>43300</v>
      </c>
      <c r="D366" s="2">
        <f t="shared" ca="1" si="87"/>
        <v>5</v>
      </c>
      <c r="E366" s="1" t="str">
        <f t="shared" ca="1" si="88"/>
        <v>Firetube Boiler</v>
      </c>
      <c r="F366" s="2">
        <f t="shared" ca="1" si="89"/>
        <v>5</v>
      </c>
      <c r="G366" t="str">
        <f t="shared" ca="1" si="90"/>
        <v>NA</v>
      </c>
      <c r="H366" s="1">
        <f t="shared" ca="1" si="91"/>
        <v>40799</v>
      </c>
      <c r="I366" t="str">
        <f t="shared" ca="1" si="92"/>
        <v>NA</v>
      </c>
      <c r="J366">
        <f t="shared" ca="1" si="93"/>
        <v>2</v>
      </c>
      <c r="K366" t="str">
        <f t="shared" ca="1" si="94"/>
        <v>Pitting</v>
      </c>
      <c r="L366" t="s">
        <v>11</v>
      </c>
      <c r="M366" s="6" t="str">
        <f t="shared" ca="1" si="100"/>
        <v>0</v>
      </c>
      <c r="N366" s="3" t="s">
        <v>12</v>
      </c>
      <c r="O366" s="3" t="s">
        <v>13</v>
      </c>
      <c r="P366" s="6">
        <f t="shared" ca="1" si="101"/>
        <v>0</v>
      </c>
      <c r="Q366" s="3" t="s">
        <v>14</v>
      </c>
      <c r="R366" s="3" t="str">
        <f t="shared" ca="1" si="95"/>
        <v>Pitting corrosion was found with 0 % degradation of  Firetube Boiler on 0 % of surface area</v>
      </c>
      <c r="S366">
        <f t="shared" ca="1" si="96"/>
        <v>347</v>
      </c>
      <c r="T366">
        <f t="shared" ca="1" si="97"/>
        <v>1</v>
      </c>
      <c r="U366" t="str">
        <f t="shared" ca="1" si="98"/>
        <v>Low</v>
      </c>
      <c r="V366" s="1">
        <f t="shared" ca="1" si="99"/>
        <v>45133</v>
      </c>
    </row>
    <row r="367" spans="2:22" x14ac:dyDescent="0.35">
      <c r="B367" s="1">
        <f t="shared" ca="1" si="85"/>
        <v>36317</v>
      </c>
      <c r="C367" s="1">
        <f t="shared" ca="1" si="86"/>
        <v>44937</v>
      </c>
      <c r="D367" s="2">
        <f t="shared" ca="1" si="87"/>
        <v>9</v>
      </c>
      <c r="E367" s="1" t="str">
        <f t="shared" ca="1" si="88"/>
        <v>Storage Tank 2000 bbl</v>
      </c>
      <c r="F367" s="2">
        <f t="shared" ca="1" si="89"/>
        <v>5</v>
      </c>
      <c r="G367" t="str">
        <f t="shared" ca="1" si="90"/>
        <v>NA</v>
      </c>
      <c r="H367" s="1">
        <f t="shared" ca="1" si="91"/>
        <v>39700</v>
      </c>
      <c r="I367" t="str">
        <f t="shared" ca="1" si="92"/>
        <v>NA</v>
      </c>
      <c r="J367">
        <f t="shared" ca="1" si="93"/>
        <v>4</v>
      </c>
      <c r="K367" t="str">
        <f t="shared" ca="1" si="94"/>
        <v>Erosion</v>
      </c>
      <c r="L367" t="s">
        <v>11</v>
      </c>
      <c r="M367" s="6" t="str">
        <f t="shared" ca="1" si="100"/>
        <v>0</v>
      </c>
      <c r="N367" s="3" t="s">
        <v>12</v>
      </c>
      <c r="O367" s="3" t="s">
        <v>13</v>
      </c>
      <c r="P367" s="6">
        <f t="shared" ca="1" si="101"/>
        <v>0</v>
      </c>
      <c r="Q367" s="3" t="s">
        <v>14</v>
      </c>
      <c r="R367" s="3" t="str">
        <f t="shared" ca="1" si="95"/>
        <v>Erosion corrosion was found with 0 % degradation of  Storage Tank 2000 bbl on 0 % of surface area</v>
      </c>
      <c r="S367">
        <f t="shared" ca="1" si="96"/>
        <v>275</v>
      </c>
      <c r="T367">
        <f t="shared" ca="1" si="97"/>
        <v>3</v>
      </c>
      <c r="U367" t="str">
        <f t="shared" ca="1" si="98"/>
        <v>High</v>
      </c>
      <c r="V367" s="1">
        <f t="shared" ca="1" si="99"/>
        <v>45193</v>
      </c>
    </row>
    <row r="368" spans="2:22" x14ac:dyDescent="0.35">
      <c r="B368" s="1">
        <f t="shared" ca="1" si="85"/>
        <v>36246</v>
      </c>
      <c r="C368" s="1">
        <f t="shared" ca="1" si="86"/>
        <v>44048</v>
      </c>
      <c r="D368" s="2">
        <f t="shared" ca="1" si="87"/>
        <v>17</v>
      </c>
      <c r="E368" s="1" t="str">
        <f t="shared" ca="1" si="88"/>
        <v>Shell And Tube Heat Exchanger</v>
      </c>
      <c r="F368" s="2">
        <f t="shared" ca="1" si="89"/>
        <v>4</v>
      </c>
      <c r="G368" t="str">
        <f t="shared" ca="1" si="90"/>
        <v>Equipment deformation Seen</v>
      </c>
      <c r="H368" s="1">
        <f t="shared" ca="1" si="91"/>
        <v>41789</v>
      </c>
      <c r="I368" t="str">
        <f t="shared" ca="1" si="92"/>
        <v>Replacement</v>
      </c>
      <c r="J368">
        <f t="shared" ca="1" si="93"/>
        <v>3</v>
      </c>
      <c r="K368" t="str">
        <f t="shared" ca="1" si="94"/>
        <v>Stress</v>
      </c>
      <c r="L368" t="s">
        <v>11</v>
      </c>
      <c r="M368" s="6">
        <f t="shared" ca="1" si="100"/>
        <v>60</v>
      </c>
      <c r="N368" s="3" t="s">
        <v>12</v>
      </c>
      <c r="O368" s="3" t="s">
        <v>13</v>
      </c>
      <c r="P368" s="6">
        <f t="shared" ca="1" si="101"/>
        <v>55</v>
      </c>
      <c r="Q368" s="3" t="s">
        <v>14</v>
      </c>
      <c r="R368" s="3" t="str">
        <f t="shared" ca="1" si="95"/>
        <v>Stress corrosion was found with 60 % degradation of  Shell And Tube Heat Exchanger on 55 % of surface area</v>
      </c>
      <c r="S368">
        <f t="shared" ca="1" si="96"/>
        <v>476</v>
      </c>
      <c r="T368">
        <f t="shared" ca="1" si="97"/>
        <v>3</v>
      </c>
      <c r="U368" t="str">
        <f t="shared" ca="1" si="98"/>
        <v>High</v>
      </c>
      <c r="V368" s="1">
        <f t="shared" ca="1" si="99"/>
        <v>45145</v>
      </c>
    </row>
    <row r="369" spans="2:22" x14ac:dyDescent="0.35">
      <c r="B369" s="1">
        <f t="shared" ca="1" si="85"/>
        <v>36273</v>
      </c>
      <c r="C369" s="1">
        <f t="shared" ca="1" si="86"/>
        <v>44365</v>
      </c>
      <c r="D369" s="2">
        <f t="shared" ca="1" si="87"/>
        <v>12</v>
      </c>
      <c r="E369" s="1" t="str">
        <f t="shared" ca="1" si="88"/>
        <v>Storage Tank 3000 bbl</v>
      </c>
      <c r="F369" s="2">
        <f t="shared" ca="1" si="89"/>
        <v>4</v>
      </c>
      <c r="G369" t="str">
        <f t="shared" ca="1" si="90"/>
        <v>Equipment deformation Seen</v>
      </c>
      <c r="H369" s="1">
        <f t="shared" ca="1" si="91"/>
        <v>42070</v>
      </c>
      <c r="I369" t="str">
        <f t="shared" ca="1" si="92"/>
        <v>Replacement</v>
      </c>
      <c r="J369">
        <f t="shared" ca="1" si="93"/>
        <v>5</v>
      </c>
      <c r="K369" t="str">
        <f t="shared" ca="1" si="94"/>
        <v>Fatigue</v>
      </c>
      <c r="L369" t="s">
        <v>11</v>
      </c>
      <c r="M369" s="6">
        <f t="shared" ca="1" si="100"/>
        <v>54</v>
      </c>
      <c r="N369" s="3" t="s">
        <v>12</v>
      </c>
      <c r="O369" s="3" t="s">
        <v>13</v>
      </c>
      <c r="P369" s="6">
        <f t="shared" ca="1" si="101"/>
        <v>60</v>
      </c>
      <c r="Q369" s="3" t="s">
        <v>14</v>
      </c>
      <c r="R369" s="3" t="str">
        <f t="shared" ca="1" si="95"/>
        <v>Fatigue corrosion was found with 54 % degradation of  Storage Tank 3000 bbl on 60 % of surface area</v>
      </c>
      <c r="S369">
        <f t="shared" ca="1" si="96"/>
        <v>438</v>
      </c>
      <c r="T369">
        <f t="shared" ca="1" si="97"/>
        <v>2</v>
      </c>
      <c r="U369" t="str">
        <f t="shared" ca="1" si="98"/>
        <v>Medium</v>
      </c>
      <c r="V369" s="1">
        <f t="shared" ca="1" si="99"/>
        <v>45157</v>
      </c>
    </row>
    <row r="370" spans="2:22" x14ac:dyDescent="0.35">
      <c r="B370" s="1">
        <f t="shared" ca="1" si="85"/>
        <v>36951</v>
      </c>
      <c r="C370" s="1">
        <f t="shared" ca="1" si="86"/>
        <v>44358</v>
      </c>
      <c r="D370" s="2">
        <f t="shared" ca="1" si="87"/>
        <v>13</v>
      </c>
      <c r="E370" s="1" t="str">
        <f t="shared" ca="1" si="88"/>
        <v>Storage Tank 10000 bbl</v>
      </c>
      <c r="F370" s="2">
        <f t="shared" ca="1" si="89"/>
        <v>4</v>
      </c>
      <c r="G370" t="str">
        <f t="shared" ca="1" si="90"/>
        <v>Equipment deformation Seen</v>
      </c>
      <c r="H370" s="1">
        <f t="shared" ca="1" si="91"/>
        <v>40054</v>
      </c>
      <c r="I370" t="str">
        <f t="shared" ca="1" si="92"/>
        <v>Replacement</v>
      </c>
      <c r="J370">
        <f t="shared" ca="1" si="93"/>
        <v>4</v>
      </c>
      <c r="K370" t="str">
        <f t="shared" ca="1" si="94"/>
        <v>Erosion</v>
      </c>
      <c r="L370" t="s">
        <v>11</v>
      </c>
      <c r="M370" s="6">
        <f t="shared" ca="1" si="100"/>
        <v>52</v>
      </c>
      <c r="N370" s="3" t="s">
        <v>12</v>
      </c>
      <c r="O370" s="3" t="s">
        <v>13</v>
      </c>
      <c r="P370" s="6">
        <f t="shared" ca="1" si="101"/>
        <v>49</v>
      </c>
      <c r="Q370" s="3" t="s">
        <v>14</v>
      </c>
      <c r="R370" s="3" t="str">
        <f t="shared" ca="1" si="95"/>
        <v>Erosion corrosion was found with 52 % degradation of  Storage Tank 10000 bbl on 49 % of surface area</v>
      </c>
      <c r="S370">
        <f t="shared" ca="1" si="96"/>
        <v>227</v>
      </c>
      <c r="T370">
        <f t="shared" ca="1" si="97"/>
        <v>1</v>
      </c>
      <c r="U370" t="str">
        <f t="shared" ca="1" si="98"/>
        <v>Low</v>
      </c>
      <c r="V370" s="1">
        <f t="shared" ca="1" si="99"/>
        <v>45171</v>
      </c>
    </row>
    <row r="371" spans="2:22" x14ac:dyDescent="0.35">
      <c r="B371" s="1">
        <f t="shared" ca="1" si="85"/>
        <v>36809</v>
      </c>
      <c r="C371" s="1">
        <f t="shared" ca="1" si="86"/>
        <v>43342</v>
      </c>
      <c r="D371" s="2">
        <f t="shared" ca="1" si="87"/>
        <v>11</v>
      </c>
      <c r="E371" s="1" t="str">
        <f t="shared" ca="1" si="88"/>
        <v>Storage Tank 500 bbl</v>
      </c>
      <c r="F371" s="2">
        <f t="shared" ca="1" si="89"/>
        <v>4</v>
      </c>
      <c r="G371" t="str">
        <f t="shared" ca="1" si="90"/>
        <v>Equipment deformation Seen</v>
      </c>
      <c r="H371" s="1">
        <f t="shared" ca="1" si="91"/>
        <v>39359</v>
      </c>
      <c r="I371" t="str">
        <f t="shared" ca="1" si="92"/>
        <v>Replacement</v>
      </c>
      <c r="J371">
        <f t="shared" ca="1" si="93"/>
        <v>3</v>
      </c>
      <c r="K371" t="str">
        <f t="shared" ca="1" si="94"/>
        <v>Stress</v>
      </c>
      <c r="L371" t="s">
        <v>11</v>
      </c>
      <c r="M371" s="6">
        <f t="shared" ca="1" si="100"/>
        <v>45</v>
      </c>
      <c r="N371" s="3" t="s">
        <v>12</v>
      </c>
      <c r="O371" s="3" t="s">
        <v>13</v>
      </c>
      <c r="P371" s="6">
        <f t="shared" ca="1" si="101"/>
        <v>56</v>
      </c>
      <c r="Q371" s="3" t="s">
        <v>14</v>
      </c>
      <c r="R371" s="3" t="str">
        <f t="shared" ca="1" si="95"/>
        <v>Stress corrosion was found with 45 % degradation of  Storage Tank 500 bbl on 56 % of surface area</v>
      </c>
      <c r="S371">
        <f t="shared" ca="1" si="96"/>
        <v>460</v>
      </c>
      <c r="T371">
        <f t="shared" ca="1" si="97"/>
        <v>2</v>
      </c>
      <c r="U371" t="str">
        <f t="shared" ca="1" si="98"/>
        <v>Medium</v>
      </c>
      <c r="V371" s="1">
        <f t="shared" ca="1" si="99"/>
        <v>45138</v>
      </c>
    </row>
    <row r="372" spans="2:22" x14ac:dyDescent="0.35">
      <c r="B372" s="1">
        <f t="shared" ca="1" si="85"/>
        <v>36363</v>
      </c>
      <c r="C372" s="1">
        <f t="shared" ca="1" si="86"/>
        <v>44005</v>
      </c>
      <c r="D372" s="2">
        <f t="shared" ca="1" si="87"/>
        <v>1</v>
      </c>
      <c r="E372" s="1" t="str">
        <f t="shared" ca="1" si="88"/>
        <v>6 inch pipe</v>
      </c>
      <c r="F372" s="2">
        <f t="shared" ca="1" si="89"/>
        <v>4</v>
      </c>
      <c r="G372" t="str">
        <f t="shared" ca="1" si="90"/>
        <v>Equipment deformation Seen</v>
      </c>
      <c r="H372" s="1">
        <f t="shared" ca="1" si="91"/>
        <v>42695</v>
      </c>
      <c r="I372" t="str">
        <f t="shared" ca="1" si="92"/>
        <v>Replacement</v>
      </c>
      <c r="J372">
        <f t="shared" ca="1" si="93"/>
        <v>2</v>
      </c>
      <c r="K372" t="str">
        <f t="shared" ca="1" si="94"/>
        <v>Pitting</v>
      </c>
      <c r="L372" t="s">
        <v>11</v>
      </c>
      <c r="M372" s="6">
        <f t="shared" ca="1" si="100"/>
        <v>56</v>
      </c>
      <c r="N372" s="3" t="s">
        <v>12</v>
      </c>
      <c r="O372" s="3" t="s">
        <v>13</v>
      </c>
      <c r="P372" s="6">
        <f t="shared" ca="1" si="101"/>
        <v>47</v>
      </c>
      <c r="Q372" s="3" t="s">
        <v>14</v>
      </c>
      <c r="R372" s="3" t="str">
        <f t="shared" ca="1" si="95"/>
        <v>Pitting corrosion was found with 56 % degradation of  6 inch pipe on 47 % of surface area</v>
      </c>
      <c r="S372">
        <f t="shared" ca="1" si="96"/>
        <v>288</v>
      </c>
      <c r="T372">
        <f t="shared" ca="1" si="97"/>
        <v>1</v>
      </c>
      <c r="U372" t="str">
        <f t="shared" ca="1" si="98"/>
        <v>Low</v>
      </c>
      <c r="V372" s="1">
        <f t="shared" ca="1" si="99"/>
        <v>45202</v>
      </c>
    </row>
    <row r="373" spans="2:22" x14ac:dyDescent="0.35">
      <c r="B373" s="1">
        <f t="shared" ca="1" si="85"/>
        <v>37014</v>
      </c>
      <c r="C373" s="1">
        <f t="shared" ca="1" si="86"/>
        <v>45011</v>
      </c>
      <c r="D373" s="2">
        <f t="shared" ca="1" si="87"/>
        <v>6</v>
      </c>
      <c r="E373" s="1" t="str">
        <f t="shared" ca="1" si="88"/>
        <v>Watertube Boiler</v>
      </c>
      <c r="F373" s="2">
        <f t="shared" ca="1" si="89"/>
        <v>5</v>
      </c>
      <c r="G373" t="str">
        <f t="shared" ca="1" si="90"/>
        <v>NA</v>
      </c>
      <c r="H373" s="1">
        <f t="shared" ca="1" si="91"/>
        <v>40244</v>
      </c>
      <c r="I373" t="str">
        <f t="shared" ca="1" si="92"/>
        <v>NA</v>
      </c>
      <c r="J373">
        <f t="shared" ca="1" si="93"/>
        <v>5</v>
      </c>
      <c r="K373" t="str">
        <f t="shared" ca="1" si="94"/>
        <v>Fatigue</v>
      </c>
      <c r="L373" t="s">
        <v>11</v>
      </c>
      <c r="M373" s="6" t="str">
        <f t="shared" ca="1" si="100"/>
        <v>0</v>
      </c>
      <c r="N373" s="3" t="s">
        <v>12</v>
      </c>
      <c r="O373" s="3" t="s">
        <v>13</v>
      </c>
      <c r="P373" s="6">
        <f t="shared" ca="1" si="101"/>
        <v>0</v>
      </c>
      <c r="Q373" s="3" t="s">
        <v>14</v>
      </c>
      <c r="R373" s="3" t="str">
        <f t="shared" ca="1" si="95"/>
        <v>Fatigue corrosion was found with 0 % degradation of  Watertube Boiler on 0 % of surface area</v>
      </c>
      <c r="S373">
        <f t="shared" ca="1" si="96"/>
        <v>103</v>
      </c>
      <c r="T373">
        <f t="shared" ca="1" si="97"/>
        <v>1</v>
      </c>
      <c r="U373" t="str">
        <f t="shared" ca="1" si="98"/>
        <v>Low</v>
      </c>
      <c r="V373" s="1">
        <f t="shared" ca="1" si="99"/>
        <v>45161</v>
      </c>
    </row>
    <row r="374" spans="2:22" x14ac:dyDescent="0.35">
      <c r="B374" s="1">
        <f t="shared" ca="1" si="85"/>
        <v>37047</v>
      </c>
      <c r="C374" s="1">
        <f t="shared" ca="1" si="86"/>
        <v>44199</v>
      </c>
      <c r="D374" s="2">
        <f t="shared" ca="1" si="87"/>
        <v>3</v>
      </c>
      <c r="E374" s="1" t="str">
        <f t="shared" ca="1" si="88"/>
        <v>Gate Valve</v>
      </c>
      <c r="F374" s="2">
        <f t="shared" ca="1" si="89"/>
        <v>1</v>
      </c>
      <c r="G374" t="str">
        <f t="shared" ca="1" si="90"/>
        <v>Sign of Corrosion</v>
      </c>
      <c r="H374" s="1">
        <f t="shared" ca="1" si="91"/>
        <v>41228</v>
      </c>
      <c r="I374" t="str">
        <f t="shared" ca="1" si="92"/>
        <v>Maintenance</v>
      </c>
      <c r="J374">
        <f t="shared" ca="1" si="93"/>
        <v>3</v>
      </c>
      <c r="K374" t="str">
        <f t="shared" ca="1" si="94"/>
        <v>Stress</v>
      </c>
      <c r="L374" t="s">
        <v>11</v>
      </c>
      <c r="M374" s="6">
        <f t="shared" ca="1" si="100"/>
        <v>19</v>
      </c>
      <c r="N374" s="3" t="s">
        <v>12</v>
      </c>
      <c r="O374" s="3" t="s">
        <v>13</v>
      </c>
      <c r="P374" s="6">
        <f t="shared" ca="1" si="101"/>
        <v>17</v>
      </c>
      <c r="Q374" s="3" t="s">
        <v>14</v>
      </c>
      <c r="R374" s="3" t="str">
        <f t="shared" ca="1" si="95"/>
        <v>Stress corrosion was found with 19 % degradation of  Gate Valve on 17 % of surface area</v>
      </c>
      <c r="S374">
        <f t="shared" ca="1" si="96"/>
        <v>4</v>
      </c>
      <c r="T374">
        <f t="shared" ca="1" si="97"/>
        <v>3</v>
      </c>
      <c r="U374" t="str">
        <f t="shared" ca="1" si="98"/>
        <v>High</v>
      </c>
      <c r="V374" s="1">
        <f t="shared" ca="1" si="99"/>
        <v>45168</v>
      </c>
    </row>
    <row r="375" spans="2:22" x14ac:dyDescent="0.35">
      <c r="B375" s="1">
        <f t="shared" ca="1" si="85"/>
        <v>36609</v>
      </c>
      <c r="C375" s="1">
        <f t="shared" ca="1" si="86"/>
        <v>44108</v>
      </c>
      <c r="D375" s="2">
        <f t="shared" ca="1" si="87"/>
        <v>16</v>
      </c>
      <c r="E375" s="1" t="str">
        <f t="shared" ca="1" si="88"/>
        <v>Finned Tube Heat Exchanger</v>
      </c>
      <c r="F375" s="2">
        <f t="shared" ca="1" si="89"/>
        <v>5</v>
      </c>
      <c r="G375" t="str">
        <f t="shared" ca="1" si="90"/>
        <v>NA</v>
      </c>
      <c r="H375" s="1">
        <f t="shared" ca="1" si="91"/>
        <v>42676</v>
      </c>
      <c r="I375" t="str">
        <f t="shared" ca="1" si="92"/>
        <v>NA</v>
      </c>
      <c r="J375">
        <f t="shared" ca="1" si="93"/>
        <v>4</v>
      </c>
      <c r="K375" t="str">
        <f t="shared" ca="1" si="94"/>
        <v>Erosion</v>
      </c>
      <c r="L375" t="s">
        <v>11</v>
      </c>
      <c r="M375" s="6" t="str">
        <f t="shared" ca="1" si="100"/>
        <v>0</v>
      </c>
      <c r="N375" s="3" t="s">
        <v>12</v>
      </c>
      <c r="O375" s="3" t="s">
        <v>13</v>
      </c>
      <c r="P375" s="6">
        <f t="shared" ca="1" si="101"/>
        <v>0</v>
      </c>
      <c r="Q375" s="3" t="s">
        <v>14</v>
      </c>
      <c r="R375" s="3" t="str">
        <f t="shared" ca="1" si="95"/>
        <v>Erosion corrosion was found with 0 % degradation of  Finned Tube Heat Exchanger on 0 % of surface area</v>
      </c>
      <c r="S375">
        <f t="shared" ca="1" si="96"/>
        <v>502</v>
      </c>
      <c r="T375">
        <f t="shared" ca="1" si="97"/>
        <v>1</v>
      </c>
      <c r="U375" t="str">
        <f t="shared" ca="1" si="98"/>
        <v>Low</v>
      </c>
      <c r="V375" s="1">
        <f t="shared" ca="1" si="99"/>
        <v>45167</v>
      </c>
    </row>
    <row r="376" spans="2:22" x14ac:dyDescent="0.35">
      <c r="B376" s="1">
        <f t="shared" ca="1" si="85"/>
        <v>36806</v>
      </c>
      <c r="C376" s="1">
        <f t="shared" ca="1" si="86"/>
        <v>43155</v>
      </c>
      <c r="D376" s="2">
        <f t="shared" ca="1" si="87"/>
        <v>5</v>
      </c>
      <c r="E376" s="1" t="str">
        <f t="shared" ca="1" si="88"/>
        <v>Firetube Boiler</v>
      </c>
      <c r="F376" s="2">
        <f t="shared" ca="1" si="89"/>
        <v>3</v>
      </c>
      <c r="G376" t="str">
        <f t="shared" ca="1" si="90"/>
        <v>High Corrosion</v>
      </c>
      <c r="H376" s="1">
        <f t="shared" ca="1" si="91"/>
        <v>42817</v>
      </c>
      <c r="I376" t="str">
        <f t="shared" ca="1" si="92"/>
        <v>Retrofitment</v>
      </c>
      <c r="J376">
        <f t="shared" ca="1" si="93"/>
        <v>3</v>
      </c>
      <c r="K376" t="str">
        <f t="shared" ca="1" si="94"/>
        <v>Stress</v>
      </c>
      <c r="L376" t="s">
        <v>11</v>
      </c>
      <c r="M376" s="6">
        <f t="shared" ca="1" si="100"/>
        <v>27</v>
      </c>
      <c r="N376" s="3" t="s">
        <v>12</v>
      </c>
      <c r="O376" s="3" t="s">
        <v>13</v>
      </c>
      <c r="P376" s="6">
        <f t="shared" ca="1" si="101"/>
        <v>31</v>
      </c>
      <c r="Q376" s="3" t="s">
        <v>14</v>
      </c>
      <c r="R376" s="3" t="str">
        <f t="shared" ca="1" si="95"/>
        <v>Stress corrosion was found with 27 % degradation of  Firetube Boiler on 31 % of surface area</v>
      </c>
      <c r="S376">
        <f t="shared" ca="1" si="96"/>
        <v>96</v>
      </c>
      <c r="T376">
        <f t="shared" ca="1" si="97"/>
        <v>1</v>
      </c>
      <c r="U376" t="str">
        <f t="shared" ca="1" si="98"/>
        <v>Low</v>
      </c>
      <c r="V376" s="1">
        <f t="shared" ca="1" si="99"/>
        <v>45189</v>
      </c>
    </row>
    <row r="377" spans="2:22" x14ac:dyDescent="0.35">
      <c r="B377" s="1">
        <f t="shared" ca="1" si="85"/>
        <v>36602</v>
      </c>
      <c r="C377" s="1">
        <f t="shared" ca="1" si="86"/>
        <v>44885</v>
      </c>
      <c r="D377" s="2">
        <f t="shared" ca="1" si="87"/>
        <v>16</v>
      </c>
      <c r="E377" s="1" t="str">
        <f t="shared" ca="1" si="88"/>
        <v>Finned Tube Heat Exchanger</v>
      </c>
      <c r="F377" s="2">
        <f t="shared" ca="1" si="89"/>
        <v>1</v>
      </c>
      <c r="G377" t="str">
        <f t="shared" ca="1" si="90"/>
        <v>Sign of Corrosion</v>
      </c>
      <c r="H377" s="1">
        <f t="shared" ca="1" si="91"/>
        <v>39870</v>
      </c>
      <c r="I377" t="str">
        <f t="shared" ca="1" si="92"/>
        <v>Maintenance</v>
      </c>
      <c r="J377">
        <f t="shared" ca="1" si="93"/>
        <v>4</v>
      </c>
      <c r="K377" t="str">
        <f t="shared" ca="1" si="94"/>
        <v>Erosion</v>
      </c>
      <c r="L377" t="s">
        <v>11</v>
      </c>
      <c r="M377" s="6">
        <f t="shared" ca="1" si="100"/>
        <v>21</v>
      </c>
      <c r="N377" s="3" t="s">
        <v>12</v>
      </c>
      <c r="O377" s="3" t="s">
        <v>13</v>
      </c>
      <c r="P377" s="6">
        <f t="shared" ca="1" si="101"/>
        <v>5</v>
      </c>
      <c r="Q377" s="3" t="s">
        <v>14</v>
      </c>
      <c r="R377" s="3" t="str">
        <f t="shared" ca="1" si="95"/>
        <v>Erosion corrosion was found with 21 % degradation of  Finned Tube Heat Exchanger on 5 % of surface area</v>
      </c>
      <c r="S377">
        <f t="shared" ca="1" si="96"/>
        <v>3</v>
      </c>
      <c r="T377">
        <f t="shared" ca="1" si="97"/>
        <v>3</v>
      </c>
      <c r="U377" t="str">
        <f t="shared" ca="1" si="98"/>
        <v>High</v>
      </c>
      <c r="V377" s="1">
        <f t="shared" ca="1" si="99"/>
        <v>45146</v>
      </c>
    </row>
    <row r="378" spans="2:22" x14ac:dyDescent="0.35">
      <c r="B378" s="1">
        <f t="shared" ca="1" si="85"/>
        <v>36244</v>
      </c>
      <c r="C378" s="1">
        <f t="shared" ca="1" si="86"/>
        <v>43483</v>
      </c>
      <c r="D378" s="2">
        <f t="shared" ca="1" si="87"/>
        <v>5</v>
      </c>
      <c r="E378" s="1" t="str">
        <f t="shared" ca="1" si="88"/>
        <v>Firetube Boiler</v>
      </c>
      <c r="F378" s="2">
        <f t="shared" ca="1" si="89"/>
        <v>1</v>
      </c>
      <c r="G378" t="str">
        <f t="shared" ca="1" si="90"/>
        <v>Sign of Corrosion</v>
      </c>
      <c r="H378" s="1">
        <f t="shared" ca="1" si="91"/>
        <v>39972</v>
      </c>
      <c r="I378" t="str">
        <f t="shared" ca="1" si="92"/>
        <v>Maintenance</v>
      </c>
      <c r="J378">
        <f t="shared" ca="1" si="93"/>
        <v>1</v>
      </c>
      <c r="K378" t="str">
        <f t="shared" ca="1" si="94"/>
        <v>Atmospheric</v>
      </c>
      <c r="L378" t="s">
        <v>11</v>
      </c>
      <c r="M378" s="6">
        <f t="shared" ca="1" si="100"/>
        <v>14</v>
      </c>
      <c r="N378" s="3" t="s">
        <v>12</v>
      </c>
      <c r="O378" s="3" t="s">
        <v>13</v>
      </c>
      <c r="P378" s="6">
        <f t="shared" ca="1" si="101"/>
        <v>7</v>
      </c>
      <c r="Q378" s="3" t="s">
        <v>14</v>
      </c>
      <c r="R378" s="3" t="str">
        <f t="shared" ca="1" si="95"/>
        <v>Atmospheric corrosion was found with 14 % degradation of  Firetube Boiler on 7 % of surface area</v>
      </c>
      <c r="S378">
        <f t="shared" ca="1" si="96"/>
        <v>2</v>
      </c>
      <c r="T378">
        <f t="shared" ca="1" si="97"/>
        <v>3</v>
      </c>
      <c r="U378" t="str">
        <f t="shared" ca="1" si="98"/>
        <v>High</v>
      </c>
      <c r="V378" s="1">
        <f t="shared" ca="1" si="99"/>
        <v>45204</v>
      </c>
    </row>
    <row r="379" spans="2:22" x14ac:dyDescent="0.35">
      <c r="B379" s="1">
        <f t="shared" ca="1" si="85"/>
        <v>36980</v>
      </c>
      <c r="C379" s="1">
        <f t="shared" ca="1" si="86"/>
        <v>43770</v>
      </c>
      <c r="D379" s="2">
        <f t="shared" ca="1" si="87"/>
        <v>10</v>
      </c>
      <c r="E379" s="1" t="str">
        <f t="shared" ca="1" si="88"/>
        <v>Storage Tank 1000 bbl</v>
      </c>
      <c r="F379" s="2">
        <f t="shared" ca="1" si="89"/>
        <v>5</v>
      </c>
      <c r="G379" t="str">
        <f t="shared" ca="1" si="90"/>
        <v>NA</v>
      </c>
      <c r="H379" s="1">
        <f t="shared" ca="1" si="91"/>
        <v>41988</v>
      </c>
      <c r="I379" t="str">
        <f t="shared" ca="1" si="92"/>
        <v>NA</v>
      </c>
      <c r="J379">
        <f t="shared" ca="1" si="93"/>
        <v>3</v>
      </c>
      <c r="K379" t="str">
        <f t="shared" ca="1" si="94"/>
        <v>Stress</v>
      </c>
      <c r="L379" t="s">
        <v>11</v>
      </c>
      <c r="M379" s="6" t="str">
        <f t="shared" ca="1" si="100"/>
        <v>0</v>
      </c>
      <c r="N379" s="3" t="s">
        <v>12</v>
      </c>
      <c r="O379" s="3" t="s">
        <v>13</v>
      </c>
      <c r="P379" s="6">
        <f t="shared" ca="1" si="101"/>
        <v>0</v>
      </c>
      <c r="Q379" s="3" t="s">
        <v>14</v>
      </c>
      <c r="R379" s="3" t="str">
        <f t="shared" ca="1" si="95"/>
        <v>Stress corrosion was found with 0 % degradation of  Storage Tank 1000 bbl on 0 % of surface area</v>
      </c>
      <c r="S379">
        <f t="shared" ca="1" si="96"/>
        <v>180</v>
      </c>
      <c r="T379">
        <f t="shared" ca="1" si="97"/>
        <v>1</v>
      </c>
      <c r="U379" t="str">
        <f t="shared" ca="1" si="98"/>
        <v>Low</v>
      </c>
      <c r="V379" s="1">
        <f t="shared" ca="1" si="99"/>
        <v>45197</v>
      </c>
    </row>
    <row r="380" spans="2:22" x14ac:dyDescent="0.35">
      <c r="B380" s="1">
        <f t="shared" ca="1" si="85"/>
        <v>36219</v>
      </c>
      <c r="C380" s="1">
        <f t="shared" ca="1" si="86"/>
        <v>43258</v>
      </c>
      <c r="D380" s="2">
        <f t="shared" ca="1" si="87"/>
        <v>14</v>
      </c>
      <c r="E380" s="1" t="str">
        <f t="shared" ca="1" si="88"/>
        <v>Centrifugal Pump</v>
      </c>
      <c r="F380" s="2">
        <f t="shared" ca="1" si="89"/>
        <v>4</v>
      </c>
      <c r="G380" t="str">
        <f t="shared" ca="1" si="90"/>
        <v>Equipment deformation Seen</v>
      </c>
      <c r="H380" s="1">
        <f t="shared" ca="1" si="91"/>
        <v>39130</v>
      </c>
      <c r="I380" t="str">
        <f t="shared" ca="1" si="92"/>
        <v>Replacement</v>
      </c>
      <c r="J380">
        <f t="shared" ca="1" si="93"/>
        <v>1</v>
      </c>
      <c r="K380" t="str">
        <f t="shared" ca="1" si="94"/>
        <v>Atmospheric</v>
      </c>
      <c r="L380" t="s">
        <v>11</v>
      </c>
      <c r="M380" s="6">
        <f t="shared" ca="1" si="100"/>
        <v>54</v>
      </c>
      <c r="N380" s="3" t="s">
        <v>12</v>
      </c>
      <c r="O380" s="3" t="s">
        <v>13</v>
      </c>
      <c r="P380" s="6">
        <f t="shared" ca="1" si="101"/>
        <v>59</v>
      </c>
      <c r="Q380" s="3" t="s">
        <v>14</v>
      </c>
      <c r="R380" s="3" t="str">
        <f t="shared" ca="1" si="95"/>
        <v>Atmospheric corrosion was found with 54 % degradation of  Centrifugal Pump on 59 % of surface area</v>
      </c>
      <c r="S380">
        <f t="shared" ca="1" si="96"/>
        <v>121</v>
      </c>
      <c r="T380">
        <f t="shared" ca="1" si="97"/>
        <v>1</v>
      </c>
      <c r="U380" t="str">
        <f t="shared" ca="1" si="98"/>
        <v>Low</v>
      </c>
      <c r="V380" s="1">
        <f t="shared" ca="1" si="99"/>
        <v>45147</v>
      </c>
    </row>
    <row r="381" spans="2:22" x14ac:dyDescent="0.35">
      <c r="B381" s="1">
        <f t="shared" ca="1" si="85"/>
        <v>36513</v>
      </c>
      <c r="C381" s="1">
        <f t="shared" ca="1" si="86"/>
        <v>44790</v>
      </c>
      <c r="D381" s="2">
        <f t="shared" ca="1" si="87"/>
        <v>14</v>
      </c>
      <c r="E381" s="1" t="str">
        <f t="shared" ca="1" si="88"/>
        <v>Centrifugal Pump</v>
      </c>
      <c r="F381" s="2">
        <f t="shared" ca="1" si="89"/>
        <v>3</v>
      </c>
      <c r="G381" t="str">
        <f t="shared" ca="1" si="90"/>
        <v>High Corrosion</v>
      </c>
      <c r="H381" s="1">
        <f t="shared" ca="1" si="91"/>
        <v>39652</v>
      </c>
      <c r="I381" t="str">
        <f t="shared" ca="1" si="92"/>
        <v>Retrofitment</v>
      </c>
      <c r="J381">
        <f t="shared" ca="1" si="93"/>
        <v>5</v>
      </c>
      <c r="K381" t="str">
        <f t="shared" ca="1" si="94"/>
        <v>Fatigue</v>
      </c>
      <c r="L381" t="s">
        <v>11</v>
      </c>
      <c r="M381" s="6">
        <f t="shared" ca="1" si="100"/>
        <v>35</v>
      </c>
      <c r="N381" s="3" t="s">
        <v>12</v>
      </c>
      <c r="O381" s="3" t="s">
        <v>13</v>
      </c>
      <c r="P381" s="6">
        <f t="shared" ca="1" si="101"/>
        <v>0</v>
      </c>
      <c r="Q381" s="3" t="s">
        <v>14</v>
      </c>
      <c r="R381" s="3" t="str">
        <f t="shared" ca="1" si="95"/>
        <v>Fatigue corrosion was found with 35 % degradation of  Centrifugal Pump on 0 % of surface area</v>
      </c>
      <c r="S381">
        <f t="shared" ca="1" si="96"/>
        <v>72</v>
      </c>
      <c r="T381">
        <f t="shared" ca="1" si="97"/>
        <v>2</v>
      </c>
      <c r="U381" t="str">
        <f t="shared" ca="1" si="98"/>
        <v>Medium</v>
      </c>
      <c r="V381" s="1">
        <f t="shared" ca="1" si="99"/>
        <v>45193</v>
      </c>
    </row>
    <row r="382" spans="2:22" x14ac:dyDescent="0.35">
      <c r="B382" s="1">
        <f t="shared" ca="1" si="85"/>
        <v>36461</v>
      </c>
      <c r="C382" s="1">
        <f t="shared" ca="1" si="86"/>
        <v>44227</v>
      </c>
      <c r="D382" s="2">
        <f t="shared" ca="1" si="87"/>
        <v>4</v>
      </c>
      <c r="E382" s="1" t="str">
        <f t="shared" ca="1" si="88"/>
        <v>Check Valve</v>
      </c>
      <c r="F382" s="2">
        <f t="shared" ca="1" si="89"/>
        <v>1</v>
      </c>
      <c r="G382" t="str">
        <f t="shared" ca="1" si="90"/>
        <v>Sign of Corrosion</v>
      </c>
      <c r="H382" s="1">
        <f t="shared" ca="1" si="91"/>
        <v>42077</v>
      </c>
      <c r="I382" t="str">
        <f t="shared" ca="1" si="92"/>
        <v>Maintenance</v>
      </c>
      <c r="J382">
        <f t="shared" ca="1" si="93"/>
        <v>5</v>
      </c>
      <c r="K382" t="str">
        <f t="shared" ca="1" si="94"/>
        <v>Fatigue</v>
      </c>
      <c r="L382" t="s">
        <v>11</v>
      </c>
      <c r="M382" s="6">
        <f t="shared" ca="1" si="100"/>
        <v>24</v>
      </c>
      <c r="N382" s="3" t="s">
        <v>12</v>
      </c>
      <c r="O382" s="3" t="s">
        <v>13</v>
      </c>
      <c r="P382" s="6">
        <f t="shared" ca="1" si="101"/>
        <v>10</v>
      </c>
      <c r="Q382" s="3" t="s">
        <v>14</v>
      </c>
      <c r="R382" s="3" t="str">
        <f t="shared" ca="1" si="95"/>
        <v>Fatigue corrosion was found with 24 % degradation of  Check Valve on 10 % of surface area</v>
      </c>
      <c r="S382">
        <f t="shared" ca="1" si="96"/>
        <v>5</v>
      </c>
      <c r="T382">
        <f t="shared" ca="1" si="97"/>
        <v>1</v>
      </c>
      <c r="U382" t="str">
        <f t="shared" ca="1" si="98"/>
        <v>Low</v>
      </c>
      <c r="V382" s="1">
        <f t="shared" ca="1" si="99"/>
        <v>45145</v>
      </c>
    </row>
    <row r="383" spans="2:22" x14ac:dyDescent="0.35">
      <c r="B383" s="1">
        <f t="shared" ca="1" si="85"/>
        <v>36513</v>
      </c>
      <c r="C383" s="1">
        <f t="shared" ca="1" si="86"/>
        <v>43778</v>
      </c>
      <c r="D383" s="2">
        <f t="shared" ca="1" si="87"/>
        <v>1</v>
      </c>
      <c r="E383" s="1" t="str">
        <f t="shared" ca="1" si="88"/>
        <v>6 inch pipe</v>
      </c>
      <c r="F383" s="2">
        <f t="shared" ca="1" si="89"/>
        <v>5</v>
      </c>
      <c r="G383" t="str">
        <f t="shared" ca="1" si="90"/>
        <v>NA</v>
      </c>
      <c r="H383" s="1">
        <f t="shared" ca="1" si="91"/>
        <v>42259</v>
      </c>
      <c r="I383" t="str">
        <f t="shared" ca="1" si="92"/>
        <v>NA</v>
      </c>
      <c r="J383">
        <f t="shared" ca="1" si="93"/>
        <v>4</v>
      </c>
      <c r="K383" t="str">
        <f t="shared" ca="1" si="94"/>
        <v>Erosion</v>
      </c>
      <c r="L383" t="s">
        <v>11</v>
      </c>
      <c r="M383" s="6" t="str">
        <f t="shared" ca="1" si="100"/>
        <v>0</v>
      </c>
      <c r="N383" s="3" t="s">
        <v>12</v>
      </c>
      <c r="O383" s="3" t="s">
        <v>13</v>
      </c>
      <c r="P383" s="6">
        <f t="shared" ca="1" si="101"/>
        <v>0</v>
      </c>
      <c r="Q383" s="3" t="s">
        <v>14</v>
      </c>
      <c r="R383" s="3" t="str">
        <f t="shared" ca="1" si="95"/>
        <v>Erosion corrosion was found with 0 % degradation of  6 inch pipe on 0 % of surface area</v>
      </c>
      <c r="S383">
        <f t="shared" ca="1" si="96"/>
        <v>230</v>
      </c>
      <c r="T383">
        <f t="shared" ca="1" si="97"/>
        <v>2</v>
      </c>
      <c r="U383" t="str">
        <f t="shared" ca="1" si="98"/>
        <v>Medium</v>
      </c>
      <c r="V383" s="1">
        <f t="shared" ca="1" si="99"/>
        <v>45201</v>
      </c>
    </row>
    <row r="384" spans="2:22" x14ac:dyDescent="0.35">
      <c r="B384" s="1">
        <f t="shared" ca="1" si="85"/>
        <v>36371</v>
      </c>
      <c r="C384" s="1">
        <f t="shared" ca="1" si="86"/>
        <v>43859</v>
      </c>
      <c r="D384" s="2">
        <f t="shared" ca="1" si="87"/>
        <v>4</v>
      </c>
      <c r="E384" s="1" t="str">
        <f t="shared" ca="1" si="88"/>
        <v>Check Valve</v>
      </c>
      <c r="F384" s="2">
        <f t="shared" ca="1" si="89"/>
        <v>1</v>
      </c>
      <c r="G384" t="str">
        <f t="shared" ca="1" si="90"/>
        <v>Sign of Corrosion</v>
      </c>
      <c r="H384" s="1">
        <f t="shared" ca="1" si="91"/>
        <v>43020</v>
      </c>
      <c r="I384" t="str">
        <f t="shared" ca="1" si="92"/>
        <v>Maintenance</v>
      </c>
      <c r="J384">
        <f t="shared" ca="1" si="93"/>
        <v>3</v>
      </c>
      <c r="K384" t="str">
        <f t="shared" ca="1" si="94"/>
        <v>Stress</v>
      </c>
      <c r="L384" t="s">
        <v>11</v>
      </c>
      <c r="M384" s="6">
        <f t="shared" ca="1" si="100"/>
        <v>14</v>
      </c>
      <c r="N384" s="3" t="s">
        <v>12</v>
      </c>
      <c r="O384" s="3" t="s">
        <v>13</v>
      </c>
      <c r="P384" s="6">
        <f t="shared" ca="1" si="101"/>
        <v>8</v>
      </c>
      <c r="Q384" s="3" t="s">
        <v>14</v>
      </c>
      <c r="R384" s="3" t="str">
        <f t="shared" ca="1" si="95"/>
        <v>Stress corrosion was found with 14 % degradation of  Check Valve on 8 % of surface area</v>
      </c>
      <c r="S384">
        <f t="shared" ca="1" si="96"/>
        <v>7</v>
      </c>
      <c r="T384">
        <f t="shared" ca="1" si="97"/>
        <v>3</v>
      </c>
      <c r="U384" t="str">
        <f t="shared" ca="1" si="98"/>
        <v>High</v>
      </c>
      <c r="V384" s="1">
        <f t="shared" ca="1" si="99"/>
        <v>45153</v>
      </c>
    </row>
    <row r="385" spans="2:22" x14ac:dyDescent="0.35">
      <c r="B385" s="1">
        <f t="shared" ca="1" si="85"/>
        <v>36939</v>
      </c>
      <c r="C385" s="1">
        <f t="shared" ca="1" si="86"/>
        <v>44074</v>
      </c>
      <c r="D385" s="2">
        <f t="shared" ca="1" si="87"/>
        <v>14</v>
      </c>
      <c r="E385" s="1" t="str">
        <f t="shared" ca="1" si="88"/>
        <v>Centrifugal Pump</v>
      </c>
      <c r="F385" s="2">
        <f t="shared" ca="1" si="89"/>
        <v>5</v>
      </c>
      <c r="G385" t="str">
        <f t="shared" ca="1" si="90"/>
        <v>NA</v>
      </c>
      <c r="H385" s="1">
        <f t="shared" ca="1" si="91"/>
        <v>42871</v>
      </c>
      <c r="I385" t="str">
        <f t="shared" ca="1" si="92"/>
        <v>NA</v>
      </c>
      <c r="J385">
        <f t="shared" ca="1" si="93"/>
        <v>4</v>
      </c>
      <c r="K385" t="str">
        <f t="shared" ca="1" si="94"/>
        <v>Erosion</v>
      </c>
      <c r="L385" t="s">
        <v>11</v>
      </c>
      <c r="M385" s="6" t="str">
        <f t="shared" ca="1" si="100"/>
        <v>0</v>
      </c>
      <c r="N385" s="3" t="s">
        <v>12</v>
      </c>
      <c r="O385" s="3" t="s">
        <v>13</v>
      </c>
      <c r="P385" s="6">
        <f t="shared" ca="1" si="101"/>
        <v>0</v>
      </c>
      <c r="Q385" s="3" t="s">
        <v>14</v>
      </c>
      <c r="R385" s="3" t="str">
        <f t="shared" ca="1" si="95"/>
        <v>Erosion corrosion was found with 0 % degradation of  Centrifugal Pump on 0 % of surface area</v>
      </c>
      <c r="S385">
        <f t="shared" ca="1" si="96"/>
        <v>467</v>
      </c>
      <c r="T385">
        <f t="shared" ca="1" si="97"/>
        <v>3</v>
      </c>
      <c r="U385" t="str">
        <f t="shared" ca="1" si="98"/>
        <v>High</v>
      </c>
      <c r="V385" s="1">
        <f t="shared" ca="1" si="99"/>
        <v>45174</v>
      </c>
    </row>
    <row r="386" spans="2:22" x14ac:dyDescent="0.35">
      <c r="B386" s="1">
        <f t="shared" ref="B386:B420" ca="1" si="102">RANDBETWEEN(36130,37145)</f>
        <v>36336</v>
      </c>
      <c r="C386" s="1">
        <f t="shared" ref="C386:C420" ca="1" si="103">RANDBETWEEN(43130,45145)</f>
        <v>43383</v>
      </c>
      <c r="D386" s="2">
        <f t="shared" ref="D386:D420" ca="1" si="104">RANDBETWEEN(1,20)</f>
        <v>2</v>
      </c>
      <c r="E386" s="1" t="str">
        <f t="shared" ref="E386:E420" ca="1" si="105">IF(D386=1,"6 inch pipe",IF(D386=2,"4 inch pipe",IF(D386=3,"Gate Valve",IF(D386=4,"Check Valve",IF(D386=5,"Firetube Boiler",IF(D386=6,"Watertube Boiler",IF(D386=7,"Centrifugal Compressor",IF(D386=8,"Storag Tank 5000 bbl",IF(D386=9,"Storage Tank 2000 bbl",IF(D386=10,"Storage Tank 1000 bbl",IF(D386=11,"Storage Tank 500 bbl",IF(D386=12,"Storage Tank 3000 bbl",IF(D386=13,"Storage Tank 10000 bbl",IF(D386=14,"Centrifugal Pump",IF(D386=15,"Resiprocating Pump",IF(D386=16,"Finned Tube Heat Exchanger",IF(D386=17,"Shell And Tube Heat Exchanger",IF(D386=18,"Plate Heat Exchange",IF(D386=19,"Evaporator","Turbine")))))))))))))))))))</f>
        <v>4 inch pipe</v>
      </c>
      <c r="F386" s="2">
        <f t="shared" ref="F386:F420" ca="1" si="106">RANDBETWEEN(1,5)</f>
        <v>4</v>
      </c>
      <c r="G386" t="str">
        <f t="shared" ref="G386:G420" ca="1" si="107">IF(F386=1,"Sign of Corrosion",IF(F386=2,"No Issue seen",IF(F386=3,"High Corrosion",IF(F386=4,"Equipment deformation Seen","NA"))))</f>
        <v>Equipment deformation Seen</v>
      </c>
      <c r="H386" s="1">
        <f t="shared" ref="H386:H420" ca="1" si="108">RANDBETWEEN(39130,43145)</f>
        <v>42346</v>
      </c>
      <c r="I386" t="str">
        <f t="shared" ref="I386:I420" ca="1" si="109">IF(G386="Sign of Corrosion","Maintenance",IF(G386="High Corrosion","Retrofitment",IF(G386="Equipment deformation seen","Replacement","NA")))</f>
        <v>Replacement</v>
      </c>
      <c r="J386">
        <f t="shared" ref="J386:J420" ca="1" si="110">RANDBETWEEN(1,5)</f>
        <v>5</v>
      </c>
      <c r="K386" t="str">
        <f t="shared" ref="K386:K420" ca="1" si="111">IF(J386=1,"Atmospheric", IF(J386=2,"Pitting", IF(J386=3,"Stress", IF(J386=4,"Erosion", "Fatigue"))))</f>
        <v>Fatigue</v>
      </c>
      <c r="L386" t="s">
        <v>11</v>
      </c>
      <c r="M386" s="6">
        <f t="shared" ca="1" si="100"/>
        <v>50</v>
      </c>
      <c r="N386" s="3" t="s">
        <v>12</v>
      </c>
      <c r="O386" s="3" t="s">
        <v>13</v>
      </c>
      <c r="P386" s="6">
        <f t="shared" ca="1" si="101"/>
        <v>59</v>
      </c>
      <c r="Q386" s="3" t="s">
        <v>14</v>
      </c>
      <c r="R386" s="3" t="str">
        <f t="shared" ref="R386:R420" ca="1" si="112">_xlfn.CONCAT(K386," ",L386," ",M386," ",N386," ",E386," ",O386," ",P386," ",Q386)</f>
        <v>Fatigue corrosion was found with 50 % degradation of  4 inch pipe on 59 % of surface area</v>
      </c>
      <c r="S386">
        <f t="shared" ref="S386:S420" ca="1" si="113">IF(G386="No Issue seen",0,IF(G386="Sign of Corrosion",RANDBETWEEN(1,10),IF(G386="High Corrosion",RANDBETWEEN(10,100),RANDBETWEEN(100,600))))</f>
        <v>145</v>
      </c>
      <c r="T386">
        <f t="shared" ref="T386:T420" ca="1" si="114">RANDBETWEEN(1,3)</f>
        <v>2</v>
      </c>
      <c r="U386" t="str">
        <f t="shared" ref="U386:U420" ca="1" si="115">IF(T386=3,"High",IF(T386=2,"Medium","Low"))</f>
        <v>Medium</v>
      </c>
      <c r="V386" s="1">
        <f t="shared" ref="V386:V420" ca="1" si="116">45110+RANDBETWEEN(20,100)</f>
        <v>45205</v>
      </c>
    </row>
    <row r="387" spans="2:22" x14ac:dyDescent="0.35">
      <c r="B387" s="1">
        <f t="shared" ca="1" si="102"/>
        <v>36520</v>
      </c>
      <c r="C387" s="1">
        <f t="shared" ca="1" si="103"/>
        <v>44292</v>
      </c>
      <c r="D387" s="2">
        <f t="shared" ca="1" si="104"/>
        <v>6</v>
      </c>
      <c r="E387" s="1" t="str">
        <f t="shared" ca="1" si="105"/>
        <v>Watertube Boiler</v>
      </c>
      <c r="F387" s="2">
        <f t="shared" ca="1" si="106"/>
        <v>2</v>
      </c>
      <c r="G387" t="str">
        <f t="shared" ca="1" si="107"/>
        <v>No Issue seen</v>
      </c>
      <c r="H387" s="1">
        <f t="shared" ca="1" si="108"/>
        <v>41165</v>
      </c>
      <c r="I387" t="str">
        <f t="shared" ca="1" si="109"/>
        <v>NA</v>
      </c>
      <c r="J387">
        <f t="shared" ca="1" si="110"/>
        <v>3</v>
      </c>
      <c r="K387" t="str">
        <f t="shared" ca="1" si="111"/>
        <v>Stress</v>
      </c>
      <c r="L387" t="s">
        <v>11</v>
      </c>
      <c r="M387" s="6" t="str">
        <f t="shared" ref="M387:M420" ca="1" si="117">IF(G387="Equipment deformation Seen",RANDBETWEEN(40,60),IF(G387="High Corrosion",RANDBETWEEN(25,40),IF(G387="Sign of Corrosion",RANDBETWEEN(5,25),"0")))</f>
        <v>0</v>
      </c>
      <c r="N387" s="3" t="s">
        <v>12</v>
      </c>
      <c r="O387" s="3" t="s">
        <v>13</v>
      </c>
      <c r="P387" s="6">
        <f t="shared" ref="P387:P420" ca="1" si="118">IF(AND(M387&gt;1,M387&lt;25),RANDBETWEEN(5,20),IF(AND(M387&gt;25,M387&lt;35),RANDBETWEEN(20,45),IF(AND(M387&gt;35,M387&lt;70),RANDBETWEEN(45,60),0)))</f>
        <v>0</v>
      </c>
      <c r="Q387" s="3" t="s">
        <v>14</v>
      </c>
      <c r="R387" s="3" t="str">
        <f t="shared" ca="1" si="112"/>
        <v>Stress corrosion was found with 0 % degradation of  Watertube Boiler on 0 % of surface area</v>
      </c>
      <c r="S387">
        <f t="shared" ca="1" si="113"/>
        <v>0</v>
      </c>
      <c r="T387">
        <f t="shared" ca="1" si="114"/>
        <v>1</v>
      </c>
      <c r="U387" t="str">
        <f t="shared" ca="1" si="115"/>
        <v>Low</v>
      </c>
      <c r="V387" s="1">
        <f t="shared" ca="1" si="116"/>
        <v>45187</v>
      </c>
    </row>
    <row r="388" spans="2:22" x14ac:dyDescent="0.35">
      <c r="B388" s="1">
        <f t="shared" ca="1" si="102"/>
        <v>36563</v>
      </c>
      <c r="C388" s="1">
        <f t="shared" ca="1" si="103"/>
        <v>43285</v>
      </c>
      <c r="D388" s="2">
        <f t="shared" ca="1" si="104"/>
        <v>14</v>
      </c>
      <c r="E388" s="1" t="str">
        <f t="shared" ca="1" si="105"/>
        <v>Centrifugal Pump</v>
      </c>
      <c r="F388" s="2">
        <f t="shared" ca="1" si="106"/>
        <v>1</v>
      </c>
      <c r="G388" t="str">
        <f t="shared" ca="1" si="107"/>
        <v>Sign of Corrosion</v>
      </c>
      <c r="H388" s="1">
        <f t="shared" ca="1" si="108"/>
        <v>39834</v>
      </c>
      <c r="I388" t="str">
        <f t="shared" ca="1" si="109"/>
        <v>Maintenance</v>
      </c>
      <c r="J388">
        <f t="shared" ca="1" si="110"/>
        <v>1</v>
      </c>
      <c r="K388" t="str">
        <f t="shared" ca="1" si="111"/>
        <v>Atmospheric</v>
      </c>
      <c r="L388" t="s">
        <v>11</v>
      </c>
      <c r="M388" s="6">
        <f t="shared" ca="1" si="117"/>
        <v>22</v>
      </c>
      <c r="N388" s="3" t="s">
        <v>12</v>
      </c>
      <c r="O388" s="3" t="s">
        <v>13</v>
      </c>
      <c r="P388" s="6">
        <f t="shared" ca="1" si="118"/>
        <v>13</v>
      </c>
      <c r="Q388" s="3" t="s">
        <v>14</v>
      </c>
      <c r="R388" s="3" t="str">
        <f t="shared" ca="1" si="112"/>
        <v>Atmospheric corrosion was found with 22 % degradation of  Centrifugal Pump on 13 % of surface area</v>
      </c>
      <c r="S388">
        <f t="shared" ca="1" si="113"/>
        <v>5</v>
      </c>
      <c r="T388">
        <f t="shared" ca="1" si="114"/>
        <v>2</v>
      </c>
      <c r="U388" t="str">
        <f t="shared" ca="1" si="115"/>
        <v>Medium</v>
      </c>
      <c r="V388" s="1">
        <f t="shared" ca="1" si="116"/>
        <v>45164</v>
      </c>
    </row>
    <row r="389" spans="2:22" x14ac:dyDescent="0.35">
      <c r="B389" s="1">
        <f t="shared" ca="1" si="102"/>
        <v>36472</v>
      </c>
      <c r="C389" s="1">
        <f t="shared" ca="1" si="103"/>
        <v>44946</v>
      </c>
      <c r="D389" s="2">
        <f t="shared" ca="1" si="104"/>
        <v>20</v>
      </c>
      <c r="E389" s="1" t="str">
        <f t="shared" ca="1" si="105"/>
        <v>Turbine</v>
      </c>
      <c r="F389" s="2">
        <f t="shared" ca="1" si="106"/>
        <v>5</v>
      </c>
      <c r="G389" t="str">
        <f t="shared" ca="1" si="107"/>
        <v>NA</v>
      </c>
      <c r="H389" s="1">
        <f t="shared" ca="1" si="108"/>
        <v>40722</v>
      </c>
      <c r="I389" t="str">
        <f t="shared" ca="1" si="109"/>
        <v>NA</v>
      </c>
      <c r="J389">
        <f t="shared" ca="1" si="110"/>
        <v>2</v>
      </c>
      <c r="K389" t="str">
        <f t="shared" ca="1" si="111"/>
        <v>Pitting</v>
      </c>
      <c r="L389" t="s">
        <v>11</v>
      </c>
      <c r="M389" s="6" t="str">
        <f t="shared" ca="1" si="117"/>
        <v>0</v>
      </c>
      <c r="N389" s="3" t="s">
        <v>12</v>
      </c>
      <c r="O389" s="3" t="s">
        <v>13</v>
      </c>
      <c r="P389" s="6">
        <f t="shared" ca="1" si="118"/>
        <v>0</v>
      </c>
      <c r="Q389" s="3" t="s">
        <v>14</v>
      </c>
      <c r="R389" s="3" t="str">
        <f t="shared" ca="1" si="112"/>
        <v>Pitting corrosion was found with 0 % degradation of  Turbine on 0 % of surface area</v>
      </c>
      <c r="S389">
        <f t="shared" ca="1" si="113"/>
        <v>547</v>
      </c>
      <c r="T389">
        <f t="shared" ca="1" si="114"/>
        <v>2</v>
      </c>
      <c r="U389" t="str">
        <f t="shared" ca="1" si="115"/>
        <v>Medium</v>
      </c>
      <c r="V389" s="1">
        <f t="shared" ca="1" si="116"/>
        <v>45131</v>
      </c>
    </row>
    <row r="390" spans="2:22" x14ac:dyDescent="0.35">
      <c r="B390" s="1">
        <f t="shared" ca="1" si="102"/>
        <v>36468</v>
      </c>
      <c r="C390" s="1">
        <f t="shared" ca="1" si="103"/>
        <v>43743</v>
      </c>
      <c r="D390" s="2">
        <f t="shared" ca="1" si="104"/>
        <v>3</v>
      </c>
      <c r="E390" s="1" t="str">
        <f t="shared" ca="1" si="105"/>
        <v>Gate Valve</v>
      </c>
      <c r="F390" s="2">
        <f t="shared" ca="1" si="106"/>
        <v>4</v>
      </c>
      <c r="G390" t="str">
        <f t="shared" ca="1" si="107"/>
        <v>Equipment deformation Seen</v>
      </c>
      <c r="H390" s="1">
        <f t="shared" ca="1" si="108"/>
        <v>40779</v>
      </c>
      <c r="I390" t="str">
        <f t="shared" ca="1" si="109"/>
        <v>Replacement</v>
      </c>
      <c r="J390">
        <f t="shared" ca="1" si="110"/>
        <v>4</v>
      </c>
      <c r="K390" t="str">
        <f t="shared" ca="1" si="111"/>
        <v>Erosion</v>
      </c>
      <c r="L390" t="s">
        <v>11</v>
      </c>
      <c r="M390" s="6">
        <f t="shared" ca="1" si="117"/>
        <v>49</v>
      </c>
      <c r="N390" s="3" t="s">
        <v>12</v>
      </c>
      <c r="O390" s="3" t="s">
        <v>13</v>
      </c>
      <c r="P390" s="6">
        <f t="shared" ca="1" si="118"/>
        <v>45</v>
      </c>
      <c r="Q390" s="3" t="s">
        <v>14</v>
      </c>
      <c r="R390" s="3" t="str">
        <f t="shared" ca="1" si="112"/>
        <v>Erosion corrosion was found with 49 % degradation of  Gate Valve on 45 % of surface area</v>
      </c>
      <c r="S390">
        <f t="shared" ca="1" si="113"/>
        <v>377</v>
      </c>
      <c r="T390">
        <f t="shared" ca="1" si="114"/>
        <v>1</v>
      </c>
      <c r="U390" t="str">
        <f t="shared" ca="1" si="115"/>
        <v>Low</v>
      </c>
      <c r="V390" s="1">
        <f t="shared" ca="1" si="116"/>
        <v>45164</v>
      </c>
    </row>
    <row r="391" spans="2:22" x14ac:dyDescent="0.35">
      <c r="B391" s="1">
        <f t="shared" ca="1" si="102"/>
        <v>36812</v>
      </c>
      <c r="C391" s="1">
        <f t="shared" ca="1" si="103"/>
        <v>44083</v>
      </c>
      <c r="D391" s="2">
        <f t="shared" ca="1" si="104"/>
        <v>18</v>
      </c>
      <c r="E391" s="1" t="str">
        <f t="shared" ca="1" si="105"/>
        <v>Plate Heat Exchange</v>
      </c>
      <c r="F391" s="2">
        <f t="shared" ca="1" si="106"/>
        <v>4</v>
      </c>
      <c r="G391" t="str">
        <f t="shared" ca="1" si="107"/>
        <v>Equipment deformation Seen</v>
      </c>
      <c r="H391" s="1">
        <f t="shared" ca="1" si="108"/>
        <v>40387</v>
      </c>
      <c r="I391" t="str">
        <f t="shared" ca="1" si="109"/>
        <v>Replacement</v>
      </c>
      <c r="J391">
        <f t="shared" ca="1" si="110"/>
        <v>2</v>
      </c>
      <c r="K391" t="str">
        <f t="shared" ca="1" si="111"/>
        <v>Pitting</v>
      </c>
      <c r="L391" t="s">
        <v>11</v>
      </c>
      <c r="M391" s="6">
        <f t="shared" ca="1" si="117"/>
        <v>55</v>
      </c>
      <c r="N391" s="3" t="s">
        <v>12</v>
      </c>
      <c r="O391" s="3" t="s">
        <v>13</v>
      </c>
      <c r="P391" s="6">
        <f t="shared" ca="1" si="118"/>
        <v>50</v>
      </c>
      <c r="Q391" s="3" t="s">
        <v>14</v>
      </c>
      <c r="R391" s="3" t="str">
        <f t="shared" ca="1" si="112"/>
        <v>Pitting corrosion was found with 55 % degradation of  Plate Heat Exchange on 50 % of surface area</v>
      </c>
      <c r="S391">
        <f t="shared" ca="1" si="113"/>
        <v>473</v>
      </c>
      <c r="T391">
        <f t="shared" ca="1" si="114"/>
        <v>2</v>
      </c>
      <c r="U391" t="str">
        <f t="shared" ca="1" si="115"/>
        <v>Medium</v>
      </c>
      <c r="V391" s="1">
        <f t="shared" ca="1" si="116"/>
        <v>45154</v>
      </c>
    </row>
    <row r="392" spans="2:22" x14ac:dyDescent="0.35">
      <c r="B392" s="1">
        <f t="shared" ca="1" si="102"/>
        <v>37063</v>
      </c>
      <c r="C392" s="1">
        <f t="shared" ca="1" si="103"/>
        <v>43539</v>
      </c>
      <c r="D392" s="2">
        <f t="shared" ca="1" si="104"/>
        <v>14</v>
      </c>
      <c r="E392" s="1" t="str">
        <f t="shared" ca="1" si="105"/>
        <v>Centrifugal Pump</v>
      </c>
      <c r="F392" s="2">
        <f t="shared" ca="1" si="106"/>
        <v>1</v>
      </c>
      <c r="G392" t="str">
        <f t="shared" ca="1" si="107"/>
        <v>Sign of Corrosion</v>
      </c>
      <c r="H392" s="1">
        <f t="shared" ca="1" si="108"/>
        <v>41819</v>
      </c>
      <c r="I392" t="str">
        <f t="shared" ca="1" si="109"/>
        <v>Maintenance</v>
      </c>
      <c r="J392">
        <f t="shared" ca="1" si="110"/>
        <v>2</v>
      </c>
      <c r="K392" t="str">
        <f t="shared" ca="1" si="111"/>
        <v>Pitting</v>
      </c>
      <c r="L392" t="s">
        <v>11</v>
      </c>
      <c r="M392" s="6">
        <f t="shared" ca="1" si="117"/>
        <v>21</v>
      </c>
      <c r="N392" s="3" t="s">
        <v>12</v>
      </c>
      <c r="O392" s="3" t="s">
        <v>13</v>
      </c>
      <c r="P392" s="6">
        <f t="shared" ca="1" si="118"/>
        <v>7</v>
      </c>
      <c r="Q392" s="3" t="s">
        <v>14</v>
      </c>
      <c r="R392" s="3" t="str">
        <f t="shared" ca="1" si="112"/>
        <v>Pitting corrosion was found with 21 % degradation of  Centrifugal Pump on 7 % of surface area</v>
      </c>
      <c r="S392">
        <f t="shared" ca="1" si="113"/>
        <v>4</v>
      </c>
      <c r="T392">
        <f t="shared" ca="1" si="114"/>
        <v>2</v>
      </c>
      <c r="U392" t="str">
        <f t="shared" ca="1" si="115"/>
        <v>Medium</v>
      </c>
      <c r="V392" s="1">
        <f t="shared" ca="1" si="116"/>
        <v>45174</v>
      </c>
    </row>
    <row r="393" spans="2:22" x14ac:dyDescent="0.35">
      <c r="B393" s="1">
        <f t="shared" ca="1" si="102"/>
        <v>36773</v>
      </c>
      <c r="C393" s="1">
        <f t="shared" ca="1" si="103"/>
        <v>44993</v>
      </c>
      <c r="D393" s="2">
        <f t="shared" ca="1" si="104"/>
        <v>4</v>
      </c>
      <c r="E393" s="1" t="str">
        <f t="shared" ca="1" si="105"/>
        <v>Check Valve</v>
      </c>
      <c r="F393" s="2">
        <f t="shared" ca="1" si="106"/>
        <v>4</v>
      </c>
      <c r="G393" t="str">
        <f t="shared" ca="1" si="107"/>
        <v>Equipment deformation Seen</v>
      </c>
      <c r="H393" s="1">
        <f t="shared" ca="1" si="108"/>
        <v>42713</v>
      </c>
      <c r="I393" t="str">
        <f t="shared" ca="1" si="109"/>
        <v>Replacement</v>
      </c>
      <c r="J393">
        <f t="shared" ca="1" si="110"/>
        <v>5</v>
      </c>
      <c r="K393" t="str">
        <f t="shared" ca="1" si="111"/>
        <v>Fatigue</v>
      </c>
      <c r="L393" t="s">
        <v>11</v>
      </c>
      <c r="M393" s="6">
        <f t="shared" ca="1" si="117"/>
        <v>44</v>
      </c>
      <c r="N393" s="3" t="s">
        <v>12</v>
      </c>
      <c r="O393" s="3" t="s">
        <v>13</v>
      </c>
      <c r="P393" s="6">
        <f t="shared" ca="1" si="118"/>
        <v>57</v>
      </c>
      <c r="Q393" s="3" t="s">
        <v>14</v>
      </c>
      <c r="R393" s="3" t="str">
        <f t="shared" ca="1" si="112"/>
        <v>Fatigue corrosion was found with 44 % degradation of  Check Valve on 57 % of surface area</v>
      </c>
      <c r="S393">
        <f t="shared" ca="1" si="113"/>
        <v>497</v>
      </c>
      <c r="T393">
        <f t="shared" ca="1" si="114"/>
        <v>3</v>
      </c>
      <c r="U393" t="str">
        <f t="shared" ca="1" si="115"/>
        <v>High</v>
      </c>
      <c r="V393" s="1">
        <f t="shared" ca="1" si="116"/>
        <v>45145</v>
      </c>
    </row>
    <row r="394" spans="2:22" x14ac:dyDescent="0.35">
      <c r="B394" s="1">
        <f t="shared" ca="1" si="102"/>
        <v>36714</v>
      </c>
      <c r="C394" s="1">
        <f t="shared" ca="1" si="103"/>
        <v>44734</v>
      </c>
      <c r="D394" s="2">
        <f t="shared" ca="1" si="104"/>
        <v>5</v>
      </c>
      <c r="E394" s="1" t="str">
        <f t="shared" ca="1" si="105"/>
        <v>Firetube Boiler</v>
      </c>
      <c r="F394" s="2">
        <f t="shared" ca="1" si="106"/>
        <v>1</v>
      </c>
      <c r="G394" t="str">
        <f t="shared" ca="1" si="107"/>
        <v>Sign of Corrosion</v>
      </c>
      <c r="H394" s="1">
        <f t="shared" ca="1" si="108"/>
        <v>41588</v>
      </c>
      <c r="I394" t="str">
        <f t="shared" ca="1" si="109"/>
        <v>Maintenance</v>
      </c>
      <c r="J394">
        <f t="shared" ca="1" si="110"/>
        <v>1</v>
      </c>
      <c r="K394" t="str">
        <f t="shared" ca="1" si="111"/>
        <v>Atmospheric</v>
      </c>
      <c r="L394" t="s">
        <v>11</v>
      </c>
      <c r="M394" s="6">
        <f t="shared" ca="1" si="117"/>
        <v>14</v>
      </c>
      <c r="N394" s="3" t="s">
        <v>12</v>
      </c>
      <c r="O394" s="3" t="s">
        <v>13</v>
      </c>
      <c r="P394" s="6">
        <f t="shared" ca="1" si="118"/>
        <v>13</v>
      </c>
      <c r="Q394" s="3" t="s">
        <v>14</v>
      </c>
      <c r="R394" s="3" t="str">
        <f t="shared" ca="1" si="112"/>
        <v>Atmospheric corrosion was found with 14 % degradation of  Firetube Boiler on 13 % of surface area</v>
      </c>
      <c r="S394">
        <f t="shared" ca="1" si="113"/>
        <v>6</v>
      </c>
      <c r="T394">
        <f t="shared" ca="1" si="114"/>
        <v>3</v>
      </c>
      <c r="U394" t="str">
        <f t="shared" ca="1" si="115"/>
        <v>High</v>
      </c>
      <c r="V394" s="1">
        <f t="shared" ca="1" si="116"/>
        <v>45168</v>
      </c>
    </row>
    <row r="395" spans="2:22" x14ac:dyDescent="0.35">
      <c r="B395" s="1">
        <f t="shared" ca="1" si="102"/>
        <v>36391</v>
      </c>
      <c r="C395" s="1">
        <f t="shared" ca="1" si="103"/>
        <v>44731</v>
      </c>
      <c r="D395" s="2">
        <f t="shared" ca="1" si="104"/>
        <v>6</v>
      </c>
      <c r="E395" s="1" t="str">
        <f t="shared" ca="1" si="105"/>
        <v>Watertube Boiler</v>
      </c>
      <c r="F395" s="2">
        <f t="shared" ca="1" si="106"/>
        <v>3</v>
      </c>
      <c r="G395" t="str">
        <f t="shared" ca="1" si="107"/>
        <v>High Corrosion</v>
      </c>
      <c r="H395" s="1">
        <f t="shared" ca="1" si="108"/>
        <v>41159</v>
      </c>
      <c r="I395" t="str">
        <f t="shared" ca="1" si="109"/>
        <v>Retrofitment</v>
      </c>
      <c r="J395">
        <f t="shared" ca="1" si="110"/>
        <v>5</v>
      </c>
      <c r="K395" t="str">
        <f t="shared" ca="1" si="111"/>
        <v>Fatigue</v>
      </c>
      <c r="L395" t="s">
        <v>11</v>
      </c>
      <c r="M395" s="6">
        <f t="shared" ca="1" si="117"/>
        <v>26</v>
      </c>
      <c r="N395" s="3" t="s">
        <v>12</v>
      </c>
      <c r="O395" s="3" t="s">
        <v>13</v>
      </c>
      <c r="P395" s="6">
        <f t="shared" ca="1" si="118"/>
        <v>31</v>
      </c>
      <c r="Q395" s="3" t="s">
        <v>14</v>
      </c>
      <c r="R395" s="3" t="str">
        <f t="shared" ca="1" si="112"/>
        <v>Fatigue corrosion was found with 26 % degradation of  Watertube Boiler on 31 % of surface area</v>
      </c>
      <c r="S395">
        <f t="shared" ca="1" si="113"/>
        <v>45</v>
      </c>
      <c r="T395">
        <f t="shared" ca="1" si="114"/>
        <v>1</v>
      </c>
      <c r="U395" t="str">
        <f t="shared" ca="1" si="115"/>
        <v>Low</v>
      </c>
      <c r="V395" s="1">
        <f t="shared" ca="1" si="116"/>
        <v>45173</v>
      </c>
    </row>
    <row r="396" spans="2:22" x14ac:dyDescent="0.35">
      <c r="B396" s="1">
        <f t="shared" ca="1" si="102"/>
        <v>36149</v>
      </c>
      <c r="C396" s="1">
        <f t="shared" ca="1" si="103"/>
        <v>44099</v>
      </c>
      <c r="D396" s="2">
        <f t="shared" ca="1" si="104"/>
        <v>4</v>
      </c>
      <c r="E396" s="1" t="str">
        <f t="shared" ca="1" si="105"/>
        <v>Check Valve</v>
      </c>
      <c r="F396" s="2">
        <f t="shared" ca="1" si="106"/>
        <v>1</v>
      </c>
      <c r="G396" t="str">
        <f t="shared" ca="1" si="107"/>
        <v>Sign of Corrosion</v>
      </c>
      <c r="H396" s="1">
        <f t="shared" ca="1" si="108"/>
        <v>42990</v>
      </c>
      <c r="I396" t="str">
        <f t="shared" ca="1" si="109"/>
        <v>Maintenance</v>
      </c>
      <c r="J396">
        <f t="shared" ca="1" si="110"/>
        <v>4</v>
      </c>
      <c r="K396" t="str">
        <f t="shared" ca="1" si="111"/>
        <v>Erosion</v>
      </c>
      <c r="L396" t="s">
        <v>11</v>
      </c>
      <c r="M396" s="6">
        <f t="shared" ca="1" si="117"/>
        <v>21</v>
      </c>
      <c r="N396" s="3" t="s">
        <v>12</v>
      </c>
      <c r="O396" s="3" t="s">
        <v>13</v>
      </c>
      <c r="P396" s="6">
        <f t="shared" ca="1" si="118"/>
        <v>15</v>
      </c>
      <c r="Q396" s="3" t="s">
        <v>14</v>
      </c>
      <c r="R396" s="3" t="str">
        <f t="shared" ca="1" si="112"/>
        <v>Erosion corrosion was found with 21 % degradation of  Check Valve on 15 % of surface area</v>
      </c>
      <c r="S396">
        <f t="shared" ca="1" si="113"/>
        <v>10</v>
      </c>
      <c r="T396">
        <f t="shared" ca="1" si="114"/>
        <v>2</v>
      </c>
      <c r="U396" t="str">
        <f t="shared" ca="1" si="115"/>
        <v>Medium</v>
      </c>
      <c r="V396" s="1">
        <f t="shared" ca="1" si="116"/>
        <v>45144</v>
      </c>
    </row>
    <row r="397" spans="2:22" x14ac:dyDescent="0.35">
      <c r="B397" s="1">
        <f t="shared" ca="1" si="102"/>
        <v>36496</v>
      </c>
      <c r="C397" s="1">
        <f t="shared" ca="1" si="103"/>
        <v>44092</v>
      </c>
      <c r="D397" s="2">
        <f t="shared" ca="1" si="104"/>
        <v>4</v>
      </c>
      <c r="E397" s="1" t="str">
        <f t="shared" ca="1" si="105"/>
        <v>Check Valve</v>
      </c>
      <c r="F397" s="2">
        <f t="shared" ca="1" si="106"/>
        <v>3</v>
      </c>
      <c r="G397" t="str">
        <f t="shared" ca="1" si="107"/>
        <v>High Corrosion</v>
      </c>
      <c r="H397" s="1">
        <f t="shared" ca="1" si="108"/>
        <v>39696</v>
      </c>
      <c r="I397" t="str">
        <f t="shared" ca="1" si="109"/>
        <v>Retrofitment</v>
      </c>
      <c r="J397">
        <f t="shared" ca="1" si="110"/>
        <v>3</v>
      </c>
      <c r="K397" t="str">
        <f t="shared" ca="1" si="111"/>
        <v>Stress</v>
      </c>
      <c r="L397" t="s">
        <v>11</v>
      </c>
      <c r="M397" s="6">
        <f t="shared" ca="1" si="117"/>
        <v>29</v>
      </c>
      <c r="N397" s="3" t="s">
        <v>12</v>
      </c>
      <c r="O397" s="3" t="s">
        <v>13</v>
      </c>
      <c r="P397" s="6">
        <f t="shared" ca="1" si="118"/>
        <v>30</v>
      </c>
      <c r="Q397" s="3" t="s">
        <v>14</v>
      </c>
      <c r="R397" s="3" t="str">
        <f t="shared" ca="1" si="112"/>
        <v>Stress corrosion was found with 29 % degradation of  Check Valve on 30 % of surface area</v>
      </c>
      <c r="S397">
        <f t="shared" ca="1" si="113"/>
        <v>13</v>
      </c>
      <c r="T397">
        <f t="shared" ca="1" si="114"/>
        <v>1</v>
      </c>
      <c r="U397" t="str">
        <f t="shared" ca="1" si="115"/>
        <v>Low</v>
      </c>
      <c r="V397" s="1">
        <f t="shared" ca="1" si="116"/>
        <v>45203</v>
      </c>
    </row>
    <row r="398" spans="2:22" x14ac:dyDescent="0.35">
      <c r="B398" s="1">
        <f t="shared" ca="1" si="102"/>
        <v>36707</v>
      </c>
      <c r="C398" s="1">
        <f t="shared" ca="1" si="103"/>
        <v>43714</v>
      </c>
      <c r="D398" s="2">
        <f t="shared" ca="1" si="104"/>
        <v>2</v>
      </c>
      <c r="E398" s="1" t="str">
        <f t="shared" ca="1" si="105"/>
        <v>4 inch pipe</v>
      </c>
      <c r="F398" s="2">
        <f t="shared" ca="1" si="106"/>
        <v>5</v>
      </c>
      <c r="G398" t="str">
        <f t="shared" ca="1" si="107"/>
        <v>NA</v>
      </c>
      <c r="H398" s="1">
        <f t="shared" ca="1" si="108"/>
        <v>39976</v>
      </c>
      <c r="I398" t="str">
        <f t="shared" ca="1" si="109"/>
        <v>NA</v>
      </c>
      <c r="J398">
        <f t="shared" ca="1" si="110"/>
        <v>4</v>
      </c>
      <c r="K398" t="str">
        <f t="shared" ca="1" si="111"/>
        <v>Erosion</v>
      </c>
      <c r="L398" t="s">
        <v>11</v>
      </c>
      <c r="M398" s="6" t="str">
        <f t="shared" ca="1" si="117"/>
        <v>0</v>
      </c>
      <c r="N398" s="3" t="s">
        <v>12</v>
      </c>
      <c r="O398" s="3" t="s">
        <v>13</v>
      </c>
      <c r="P398" s="6">
        <f t="shared" ca="1" si="118"/>
        <v>0</v>
      </c>
      <c r="Q398" s="3" t="s">
        <v>14</v>
      </c>
      <c r="R398" s="3" t="str">
        <f t="shared" ca="1" si="112"/>
        <v>Erosion corrosion was found with 0 % degradation of  4 inch pipe on 0 % of surface area</v>
      </c>
      <c r="S398">
        <f t="shared" ca="1" si="113"/>
        <v>524</v>
      </c>
      <c r="T398">
        <f t="shared" ca="1" si="114"/>
        <v>1</v>
      </c>
      <c r="U398" t="str">
        <f t="shared" ca="1" si="115"/>
        <v>Low</v>
      </c>
      <c r="V398" s="1">
        <f t="shared" ca="1" si="116"/>
        <v>45136</v>
      </c>
    </row>
    <row r="399" spans="2:22" x14ac:dyDescent="0.35">
      <c r="B399" s="1">
        <f t="shared" ca="1" si="102"/>
        <v>36384</v>
      </c>
      <c r="C399" s="1">
        <f t="shared" ca="1" si="103"/>
        <v>43327</v>
      </c>
      <c r="D399" s="2">
        <f t="shared" ca="1" si="104"/>
        <v>20</v>
      </c>
      <c r="E399" s="1" t="str">
        <f t="shared" ca="1" si="105"/>
        <v>Turbine</v>
      </c>
      <c r="F399" s="2">
        <f t="shared" ca="1" si="106"/>
        <v>2</v>
      </c>
      <c r="G399" t="str">
        <f t="shared" ca="1" si="107"/>
        <v>No Issue seen</v>
      </c>
      <c r="H399" s="1">
        <f t="shared" ca="1" si="108"/>
        <v>40880</v>
      </c>
      <c r="I399" t="str">
        <f t="shared" ca="1" si="109"/>
        <v>NA</v>
      </c>
      <c r="J399">
        <f t="shared" ca="1" si="110"/>
        <v>4</v>
      </c>
      <c r="K399" t="str">
        <f t="shared" ca="1" si="111"/>
        <v>Erosion</v>
      </c>
      <c r="L399" t="s">
        <v>11</v>
      </c>
      <c r="M399" s="6" t="str">
        <f t="shared" ca="1" si="117"/>
        <v>0</v>
      </c>
      <c r="N399" s="3" t="s">
        <v>12</v>
      </c>
      <c r="O399" s="3" t="s">
        <v>13</v>
      </c>
      <c r="P399" s="6">
        <f t="shared" ca="1" si="118"/>
        <v>0</v>
      </c>
      <c r="Q399" s="3" t="s">
        <v>14</v>
      </c>
      <c r="R399" s="3" t="str">
        <f t="shared" ca="1" si="112"/>
        <v>Erosion corrosion was found with 0 % degradation of  Turbine on 0 % of surface area</v>
      </c>
      <c r="S399">
        <f t="shared" ca="1" si="113"/>
        <v>0</v>
      </c>
      <c r="T399">
        <f t="shared" ca="1" si="114"/>
        <v>2</v>
      </c>
      <c r="U399" t="str">
        <f t="shared" ca="1" si="115"/>
        <v>Medium</v>
      </c>
      <c r="V399" s="1">
        <f t="shared" ca="1" si="116"/>
        <v>45171</v>
      </c>
    </row>
    <row r="400" spans="2:22" x14ac:dyDescent="0.35">
      <c r="B400" s="1">
        <f t="shared" ca="1" si="102"/>
        <v>36190</v>
      </c>
      <c r="C400" s="1">
        <f t="shared" ca="1" si="103"/>
        <v>44416</v>
      </c>
      <c r="D400" s="2">
        <f t="shared" ca="1" si="104"/>
        <v>16</v>
      </c>
      <c r="E400" s="1" t="str">
        <f t="shared" ca="1" si="105"/>
        <v>Finned Tube Heat Exchanger</v>
      </c>
      <c r="F400" s="2">
        <f t="shared" ca="1" si="106"/>
        <v>1</v>
      </c>
      <c r="G400" t="str">
        <f t="shared" ca="1" si="107"/>
        <v>Sign of Corrosion</v>
      </c>
      <c r="H400" s="1">
        <f t="shared" ca="1" si="108"/>
        <v>40391</v>
      </c>
      <c r="I400" t="str">
        <f t="shared" ca="1" si="109"/>
        <v>Maintenance</v>
      </c>
      <c r="J400">
        <f t="shared" ca="1" si="110"/>
        <v>3</v>
      </c>
      <c r="K400" t="str">
        <f t="shared" ca="1" si="111"/>
        <v>Stress</v>
      </c>
      <c r="L400" t="s">
        <v>11</v>
      </c>
      <c r="M400" s="6">
        <f t="shared" ca="1" si="117"/>
        <v>23</v>
      </c>
      <c r="N400" s="3" t="s">
        <v>12</v>
      </c>
      <c r="O400" s="3" t="s">
        <v>13</v>
      </c>
      <c r="P400" s="6">
        <f t="shared" ca="1" si="118"/>
        <v>17</v>
      </c>
      <c r="Q400" s="3" t="s">
        <v>14</v>
      </c>
      <c r="R400" s="3" t="str">
        <f t="shared" ca="1" si="112"/>
        <v>Stress corrosion was found with 23 % degradation of  Finned Tube Heat Exchanger on 17 % of surface area</v>
      </c>
      <c r="S400">
        <f t="shared" ca="1" si="113"/>
        <v>10</v>
      </c>
      <c r="T400">
        <f t="shared" ca="1" si="114"/>
        <v>3</v>
      </c>
      <c r="U400" t="str">
        <f t="shared" ca="1" si="115"/>
        <v>High</v>
      </c>
      <c r="V400" s="1">
        <f t="shared" ca="1" si="116"/>
        <v>45173</v>
      </c>
    </row>
    <row r="401" spans="2:22" x14ac:dyDescent="0.35">
      <c r="B401" s="1">
        <f t="shared" ca="1" si="102"/>
        <v>36844</v>
      </c>
      <c r="C401" s="1">
        <f t="shared" ca="1" si="103"/>
        <v>44835</v>
      </c>
      <c r="D401" s="2">
        <f t="shared" ca="1" si="104"/>
        <v>15</v>
      </c>
      <c r="E401" s="1" t="str">
        <f t="shared" ca="1" si="105"/>
        <v>Resiprocating Pump</v>
      </c>
      <c r="F401" s="2">
        <f t="shared" ca="1" si="106"/>
        <v>3</v>
      </c>
      <c r="G401" t="str">
        <f t="shared" ca="1" si="107"/>
        <v>High Corrosion</v>
      </c>
      <c r="H401" s="1">
        <f t="shared" ca="1" si="108"/>
        <v>41141</v>
      </c>
      <c r="I401" t="str">
        <f t="shared" ca="1" si="109"/>
        <v>Retrofitment</v>
      </c>
      <c r="J401">
        <f t="shared" ca="1" si="110"/>
        <v>4</v>
      </c>
      <c r="K401" t="str">
        <f t="shared" ca="1" si="111"/>
        <v>Erosion</v>
      </c>
      <c r="L401" t="s">
        <v>11</v>
      </c>
      <c r="M401" s="6">
        <f t="shared" ca="1" si="117"/>
        <v>33</v>
      </c>
      <c r="N401" s="3" t="s">
        <v>12</v>
      </c>
      <c r="O401" s="3" t="s">
        <v>13</v>
      </c>
      <c r="P401" s="6">
        <f t="shared" ca="1" si="118"/>
        <v>31</v>
      </c>
      <c r="Q401" s="3" t="s">
        <v>14</v>
      </c>
      <c r="R401" s="3" t="str">
        <f t="shared" ca="1" si="112"/>
        <v>Erosion corrosion was found with 33 % degradation of  Resiprocating Pump on 31 % of surface area</v>
      </c>
      <c r="S401">
        <f t="shared" ca="1" si="113"/>
        <v>100</v>
      </c>
      <c r="T401">
        <f t="shared" ca="1" si="114"/>
        <v>1</v>
      </c>
      <c r="U401" t="str">
        <f t="shared" ca="1" si="115"/>
        <v>Low</v>
      </c>
      <c r="V401" s="1">
        <f t="shared" ca="1" si="116"/>
        <v>45156</v>
      </c>
    </row>
    <row r="402" spans="2:22" x14ac:dyDescent="0.35">
      <c r="B402" s="1">
        <f t="shared" ca="1" si="102"/>
        <v>37091</v>
      </c>
      <c r="C402" s="1">
        <f t="shared" ca="1" si="103"/>
        <v>44822</v>
      </c>
      <c r="D402" s="2">
        <f t="shared" ca="1" si="104"/>
        <v>19</v>
      </c>
      <c r="E402" s="1" t="str">
        <f t="shared" ca="1" si="105"/>
        <v>Evaporator</v>
      </c>
      <c r="F402" s="2">
        <f t="shared" ca="1" si="106"/>
        <v>4</v>
      </c>
      <c r="G402" t="str">
        <f t="shared" ca="1" si="107"/>
        <v>Equipment deformation Seen</v>
      </c>
      <c r="H402" s="1">
        <f t="shared" ca="1" si="108"/>
        <v>41559</v>
      </c>
      <c r="I402" t="str">
        <f t="shared" ca="1" si="109"/>
        <v>Replacement</v>
      </c>
      <c r="J402">
        <f t="shared" ca="1" si="110"/>
        <v>5</v>
      </c>
      <c r="K402" t="str">
        <f t="shared" ca="1" si="111"/>
        <v>Fatigue</v>
      </c>
      <c r="L402" t="s">
        <v>11</v>
      </c>
      <c r="M402" s="6">
        <f t="shared" ca="1" si="117"/>
        <v>54</v>
      </c>
      <c r="N402" s="3" t="s">
        <v>12</v>
      </c>
      <c r="O402" s="3" t="s">
        <v>13</v>
      </c>
      <c r="P402" s="6">
        <f t="shared" ca="1" si="118"/>
        <v>45</v>
      </c>
      <c r="Q402" s="3" t="s">
        <v>14</v>
      </c>
      <c r="R402" s="3" t="str">
        <f t="shared" ca="1" si="112"/>
        <v>Fatigue corrosion was found with 54 % degradation of  Evaporator on 45 % of surface area</v>
      </c>
      <c r="S402">
        <f t="shared" ca="1" si="113"/>
        <v>554</v>
      </c>
      <c r="T402">
        <f t="shared" ca="1" si="114"/>
        <v>3</v>
      </c>
      <c r="U402" t="str">
        <f t="shared" ca="1" si="115"/>
        <v>High</v>
      </c>
      <c r="V402" s="1">
        <f t="shared" ca="1" si="116"/>
        <v>45177</v>
      </c>
    </row>
    <row r="403" spans="2:22" x14ac:dyDescent="0.35">
      <c r="B403" s="1">
        <f t="shared" ca="1" si="102"/>
        <v>36815</v>
      </c>
      <c r="C403" s="1">
        <f t="shared" ca="1" si="103"/>
        <v>43745</v>
      </c>
      <c r="D403" s="2">
        <f t="shared" ca="1" si="104"/>
        <v>19</v>
      </c>
      <c r="E403" s="1" t="str">
        <f t="shared" ca="1" si="105"/>
        <v>Evaporator</v>
      </c>
      <c r="F403" s="2">
        <f t="shared" ca="1" si="106"/>
        <v>1</v>
      </c>
      <c r="G403" t="str">
        <f t="shared" ca="1" si="107"/>
        <v>Sign of Corrosion</v>
      </c>
      <c r="H403" s="1">
        <f t="shared" ca="1" si="108"/>
        <v>42714</v>
      </c>
      <c r="I403" t="str">
        <f t="shared" ca="1" si="109"/>
        <v>Maintenance</v>
      </c>
      <c r="J403">
        <f t="shared" ca="1" si="110"/>
        <v>5</v>
      </c>
      <c r="K403" t="str">
        <f t="shared" ca="1" si="111"/>
        <v>Fatigue</v>
      </c>
      <c r="L403" t="s">
        <v>11</v>
      </c>
      <c r="M403" s="6">
        <f t="shared" ca="1" si="117"/>
        <v>19</v>
      </c>
      <c r="N403" s="3" t="s">
        <v>12</v>
      </c>
      <c r="O403" s="3" t="s">
        <v>13</v>
      </c>
      <c r="P403" s="6">
        <f t="shared" ca="1" si="118"/>
        <v>19</v>
      </c>
      <c r="Q403" s="3" t="s">
        <v>14</v>
      </c>
      <c r="R403" s="3" t="str">
        <f t="shared" ca="1" si="112"/>
        <v>Fatigue corrosion was found with 19 % degradation of  Evaporator on 19 % of surface area</v>
      </c>
      <c r="S403">
        <f t="shared" ca="1" si="113"/>
        <v>8</v>
      </c>
      <c r="T403">
        <f t="shared" ca="1" si="114"/>
        <v>3</v>
      </c>
      <c r="U403" t="str">
        <f t="shared" ca="1" si="115"/>
        <v>High</v>
      </c>
      <c r="V403" s="1">
        <f t="shared" ca="1" si="116"/>
        <v>45155</v>
      </c>
    </row>
    <row r="404" spans="2:22" x14ac:dyDescent="0.35">
      <c r="B404" s="1">
        <f t="shared" ca="1" si="102"/>
        <v>36705</v>
      </c>
      <c r="C404" s="1">
        <f t="shared" ca="1" si="103"/>
        <v>43956</v>
      </c>
      <c r="D404" s="2">
        <f t="shared" ca="1" si="104"/>
        <v>6</v>
      </c>
      <c r="E404" s="1" t="str">
        <f t="shared" ca="1" si="105"/>
        <v>Watertube Boiler</v>
      </c>
      <c r="F404" s="2">
        <f t="shared" ca="1" si="106"/>
        <v>1</v>
      </c>
      <c r="G404" t="str">
        <f t="shared" ca="1" si="107"/>
        <v>Sign of Corrosion</v>
      </c>
      <c r="H404" s="1">
        <f t="shared" ca="1" si="108"/>
        <v>40842</v>
      </c>
      <c r="I404" t="str">
        <f t="shared" ca="1" si="109"/>
        <v>Maintenance</v>
      </c>
      <c r="J404">
        <f t="shared" ca="1" si="110"/>
        <v>1</v>
      </c>
      <c r="K404" t="str">
        <f t="shared" ca="1" si="111"/>
        <v>Atmospheric</v>
      </c>
      <c r="L404" t="s">
        <v>11</v>
      </c>
      <c r="M404" s="6">
        <f t="shared" ca="1" si="117"/>
        <v>19</v>
      </c>
      <c r="N404" s="3" t="s">
        <v>12</v>
      </c>
      <c r="O404" s="3" t="s">
        <v>13</v>
      </c>
      <c r="P404" s="6">
        <f t="shared" ca="1" si="118"/>
        <v>16</v>
      </c>
      <c r="Q404" s="3" t="s">
        <v>14</v>
      </c>
      <c r="R404" s="3" t="str">
        <f t="shared" ca="1" si="112"/>
        <v>Atmospheric corrosion was found with 19 % degradation of  Watertube Boiler on 16 % of surface area</v>
      </c>
      <c r="S404">
        <f t="shared" ca="1" si="113"/>
        <v>2</v>
      </c>
      <c r="T404">
        <f t="shared" ca="1" si="114"/>
        <v>1</v>
      </c>
      <c r="U404" t="str">
        <f t="shared" ca="1" si="115"/>
        <v>Low</v>
      </c>
      <c r="V404" s="1">
        <f t="shared" ca="1" si="116"/>
        <v>45209</v>
      </c>
    </row>
    <row r="405" spans="2:22" x14ac:dyDescent="0.35">
      <c r="B405" s="1">
        <f t="shared" ca="1" si="102"/>
        <v>37096</v>
      </c>
      <c r="C405" s="1">
        <f t="shared" ca="1" si="103"/>
        <v>44020</v>
      </c>
      <c r="D405" s="2">
        <f t="shared" ca="1" si="104"/>
        <v>1</v>
      </c>
      <c r="E405" s="1" t="str">
        <f t="shared" ca="1" si="105"/>
        <v>6 inch pipe</v>
      </c>
      <c r="F405" s="2">
        <f t="shared" ca="1" si="106"/>
        <v>2</v>
      </c>
      <c r="G405" t="str">
        <f t="shared" ca="1" si="107"/>
        <v>No Issue seen</v>
      </c>
      <c r="H405" s="1">
        <f t="shared" ca="1" si="108"/>
        <v>41423</v>
      </c>
      <c r="I405" t="str">
        <f t="shared" ca="1" si="109"/>
        <v>NA</v>
      </c>
      <c r="J405">
        <f t="shared" ca="1" si="110"/>
        <v>3</v>
      </c>
      <c r="K405" t="str">
        <f t="shared" ca="1" si="111"/>
        <v>Stress</v>
      </c>
      <c r="L405" t="s">
        <v>11</v>
      </c>
      <c r="M405" s="6" t="str">
        <f t="shared" ca="1" si="117"/>
        <v>0</v>
      </c>
      <c r="N405" s="3" t="s">
        <v>12</v>
      </c>
      <c r="O405" s="3" t="s">
        <v>13</v>
      </c>
      <c r="P405" s="6">
        <f t="shared" ca="1" si="118"/>
        <v>0</v>
      </c>
      <c r="Q405" s="3" t="s">
        <v>14</v>
      </c>
      <c r="R405" s="3" t="str">
        <f t="shared" ca="1" si="112"/>
        <v>Stress corrosion was found with 0 % degradation of  6 inch pipe on 0 % of surface area</v>
      </c>
      <c r="S405">
        <f t="shared" ca="1" si="113"/>
        <v>0</v>
      </c>
      <c r="T405">
        <f t="shared" ca="1" si="114"/>
        <v>1</v>
      </c>
      <c r="U405" t="str">
        <f t="shared" ca="1" si="115"/>
        <v>Low</v>
      </c>
      <c r="V405" s="1">
        <f t="shared" ca="1" si="116"/>
        <v>45199</v>
      </c>
    </row>
    <row r="406" spans="2:22" x14ac:dyDescent="0.35">
      <c r="B406" s="1">
        <f t="shared" ca="1" si="102"/>
        <v>36739</v>
      </c>
      <c r="C406" s="1">
        <f t="shared" ca="1" si="103"/>
        <v>43606</v>
      </c>
      <c r="D406" s="2">
        <f t="shared" ca="1" si="104"/>
        <v>7</v>
      </c>
      <c r="E406" s="1" t="str">
        <f t="shared" ca="1" si="105"/>
        <v>Centrifugal Compressor</v>
      </c>
      <c r="F406" s="2">
        <f t="shared" ca="1" si="106"/>
        <v>2</v>
      </c>
      <c r="G406" t="str">
        <f t="shared" ca="1" si="107"/>
        <v>No Issue seen</v>
      </c>
      <c r="H406" s="1">
        <f t="shared" ca="1" si="108"/>
        <v>40800</v>
      </c>
      <c r="I406" t="str">
        <f t="shared" ca="1" si="109"/>
        <v>NA</v>
      </c>
      <c r="J406">
        <f t="shared" ca="1" si="110"/>
        <v>3</v>
      </c>
      <c r="K406" t="str">
        <f t="shared" ca="1" si="111"/>
        <v>Stress</v>
      </c>
      <c r="L406" t="s">
        <v>11</v>
      </c>
      <c r="M406" s="6" t="str">
        <f t="shared" ca="1" si="117"/>
        <v>0</v>
      </c>
      <c r="N406" s="3" t="s">
        <v>12</v>
      </c>
      <c r="O406" s="3" t="s">
        <v>13</v>
      </c>
      <c r="P406" s="6">
        <f t="shared" ca="1" si="118"/>
        <v>0</v>
      </c>
      <c r="Q406" s="3" t="s">
        <v>14</v>
      </c>
      <c r="R406" s="3" t="str">
        <f t="shared" ca="1" si="112"/>
        <v>Stress corrosion was found with 0 % degradation of  Centrifugal Compressor on 0 % of surface area</v>
      </c>
      <c r="S406">
        <f t="shared" ca="1" si="113"/>
        <v>0</v>
      </c>
      <c r="T406">
        <f t="shared" ca="1" si="114"/>
        <v>1</v>
      </c>
      <c r="U406" t="str">
        <f t="shared" ca="1" si="115"/>
        <v>Low</v>
      </c>
      <c r="V406" s="1">
        <f t="shared" ca="1" si="116"/>
        <v>45142</v>
      </c>
    </row>
    <row r="407" spans="2:22" x14ac:dyDescent="0.35">
      <c r="B407" s="1">
        <f t="shared" ca="1" si="102"/>
        <v>36273</v>
      </c>
      <c r="C407" s="1">
        <f t="shared" ca="1" si="103"/>
        <v>43213</v>
      </c>
      <c r="D407" s="2">
        <f t="shared" ca="1" si="104"/>
        <v>15</v>
      </c>
      <c r="E407" s="1" t="str">
        <f t="shared" ca="1" si="105"/>
        <v>Resiprocating Pump</v>
      </c>
      <c r="F407" s="2">
        <f t="shared" ca="1" si="106"/>
        <v>2</v>
      </c>
      <c r="G407" t="str">
        <f t="shared" ca="1" si="107"/>
        <v>No Issue seen</v>
      </c>
      <c r="H407" s="1">
        <f t="shared" ca="1" si="108"/>
        <v>42471</v>
      </c>
      <c r="I407" t="str">
        <f t="shared" ca="1" si="109"/>
        <v>NA</v>
      </c>
      <c r="J407">
        <f t="shared" ca="1" si="110"/>
        <v>2</v>
      </c>
      <c r="K407" t="str">
        <f t="shared" ca="1" si="111"/>
        <v>Pitting</v>
      </c>
      <c r="L407" t="s">
        <v>11</v>
      </c>
      <c r="M407" s="6" t="str">
        <f t="shared" ca="1" si="117"/>
        <v>0</v>
      </c>
      <c r="N407" s="3" t="s">
        <v>12</v>
      </c>
      <c r="O407" s="3" t="s">
        <v>13</v>
      </c>
      <c r="P407" s="6">
        <f t="shared" ca="1" si="118"/>
        <v>0</v>
      </c>
      <c r="Q407" s="3" t="s">
        <v>14</v>
      </c>
      <c r="R407" s="3" t="str">
        <f t="shared" ca="1" si="112"/>
        <v>Pitting corrosion was found with 0 % degradation of  Resiprocating Pump on 0 % of surface area</v>
      </c>
      <c r="S407">
        <f t="shared" ca="1" si="113"/>
        <v>0</v>
      </c>
      <c r="T407">
        <f t="shared" ca="1" si="114"/>
        <v>2</v>
      </c>
      <c r="U407" t="str">
        <f t="shared" ca="1" si="115"/>
        <v>Medium</v>
      </c>
      <c r="V407" s="1">
        <f t="shared" ca="1" si="116"/>
        <v>45185</v>
      </c>
    </row>
    <row r="408" spans="2:22" x14ac:dyDescent="0.35">
      <c r="B408" s="1">
        <f t="shared" ca="1" si="102"/>
        <v>37093</v>
      </c>
      <c r="C408" s="1">
        <f t="shared" ca="1" si="103"/>
        <v>44750</v>
      </c>
      <c r="D408" s="2">
        <f t="shared" ca="1" si="104"/>
        <v>18</v>
      </c>
      <c r="E408" s="1" t="str">
        <f t="shared" ca="1" si="105"/>
        <v>Plate Heat Exchange</v>
      </c>
      <c r="F408" s="2">
        <f t="shared" ca="1" si="106"/>
        <v>3</v>
      </c>
      <c r="G408" t="str">
        <f t="shared" ca="1" si="107"/>
        <v>High Corrosion</v>
      </c>
      <c r="H408" s="1">
        <f t="shared" ca="1" si="108"/>
        <v>42776</v>
      </c>
      <c r="I408" t="str">
        <f t="shared" ca="1" si="109"/>
        <v>Retrofitment</v>
      </c>
      <c r="J408">
        <f t="shared" ca="1" si="110"/>
        <v>2</v>
      </c>
      <c r="K408" t="str">
        <f t="shared" ca="1" si="111"/>
        <v>Pitting</v>
      </c>
      <c r="L408" t="s">
        <v>11</v>
      </c>
      <c r="M408" s="6">
        <f t="shared" ca="1" si="117"/>
        <v>29</v>
      </c>
      <c r="N408" s="3" t="s">
        <v>12</v>
      </c>
      <c r="O408" s="3" t="s">
        <v>13</v>
      </c>
      <c r="P408" s="6">
        <f t="shared" ca="1" si="118"/>
        <v>37</v>
      </c>
      <c r="Q408" s="3" t="s">
        <v>14</v>
      </c>
      <c r="R408" s="3" t="str">
        <f t="shared" ca="1" si="112"/>
        <v>Pitting corrosion was found with 29 % degradation of  Plate Heat Exchange on 37 % of surface area</v>
      </c>
      <c r="S408">
        <f t="shared" ca="1" si="113"/>
        <v>60</v>
      </c>
      <c r="T408">
        <f t="shared" ca="1" si="114"/>
        <v>2</v>
      </c>
      <c r="U408" t="str">
        <f t="shared" ca="1" si="115"/>
        <v>Medium</v>
      </c>
      <c r="V408" s="1">
        <f t="shared" ca="1" si="116"/>
        <v>45188</v>
      </c>
    </row>
    <row r="409" spans="2:22" x14ac:dyDescent="0.35">
      <c r="B409" s="1">
        <f t="shared" ca="1" si="102"/>
        <v>36187</v>
      </c>
      <c r="C409" s="1">
        <f t="shared" ca="1" si="103"/>
        <v>43720</v>
      </c>
      <c r="D409" s="2">
        <f t="shared" ca="1" si="104"/>
        <v>2</v>
      </c>
      <c r="E409" s="1" t="str">
        <f t="shared" ca="1" si="105"/>
        <v>4 inch pipe</v>
      </c>
      <c r="F409" s="2">
        <f t="shared" ca="1" si="106"/>
        <v>1</v>
      </c>
      <c r="G409" t="str">
        <f t="shared" ca="1" si="107"/>
        <v>Sign of Corrosion</v>
      </c>
      <c r="H409" s="1">
        <f t="shared" ca="1" si="108"/>
        <v>43138</v>
      </c>
      <c r="I409" t="str">
        <f t="shared" ca="1" si="109"/>
        <v>Maintenance</v>
      </c>
      <c r="J409">
        <f t="shared" ca="1" si="110"/>
        <v>4</v>
      </c>
      <c r="K409" t="str">
        <f t="shared" ca="1" si="111"/>
        <v>Erosion</v>
      </c>
      <c r="L409" t="s">
        <v>11</v>
      </c>
      <c r="M409" s="6">
        <f t="shared" ca="1" si="117"/>
        <v>9</v>
      </c>
      <c r="N409" s="3" t="s">
        <v>12</v>
      </c>
      <c r="O409" s="3" t="s">
        <v>13</v>
      </c>
      <c r="P409" s="6">
        <f t="shared" ca="1" si="118"/>
        <v>20</v>
      </c>
      <c r="Q409" s="3" t="s">
        <v>14</v>
      </c>
      <c r="R409" s="3" t="str">
        <f t="shared" ca="1" si="112"/>
        <v>Erosion corrosion was found with 9 % degradation of  4 inch pipe on 20 % of surface area</v>
      </c>
      <c r="S409">
        <f t="shared" ca="1" si="113"/>
        <v>4</v>
      </c>
      <c r="T409">
        <f t="shared" ca="1" si="114"/>
        <v>3</v>
      </c>
      <c r="U409" t="str">
        <f t="shared" ca="1" si="115"/>
        <v>High</v>
      </c>
      <c r="V409" s="1">
        <f t="shared" ca="1" si="116"/>
        <v>45190</v>
      </c>
    </row>
    <row r="410" spans="2:22" x14ac:dyDescent="0.35">
      <c r="B410" s="1">
        <f t="shared" ca="1" si="102"/>
        <v>36448</v>
      </c>
      <c r="C410" s="1">
        <f t="shared" ca="1" si="103"/>
        <v>44906</v>
      </c>
      <c r="D410" s="2">
        <f t="shared" ca="1" si="104"/>
        <v>10</v>
      </c>
      <c r="E410" s="1" t="str">
        <f t="shared" ca="1" si="105"/>
        <v>Storage Tank 1000 bbl</v>
      </c>
      <c r="F410" s="2">
        <f t="shared" ca="1" si="106"/>
        <v>1</v>
      </c>
      <c r="G410" t="str">
        <f t="shared" ca="1" si="107"/>
        <v>Sign of Corrosion</v>
      </c>
      <c r="H410" s="1">
        <f t="shared" ca="1" si="108"/>
        <v>40406</v>
      </c>
      <c r="I410" t="str">
        <f t="shared" ca="1" si="109"/>
        <v>Maintenance</v>
      </c>
      <c r="J410">
        <f t="shared" ca="1" si="110"/>
        <v>4</v>
      </c>
      <c r="K410" t="str">
        <f t="shared" ca="1" si="111"/>
        <v>Erosion</v>
      </c>
      <c r="L410" t="s">
        <v>11</v>
      </c>
      <c r="M410" s="6">
        <f t="shared" ca="1" si="117"/>
        <v>10</v>
      </c>
      <c r="N410" s="3" t="s">
        <v>12</v>
      </c>
      <c r="O410" s="3" t="s">
        <v>13</v>
      </c>
      <c r="P410" s="6">
        <f t="shared" ca="1" si="118"/>
        <v>12</v>
      </c>
      <c r="Q410" s="3" t="s">
        <v>14</v>
      </c>
      <c r="R410" s="3" t="str">
        <f t="shared" ca="1" si="112"/>
        <v>Erosion corrosion was found with 10 % degradation of  Storage Tank 1000 bbl on 12 % of surface area</v>
      </c>
      <c r="S410">
        <f t="shared" ca="1" si="113"/>
        <v>8</v>
      </c>
      <c r="T410">
        <f t="shared" ca="1" si="114"/>
        <v>3</v>
      </c>
      <c r="U410" t="str">
        <f t="shared" ca="1" si="115"/>
        <v>High</v>
      </c>
      <c r="V410" s="1">
        <f t="shared" ca="1" si="116"/>
        <v>45206</v>
      </c>
    </row>
    <row r="411" spans="2:22" x14ac:dyDescent="0.35">
      <c r="B411" s="1">
        <f t="shared" ca="1" si="102"/>
        <v>37086</v>
      </c>
      <c r="C411" s="1">
        <f t="shared" ca="1" si="103"/>
        <v>44204</v>
      </c>
      <c r="D411" s="2">
        <f t="shared" ca="1" si="104"/>
        <v>16</v>
      </c>
      <c r="E411" s="1" t="str">
        <f t="shared" ca="1" si="105"/>
        <v>Finned Tube Heat Exchanger</v>
      </c>
      <c r="F411" s="2">
        <f t="shared" ca="1" si="106"/>
        <v>2</v>
      </c>
      <c r="G411" t="str">
        <f t="shared" ca="1" si="107"/>
        <v>No Issue seen</v>
      </c>
      <c r="H411" s="1">
        <f t="shared" ca="1" si="108"/>
        <v>41484</v>
      </c>
      <c r="I411" t="str">
        <f t="shared" ca="1" si="109"/>
        <v>NA</v>
      </c>
      <c r="J411">
        <f t="shared" ca="1" si="110"/>
        <v>4</v>
      </c>
      <c r="K411" t="str">
        <f t="shared" ca="1" si="111"/>
        <v>Erosion</v>
      </c>
      <c r="L411" t="s">
        <v>11</v>
      </c>
      <c r="M411" s="6" t="str">
        <f t="shared" ca="1" si="117"/>
        <v>0</v>
      </c>
      <c r="N411" s="3" t="s">
        <v>12</v>
      </c>
      <c r="O411" s="3" t="s">
        <v>13</v>
      </c>
      <c r="P411" s="6">
        <f t="shared" ca="1" si="118"/>
        <v>0</v>
      </c>
      <c r="Q411" s="3" t="s">
        <v>14</v>
      </c>
      <c r="R411" s="3" t="str">
        <f t="shared" ca="1" si="112"/>
        <v>Erosion corrosion was found with 0 % degradation of  Finned Tube Heat Exchanger on 0 % of surface area</v>
      </c>
      <c r="S411">
        <f t="shared" ca="1" si="113"/>
        <v>0</v>
      </c>
      <c r="T411">
        <f t="shared" ca="1" si="114"/>
        <v>1</v>
      </c>
      <c r="U411" t="str">
        <f t="shared" ca="1" si="115"/>
        <v>Low</v>
      </c>
      <c r="V411" s="1">
        <f t="shared" ca="1" si="116"/>
        <v>45138</v>
      </c>
    </row>
    <row r="412" spans="2:22" x14ac:dyDescent="0.35">
      <c r="B412" s="1">
        <f t="shared" ca="1" si="102"/>
        <v>36220</v>
      </c>
      <c r="C412" s="1">
        <f t="shared" ca="1" si="103"/>
        <v>43578</v>
      </c>
      <c r="D412" s="2">
        <f t="shared" ca="1" si="104"/>
        <v>6</v>
      </c>
      <c r="E412" s="1" t="str">
        <f t="shared" ca="1" si="105"/>
        <v>Watertube Boiler</v>
      </c>
      <c r="F412" s="2">
        <f t="shared" ca="1" si="106"/>
        <v>4</v>
      </c>
      <c r="G412" t="str">
        <f t="shared" ca="1" si="107"/>
        <v>Equipment deformation Seen</v>
      </c>
      <c r="H412" s="1">
        <f t="shared" ca="1" si="108"/>
        <v>40466</v>
      </c>
      <c r="I412" t="str">
        <f t="shared" ca="1" si="109"/>
        <v>Replacement</v>
      </c>
      <c r="J412">
        <f t="shared" ca="1" si="110"/>
        <v>4</v>
      </c>
      <c r="K412" t="str">
        <f t="shared" ca="1" si="111"/>
        <v>Erosion</v>
      </c>
      <c r="L412" t="s">
        <v>11</v>
      </c>
      <c r="M412" s="6">
        <f t="shared" ca="1" si="117"/>
        <v>49</v>
      </c>
      <c r="N412" s="3" t="s">
        <v>12</v>
      </c>
      <c r="O412" s="3" t="s">
        <v>13</v>
      </c>
      <c r="P412" s="6">
        <f t="shared" ca="1" si="118"/>
        <v>51</v>
      </c>
      <c r="Q412" s="3" t="s">
        <v>14</v>
      </c>
      <c r="R412" s="3" t="str">
        <f t="shared" ca="1" si="112"/>
        <v>Erosion corrosion was found with 49 % degradation of  Watertube Boiler on 51 % of surface area</v>
      </c>
      <c r="S412">
        <f t="shared" ca="1" si="113"/>
        <v>483</v>
      </c>
      <c r="T412">
        <f t="shared" ca="1" si="114"/>
        <v>3</v>
      </c>
      <c r="U412" t="str">
        <f t="shared" ca="1" si="115"/>
        <v>High</v>
      </c>
      <c r="V412" s="1">
        <f t="shared" ca="1" si="116"/>
        <v>45166</v>
      </c>
    </row>
    <row r="413" spans="2:22" x14ac:dyDescent="0.35">
      <c r="B413" s="1">
        <f t="shared" ca="1" si="102"/>
        <v>36461</v>
      </c>
      <c r="C413" s="1">
        <f t="shared" ca="1" si="103"/>
        <v>43568</v>
      </c>
      <c r="D413" s="2">
        <f t="shared" ca="1" si="104"/>
        <v>6</v>
      </c>
      <c r="E413" s="1" t="str">
        <f t="shared" ca="1" si="105"/>
        <v>Watertube Boiler</v>
      </c>
      <c r="F413" s="2">
        <f t="shared" ca="1" si="106"/>
        <v>4</v>
      </c>
      <c r="G413" t="str">
        <f t="shared" ca="1" si="107"/>
        <v>Equipment deformation Seen</v>
      </c>
      <c r="H413" s="1">
        <f t="shared" ca="1" si="108"/>
        <v>40911</v>
      </c>
      <c r="I413" t="str">
        <f t="shared" ca="1" si="109"/>
        <v>Replacement</v>
      </c>
      <c r="J413">
        <f t="shared" ca="1" si="110"/>
        <v>5</v>
      </c>
      <c r="K413" t="str">
        <f t="shared" ca="1" si="111"/>
        <v>Fatigue</v>
      </c>
      <c r="L413" t="s">
        <v>11</v>
      </c>
      <c r="M413" s="6">
        <f t="shared" ca="1" si="117"/>
        <v>52</v>
      </c>
      <c r="N413" s="3" t="s">
        <v>12</v>
      </c>
      <c r="O413" s="3" t="s">
        <v>13</v>
      </c>
      <c r="P413" s="6">
        <f t="shared" ca="1" si="118"/>
        <v>45</v>
      </c>
      <c r="Q413" s="3" t="s">
        <v>14</v>
      </c>
      <c r="R413" s="3" t="str">
        <f t="shared" ca="1" si="112"/>
        <v>Fatigue corrosion was found with 52 % degradation of  Watertube Boiler on 45 % of surface area</v>
      </c>
      <c r="S413">
        <f t="shared" ca="1" si="113"/>
        <v>290</v>
      </c>
      <c r="T413">
        <f t="shared" ca="1" si="114"/>
        <v>2</v>
      </c>
      <c r="U413" t="str">
        <f t="shared" ca="1" si="115"/>
        <v>Medium</v>
      </c>
      <c r="V413" s="1">
        <f t="shared" ca="1" si="116"/>
        <v>45177</v>
      </c>
    </row>
    <row r="414" spans="2:22" x14ac:dyDescent="0.35">
      <c r="B414" s="1">
        <f t="shared" ca="1" si="102"/>
        <v>36388</v>
      </c>
      <c r="C414" s="1">
        <f t="shared" ca="1" si="103"/>
        <v>44755</v>
      </c>
      <c r="D414" s="2">
        <f t="shared" ca="1" si="104"/>
        <v>19</v>
      </c>
      <c r="E414" s="1" t="str">
        <f t="shared" ca="1" si="105"/>
        <v>Evaporator</v>
      </c>
      <c r="F414" s="2">
        <f t="shared" ca="1" si="106"/>
        <v>5</v>
      </c>
      <c r="G414" t="str">
        <f t="shared" ca="1" si="107"/>
        <v>NA</v>
      </c>
      <c r="H414" s="1">
        <f t="shared" ca="1" si="108"/>
        <v>40644</v>
      </c>
      <c r="I414" t="str">
        <f t="shared" ca="1" si="109"/>
        <v>NA</v>
      </c>
      <c r="J414">
        <f t="shared" ca="1" si="110"/>
        <v>4</v>
      </c>
      <c r="K414" t="str">
        <f t="shared" ca="1" si="111"/>
        <v>Erosion</v>
      </c>
      <c r="L414" t="s">
        <v>11</v>
      </c>
      <c r="M414" s="6" t="str">
        <f t="shared" ca="1" si="117"/>
        <v>0</v>
      </c>
      <c r="N414" s="3" t="s">
        <v>12</v>
      </c>
      <c r="O414" s="3" t="s">
        <v>13</v>
      </c>
      <c r="P414" s="6">
        <f t="shared" ca="1" si="118"/>
        <v>0</v>
      </c>
      <c r="Q414" s="3" t="s">
        <v>14</v>
      </c>
      <c r="R414" s="3" t="str">
        <f t="shared" ca="1" si="112"/>
        <v>Erosion corrosion was found with 0 % degradation of  Evaporator on 0 % of surface area</v>
      </c>
      <c r="S414">
        <f t="shared" ca="1" si="113"/>
        <v>205</v>
      </c>
      <c r="T414">
        <f t="shared" ca="1" si="114"/>
        <v>1</v>
      </c>
      <c r="U414" t="str">
        <f t="shared" ca="1" si="115"/>
        <v>Low</v>
      </c>
      <c r="V414" s="1">
        <f t="shared" ca="1" si="116"/>
        <v>45134</v>
      </c>
    </row>
    <row r="415" spans="2:22" x14ac:dyDescent="0.35">
      <c r="B415" s="1">
        <f t="shared" ca="1" si="102"/>
        <v>36970</v>
      </c>
      <c r="C415" s="1">
        <f t="shared" ca="1" si="103"/>
        <v>44756</v>
      </c>
      <c r="D415" s="2">
        <f t="shared" ca="1" si="104"/>
        <v>6</v>
      </c>
      <c r="E415" s="1" t="str">
        <f t="shared" ca="1" si="105"/>
        <v>Watertube Boiler</v>
      </c>
      <c r="F415" s="2">
        <f t="shared" ca="1" si="106"/>
        <v>5</v>
      </c>
      <c r="G415" t="str">
        <f t="shared" ca="1" si="107"/>
        <v>NA</v>
      </c>
      <c r="H415" s="1">
        <f t="shared" ca="1" si="108"/>
        <v>42594</v>
      </c>
      <c r="I415" t="str">
        <f t="shared" ca="1" si="109"/>
        <v>NA</v>
      </c>
      <c r="J415">
        <f t="shared" ca="1" si="110"/>
        <v>1</v>
      </c>
      <c r="K415" t="str">
        <f t="shared" ca="1" si="111"/>
        <v>Atmospheric</v>
      </c>
      <c r="L415" t="s">
        <v>11</v>
      </c>
      <c r="M415" s="6" t="str">
        <f t="shared" ca="1" si="117"/>
        <v>0</v>
      </c>
      <c r="N415" s="3" t="s">
        <v>12</v>
      </c>
      <c r="O415" s="3" t="s">
        <v>13</v>
      </c>
      <c r="P415" s="6">
        <f t="shared" ca="1" si="118"/>
        <v>0</v>
      </c>
      <c r="Q415" s="3" t="s">
        <v>14</v>
      </c>
      <c r="R415" s="3" t="str">
        <f t="shared" ca="1" si="112"/>
        <v>Atmospheric corrosion was found with 0 % degradation of  Watertube Boiler on 0 % of surface area</v>
      </c>
      <c r="S415">
        <f t="shared" ca="1" si="113"/>
        <v>492</v>
      </c>
      <c r="T415">
        <f t="shared" ca="1" si="114"/>
        <v>1</v>
      </c>
      <c r="U415" t="str">
        <f t="shared" ca="1" si="115"/>
        <v>Low</v>
      </c>
      <c r="V415" s="1">
        <f t="shared" ca="1" si="116"/>
        <v>45201</v>
      </c>
    </row>
    <row r="416" spans="2:22" x14ac:dyDescent="0.35">
      <c r="B416" s="1">
        <f t="shared" ca="1" si="102"/>
        <v>36499</v>
      </c>
      <c r="C416" s="1">
        <f t="shared" ca="1" si="103"/>
        <v>43761</v>
      </c>
      <c r="D416" s="2">
        <f t="shared" ca="1" si="104"/>
        <v>5</v>
      </c>
      <c r="E416" s="1" t="str">
        <f t="shared" ca="1" si="105"/>
        <v>Firetube Boiler</v>
      </c>
      <c r="F416" s="2">
        <f t="shared" ca="1" si="106"/>
        <v>4</v>
      </c>
      <c r="G416" t="str">
        <f t="shared" ca="1" si="107"/>
        <v>Equipment deformation Seen</v>
      </c>
      <c r="H416" s="1">
        <f t="shared" ca="1" si="108"/>
        <v>39609</v>
      </c>
      <c r="I416" t="str">
        <f t="shared" ca="1" si="109"/>
        <v>Replacement</v>
      </c>
      <c r="J416">
        <f t="shared" ca="1" si="110"/>
        <v>4</v>
      </c>
      <c r="K416" t="str">
        <f t="shared" ca="1" si="111"/>
        <v>Erosion</v>
      </c>
      <c r="L416" t="s">
        <v>11</v>
      </c>
      <c r="M416" s="6">
        <f t="shared" ca="1" si="117"/>
        <v>60</v>
      </c>
      <c r="N416" s="3" t="s">
        <v>12</v>
      </c>
      <c r="O416" s="3" t="s">
        <v>13</v>
      </c>
      <c r="P416" s="6">
        <f t="shared" ca="1" si="118"/>
        <v>50</v>
      </c>
      <c r="Q416" s="3" t="s">
        <v>14</v>
      </c>
      <c r="R416" s="3" t="str">
        <f t="shared" ca="1" si="112"/>
        <v>Erosion corrosion was found with 60 % degradation of  Firetube Boiler on 50 % of surface area</v>
      </c>
      <c r="S416">
        <f t="shared" ca="1" si="113"/>
        <v>174</v>
      </c>
      <c r="T416">
        <f t="shared" ca="1" si="114"/>
        <v>3</v>
      </c>
      <c r="U416" t="str">
        <f t="shared" ca="1" si="115"/>
        <v>High</v>
      </c>
      <c r="V416" s="1">
        <f t="shared" ca="1" si="116"/>
        <v>45193</v>
      </c>
    </row>
    <row r="417" spans="2:22" x14ac:dyDescent="0.35">
      <c r="B417" s="1">
        <f t="shared" ca="1" si="102"/>
        <v>36653</v>
      </c>
      <c r="C417" s="1">
        <f t="shared" ca="1" si="103"/>
        <v>43173</v>
      </c>
      <c r="D417" s="2">
        <f t="shared" ca="1" si="104"/>
        <v>10</v>
      </c>
      <c r="E417" s="1" t="str">
        <f t="shared" ca="1" si="105"/>
        <v>Storage Tank 1000 bbl</v>
      </c>
      <c r="F417" s="2">
        <f t="shared" ca="1" si="106"/>
        <v>2</v>
      </c>
      <c r="G417" t="str">
        <f t="shared" ca="1" si="107"/>
        <v>No Issue seen</v>
      </c>
      <c r="H417" s="1">
        <f t="shared" ca="1" si="108"/>
        <v>41066</v>
      </c>
      <c r="I417" t="str">
        <f t="shared" ca="1" si="109"/>
        <v>NA</v>
      </c>
      <c r="J417">
        <f t="shared" ca="1" si="110"/>
        <v>4</v>
      </c>
      <c r="K417" t="str">
        <f t="shared" ca="1" si="111"/>
        <v>Erosion</v>
      </c>
      <c r="L417" t="s">
        <v>11</v>
      </c>
      <c r="M417" s="6" t="str">
        <f t="shared" ca="1" si="117"/>
        <v>0</v>
      </c>
      <c r="N417" s="3" t="s">
        <v>12</v>
      </c>
      <c r="O417" s="3" t="s">
        <v>13</v>
      </c>
      <c r="P417" s="6">
        <f t="shared" ca="1" si="118"/>
        <v>0</v>
      </c>
      <c r="Q417" s="3" t="s">
        <v>14</v>
      </c>
      <c r="R417" s="3" t="str">
        <f t="shared" ca="1" si="112"/>
        <v>Erosion corrosion was found with 0 % degradation of  Storage Tank 1000 bbl on 0 % of surface area</v>
      </c>
      <c r="S417">
        <f t="shared" ca="1" si="113"/>
        <v>0</v>
      </c>
      <c r="T417">
        <f t="shared" ca="1" si="114"/>
        <v>2</v>
      </c>
      <c r="U417" t="str">
        <f t="shared" ca="1" si="115"/>
        <v>Medium</v>
      </c>
      <c r="V417" s="1">
        <f t="shared" ca="1" si="116"/>
        <v>45201</v>
      </c>
    </row>
    <row r="418" spans="2:22" x14ac:dyDescent="0.35">
      <c r="B418" s="1">
        <f t="shared" ca="1" si="102"/>
        <v>36560</v>
      </c>
      <c r="C418" s="1">
        <f t="shared" ca="1" si="103"/>
        <v>44035</v>
      </c>
      <c r="D418" s="2">
        <f t="shared" ca="1" si="104"/>
        <v>5</v>
      </c>
      <c r="E418" s="1" t="str">
        <f t="shared" ca="1" si="105"/>
        <v>Firetube Boiler</v>
      </c>
      <c r="F418" s="2">
        <f t="shared" ca="1" si="106"/>
        <v>2</v>
      </c>
      <c r="G418" t="str">
        <f t="shared" ca="1" si="107"/>
        <v>No Issue seen</v>
      </c>
      <c r="H418" s="1">
        <f t="shared" ca="1" si="108"/>
        <v>41774</v>
      </c>
      <c r="I418" t="str">
        <f t="shared" ca="1" si="109"/>
        <v>NA</v>
      </c>
      <c r="J418">
        <f t="shared" ca="1" si="110"/>
        <v>1</v>
      </c>
      <c r="K418" t="str">
        <f t="shared" ca="1" si="111"/>
        <v>Atmospheric</v>
      </c>
      <c r="L418" t="s">
        <v>11</v>
      </c>
      <c r="M418" s="6" t="str">
        <f t="shared" ca="1" si="117"/>
        <v>0</v>
      </c>
      <c r="N418" s="3" t="s">
        <v>12</v>
      </c>
      <c r="O418" s="3" t="s">
        <v>13</v>
      </c>
      <c r="P418" s="6">
        <f t="shared" ca="1" si="118"/>
        <v>0</v>
      </c>
      <c r="Q418" s="3" t="s">
        <v>14</v>
      </c>
      <c r="R418" s="3" t="str">
        <f t="shared" ca="1" si="112"/>
        <v>Atmospheric corrosion was found with 0 % degradation of  Firetube Boiler on 0 % of surface area</v>
      </c>
      <c r="S418">
        <f t="shared" ca="1" si="113"/>
        <v>0</v>
      </c>
      <c r="T418">
        <f t="shared" ca="1" si="114"/>
        <v>2</v>
      </c>
      <c r="U418" t="str">
        <f t="shared" ca="1" si="115"/>
        <v>Medium</v>
      </c>
      <c r="V418" s="1">
        <f t="shared" ca="1" si="116"/>
        <v>45164</v>
      </c>
    </row>
    <row r="419" spans="2:22" x14ac:dyDescent="0.35">
      <c r="B419" s="1">
        <f t="shared" ca="1" si="102"/>
        <v>36385</v>
      </c>
      <c r="C419" s="1">
        <f t="shared" ca="1" si="103"/>
        <v>43397</v>
      </c>
      <c r="D419" s="2">
        <f t="shared" ca="1" si="104"/>
        <v>6</v>
      </c>
      <c r="E419" s="1" t="str">
        <f t="shared" ca="1" si="105"/>
        <v>Watertube Boiler</v>
      </c>
      <c r="F419" s="2">
        <f t="shared" ca="1" si="106"/>
        <v>3</v>
      </c>
      <c r="G419" t="str">
        <f t="shared" ca="1" si="107"/>
        <v>High Corrosion</v>
      </c>
      <c r="H419" s="1">
        <f t="shared" ca="1" si="108"/>
        <v>39744</v>
      </c>
      <c r="I419" t="str">
        <f t="shared" ca="1" si="109"/>
        <v>Retrofitment</v>
      </c>
      <c r="J419">
        <f t="shared" ca="1" si="110"/>
        <v>2</v>
      </c>
      <c r="K419" t="str">
        <f t="shared" ca="1" si="111"/>
        <v>Pitting</v>
      </c>
      <c r="L419" t="s">
        <v>11</v>
      </c>
      <c r="M419" s="6">
        <f t="shared" ca="1" si="117"/>
        <v>28</v>
      </c>
      <c r="N419" s="3" t="s">
        <v>12</v>
      </c>
      <c r="O419" s="3" t="s">
        <v>13</v>
      </c>
      <c r="P419" s="6">
        <f t="shared" ca="1" si="118"/>
        <v>20</v>
      </c>
      <c r="Q419" s="3" t="s">
        <v>14</v>
      </c>
      <c r="R419" s="3" t="str">
        <f t="shared" ca="1" si="112"/>
        <v>Pitting corrosion was found with 28 % degradation of  Watertube Boiler on 20 % of surface area</v>
      </c>
      <c r="S419">
        <f t="shared" ca="1" si="113"/>
        <v>94</v>
      </c>
      <c r="T419">
        <f t="shared" ca="1" si="114"/>
        <v>3</v>
      </c>
      <c r="U419" t="str">
        <f t="shared" ca="1" si="115"/>
        <v>High</v>
      </c>
      <c r="V419" s="1">
        <f t="shared" ca="1" si="116"/>
        <v>45195</v>
      </c>
    </row>
    <row r="420" spans="2:22" x14ac:dyDescent="0.35">
      <c r="B420" s="1">
        <f t="shared" ca="1" si="102"/>
        <v>37066</v>
      </c>
      <c r="C420" s="1">
        <f t="shared" ca="1" si="103"/>
        <v>43566</v>
      </c>
      <c r="D420" s="2">
        <f t="shared" ca="1" si="104"/>
        <v>13</v>
      </c>
      <c r="E420" s="1" t="str">
        <f t="shared" ca="1" si="105"/>
        <v>Storage Tank 10000 bbl</v>
      </c>
      <c r="F420" s="2">
        <f t="shared" ca="1" si="106"/>
        <v>4</v>
      </c>
      <c r="G420" t="str">
        <f t="shared" ca="1" si="107"/>
        <v>Equipment deformation Seen</v>
      </c>
      <c r="H420" s="1">
        <f t="shared" ca="1" si="108"/>
        <v>41813</v>
      </c>
      <c r="I420" t="str">
        <f t="shared" ca="1" si="109"/>
        <v>Replacement</v>
      </c>
      <c r="J420">
        <f t="shared" ca="1" si="110"/>
        <v>3</v>
      </c>
      <c r="K420" t="str">
        <f t="shared" ca="1" si="111"/>
        <v>Stress</v>
      </c>
      <c r="L420" t="s">
        <v>11</v>
      </c>
      <c r="M420" s="6">
        <f t="shared" ca="1" si="117"/>
        <v>58</v>
      </c>
      <c r="N420" s="3" t="s">
        <v>12</v>
      </c>
      <c r="O420" s="3" t="s">
        <v>13</v>
      </c>
      <c r="P420" s="6">
        <f t="shared" ca="1" si="118"/>
        <v>54</v>
      </c>
      <c r="Q420" s="3" t="s">
        <v>14</v>
      </c>
      <c r="R420" s="3" t="str">
        <f t="shared" ca="1" si="112"/>
        <v>Stress corrosion was found with 58 % degradation of  Storage Tank 10000 bbl on 54 % of surface area</v>
      </c>
      <c r="S420">
        <f t="shared" ca="1" si="113"/>
        <v>275</v>
      </c>
      <c r="T420">
        <f t="shared" ca="1" si="114"/>
        <v>2</v>
      </c>
      <c r="U420" t="str">
        <f t="shared" ca="1" si="115"/>
        <v>Medium</v>
      </c>
      <c r="V420" s="1">
        <f t="shared" ca="1" si="116"/>
        <v>45199</v>
      </c>
    </row>
  </sheetData>
  <autoFilter ref="A1:V420" xr:uid="{1827B4E4-1317-4655-93DE-D4AAA12BDC2F}">
    <sortState xmlns:xlrd2="http://schemas.microsoft.com/office/spreadsheetml/2017/richdata2" ref="A2:V420">
      <sortCondition ref="E1:E420"/>
    </sortState>
  </autoFilter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C94AA-9F6F-4081-9D35-84044E6F7BD5}">
  <dimension ref="A1:AA420"/>
  <sheetViews>
    <sheetView tabSelected="1" workbookViewId="0"/>
  </sheetViews>
  <sheetFormatPr defaultRowHeight="14.5" x14ac:dyDescent="0.35"/>
  <cols>
    <col min="1" max="1" width="7.54296875" bestFit="1" customWidth="1"/>
    <col min="2" max="2" width="7.54296875" customWidth="1"/>
    <col min="3" max="3" width="24.26953125" bestFit="1" customWidth="1"/>
    <col min="4" max="4" width="13.26953125" bestFit="1" customWidth="1"/>
    <col min="5" max="5" width="2.81640625" hidden="1" customWidth="1"/>
    <col min="6" max="6" width="26.81640625" bestFit="1" customWidth="1"/>
    <col min="7" max="7" width="1.81640625" hidden="1" customWidth="1"/>
    <col min="8" max="8" width="25.54296875" bestFit="1" customWidth="1"/>
    <col min="9" max="9" width="22.1796875" bestFit="1" customWidth="1"/>
    <col min="10" max="10" width="11.7265625" hidden="1" customWidth="1"/>
    <col min="11" max="11" width="15.7265625" bestFit="1" customWidth="1"/>
    <col min="12" max="12" width="11.453125" hidden="1" customWidth="1"/>
    <col min="13" max="13" width="22.26953125" hidden="1" customWidth="1"/>
    <col min="14" max="14" width="2.81640625" style="2" hidden="1" customWidth="1"/>
    <col min="15" max="15" width="15.54296875" hidden="1" customWidth="1"/>
    <col min="16" max="16" width="3" hidden="1" customWidth="1"/>
    <col min="17" max="17" width="2.81640625" hidden="1" customWidth="1"/>
    <col min="18" max="18" width="15.26953125" bestFit="1" customWidth="1"/>
    <col min="19" max="19" width="11.7265625" bestFit="1" customWidth="1"/>
    <col min="20" max="20" width="78" bestFit="1" customWidth="1"/>
    <col min="21" max="21" width="7.81640625" bestFit="1" customWidth="1"/>
    <col min="22" max="22" width="17.1796875" bestFit="1" customWidth="1"/>
    <col min="23" max="23" width="27.26953125" customWidth="1"/>
    <col min="24" max="24" width="21.1796875" bestFit="1" customWidth="1"/>
    <col min="25" max="25" width="1.81640625" hidden="1" customWidth="1"/>
    <col min="26" max="26" width="17.453125" bestFit="1" customWidth="1"/>
    <col min="27" max="27" width="23.7265625" bestFit="1" customWidth="1"/>
  </cols>
  <sheetData>
    <row r="1" spans="1:27" x14ac:dyDescent="0.35">
      <c r="A1" s="4" t="s">
        <v>0</v>
      </c>
      <c r="B1" s="4" t="s">
        <v>15</v>
      </c>
      <c r="C1" s="4" t="s">
        <v>1</v>
      </c>
      <c r="D1" s="4" t="s">
        <v>2</v>
      </c>
      <c r="E1" s="4"/>
      <c r="F1" s="4" t="s">
        <v>16</v>
      </c>
      <c r="G1" s="4"/>
      <c r="H1" s="4" t="s">
        <v>4</v>
      </c>
      <c r="I1" s="4" t="s">
        <v>5</v>
      </c>
      <c r="J1" s="4"/>
      <c r="K1" s="4" t="s">
        <v>17</v>
      </c>
      <c r="L1" s="4"/>
      <c r="M1" s="4"/>
      <c r="N1" s="4"/>
      <c r="O1" s="4"/>
      <c r="P1" s="4"/>
      <c r="Q1" s="4"/>
      <c r="R1" s="4" t="s">
        <v>7</v>
      </c>
      <c r="S1" s="4" t="s">
        <v>6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/>
      <c r="Z1" s="4" t="s">
        <v>9</v>
      </c>
      <c r="AA1" s="4" t="s">
        <v>10</v>
      </c>
    </row>
    <row r="2" spans="1:27" x14ac:dyDescent="0.35">
      <c r="A2" t="s">
        <v>23</v>
      </c>
      <c r="B2" t="s">
        <v>24</v>
      </c>
      <c r="C2" s="1">
        <v>36887</v>
      </c>
      <c r="D2" s="1">
        <v>43818</v>
      </c>
      <c r="E2">
        <v>2</v>
      </c>
      <c r="F2" t="s">
        <v>25</v>
      </c>
      <c r="G2">
        <v>3</v>
      </c>
      <c r="H2" t="s">
        <v>26</v>
      </c>
      <c r="I2" s="1"/>
      <c r="J2">
        <v>3</v>
      </c>
      <c r="K2" t="s">
        <v>27</v>
      </c>
      <c r="L2" t="s">
        <v>11</v>
      </c>
      <c r="M2" s="3">
        <v>0.35</v>
      </c>
      <c r="N2" t="s">
        <v>28</v>
      </c>
      <c r="O2" t="s">
        <v>13</v>
      </c>
      <c r="P2">
        <v>0.55000000000000004</v>
      </c>
      <c r="Q2" t="s">
        <v>29</v>
      </c>
      <c r="R2" t="s">
        <v>30</v>
      </c>
      <c r="S2" t="s">
        <v>31</v>
      </c>
      <c r="T2" t="s">
        <v>32</v>
      </c>
      <c r="U2">
        <v>5</v>
      </c>
      <c r="V2">
        <v>2</v>
      </c>
      <c r="W2">
        <v>20</v>
      </c>
      <c r="X2">
        <v>87</v>
      </c>
      <c r="Y2">
        <v>1</v>
      </c>
      <c r="Z2" t="s">
        <v>33</v>
      </c>
      <c r="AA2" s="1">
        <v>45188</v>
      </c>
    </row>
    <row r="3" spans="1:27" x14ac:dyDescent="0.35">
      <c r="A3" t="s">
        <v>34</v>
      </c>
      <c r="B3" t="s">
        <v>24</v>
      </c>
      <c r="C3" s="1">
        <v>36499</v>
      </c>
      <c r="D3" s="1">
        <v>43819</v>
      </c>
      <c r="E3">
        <v>2</v>
      </c>
      <c r="F3" t="s">
        <v>25</v>
      </c>
      <c r="G3">
        <v>4</v>
      </c>
      <c r="H3" t="s">
        <v>35</v>
      </c>
      <c r="I3" s="1">
        <v>42025</v>
      </c>
      <c r="J3">
        <v>4</v>
      </c>
      <c r="K3" t="s">
        <v>36</v>
      </c>
      <c r="L3" t="s">
        <v>11</v>
      </c>
      <c r="M3" s="3">
        <v>0.6</v>
      </c>
      <c r="N3" t="s">
        <v>28</v>
      </c>
      <c r="O3" t="s">
        <v>13</v>
      </c>
      <c r="P3">
        <v>0.4</v>
      </c>
      <c r="Q3" t="s">
        <v>29</v>
      </c>
      <c r="R3" t="s">
        <v>37</v>
      </c>
      <c r="S3" t="s">
        <v>38</v>
      </c>
      <c r="T3" t="s">
        <v>39</v>
      </c>
      <c r="U3">
        <v>7</v>
      </c>
      <c r="V3">
        <v>3</v>
      </c>
      <c r="W3">
        <v>50</v>
      </c>
      <c r="X3">
        <v>177</v>
      </c>
      <c r="Y3">
        <v>1</v>
      </c>
      <c r="Z3" t="s">
        <v>33</v>
      </c>
      <c r="AA3" s="1">
        <v>45189</v>
      </c>
    </row>
    <row r="4" spans="1:27" x14ac:dyDescent="0.35">
      <c r="A4" t="s">
        <v>40</v>
      </c>
      <c r="B4" t="s">
        <v>24</v>
      </c>
      <c r="C4" s="1">
        <v>36881</v>
      </c>
      <c r="D4" s="1">
        <v>43820</v>
      </c>
      <c r="E4">
        <v>2</v>
      </c>
      <c r="F4" t="s">
        <v>25</v>
      </c>
      <c r="G4">
        <v>2</v>
      </c>
      <c r="H4" t="s">
        <v>41</v>
      </c>
      <c r="I4" s="1"/>
      <c r="J4">
        <v>1</v>
      </c>
      <c r="K4" t="s">
        <v>42</v>
      </c>
      <c r="L4" t="s">
        <v>11</v>
      </c>
      <c r="M4" s="3">
        <v>0</v>
      </c>
      <c r="N4" t="s">
        <v>28</v>
      </c>
      <c r="O4" t="s">
        <v>13</v>
      </c>
      <c r="P4">
        <v>0</v>
      </c>
      <c r="Q4" t="s">
        <v>29</v>
      </c>
      <c r="R4" t="s">
        <v>43</v>
      </c>
      <c r="S4" t="s">
        <v>44</v>
      </c>
      <c r="X4">
        <v>0</v>
      </c>
      <c r="Y4">
        <v>3</v>
      </c>
      <c r="Z4" t="s">
        <v>45</v>
      </c>
      <c r="AA4" s="1">
        <v>45190</v>
      </c>
    </row>
    <row r="5" spans="1:27" x14ac:dyDescent="0.35">
      <c r="A5" t="s">
        <v>46</v>
      </c>
      <c r="B5" t="s">
        <v>47</v>
      </c>
      <c r="C5" s="1">
        <v>36276</v>
      </c>
      <c r="D5" s="1">
        <v>43821</v>
      </c>
      <c r="E5">
        <v>2</v>
      </c>
      <c r="F5" t="s">
        <v>25</v>
      </c>
      <c r="G5">
        <v>5</v>
      </c>
      <c r="H5" t="s">
        <v>44</v>
      </c>
      <c r="I5" s="1"/>
      <c r="J5">
        <v>2</v>
      </c>
      <c r="K5" t="s">
        <v>48</v>
      </c>
      <c r="L5" t="s">
        <v>11</v>
      </c>
      <c r="M5" s="3">
        <v>0</v>
      </c>
      <c r="N5" t="s">
        <v>28</v>
      </c>
      <c r="O5" t="s">
        <v>13</v>
      </c>
      <c r="P5">
        <v>0</v>
      </c>
      <c r="Q5" t="s">
        <v>29</v>
      </c>
      <c r="R5" t="s">
        <v>49</v>
      </c>
      <c r="S5" t="s">
        <v>44</v>
      </c>
      <c r="X5">
        <v>510</v>
      </c>
      <c r="Y5">
        <v>1</v>
      </c>
      <c r="Z5" t="s">
        <v>33</v>
      </c>
      <c r="AA5" s="1">
        <v>45191</v>
      </c>
    </row>
    <row r="6" spans="1:27" x14ac:dyDescent="0.35">
      <c r="A6" t="s">
        <v>50</v>
      </c>
      <c r="B6" t="s">
        <v>47</v>
      </c>
      <c r="C6" s="1">
        <v>36495</v>
      </c>
      <c r="D6" s="1">
        <v>43822</v>
      </c>
      <c r="E6">
        <v>2</v>
      </c>
      <c r="F6" t="s">
        <v>25</v>
      </c>
      <c r="G6">
        <v>5</v>
      </c>
      <c r="H6" t="s">
        <v>44</v>
      </c>
      <c r="I6" s="1">
        <v>42830</v>
      </c>
      <c r="J6">
        <v>2</v>
      </c>
      <c r="K6" t="s">
        <v>48</v>
      </c>
      <c r="L6" t="s">
        <v>11</v>
      </c>
      <c r="M6" s="3">
        <v>0</v>
      </c>
      <c r="N6" t="s">
        <v>28</v>
      </c>
      <c r="O6" t="s">
        <v>13</v>
      </c>
      <c r="P6">
        <v>0</v>
      </c>
      <c r="Q6" t="s">
        <v>29</v>
      </c>
      <c r="R6" t="s">
        <v>49</v>
      </c>
      <c r="S6" t="s">
        <v>44</v>
      </c>
      <c r="X6">
        <v>353</v>
      </c>
      <c r="Y6">
        <v>3</v>
      </c>
      <c r="Z6" t="s">
        <v>45</v>
      </c>
      <c r="AA6" s="1">
        <v>45192</v>
      </c>
    </row>
    <row r="7" spans="1:27" x14ac:dyDescent="0.35">
      <c r="A7" t="s">
        <v>51</v>
      </c>
      <c r="B7" t="s">
        <v>47</v>
      </c>
      <c r="C7" s="1">
        <v>36269</v>
      </c>
      <c r="D7" s="1">
        <v>43823</v>
      </c>
      <c r="E7">
        <v>2</v>
      </c>
      <c r="F7" t="s">
        <v>25</v>
      </c>
      <c r="G7">
        <v>3</v>
      </c>
      <c r="H7" t="s">
        <v>26</v>
      </c>
      <c r="I7" s="1"/>
      <c r="J7">
        <v>2</v>
      </c>
      <c r="K7" t="s">
        <v>48</v>
      </c>
      <c r="L7" t="s">
        <v>11</v>
      </c>
      <c r="M7" s="3">
        <v>0.32</v>
      </c>
      <c r="N7" t="s">
        <v>28</v>
      </c>
      <c r="O7" t="s">
        <v>13</v>
      </c>
      <c r="P7">
        <v>0.62</v>
      </c>
      <c r="Q7" t="s">
        <v>29</v>
      </c>
      <c r="R7" t="s">
        <v>52</v>
      </c>
      <c r="S7" t="s">
        <v>31</v>
      </c>
      <c r="T7" t="s">
        <v>53</v>
      </c>
      <c r="U7">
        <v>6</v>
      </c>
      <c r="V7">
        <v>2</v>
      </c>
      <c r="X7">
        <v>83</v>
      </c>
      <c r="Y7">
        <v>1</v>
      </c>
      <c r="Z7" t="s">
        <v>33</v>
      </c>
      <c r="AA7" s="1">
        <v>45193</v>
      </c>
    </row>
    <row r="8" spans="1:27" x14ac:dyDescent="0.35">
      <c r="A8" t="s">
        <v>54</v>
      </c>
      <c r="B8" t="s">
        <v>55</v>
      </c>
      <c r="C8" s="1">
        <v>36861</v>
      </c>
      <c r="D8" s="1">
        <v>43824</v>
      </c>
      <c r="E8">
        <v>2</v>
      </c>
      <c r="F8" t="s">
        <v>25</v>
      </c>
      <c r="G8">
        <v>4</v>
      </c>
      <c r="H8" t="s">
        <v>35</v>
      </c>
      <c r="I8" s="1">
        <v>42633</v>
      </c>
      <c r="J8">
        <v>4</v>
      </c>
      <c r="K8" t="s">
        <v>36</v>
      </c>
      <c r="L8" t="s">
        <v>11</v>
      </c>
      <c r="M8" s="3">
        <v>0.53</v>
      </c>
      <c r="N8" t="s">
        <v>28</v>
      </c>
      <c r="O8" t="s">
        <v>13</v>
      </c>
      <c r="P8">
        <v>0.38</v>
      </c>
      <c r="Q8" t="s">
        <v>29</v>
      </c>
      <c r="R8" t="s">
        <v>56</v>
      </c>
      <c r="S8" t="s">
        <v>38</v>
      </c>
      <c r="T8" t="s">
        <v>39</v>
      </c>
      <c r="U8">
        <v>8</v>
      </c>
      <c r="V8">
        <v>4</v>
      </c>
      <c r="X8">
        <v>312</v>
      </c>
      <c r="Y8">
        <v>1</v>
      </c>
      <c r="Z8" t="s">
        <v>33</v>
      </c>
      <c r="AA8" s="1">
        <v>45194</v>
      </c>
    </row>
    <row r="9" spans="1:27" x14ac:dyDescent="0.35">
      <c r="A9" t="s">
        <v>57</v>
      </c>
      <c r="B9" t="s">
        <v>55</v>
      </c>
      <c r="C9" s="1">
        <v>37091</v>
      </c>
      <c r="D9" s="1">
        <v>43825</v>
      </c>
      <c r="E9">
        <v>2</v>
      </c>
      <c r="F9" t="s">
        <v>25</v>
      </c>
      <c r="G9">
        <v>2</v>
      </c>
      <c r="H9" t="s">
        <v>41</v>
      </c>
      <c r="I9" s="1">
        <v>39478</v>
      </c>
      <c r="J9">
        <v>3</v>
      </c>
      <c r="K9" t="s">
        <v>27</v>
      </c>
      <c r="L9" t="s">
        <v>11</v>
      </c>
      <c r="M9" s="3">
        <v>0</v>
      </c>
      <c r="N9" t="s">
        <v>28</v>
      </c>
      <c r="O9" t="s">
        <v>13</v>
      </c>
      <c r="P9">
        <v>0</v>
      </c>
      <c r="Q9" t="s">
        <v>29</v>
      </c>
      <c r="R9" t="s">
        <v>58</v>
      </c>
      <c r="S9" t="s">
        <v>44</v>
      </c>
      <c r="X9">
        <v>0</v>
      </c>
      <c r="Y9">
        <v>3</v>
      </c>
      <c r="Z9" t="s">
        <v>45</v>
      </c>
      <c r="AA9" s="1">
        <v>45195</v>
      </c>
    </row>
    <row r="10" spans="1:27" x14ac:dyDescent="0.35">
      <c r="A10" t="s">
        <v>23</v>
      </c>
      <c r="B10" t="s">
        <v>24</v>
      </c>
      <c r="C10" s="1">
        <v>36823</v>
      </c>
      <c r="D10" s="1">
        <v>43826</v>
      </c>
      <c r="E10">
        <v>2</v>
      </c>
      <c r="F10" t="s">
        <v>25</v>
      </c>
      <c r="G10">
        <v>2</v>
      </c>
      <c r="H10" t="s">
        <v>41</v>
      </c>
      <c r="I10" s="1"/>
      <c r="J10">
        <v>2</v>
      </c>
      <c r="K10" t="s">
        <v>48</v>
      </c>
      <c r="L10" t="s">
        <v>11</v>
      </c>
      <c r="M10" s="3">
        <v>0</v>
      </c>
      <c r="N10" t="s">
        <v>28</v>
      </c>
      <c r="O10" t="s">
        <v>13</v>
      </c>
      <c r="P10">
        <v>0</v>
      </c>
      <c r="Q10" t="s">
        <v>29</v>
      </c>
      <c r="R10" t="s">
        <v>49</v>
      </c>
      <c r="S10" t="s">
        <v>44</v>
      </c>
      <c r="X10">
        <v>0</v>
      </c>
      <c r="Y10">
        <v>2</v>
      </c>
      <c r="Z10" t="s">
        <v>59</v>
      </c>
      <c r="AA10" s="1">
        <v>45196</v>
      </c>
    </row>
    <row r="11" spans="1:27" x14ac:dyDescent="0.35">
      <c r="A11" t="s">
        <v>34</v>
      </c>
      <c r="B11" t="s">
        <v>24</v>
      </c>
      <c r="C11" s="1">
        <v>36174</v>
      </c>
      <c r="D11" s="1">
        <v>43827</v>
      </c>
      <c r="E11">
        <v>2</v>
      </c>
      <c r="F11" t="s">
        <v>25</v>
      </c>
      <c r="G11">
        <v>5</v>
      </c>
      <c r="H11" t="s">
        <v>44</v>
      </c>
      <c r="I11" s="1">
        <v>42839</v>
      </c>
      <c r="J11">
        <v>5</v>
      </c>
      <c r="K11" t="s">
        <v>60</v>
      </c>
      <c r="L11" t="s">
        <v>11</v>
      </c>
      <c r="M11" s="3">
        <v>0</v>
      </c>
      <c r="N11" t="s">
        <v>28</v>
      </c>
      <c r="O11" t="s">
        <v>13</v>
      </c>
      <c r="P11">
        <v>0</v>
      </c>
      <c r="Q11" t="s">
        <v>29</v>
      </c>
      <c r="R11" t="s">
        <v>61</v>
      </c>
      <c r="S11" t="s">
        <v>44</v>
      </c>
      <c r="X11">
        <v>141</v>
      </c>
      <c r="Y11">
        <v>2</v>
      </c>
      <c r="Z11" t="s">
        <v>59</v>
      </c>
      <c r="AA11" s="1">
        <v>45197</v>
      </c>
    </row>
    <row r="12" spans="1:27" x14ac:dyDescent="0.35">
      <c r="A12" t="s">
        <v>40</v>
      </c>
      <c r="B12" t="s">
        <v>24</v>
      </c>
      <c r="C12" s="1">
        <v>37026</v>
      </c>
      <c r="D12" s="1">
        <v>43828</v>
      </c>
      <c r="E12">
        <v>2</v>
      </c>
      <c r="F12" t="s">
        <v>25</v>
      </c>
      <c r="G12">
        <v>5</v>
      </c>
      <c r="H12" t="s">
        <v>44</v>
      </c>
      <c r="I12" s="1">
        <v>40237</v>
      </c>
      <c r="J12">
        <v>3</v>
      </c>
      <c r="K12" t="s">
        <v>27</v>
      </c>
      <c r="L12" t="s">
        <v>11</v>
      </c>
      <c r="M12" s="3">
        <v>0</v>
      </c>
      <c r="N12" t="s">
        <v>28</v>
      </c>
      <c r="O12" t="s">
        <v>13</v>
      </c>
      <c r="P12">
        <v>0</v>
      </c>
      <c r="Q12" t="s">
        <v>29</v>
      </c>
      <c r="R12" t="s">
        <v>58</v>
      </c>
      <c r="S12" t="s">
        <v>44</v>
      </c>
      <c r="X12">
        <v>170</v>
      </c>
      <c r="Y12">
        <v>2</v>
      </c>
      <c r="Z12" t="s">
        <v>59</v>
      </c>
      <c r="AA12" s="1">
        <v>45198</v>
      </c>
    </row>
    <row r="13" spans="1:27" x14ac:dyDescent="0.35">
      <c r="A13" t="s">
        <v>46</v>
      </c>
      <c r="B13" t="s">
        <v>47</v>
      </c>
      <c r="C13" s="1">
        <v>36177</v>
      </c>
      <c r="D13" s="1">
        <v>43829</v>
      </c>
      <c r="E13">
        <v>2</v>
      </c>
      <c r="F13" t="s">
        <v>25</v>
      </c>
      <c r="G13">
        <v>5</v>
      </c>
      <c r="H13" t="s">
        <v>44</v>
      </c>
      <c r="I13" s="1">
        <v>41615</v>
      </c>
      <c r="J13">
        <v>2</v>
      </c>
      <c r="K13" t="s">
        <v>48</v>
      </c>
      <c r="L13" t="s">
        <v>11</v>
      </c>
      <c r="M13" s="3">
        <v>0</v>
      </c>
      <c r="N13" t="s">
        <v>28</v>
      </c>
      <c r="O13" t="s">
        <v>13</v>
      </c>
      <c r="P13">
        <v>0</v>
      </c>
      <c r="Q13" t="s">
        <v>29</v>
      </c>
      <c r="R13" t="s">
        <v>49</v>
      </c>
      <c r="S13" t="s">
        <v>44</v>
      </c>
      <c r="X13">
        <v>102</v>
      </c>
      <c r="Y13">
        <v>3</v>
      </c>
      <c r="Z13" t="s">
        <v>45</v>
      </c>
      <c r="AA13" s="1">
        <v>45199</v>
      </c>
    </row>
    <row r="14" spans="1:27" x14ac:dyDescent="0.35">
      <c r="A14" t="s">
        <v>50</v>
      </c>
      <c r="B14" t="s">
        <v>47</v>
      </c>
      <c r="C14" s="1">
        <v>37032</v>
      </c>
      <c r="D14" s="1">
        <v>43830</v>
      </c>
      <c r="E14">
        <v>2</v>
      </c>
      <c r="F14" t="s">
        <v>25</v>
      </c>
      <c r="G14">
        <v>5</v>
      </c>
      <c r="H14" t="s">
        <v>44</v>
      </c>
      <c r="I14" s="1">
        <v>39169</v>
      </c>
      <c r="J14">
        <v>3</v>
      </c>
      <c r="K14" t="s">
        <v>27</v>
      </c>
      <c r="L14" t="s">
        <v>11</v>
      </c>
      <c r="M14" s="3">
        <v>0</v>
      </c>
      <c r="N14" t="s">
        <v>28</v>
      </c>
      <c r="O14" t="s">
        <v>13</v>
      </c>
      <c r="P14">
        <v>0</v>
      </c>
      <c r="Q14" t="s">
        <v>29</v>
      </c>
      <c r="R14" t="s">
        <v>58</v>
      </c>
      <c r="S14" t="s">
        <v>44</v>
      </c>
      <c r="X14">
        <v>584</v>
      </c>
      <c r="Y14">
        <v>2</v>
      </c>
      <c r="Z14" t="s">
        <v>59</v>
      </c>
      <c r="AA14" s="1">
        <v>45200</v>
      </c>
    </row>
    <row r="15" spans="1:27" x14ac:dyDescent="0.35">
      <c r="A15" t="s">
        <v>51</v>
      </c>
      <c r="B15" t="s">
        <v>47</v>
      </c>
      <c r="C15" s="1">
        <v>36347</v>
      </c>
      <c r="D15" s="1">
        <v>43831</v>
      </c>
      <c r="E15">
        <v>2</v>
      </c>
      <c r="F15" t="s">
        <v>25</v>
      </c>
      <c r="G15">
        <v>3</v>
      </c>
      <c r="H15" t="s">
        <v>26</v>
      </c>
      <c r="I15" s="1"/>
      <c r="J15">
        <v>3</v>
      </c>
      <c r="K15" t="s">
        <v>27</v>
      </c>
      <c r="L15" t="s">
        <v>11</v>
      </c>
      <c r="M15" s="3">
        <v>0.3</v>
      </c>
      <c r="N15" t="s">
        <v>28</v>
      </c>
      <c r="O15" t="s">
        <v>13</v>
      </c>
      <c r="P15">
        <v>0.64</v>
      </c>
      <c r="Q15" t="s">
        <v>29</v>
      </c>
      <c r="R15" t="s">
        <v>62</v>
      </c>
      <c r="S15" t="s">
        <v>31</v>
      </c>
      <c r="T15" t="s">
        <v>32</v>
      </c>
      <c r="U15">
        <v>5</v>
      </c>
      <c r="V15">
        <v>2</v>
      </c>
      <c r="X15">
        <v>76</v>
      </c>
      <c r="Y15">
        <v>2</v>
      </c>
      <c r="Z15" t="s">
        <v>59</v>
      </c>
      <c r="AA15" s="1">
        <v>45201</v>
      </c>
    </row>
    <row r="16" spans="1:27" x14ac:dyDescent="0.35">
      <c r="A16" t="s">
        <v>54</v>
      </c>
      <c r="B16" t="s">
        <v>55</v>
      </c>
      <c r="C16" s="1">
        <v>36774</v>
      </c>
      <c r="D16" s="1">
        <v>43832</v>
      </c>
      <c r="E16">
        <v>2</v>
      </c>
      <c r="F16" t="s">
        <v>25</v>
      </c>
      <c r="G16">
        <v>2</v>
      </c>
      <c r="H16" t="s">
        <v>41</v>
      </c>
      <c r="I16" s="1">
        <v>40559</v>
      </c>
      <c r="J16">
        <v>2</v>
      </c>
      <c r="K16" t="s">
        <v>48</v>
      </c>
      <c r="L16" t="s">
        <v>11</v>
      </c>
      <c r="M16" s="3">
        <v>0</v>
      </c>
      <c r="N16" t="s">
        <v>28</v>
      </c>
      <c r="O16" t="s">
        <v>13</v>
      </c>
      <c r="P16">
        <v>0</v>
      </c>
      <c r="Q16" t="s">
        <v>29</v>
      </c>
      <c r="R16" t="s">
        <v>49</v>
      </c>
      <c r="S16" t="s">
        <v>44</v>
      </c>
      <c r="X16">
        <v>0</v>
      </c>
      <c r="Y16">
        <v>1</v>
      </c>
      <c r="Z16" t="s">
        <v>33</v>
      </c>
      <c r="AA16" s="1">
        <v>45202</v>
      </c>
    </row>
    <row r="17" spans="1:27" x14ac:dyDescent="0.35">
      <c r="A17" t="s">
        <v>57</v>
      </c>
      <c r="B17" t="s">
        <v>55</v>
      </c>
      <c r="C17" s="1">
        <v>36794</v>
      </c>
      <c r="D17" s="1">
        <v>43833</v>
      </c>
      <c r="E17">
        <v>2</v>
      </c>
      <c r="F17" t="s">
        <v>25</v>
      </c>
      <c r="G17">
        <v>3</v>
      </c>
      <c r="H17" t="s">
        <v>26</v>
      </c>
      <c r="I17" s="1">
        <v>39837</v>
      </c>
      <c r="J17">
        <v>1</v>
      </c>
      <c r="K17" t="s">
        <v>42</v>
      </c>
      <c r="L17" t="s">
        <v>11</v>
      </c>
      <c r="M17" s="3">
        <v>0.27</v>
      </c>
      <c r="N17" t="s">
        <v>28</v>
      </c>
      <c r="O17" t="s">
        <v>13</v>
      </c>
      <c r="P17">
        <v>0.48</v>
      </c>
      <c r="Q17" t="s">
        <v>29</v>
      </c>
      <c r="R17" t="s">
        <v>63</v>
      </c>
      <c r="S17" t="s">
        <v>31</v>
      </c>
      <c r="T17" t="s">
        <v>64</v>
      </c>
      <c r="U17">
        <v>6</v>
      </c>
      <c r="V17">
        <v>2</v>
      </c>
      <c r="X17">
        <v>79</v>
      </c>
      <c r="Y17">
        <v>3</v>
      </c>
      <c r="Z17" t="s">
        <v>45</v>
      </c>
      <c r="AA17" s="1">
        <v>45203</v>
      </c>
    </row>
    <row r="18" spans="1:27" x14ac:dyDescent="0.35">
      <c r="A18" t="s">
        <v>23</v>
      </c>
      <c r="B18" t="s">
        <v>24</v>
      </c>
      <c r="C18" s="1">
        <v>36831</v>
      </c>
      <c r="D18" s="1">
        <v>43834</v>
      </c>
      <c r="E18">
        <v>2</v>
      </c>
      <c r="F18" t="s">
        <v>25</v>
      </c>
      <c r="G18">
        <v>5</v>
      </c>
      <c r="H18" t="s">
        <v>44</v>
      </c>
      <c r="I18" s="1">
        <v>39342</v>
      </c>
      <c r="J18">
        <v>4</v>
      </c>
      <c r="K18" t="s">
        <v>36</v>
      </c>
      <c r="L18" t="s">
        <v>11</v>
      </c>
      <c r="M18" s="3">
        <v>0</v>
      </c>
      <c r="N18" t="s">
        <v>28</v>
      </c>
      <c r="O18" t="s">
        <v>13</v>
      </c>
      <c r="P18">
        <v>0</v>
      </c>
      <c r="Q18" t="s">
        <v>29</v>
      </c>
      <c r="R18" t="s">
        <v>65</v>
      </c>
      <c r="S18" t="s">
        <v>44</v>
      </c>
      <c r="X18">
        <v>573</v>
      </c>
      <c r="Y18">
        <v>2</v>
      </c>
      <c r="Z18" t="s">
        <v>59</v>
      </c>
      <c r="AA18" s="1">
        <v>45204</v>
      </c>
    </row>
    <row r="19" spans="1:27" x14ac:dyDescent="0.35">
      <c r="A19" t="s">
        <v>34</v>
      </c>
      <c r="B19" t="s">
        <v>24</v>
      </c>
      <c r="C19" s="1">
        <v>36485</v>
      </c>
      <c r="D19" s="1">
        <v>43835</v>
      </c>
      <c r="E19">
        <v>2</v>
      </c>
      <c r="F19" t="s">
        <v>25</v>
      </c>
      <c r="G19">
        <v>2</v>
      </c>
      <c r="H19" t="s">
        <v>41</v>
      </c>
      <c r="I19" s="1">
        <v>41548</v>
      </c>
      <c r="J19">
        <v>4</v>
      </c>
      <c r="K19" t="s">
        <v>36</v>
      </c>
      <c r="L19" t="s">
        <v>11</v>
      </c>
      <c r="M19" s="3">
        <v>0</v>
      </c>
      <c r="N19" t="s">
        <v>28</v>
      </c>
      <c r="O19" t="s">
        <v>13</v>
      </c>
      <c r="P19">
        <v>0</v>
      </c>
      <c r="Q19" t="s">
        <v>29</v>
      </c>
      <c r="R19" t="s">
        <v>65</v>
      </c>
      <c r="S19" t="s">
        <v>44</v>
      </c>
      <c r="X19">
        <v>0</v>
      </c>
      <c r="Y19">
        <v>1</v>
      </c>
      <c r="Z19" t="s">
        <v>33</v>
      </c>
      <c r="AA19" s="1">
        <v>45205</v>
      </c>
    </row>
    <row r="20" spans="1:27" x14ac:dyDescent="0.35">
      <c r="A20" t="s">
        <v>40</v>
      </c>
      <c r="B20" t="s">
        <v>24</v>
      </c>
      <c r="C20" s="1">
        <v>37086</v>
      </c>
      <c r="D20" s="1">
        <v>43836</v>
      </c>
      <c r="E20">
        <v>2</v>
      </c>
      <c r="F20" t="s">
        <v>25</v>
      </c>
      <c r="G20">
        <v>2</v>
      </c>
      <c r="H20" t="s">
        <v>41</v>
      </c>
      <c r="I20" s="1">
        <v>43057</v>
      </c>
      <c r="J20">
        <v>4</v>
      </c>
      <c r="K20" t="s">
        <v>36</v>
      </c>
      <c r="L20" t="s">
        <v>11</v>
      </c>
      <c r="M20" s="3">
        <v>0</v>
      </c>
      <c r="N20" t="s">
        <v>28</v>
      </c>
      <c r="O20" t="s">
        <v>13</v>
      </c>
      <c r="P20">
        <v>0</v>
      </c>
      <c r="Q20" t="s">
        <v>29</v>
      </c>
      <c r="R20" t="s">
        <v>65</v>
      </c>
      <c r="S20" t="s">
        <v>44</v>
      </c>
      <c r="X20">
        <v>0</v>
      </c>
      <c r="Y20">
        <v>1</v>
      </c>
      <c r="Z20" t="s">
        <v>33</v>
      </c>
      <c r="AA20" s="1">
        <v>45206</v>
      </c>
    </row>
    <row r="21" spans="1:27" x14ac:dyDescent="0.35">
      <c r="A21" t="s">
        <v>46</v>
      </c>
      <c r="B21" t="s">
        <v>47</v>
      </c>
      <c r="C21" s="1">
        <v>36364</v>
      </c>
      <c r="D21" s="1">
        <v>43837</v>
      </c>
      <c r="E21">
        <v>2</v>
      </c>
      <c r="F21" t="s">
        <v>25</v>
      </c>
      <c r="G21">
        <v>2</v>
      </c>
      <c r="H21" t="s">
        <v>41</v>
      </c>
      <c r="I21" s="1"/>
      <c r="J21">
        <v>2</v>
      </c>
      <c r="K21" t="s">
        <v>48</v>
      </c>
      <c r="L21" t="s">
        <v>11</v>
      </c>
      <c r="M21" s="3">
        <v>0</v>
      </c>
      <c r="N21" t="s">
        <v>28</v>
      </c>
      <c r="O21" t="s">
        <v>13</v>
      </c>
      <c r="P21">
        <v>0</v>
      </c>
      <c r="Q21" t="s">
        <v>29</v>
      </c>
      <c r="R21" t="s">
        <v>49</v>
      </c>
      <c r="S21" t="s">
        <v>44</v>
      </c>
      <c r="X21">
        <v>0</v>
      </c>
      <c r="Y21">
        <v>1</v>
      </c>
      <c r="Z21" t="s">
        <v>33</v>
      </c>
      <c r="AA21" s="1">
        <v>45207</v>
      </c>
    </row>
    <row r="22" spans="1:27" x14ac:dyDescent="0.35">
      <c r="A22" t="s">
        <v>46</v>
      </c>
      <c r="B22" t="s">
        <v>47</v>
      </c>
      <c r="C22" s="1">
        <v>37082</v>
      </c>
      <c r="D22" s="1">
        <v>43838</v>
      </c>
      <c r="E22">
        <v>2</v>
      </c>
      <c r="F22" t="s">
        <v>25</v>
      </c>
      <c r="G22">
        <v>2</v>
      </c>
      <c r="H22" t="s">
        <v>41</v>
      </c>
      <c r="I22" s="1">
        <v>40035</v>
      </c>
      <c r="J22">
        <v>1</v>
      </c>
      <c r="K22" t="s">
        <v>42</v>
      </c>
      <c r="L22" t="s">
        <v>11</v>
      </c>
      <c r="M22" s="3">
        <v>0</v>
      </c>
      <c r="N22" t="s">
        <v>28</v>
      </c>
      <c r="O22" t="s">
        <v>13</v>
      </c>
      <c r="P22">
        <v>0</v>
      </c>
      <c r="Q22" t="s">
        <v>29</v>
      </c>
      <c r="R22" t="s">
        <v>43</v>
      </c>
      <c r="S22" t="s">
        <v>44</v>
      </c>
      <c r="X22">
        <v>0</v>
      </c>
      <c r="Y22">
        <v>3</v>
      </c>
      <c r="Z22" t="s">
        <v>45</v>
      </c>
      <c r="AA22" s="1">
        <v>45208</v>
      </c>
    </row>
    <row r="23" spans="1:27" x14ac:dyDescent="0.35">
      <c r="A23" t="s">
        <v>51</v>
      </c>
      <c r="B23" t="s">
        <v>47</v>
      </c>
      <c r="C23" s="1">
        <v>37020</v>
      </c>
      <c r="D23" s="1">
        <v>43839</v>
      </c>
      <c r="E23">
        <v>2</v>
      </c>
      <c r="F23" t="s">
        <v>25</v>
      </c>
      <c r="G23">
        <v>4</v>
      </c>
      <c r="H23" t="s">
        <v>35</v>
      </c>
      <c r="I23" s="1">
        <v>40800</v>
      </c>
      <c r="J23">
        <v>2</v>
      </c>
      <c r="K23" t="s">
        <v>48</v>
      </c>
      <c r="L23" t="s">
        <v>11</v>
      </c>
      <c r="M23" s="3">
        <v>0.42</v>
      </c>
      <c r="N23" t="s">
        <v>28</v>
      </c>
      <c r="O23" t="s">
        <v>13</v>
      </c>
      <c r="P23">
        <v>0.56999999999999995</v>
      </c>
      <c r="Q23" t="s">
        <v>29</v>
      </c>
      <c r="R23" t="s">
        <v>66</v>
      </c>
      <c r="S23" t="s">
        <v>38</v>
      </c>
      <c r="T23" t="s">
        <v>67</v>
      </c>
      <c r="U23">
        <v>7</v>
      </c>
      <c r="V23">
        <v>3</v>
      </c>
      <c r="X23">
        <v>411</v>
      </c>
      <c r="Y23">
        <v>1</v>
      </c>
      <c r="Z23" t="s">
        <v>33</v>
      </c>
      <c r="AA23" s="1">
        <v>45209</v>
      </c>
    </row>
    <row r="24" spans="1:27" x14ac:dyDescent="0.35">
      <c r="A24" t="s">
        <v>54</v>
      </c>
      <c r="B24" t="s">
        <v>55</v>
      </c>
      <c r="C24" s="1">
        <v>36984</v>
      </c>
      <c r="D24" s="1">
        <v>43840</v>
      </c>
      <c r="E24">
        <v>2</v>
      </c>
      <c r="F24" t="s">
        <v>25</v>
      </c>
      <c r="G24">
        <v>3</v>
      </c>
      <c r="H24" t="s">
        <v>26</v>
      </c>
      <c r="I24" s="1"/>
      <c r="J24">
        <v>1</v>
      </c>
      <c r="K24" t="s">
        <v>42</v>
      </c>
      <c r="L24" t="s">
        <v>11</v>
      </c>
      <c r="M24" s="3">
        <v>0.25</v>
      </c>
      <c r="N24" t="s">
        <v>28</v>
      </c>
      <c r="O24" t="s">
        <v>13</v>
      </c>
      <c r="P24">
        <v>0.3</v>
      </c>
      <c r="Q24" t="s">
        <v>29</v>
      </c>
      <c r="R24" t="s">
        <v>68</v>
      </c>
      <c r="S24" t="s">
        <v>31</v>
      </c>
      <c r="T24" t="s">
        <v>64</v>
      </c>
      <c r="U24">
        <v>5</v>
      </c>
      <c r="V24">
        <v>2</v>
      </c>
      <c r="X24">
        <v>83</v>
      </c>
      <c r="Y24">
        <v>1</v>
      </c>
      <c r="Z24" t="s">
        <v>33</v>
      </c>
      <c r="AA24" s="1">
        <v>45210</v>
      </c>
    </row>
    <row r="25" spans="1:27" x14ac:dyDescent="0.35">
      <c r="A25" t="s">
        <v>57</v>
      </c>
      <c r="B25" t="s">
        <v>55</v>
      </c>
      <c r="C25" s="1">
        <v>37107</v>
      </c>
      <c r="D25" s="1">
        <v>43841</v>
      </c>
      <c r="E25">
        <v>2</v>
      </c>
      <c r="F25" t="s">
        <v>25</v>
      </c>
      <c r="G25">
        <v>2</v>
      </c>
      <c r="H25" t="s">
        <v>41</v>
      </c>
      <c r="I25" s="1"/>
      <c r="J25">
        <v>4</v>
      </c>
      <c r="K25" t="s">
        <v>36</v>
      </c>
      <c r="L25" t="s">
        <v>11</v>
      </c>
      <c r="M25" s="3">
        <v>0</v>
      </c>
      <c r="N25" t="s">
        <v>28</v>
      </c>
      <c r="O25" t="s">
        <v>13</v>
      </c>
      <c r="P25">
        <v>0</v>
      </c>
      <c r="Q25" t="s">
        <v>29</v>
      </c>
      <c r="R25" t="s">
        <v>65</v>
      </c>
      <c r="S25" t="s">
        <v>44</v>
      </c>
      <c r="X25">
        <v>0</v>
      </c>
      <c r="Y25">
        <v>1</v>
      </c>
      <c r="Z25" t="s">
        <v>33</v>
      </c>
      <c r="AA25" s="1">
        <v>45211</v>
      </c>
    </row>
    <row r="26" spans="1:27" x14ac:dyDescent="0.35">
      <c r="A26" t="s">
        <v>46</v>
      </c>
      <c r="B26" t="s">
        <v>47</v>
      </c>
      <c r="C26" s="1">
        <v>36545</v>
      </c>
      <c r="D26" s="1">
        <v>43842</v>
      </c>
      <c r="E26">
        <v>2</v>
      </c>
      <c r="F26" t="s">
        <v>25</v>
      </c>
      <c r="G26">
        <v>1</v>
      </c>
      <c r="H26" t="s">
        <v>69</v>
      </c>
      <c r="I26" s="1">
        <v>39331</v>
      </c>
      <c r="J26">
        <v>2</v>
      </c>
      <c r="K26" t="s">
        <v>48</v>
      </c>
      <c r="L26" t="s">
        <v>11</v>
      </c>
      <c r="M26" s="3">
        <v>0.11</v>
      </c>
      <c r="N26" t="s">
        <v>28</v>
      </c>
      <c r="O26" t="s">
        <v>13</v>
      </c>
      <c r="P26">
        <v>0.52</v>
      </c>
      <c r="Q26" t="s">
        <v>29</v>
      </c>
      <c r="R26" t="s">
        <v>70</v>
      </c>
      <c r="S26" t="s">
        <v>71</v>
      </c>
      <c r="T26" t="s">
        <v>72</v>
      </c>
      <c r="U26">
        <v>3</v>
      </c>
      <c r="V26">
        <v>1</v>
      </c>
      <c r="X26">
        <v>9</v>
      </c>
      <c r="Y26">
        <v>2</v>
      </c>
      <c r="Z26" t="s">
        <v>59</v>
      </c>
      <c r="AA26" s="1">
        <v>45212</v>
      </c>
    </row>
    <row r="27" spans="1:27" x14ac:dyDescent="0.35">
      <c r="A27" t="s">
        <v>46</v>
      </c>
      <c r="B27" t="s">
        <v>47</v>
      </c>
      <c r="C27" s="1">
        <v>36244</v>
      </c>
      <c r="D27" s="1">
        <v>43843</v>
      </c>
      <c r="E27">
        <v>2</v>
      </c>
      <c r="F27" t="s">
        <v>25</v>
      </c>
      <c r="G27">
        <v>3</v>
      </c>
      <c r="H27" t="s">
        <v>26</v>
      </c>
      <c r="I27" s="1">
        <v>39361</v>
      </c>
      <c r="J27">
        <v>2</v>
      </c>
      <c r="K27" t="s">
        <v>48</v>
      </c>
      <c r="L27" t="s">
        <v>11</v>
      </c>
      <c r="M27" s="3">
        <v>0.35</v>
      </c>
      <c r="N27" t="s">
        <v>28</v>
      </c>
      <c r="O27" t="s">
        <v>13</v>
      </c>
      <c r="P27">
        <v>0.36</v>
      </c>
      <c r="Q27" t="s">
        <v>29</v>
      </c>
      <c r="R27" t="s">
        <v>73</v>
      </c>
      <c r="S27" t="s">
        <v>31</v>
      </c>
      <c r="T27" t="s">
        <v>64</v>
      </c>
      <c r="U27">
        <v>6</v>
      </c>
      <c r="V27">
        <v>2</v>
      </c>
      <c r="X27">
        <v>82</v>
      </c>
      <c r="Y27">
        <v>2</v>
      </c>
      <c r="Z27" t="s">
        <v>59</v>
      </c>
      <c r="AA27" s="1">
        <v>45213</v>
      </c>
    </row>
    <row r="28" spans="1:27" x14ac:dyDescent="0.35">
      <c r="A28" t="s">
        <v>74</v>
      </c>
      <c r="B28" t="s">
        <v>55</v>
      </c>
      <c r="C28" s="1">
        <v>36398</v>
      </c>
      <c r="D28" s="1">
        <v>43844</v>
      </c>
      <c r="E28">
        <v>2</v>
      </c>
      <c r="F28" t="s">
        <v>25</v>
      </c>
      <c r="G28">
        <v>1</v>
      </c>
      <c r="H28" t="s">
        <v>69</v>
      </c>
      <c r="I28" s="1"/>
      <c r="J28">
        <v>2</v>
      </c>
      <c r="K28" t="s">
        <v>48</v>
      </c>
      <c r="L28" t="s">
        <v>11</v>
      </c>
      <c r="M28" s="3">
        <v>0.19</v>
      </c>
      <c r="N28" t="s">
        <v>28</v>
      </c>
      <c r="O28" t="s">
        <v>13</v>
      </c>
      <c r="P28">
        <v>0.33</v>
      </c>
      <c r="Q28" t="s">
        <v>29</v>
      </c>
      <c r="R28" t="s">
        <v>75</v>
      </c>
      <c r="S28" t="s">
        <v>71</v>
      </c>
      <c r="T28" t="s">
        <v>72</v>
      </c>
      <c r="U28">
        <v>3</v>
      </c>
      <c r="V28">
        <v>1</v>
      </c>
      <c r="X28">
        <v>7</v>
      </c>
      <c r="Y28">
        <v>2</v>
      </c>
      <c r="Z28" t="s">
        <v>59</v>
      </c>
      <c r="AA28" s="1">
        <v>45214</v>
      </c>
    </row>
    <row r="29" spans="1:27" x14ac:dyDescent="0.35">
      <c r="A29" t="s">
        <v>76</v>
      </c>
      <c r="B29" t="s">
        <v>24</v>
      </c>
      <c r="C29" s="1">
        <v>36708</v>
      </c>
      <c r="D29" s="1">
        <v>43845</v>
      </c>
      <c r="E29">
        <v>1</v>
      </c>
      <c r="F29" t="s">
        <v>77</v>
      </c>
      <c r="G29">
        <v>1</v>
      </c>
      <c r="H29" t="s">
        <v>69</v>
      </c>
      <c r="I29" s="1">
        <v>42486</v>
      </c>
      <c r="J29">
        <v>1</v>
      </c>
      <c r="K29" t="s">
        <v>42</v>
      </c>
      <c r="L29" t="s">
        <v>11</v>
      </c>
      <c r="M29" s="3">
        <v>0.25</v>
      </c>
      <c r="N29" t="s">
        <v>28</v>
      </c>
      <c r="O29" t="s">
        <v>13</v>
      </c>
      <c r="P29">
        <v>0.41</v>
      </c>
      <c r="Q29" t="s">
        <v>29</v>
      </c>
      <c r="R29" t="s">
        <v>78</v>
      </c>
      <c r="S29" t="s">
        <v>71</v>
      </c>
      <c r="T29" t="s">
        <v>64</v>
      </c>
      <c r="U29">
        <v>5</v>
      </c>
      <c r="V29">
        <v>2</v>
      </c>
      <c r="X29">
        <v>10</v>
      </c>
      <c r="Y29">
        <v>1</v>
      </c>
      <c r="Z29" t="s">
        <v>33</v>
      </c>
      <c r="AA29" s="1">
        <v>45215</v>
      </c>
    </row>
    <row r="30" spans="1:27" x14ac:dyDescent="0.35">
      <c r="A30" t="s">
        <v>79</v>
      </c>
      <c r="B30" t="s">
        <v>24</v>
      </c>
      <c r="C30" s="1">
        <v>36862</v>
      </c>
      <c r="D30" s="1">
        <v>43846</v>
      </c>
      <c r="E30">
        <v>1</v>
      </c>
      <c r="F30" t="s">
        <v>77</v>
      </c>
      <c r="G30">
        <v>3</v>
      </c>
      <c r="H30" t="s">
        <v>26</v>
      </c>
      <c r="I30" s="1">
        <v>40243</v>
      </c>
      <c r="J30">
        <v>3</v>
      </c>
      <c r="K30" t="s">
        <v>27</v>
      </c>
      <c r="L30" t="s">
        <v>11</v>
      </c>
      <c r="M30" s="3">
        <v>0.27</v>
      </c>
      <c r="N30" t="s">
        <v>28</v>
      </c>
      <c r="O30" t="s">
        <v>13</v>
      </c>
      <c r="P30">
        <v>0.39</v>
      </c>
      <c r="Q30" t="s">
        <v>29</v>
      </c>
      <c r="R30" t="s">
        <v>80</v>
      </c>
      <c r="S30" t="s">
        <v>31</v>
      </c>
      <c r="T30" t="s">
        <v>32</v>
      </c>
      <c r="U30">
        <v>6</v>
      </c>
      <c r="V30">
        <v>2</v>
      </c>
      <c r="X30">
        <v>94</v>
      </c>
      <c r="Y30">
        <v>2</v>
      </c>
      <c r="Z30" t="s">
        <v>59</v>
      </c>
      <c r="AA30" s="1">
        <v>45216</v>
      </c>
    </row>
    <row r="31" spans="1:27" x14ac:dyDescent="0.35">
      <c r="A31" t="s">
        <v>81</v>
      </c>
      <c r="B31" t="s">
        <v>24</v>
      </c>
      <c r="C31" s="1">
        <v>36505</v>
      </c>
      <c r="D31" s="1">
        <v>43847</v>
      </c>
      <c r="E31">
        <v>1</v>
      </c>
      <c r="F31" t="s">
        <v>77</v>
      </c>
      <c r="G31">
        <v>1</v>
      </c>
      <c r="H31" t="s">
        <v>69</v>
      </c>
      <c r="I31" s="1"/>
      <c r="J31">
        <v>2</v>
      </c>
      <c r="K31" t="s">
        <v>48</v>
      </c>
      <c r="L31" t="s">
        <v>11</v>
      </c>
      <c r="M31" s="3">
        <v>0.09</v>
      </c>
      <c r="N31" t="s">
        <v>28</v>
      </c>
      <c r="O31" t="s">
        <v>13</v>
      </c>
      <c r="P31">
        <v>0.43</v>
      </c>
      <c r="Q31" t="s">
        <v>29</v>
      </c>
      <c r="R31" t="s">
        <v>82</v>
      </c>
      <c r="S31" t="s">
        <v>71</v>
      </c>
      <c r="T31" t="s">
        <v>39</v>
      </c>
      <c r="U31">
        <v>7</v>
      </c>
      <c r="V31">
        <v>3</v>
      </c>
      <c r="X31">
        <v>6</v>
      </c>
      <c r="Y31">
        <v>3</v>
      </c>
      <c r="Z31" t="s">
        <v>45</v>
      </c>
      <c r="AA31" s="1">
        <v>45217</v>
      </c>
    </row>
    <row r="32" spans="1:27" x14ac:dyDescent="0.35">
      <c r="A32" t="s">
        <v>83</v>
      </c>
      <c r="B32" t="s">
        <v>24</v>
      </c>
      <c r="C32" s="1">
        <v>36562</v>
      </c>
      <c r="D32" s="1">
        <v>43848</v>
      </c>
      <c r="E32">
        <v>1</v>
      </c>
      <c r="F32" t="s">
        <v>77</v>
      </c>
      <c r="G32">
        <v>2</v>
      </c>
      <c r="H32" t="s">
        <v>41</v>
      </c>
      <c r="I32" s="1">
        <v>41984</v>
      </c>
      <c r="J32">
        <v>4</v>
      </c>
      <c r="K32" t="s">
        <v>36</v>
      </c>
      <c r="L32" t="s">
        <v>11</v>
      </c>
      <c r="M32" s="3">
        <v>0</v>
      </c>
      <c r="N32" t="s">
        <v>28</v>
      </c>
      <c r="O32" t="s">
        <v>13</v>
      </c>
      <c r="P32">
        <v>0</v>
      </c>
      <c r="Q32" t="s">
        <v>29</v>
      </c>
      <c r="R32" t="s">
        <v>84</v>
      </c>
      <c r="S32" t="s">
        <v>44</v>
      </c>
      <c r="X32">
        <v>0</v>
      </c>
      <c r="Y32">
        <v>2</v>
      </c>
      <c r="Z32" t="s">
        <v>59</v>
      </c>
      <c r="AA32" s="1">
        <v>45218</v>
      </c>
    </row>
    <row r="33" spans="1:27" x14ac:dyDescent="0.35">
      <c r="A33" t="s">
        <v>85</v>
      </c>
      <c r="B33" t="s">
        <v>47</v>
      </c>
      <c r="C33" s="1">
        <v>36436</v>
      </c>
      <c r="D33" s="1">
        <v>43849</v>
      </c>
      <c r="E33">
        <v>1</v>
      </c>
      <c r="F33" t="s">
        <v>77</v>
      </c>
      <c r="G33">
        <v>1</v>
      </c>
      <c r="H33" t="s">
        <v>69</v>
      </c>
      <c r="I33" s="1">
        <v>39312</v>
      </c>
      <c r="J33">
        <v>5</v>
      </c>
      <c r="K33" t="s">
        <v>60</v>
      </c>
      <c r="L33" t="s">
        <v>11</v>
      </c>
      <c r="M33" s="3">
        <v>0.11</v>
      </c>
      <c r="N33" t="s">
        <v>28</v>
      </c>
      <c r="O33" t="s">
        <v>13</v>
      </c>
      <c r="P33">
        <v>0.38</v>
      </c>
      <c r="Q33" t="s">
        <v>29</v>
      </c>
      <c r="R33" t="s">
        <v>86</v>
      </c>
      <c r="S33" t="s">
        <v>71</v>
      </c>
      <c r="T33" t="s">
        <v>87</v>
      </c>
      <c r="U33">
        <v>3</v>
      </c>
      <c r="V33">
        <v>1</v>
      </c>
      <c r="X33">
        <v>5</v>
      </c>
      <c r="Y33">
        <v>3</v>
      </c>
      <c r="Z33" t="s">
        <v>45</v>
      </c>
      <c r="AA33" s="1">
        <v>45219</v>
      </c>
    </row>
    <row r="34" spans="1:27" x14ac:dyDescent="0.35">
      <c r="A34" t="s">
        <v>88</v>
      </c>
      <c r="B34" t="s">
        <v>47</v>
      </c>
      <c r="C34" s="1">
        <v>36308</v>
      </c>
      <c r="D34" s="1">
        <v>43850</v>
      </c>
      <c r="E34">
        <v>1</v>
      </c>
      <c r="F34" t="s">
        <v>77</v>
      </c>
      <c r="G34">
        <v>2</v>
      </c>
      <c r="H34" t="s">
        <v>41</v>
      </c>
      <c r="I34" s="1">
        <v>40245</v>
      </c>
      <c r="J34">
        <v>1</v>
      </c>
      <c r="K34" t="s">
        <v>42</v>
      </c>
      <c r="L34" t="s">
        <v>11</v>
      </c>
      <c r="M34" s="3">
        <v>0</v>
      </c>
      <c r="N34" t="s">
        <v>28</v>
      </c>
      <c r="O34" t="s">
        <v>13</v>
      </c>
      <c r="P34">
        <v>0</v>
      </c>
      <c r="Q34" t="s">
        <v>29</v>
      </c>
      <c r="R34" t="s">
        <v>89</v>
      </c>
      <c r="S34" t="s">
        <v>44</v>
      </c>
      <c r="X34">
        <v>0</v>
      </c>
      <c r="Y34">
        <v>3</v>
      </c>
      <c r="Z34" t="s">
        <v>45</v>
      </c>
      <c r="AA34" s="1">
        <v>45220</v>
      </c>
    </row>
    <row r="35" spans="1:27" x14ac:dyDescent="0.35">
      <c r="A35" t="s">
        <v>90</v>
      </c>
      <c r="B35" t="s">
        <v>47</v>
      </c>
      <c r="C35" s="1">
        <v>37101</v>
      </c>
      <c r="D35" s="1">
        <v>43851</v>
      </c>
      <c r="E35">
        <v>1</v>
      </c>
      <c r="F35" t="s">
        <v>77</v>
      </c>
      <c r="G35">
        <v>4</v>
      </c>
      <c r="H35" t="s">
        <v>35</v>
      </c>
      <c r="I35" s="1"/>
      <c r="J35">
        <v>5</v>
      </c>
      <c r="K35" t="s">
        <v>60</v>
      </c>
      <c r="L35" t="s">
        <v>11</v>
      </c>
      <c r="M35" s="3">
        <v>0.45</v>
      </c>
      <c r="N35" t="s">
        <v>28</v>
      </c>
      <c r="O35" t="s">
        <v>13</v>
      </c>
      <c r="P35">
        <v>0.43</v>
      </c>
      <c r="Q35" t="s">
        <v>29</v>
      </c>
      <c r="R35" t="s">
        <v>91</v>
      </c>
      <c r="S35" t="s">
        <v>38</v>
      </c>
      <c r="T35" t="s">
        <v>92</v>
      </c>
      <c r="U35">
        <v>7</v>
      </c>
      <c r="V35">
        <v>3</v>
      </c>
      <c r="X35">
        <v>553</v>
      </c>
      <c r="Y35">
        <v>3</v>
      </c>
      <c r="Z35" t="s">
        <v>45</v>
      </c>
      <c r="AA35" s="1">
        <v>45221</v>
      </c>
    </row>
    <row r="36" spans="1:27" x14ac:dyDescent="0.35">
      <c r="A36" t="s">
        <v>93</v>
      </c>
      <c r="B36" t="s">
        <v>55</v>
      </c>
      <c r="C36" s="1">
        <v>36284</v>
      </c>
      <c r="D36" s="1">
        <v>43852</v>
      </c>
      <c r="E36">
        <v>1</v>
      </c>
      <c r="F36" t="s">
        <v>77</v>
      </c>
      <c r="G36">
        <v>4</v>
      </c>
      <c r="H36" t="s">
        <v>35</v>
      </c>
      <c r="I36" s="1">
        <v>41389</v>
      </c>
      <c r="J36">
        <v>1</v>
      </c>
      <c r="K36" t="s">
        <v>42</v>
      </c>
      <c r="L36" t="s">
        <v>11</v>
      </c>
      <c r="M36" s="3">
        <v>0.54</v>
      </c>
      <c r="N36" t="s">
        <v>28</v>
      </c>
      <c r="O36" t="s">
        <v>13</v>
      </c>
      <c r="P36">
        <v>0.55000000000000004</v>
      </c>
      <c r="Q36" t="s">
        <v>29</v>
      </c>
      <c r="R36" t="s">
        <v>94</v>
      </c>
      <c r="S36" t="s">
        <v>38</v>
      </c>
      <c r="T36" t="s">
        <v>95</v>
      </c>
      <c r="U36">
        <v>7</v>
      </c>
      <c r="V36">
        <v>3</v>
      </c>
      <c r="X36">
        <v>330</v>
      </c>
      <c r="Y36">
        <v>3</v>
      </c>
      <c r="Z36" t="s">
        <v>45</v>
      </c>
      <c r="AA36" s="1">
        <v>45222</v>
      </c>
    </row>
    <row r="37" spans="1:27" x14ac:dyDescent="0.35">
      <c r="A37" t="s">
        <v>96</v>
      </c>
      <c r="B37" t="s">
        <v>55</v>
      </c>
      <c r="C37" s="1">
        <v>36940</v>
      </c>
      <c r="D37" s="1">
        <v>43853</v>
      </c>
      <c r="E37">
        <v>1</v>
      </c>
      <c r="F37" t="s">
        <v>77</v>
      </c>
      <c r="G37">
        <v>3</v>
      </c>
      <c r="H37" t="s">
        <v>26</v>
      </c>
      <c r="I37" s="1"/>
      <c r="J37">
        <v>4</v>
      </c>
      <c r="K37" t="s">
        <v>36</v>
      </c>
      <c r="L37" t="s">
        <v>11</v>
      </c>
      <c r="M37" s="3">
        <v>0.28999999999999998</v>
      </c>
      <c r="N37" t="s">
        <v>28</v>
      </c>
      <c r="O37" t="s">
        <v>13</v>
      </c>
      <c r="P37">
        <v>0.61</v>
      </c>
      <c r="Q37" t="s">
        <v>29</v>
      </c>
      <c r="R37" t="s">
        <v>97</v>
      </c>
      <c r="S37" t="s">
        <v>31</v>
      </c>
      <c r="T37" t="s">
        <v>32</v>
      </c>
      <c r="U37">
        <v>6</v>
      </c>
      <c r="V37">
        <v>2</v>
      </c>
      <c r="X37">
        <v>93</v>
      </c>
      <c r="Y37">
        <v>1</v>
      </c>
      <c r="Z37" t="s">
        <v>33</v>
      </c>
      <c r="AA37" s="1">
        <v>45223</v>
      </c>
    </row>
    <row r="38" spans="1:27" x14ac:dyDescent="0.35">
      <c r="A38" t="s">
        <v>98</v>
      </c>
      <c r="B38" t="s">
        <v>55</v>
      </c>
      <c r="C38" s="1">
        <v>36886</v>
      </c>
      <c r="D38" s="1">
        <v>43854</v>
      </c>
      <c r="E38">
        <v>1</v>
      </c>
      <c r="F38" t="s">
        <v>77</v>
      </c>
      <c r="G38">
        <v>4</v>
      </c>
      <c r="H38" t="s">
        <v>35</v>
      </c>
      <c r="I38" s="1">
        <v>41602</v>
      </c>
      <c r="J38">
        <v>3</v>
      </c>
      <c r="K38" t="s">
        <v>27</v>
      </c>
      <c r="L38" t="s">
        <v>11</v>
      </c>
      <c r="M38" s="3">
        <v>0.43</v>
      </c>
      <c r="N38" t="s">
        <v>28</v>
      </c>
      <c r="O38" t="s">
        <v>13</v>
      </c>
      <c r="P38">
        <v>0.46</v>
      </c>
      <c r="Q38" t="s">
        <v>29</v>
      </c>
      <c r="R38" t="s">
        <v>99</v>
      </c>
      <c r="S38" t="s">
        <v>38</v>
      </c>
      <c r="T38" t="s">
        <v>64</v>
      </c>
      <c r="U38">
        <v>7</v>
      </c>
      <c r="V38">
        <v>3</v>
      </c>
      <c r="X38">
        <v>317</v>
      </c>
      <c r="Y38">
        <v>3</v>
      </c>
      <c r="Z38" t="s">
        <v>45</v>
      </c>
      <c r="AA38" s="1">
        <v>45224</v>
      </c>
    </row>
    <row r="39" spans="1:27" x14ac:dyDescent="0.35">
      <c r="A39" t="s">
        <v>74</v>
      </c>
      <c r="B39" t="s">
        <v>55</v>
      </c>
      <c r="C39" s="1">
        <v>36132</v>
      </c>
      <c r="D39" s="1">
        <v>43855</v>
      </c>
      <c r="E39">
        <v>1</v>
      </c>
      <c r="F39" t="s">
        <v>77</v>
      </c>
      <c r="G39">
        <v>4</v>
      </c>
      <c r="H39" t="s">
        <v>35</v>
      </c>
      <c r="I39" s="1">
        <v>39251</v>
      </c>
      <c r="J39">
        <v>1</v>
      </c>
      <c r="K39" t="s">
        <v>42</v>
      </c>
      <c r="L39" t="s">
        <v>11</v>
      </c>
      <c r="M39" s="3">
        <v>0.42</v>
      </c>
      <c r="N39" t="s">
        <v>28</v>
      </c>
      <c r="O39" t="s">
        <v>13</v>
      </c>
      <c r="P39">
        <v>0.47</v>
      </c>
      <c r="Q39" t="s">
        <v>29</v>
      </c>
      <c r="R39" t="s">
        <v>100</v>
      </c>
      <c r="S39" t="s">
        <v>38</v>
      </c>
      <c r="T39" t="s">
        <v>64</v>
      </c>
      <c r="U39">
        <v>7</v>
      </c>
      <c r="V39">
        <v>3</v>
      </c>
      <c r="X39">
        <v>278</v>
      </c>
      <c r="Y39">
        <v>3</v>
      </c>
      <c r="Z39" t="s">
        <v>45</v>
      </c>
      <c r="AA39" s="1">
        <v>45225</v>
      </c>
    </row>
    <row r="40" spans="1:27" x14ac:dyDescent="0.35">
      <c r="A40" t="s">
        <v>76</v>
      </c>
      <c r="B40" t="s">
        <v>24</v>
      </c>
      <c r="C40" s="1">
        <v>36724</v>
      </c>
      <c r="D40" s="1">
        <v>43856</v>
      </c>
      <c r="E40">
        <v>1</v>
      </c>
      <c r="F40" t="s">
        <v>77</v>
      </c>
      <c r="G40">
        <v>3</v>
      </c>
      <c r="H40" t="s">
        <v>26</v>
      </c>
      <c r="I40" s="1"/>
      <c r="J40">
        <v>2</v>
      </c>
      <c r="K40" t="s">
        <v>48</v>
      </c>
      <c r="L40" t="s">
        <v>11</v>
      </c>
      <c r="M40" s="3">
        <v>0.35</v>
      </c>
      <c r="N40" t="s">
        <v>28</v>
      </c>
      <c r="O40" t="s">
        <v>13</v>
      </c>
      <c r="P40">
        <v>0.52</v>
      </c>
      <c r="Q40" t="s">
        <v>29</v>
      </c>
      <c r="R40" t="s">
        <v>101</v>
      </c>
      <c r="S40" t="s">
        <v>31</v>
      </c>
      <c r="T40" t="s">
        <v>64</v>
      </c>
      <c r="U40">
        <v>6</v>
      </c>
      <c r="V40">
        <v>2</v>
      </c>
      <c r="X40">
        <v>43</v>
      </c>
      <c r="Y40">
        <v>2</v>
      </c>
      <c r="Z40" t="s">
        <v>59</v>
      </c>
      <c r="AA40" s="1">
        <v>45226</v>
      </c>
    </row>
    <row r="41" spans="1:27" x14ac:dyDescent="0.35">
      <c r="A41" t="s">
        <v>79</v>
      </c>
      <c r="B41" t="s">
        <v>24</v>
      </c>
      <c r="C41" s="1">
        <v>37042</v>
      </c>
      <c r="D41" s="1">
        <v>43857</v>
      </c>
      <c r="E41">
        <v>1</v>
      </c>
      <c r="F41" t="s">
        <v>77</v>
      </c>
      <c r="G41">
        <v>4</v>
      </c>
      <c r="H41" t="s">
        <v>35</v>
      </c>
      <c r="I41" s="1"/>
      <c r="J41">
        <v>1</v>
      </c>
      <c r="K41" t="s">
        <v>42</v>
      </c>
      <c r="L41" t="s">
        <v>11</v>
      </c>
      <c r="M41" s="3">
        <v>0.47</v>
      </c>
      <c r="N41" t="s">
        <v>28</v>
      </c>
      <c r="O41" t="s">
        <v>13</v>
      </c>
      <c r="P41">
        <v>0.41</v>
      </c>
      <c r="Q41" t="s">
        <v>29</v>
      </c>
      <c r="R41" t="s">
        <v>102</v>
      </c>
      <c r="S41" t="s">
        <v>38</v>
      </c>
      <c r="T41" t="s">
        <v>64</v>
      </c>
      <c r="U41">
        <v>7</v>
      </c>
      <c r="V41">
        <v>3</v>
      </c>
      <c r="X41">
        <v>166</v>
      </c>
      <c r="Y41">
        <v>1</v>
      </c>
      <c r="Z41" t="s">
        <v>33</v>
      </c>
      <c r="AA41" s="1">
        <v>45227</v>
      </c>
    </row>
    <row r="42" spans="1:27" x14ac:dyDescent="0.35">
      <c r="A42" t="s">
        <v>81</v>
      </c>
      <c r="B42" t="s">
        <v>24</v>
      </c>
      <c r="C42" s="1">
        <v>36808</v>
      </c>
      <c r="D42" s="1">
        <v>43858</v>
      </c>
      <c r="E42">
        <v>1</v>
      </c>
      <c r="F42" t="s">
        <v>77</v>
      </c>
      <c r="G42">
        <v>5</v>
      </c>
      <c r="H42" t="s">
        <v>44</v>
      </c>
      <c r="I42" s="1">
        <v>39889</v>
      </c>
      <c r="J42">
        <v>1</v>
      </c>
      <c r="K42" t="s">
        <v>42</v>
      </c>
      <c r="L42" t="s">
        <v>11</v>
      </c>
      <c r="M42" s="3">
        <v>0</v>
      </c>
      <c r="N42" t="s">
        <v>28</v>
      </c>
      <c r="O42" t="s">
        <v>13</v>
      </c>
      <c r="P42">
        <v>0</v>
      </c>
      <c r="Q42" t="s">
        <v>29</v>
      </c>
      <c r="R42" t="s">
        <v>89</v>
      </c>
      <c r="S42" t="s">
        <v>44</v>
      </c>
      <c r="X42">
        <v>244</v>
      </c>
      <c r="Y42">
        <v>2</v>
      </c>
      <c r="Z42" t="s">
        <v>59</v>
      </c>
      <c r="AA42" s="1">
        <v>45228</v>
      </c>
    </row>
    <row r="43" spans="1:27" x14ac:dyDescent="0.35">
      <c r="A43" t="s">
        <v>83</v>
      </c>
      <c r="B43" t="s">
        <v>24</v>
      </c>
      <c r="C43" s="1">
        <v>36526</v>
      </c>
      <c r="D43" s="1">
        <v>43859</v>
      </c>
      <c r="E43">
        <v>1</v>
      </c>
      <c r="F43" t="s">
        <v>77</v>
      </c>
      <c r="G43">
        <v>5</v>
      </c>
      <c r="H43" t="s">
        <v>44</v>
      </c>
      <c r="I43" s="1"/>
      <c r="J43">
        <v>3</v>
      </c>
      <c r="K43" t="s">
        <v>27</v>
      </c>
      <c r="L43" t="s">
        <v>11</v>
      </c>
      <c r="M43" s="3">
        <v>0</v>
      </c>
      <c r="N43" t="s">
        <v>28</v>
      </c>
      <c r="O43" t="s">
        <v>13</v>
      </c>
      <c r="P43">
        <v>0</v>
      </c>
      <c r="Q43" t="s">
        <v>29</v>
      </c>
      <c r="R43" t="s">
        <v>103</v>
      </c>
      <c r="S43" t="s">
        <v>44</v>
      </c>
      <c r="X43">
        <v>438</v>
      </c>
      <c r="Y43">
        <v>2</v>
      </c>
      <c r="Z43" t="s">
        <v>59</v>
      </c>
      <c r="AA43" s="1">
        <v>45229</v>
      </c>
    </row>
    <row r="44" spans="1:27" x14ac:dyDescent="0.35">
      <c r="A44" t="s">
        <v>104</v>
      </c>
      <c r="B44" t="s">
        <v>55</v>
      </c>
      <c r="C44" s="1">
        <v>36914</v>
      </c>
      <c r="D44" s="1">
        <v>43860</v>
      </c>
      <c r="E44">
        <v>1</v>
      </c>
      <c r="F44" t="s">
        <v>77</v>
      </c>
      <c r="G44">
        <v>5</v>
      </c>
      <c r="H44" t="s">
        <v>44</v>
      </c>
      <c r="I44" s="1">
        <v>41340</v>
      </c>
      <c r="J44">
        <v>1</v>
      </c>
      <c r="K44" t="s">
        <v>42</v>
      </c>
      <c r="L44" t="s">
        <v>11</v>
      </c>
      <c r="M44" s="3">
        <v>0</v>
      </c>
      <c r="N44" t="s">
        <v>28</v>
      </c>
      <c r="O44" t="s">
        <v>13</v>
      </c>
      <c r="P44">
        <v>0</v>
      </c>
      <c r="Q44" t="s">
        <v>29</v>
      </c>
      <c r="R44" t="s">
        <v>89</v>
      </c>
      <c r="S44" t="s">
        <v>44</v>
      </c>
      <c r="X44">
        <v>450</v>
      </c>
      <c r="Y44">
        <v>2</v>
      </c>
      <c r="Z44" t="s">
        <v>59</v>
      </c>
      <c r="AA44" s="1">
        <v>45230</v>
      </c>
    </row>
    <row r="45" spans="1:27" x14ac:dyDescent="0.35">
      <c r="A45" t="s">
        <v>105</v>
      </c>
      <c r="B45" t="s">
        <v>24</v>
      </c>
      <c r="C45" s="1">
        <v>36427</v>
      </c>
      <c r="D45" s="1">
        <v>43861</v>
      </c>
      <c r="E45">
        <v>7</v>
      </c>
      <c r="F45" t="s">
        <v>106</v>
      </c>
      <c r="G45">
        <v>2</v>
      </c>
      <c r="H45" t="s">
        <v>41</v>
      </c>
      <c r="I45" s="1"/>
      <c r="J45">
        <v>2</v>
      </c>
      <c r="K45" t="s">
        <v>48</v>
      </c>
      <c r="L45" t="s">
        <v>11</v>
      </c>
      <c r="M45" s="3">
        <v>0</v>
      </c>
      <c r="N45" t="s">
        <v>28</v>
      </c>
      <c r="O45" t="s">
        <v>13</v>
      </c>
      <c r="P45">
        <v>0</v>
      </c>
      <c r="Q45" t="s">
        <v>29</v>
      </c>
      <c r="R45" t="s">
        <v>107</v>
      </c>
      <c r="S45" t="s">
        <v>44</v>
      </c>
      <c r="X45">
        <v>0</v>
      </c>
      <c r="Y45">
        <v>1</v>
      </c>
      <c r="Z45" t="s">
        <v>33</v>
      </c>
      <c r="AA45" s="1">
        <v>45231</v>
      </c>
    </row>
    <row r="46" spans="1:27" x14ac:dyDescent="0.35">
      <c r="A46" t="s">
        <v>108</v>
      </c>
      <c r="B46" t="s">
        <v>24</v>
      </c>
      <c r="C46" s="1">
        <v>36733</v>
      </c>
      <c r="D46" s="1">
        <v>43862</v>
      </c>
      <c r="E46">
        <v>7</v>
      </c>
      <c r="F46" t="s">
        <v>106</v>
      </c>
      <c r="G46">
        <v>3</v>
      </c>
      <c r="H46" t="s">
        <v>26</v>
      </c>
      <c r="I46" s="1"/>
      <c r="J46">
        <v>4</v>
      </c>
      <c r="K46" t="s">
        <v>36</v>
      </c>
      <c r="L46" t="s">
        <v>11</v>
      </c>
      <c r="M46" s="3">
        <v>0.27</v>
      </c>
      <c r="N46" t="s">
        <v>28</v>
      </c>
      <c r="O46" t="s">
        <v>13</v>
      </c>
      <c r="P46">
        <v>0.46</v>
      </c>
      <c r="Q46" t="s">
        <v>29</v>
      </c>
      <c r="R46" t="s">
        <v>109</v>
      </c>
      <c r="S46" t="s">
        <v>31</v>
      </c>
      <c r="T46" t="s">
        <v>110</v>
      </c>
      <c r="U46">
        <v>6</v>
      </c>
      <c r="V46">
        <v>2</v>
      </c>
      <c r="X46">
        <v>77</v>
      </c>
      <c r="Y46">
        <v>3</v>
      </c>
      <c r="Z46" t="s">
        <v>45</v>
      </c>
      <c r="AA46" s="1">
        <v>45232</v>
      </c>
    </row>
    <row r="47" spans="1:27" x14ac:dyDescent="0.35">
      <c r="A47" t="s">
        <v>111</v>
      </c>
      <c r="B47" t="s">
        <v>24</v>
      </c>
      <c r="C47" s="1">
        <v>36246</v>
      </c>
      <c r="D47" s="1">
        <v>43863</v>
      </c>
      <c r="E47">
        <v>7</v>
      </c>
      <c r="F47" t="s">
        <v>106</v>
      </c>
      <c r="G47">
        <v>1</v>
      </c>
      <c r="H47" t="s">
        <v>69</v>
      </c>
      <c r="I47" s="1"/>
      <c r="J47">
        <v>5</v>
      </c>
      <c r="K47" t="s">
        <v>60</v>
      </c>
      <c r="L47" t="s">
        <v>11</v>
      </c>
      <c r="M47" s="3">
        <v>0.15</v>
      </c>
      <c r="N47" t="s">
        <v>28</v>
      </c>
      <c r="O47" t="s">
        <v>13</v>
      </c>
      <c r="P47">
        <v>0.38</v>
      </c>
      <c r="Q47" t="s">
        <v>29</v>
      </c>
      <c r="R47" t="s">
        <v>112</v>
      </c>
      <c r="S47" t="s">
        <v>71</v>
      </c>
      <c r="T47" t="s">
        <v>87</v>
      </c>
      <c r="U47">
        <v>3</v>
      </c>
      <c r="V47">
        <v>1</v>
      </c>
      <c r="X47">
        <v>2</v>
      </c>
      <c r="Y47">
        <v>2</v>
      </c>
      <c r="Z47" t="s">
        <v>59</v>
      </c>
      <c r="AA47" s="1">
        <v>45233</v>
      </c>
    </row>
    <row r="48" spans="1:27" x14ac:dyDescent="0.35">
      <c r="A48" t="s">
        <v>113</v>
      </c>
      <c r="B48" t="s">
        <v>24</v>
      </c>
      <c r="C48" s="1">
        <v>36662</v>
      </c>
      <c r="D48" s="1">
        <v>43864</v>
      </c>
      <c r="E48">
        <v>7</v>
      </c>
      <c r="F48" t="s">
        <v>106</v>
      </c>
      <c r="G48">
        <v>5</v>
      </c>
      <c r="H48" t="s">
        <v>44</v>
      </c>
      <c r="I48" s="1">
        <v>40452</v>
      </c>
      <c r="J48">
        <v>2</v>
      </c>
      <c r="K48" t="s">
        <v>48</v>
      </c>
      <c r="L48" t="s">
        <v>11</v>
      </c>
      <c r="M48" s="3">
        <v>0</v>
      </c>
      <c r="N48" t="s">
        <v>28</v>
      </c>
      <c r="O48" t="s">
        <v>13</v>
      </c>
      <c r="P48">
        <v>0</v>
      </c>
      <c r="Q48" t="s">
        <v>29</v>
      </c>
      <c r="R48" t="s">
        <v>107</v>
      </c>
      <c r="S48" t="s">
        <v>44</v>
      </c>
      <c r="X48">
        <v>347</v>
      </c>
      <c r="Y48">
        <v>3</v>
      </c>
      <c r="Z48" t="s">
        <v>45</v>
      </c>
      <c r="AA48" s="1">
        <v>45234</v>
      </c>
    </row>
    <row r="49" spans="1:27" x14ac:dyDescent="0.35">
      <c r="A49" t="s">
        <v>114</v>
      </c>
      <c r="B49" t="s">
        <v>47</v>
      </c>
      <c r="C49" s="1">
        <v>36553</v>
      </c>
      <c r="D49" s="1">
        <v>43865</v>
      </c>
      <c r="E49">
        <v>7</v>
      </c>
      <c r="F49" t="s">
        <v>106</v>
      </c>
      <c r="G49">
        <v>3</v>
      </c>
      <c r="H49" t="s">
        <v>26</v>
      </c>
      <c r="I49" s="1"/>
      <c r="J49">
        <v>3</v>
      </c>
      <c r="K49" t="s">
        <v>27</v>
      </c>
      <c r="L49" t="s">
        <v>11</v>
      </c>
      <c r="M49" s="3">
        <v>0.3</v>
      </c>
      <c r="N49" t="s">
        <v>28</v>
      </c>
      <c r="O49" t="s">
        <v>13</v>
      </c>
      <c r="P49">
        <v>0.34</v>
      </c>
      <c r="Q49" t="s">
        <v>29</v>
      </c>
      <c r="R49" t="s">
        <v>115</v>
      </c>
      <c r="S49" t="s">
        <v>31</v>
      </c>
      <c r="T49" t="s">
        <v>110</v>
      </c>
      <c r="U49">
        <v>6</v>
      </c>
      <c r="V49">
        <v>2</v>
      </c>
      <c r="X49">
        <v>98</v>
      </c>
      <c r="Y49">
        <v>3</v>
      </c>
      <c r="Z49" t="s">
        <v>45</v>
      </c>
      <c r="AA49" s="1">
        <v>45235</v>
      </c>
    </row>
    <row r="50" spans="1:27" x14ac:dyDescent="0.35">
      <c r="A50" t="s">
        <v>104</v>
      </c>
      <c r="B50" t="s">
        <v>55</v>
      </c>
      <c r="C50" s="1">
        <v>36382</v>
      </c>
      <c r="D50" s="1">
        <v>43866</v>
      </c>
      <c r="E50">
        <v>7</v>
      </c>
      <c r="F50" t="s">
        <v>106</v>
      </c>
      <c r="G50">
        <v>1</v>
      </c>
      <c r="H50" t="s">
        <v>69</v>
      </c>
      <c r="I50" s="1">
        <v>40769</v>
      </c>
      <c r="J50">
        <v>1</v>
      </c>
      <c r="K50" t="s">
        <v>42</v>
      </c>
      <c r="L50" t="s">
        <v>11</v>
      </c>
      <c r="M50" s="3">
        <v>0.21</v>
      </c>
      <c r="N50" t="s">
        <v>28</v>
      </c>
      <c r="O50" t="s">
        <v>13</v>
      </c>
      <c r="P50">
        <v>0.46</v>
      </c>
      <c r="Q50" t="s">
        <v>29</v>
      </c>
      <c r="R50" t="s">
        <v>116</v>
      </c>
      <c r="S50" t="s">
        <v>71</v>
      </c>
      <c r="T50" t="s">
        <v>117</v>
      </c>
      <c r="U50">
        <v>3</v>
      </c>
      <c r="V50">
        <v>1</v>
      </c>
      <c r="X50">
        <v>6</v>
      </c>
      <c r="Y50">
        <v>2</v>
      </c>
      <c r="Z50" t="s">
        <v>59</v>
      </c>
      <c r="AA50" s="1">
        <v>45236</v>
      </c>
    </row>
    <row r="51" spans="1:27" x14ac:dyDescent="0.35">
      <c r="A51" t="s">
        <v>105</v>
      </c>
      <c r="B51" t="s">
        <v>24</v>
      </c>
      <c r="C51" s="1">
        <v>36836</v>
      </c>
      <c r="D51" s="1">
        <v>43867</v>
      </c>
      <c r="E51">
        <v>7</v>
      </c>
      <c r="F51" t="s">
        <v>106</v>
      </c>
      <c r="G51">
        <v>4</v>
      </c>
      <c r="H51" t="s">
        <v>35</v>
      </c>
      <c r="I51" s="1">
        <v>39875</v>
      </c>
      <c r="J51">
        <v>2</v>
      </c>
      <c r="K51" t="s">
        <v>48</v>
      </c>
      <c r="L51" t="s">
        <v>11</v>
      </c>
      <c r="M51" s="3">
        <v>0.54</v>
      </c>
      <c r="N51" t="s">
        <v>28</v>
      </c>
      <c r="O51" t="s">
        <v>13</v>
      </c>
      <c r="P51">
        <v>0.56000000000000005</v>
      </c>
      <c r="Q51" t="s">
        <v>29</v>
      </c>
      <c r="R51" t="s">
        <v>118</v>
      </c>
      <c r="S51" t="s">
        <v>38</v>
      </c>
      <c r="T51" t="s">
        <v>119</v>
      </c>
      <c r="U51">
        <v>7</v>
      </c>
      <c r="V51">
        <v>3</v>
      </c>
      <c r="X51">
        <v>234</v>
      </c>
      <c r="Y51">
        <v>2</v>
      </c>
      <c r="Z51" t="s">
        <v>59</v>
      </c>
      <c r="AA51" s="1">
        <v>45237</v>
      </c>
    </row>
    <row r="52" spans="1:27" x14ac:dyDescent="0.35">
      <c r="A52" t="s">
        <v>108</v>
      </c>
      <c r="B52" t="s">
        <v>24</v>
      </c>
      <c r="C52" s="1">
        <v>36677</v>
      </c>
      <c r="D52" s="1">
        <v>43868</v>
      </c>
      <c r="E52">
        <v>7</v>
      </c>
      <c r="F52" t="s">
        <v>106</v>
      </c>
      <c r="G52">
        <v>1</v>
      </c>
      <c r="H52" t="s">
        <v>69</v>
      </c>
      <c r="I52" s="1">
        <v>39624</v>
      </c>
      <c r="J52">
        <v>5</v>
      </c>
      <c r="K52" t="s">
        <v>60</v>
      </c>
      <c r="L52" t="s">
        <v>11</v>
      </c>
      <c r="M52" s="3">
        <v>7.0000000000000007E-2</v>
      </c>
      <c r="N52" t="s">
        <v>28</v>
      </c>
      <c r="O52" t="s">
        <v>13</v>
      </c>
      <c r="P52">
        <v>0.35</v>
      </c>
      <c r="Q52" t="s">
        <v>29</v>
      </c>
      <c r="R52" t="s">
        <v>120</v>
      </c>
      <c r="S52" t="s">
        <v>71</v>
      </c>
      <c r="T52" t="s">
        <v>87</v>
      </c>
      <c r="U52">
        <v>3</v>
      </c>
      <c r="V52">
        <v>1</v>
      </c>
      <c r="X52">
        <v>6</v>
      </c>
      <c r="Y52">
        <v>3</v>
      </c>
      <c r="Z52" t="s">
        <v>45</v>
      </c>
      <c r="AA52" s="1">
        <v>45238</v>
      </c>
    </row>
    <row r="53" spans="1:27" x14ac:dyDescent="0.35">
      <c r="A53" t="s">
        <v>111</v>
      </c>
      <c r="B53" t="s">
        <v>24</v>
      </c>
      <c r="C53" s="1">
        <v>36901</v>
      </c>
      <c r="D53" s="1">
        <v>43869</v>
      </c>
      <c r="E53">
        <v>7</v>
      </c>
      <c r="F53" t="s">
        <v>106</v>
      </c>
      <c r="G53">
        <v>5</v>
      </c>
      <c r="H53" t="s">
        <v>44</v>
      </c>
      <c r="I53" s="1">
        <v>40247</v>
      </c>
      <c r="J53">
        <v>3</v>
      </c>
      <c r="K53" t="s">
        <v>27</v>
      </c>
      <c r="L53" t="s">
        <v>11</v>
      </c>
      <c r="M53" s="3">
        <v>0</v>
      </c>
      <c r="N53" t="s">
        <v>28</v>
      </c>
      <c r="O53" t="s">
        <v>13</v>
      </c>
      <c r="P53">
        <v>0</v>
      </c>
      <c r="Q53" t="s">
        <v>29</v>
      </c>
      <c r="R53" t="s">
        <v>121</v>
      </c>
      <c r="S53" t="s">
        <v>44</v>
      </c>
      <c r="X53">
        <v>109</v>
      </c>
      <c r="Y53">
        <v>2</v>
      </c>
      <c r="Z53" t="s">
        <v>59</v>
      </c>
      <c r="AA53" s="1">
        <v>45239</v>
      </c>
    </row>
    <row r="54" spans="1:27" x14ac:dyDescent="0.35">
      <c r="A54" t="s">
        <v>113</v>
      </c>
      <c r="B54" t="s">
        <v>24</v>
      </c>
      <c r="C54" s="1">
        <v>36262</v>
      </c>
      <c r="D54" s="1">
        <v>43870</v>
      </c>
      <c r="E54">
        <v>7</v>
      </c>
      <c r="F54" t="s">
        <v>106</v>
      </c>
      <c r="G54">
        <v>1</v>
      </c>
      <c r="H54" t="s">
        <v>69</v>
      </c>
      <c r="I54" s="1">
        <v>39441</v>
      </c>
      <c r="J54">
        <v>2</v>
      </c>
      <c r="K54" t="s">
        <v>48</v>
      </c>
      <c r="L54" t="s">
        <v>11</v>
      </c>
      <c r="M54" s="3">
        <v>0.13</v>
      </c>
      <c r="N54" t="s">
        <v>28</v>
      </c>
      <c r="O54" t="s">
        <v>13</v>
      </c>
      <c r="P54">
        <v>0.56000000000000005</v>
      </c>
      <c r="Q54" t="s">
        <v>29</v>
      </c>
      <c r="R54" t="s">
        <v>122</v>
      </c>
      <c r="S54" t="s">
        <v>71</v>
      </c>
      <c r="T54" t="s">
        <v>123</v>
      </c>
      <c r="U54">
        <v>3</v>
      </c>
      <c r="V54">
        <v>1</v>
      </c>
      <c r="X54">
        <v>4</v>
      </c>
      <c r="Y54">
        <v>2</v>
      </c>
      <c r="Z54" t="s">
        <v>59</v>
      </c>
      <c r="AA54" s="1">
        <v>45240</v>
      </c>
    </row>
    <row r="55" spans="1:27" x14ac:dyDescent="0.35">
      <c r="A55" t="s">
        <v>114</v>
      </c>
      <c r="B55" t="s">
        <v>47</v>
      </c>
      <c r="C55" s="1">
        <v>36904</v>
      </c>
      <c r="D55" s="1">
        <v>43871</v>
      </c>
      <c r="E55">
        <v>7</v>
      </c>
      <c r="F55" t="s">
        <v>106</v>
      </c>
      <c r="G55">
        <v>2</v>
      </c>
      <c r="H55" t="s">
        <v>41</v>
      </c>
      <c r="I55" s="1"/>
      <c r="J55">
        <v>5</v>
      </c>
      <c r="K55" t="s">
        <v>60</v>
      </c>
      <c r="L55" t="s">
        <v>11</v>
      </c>
      <c r="M55" s="3">
        <v>0</v>
      </c>
      <c r="N55" t="s">
        <v>28</v>
      </c>
      <c r="O55" t="s">
        <v>13</v>
      </c>
      <c r="P55">
        <v>0</v>
      </c>
      <c r="Q55" t="s">
        <v>29</v>
      </c>
      <c r="R55" t="s">
        <v>124</v>
      </c>
      <c r="S55" t="s">
        <v>44</v>
      </c>
      <c r="X55">
        <v>0</v>
      </c>
      <c r="Y55">
        <v>2</v>
      </c>
      <c r="Z55" t="s">
        <v>59</v>
      </c>
      <c r="AA55" s="1">
        <v>45241</v>
      </c>
    </row>
    <row r="56" spans="1:27" x14ac:dyDescent="0.35">
      <c r="A56" t="s">
        <v>104</v>
      </c>
      <c r="B56" t="s">
        <v>55</v>
      </c>
      <c r="C56" s="1">
        <v>36323</v>
      </c>
      <c r="D56" s="1">
        <v>43872</v>
      </c>
      <c r="E56">
        <v>7</v>
      </c>
      <c r="F56" t="s">
        <v>106</v>
      </c>
      <c r="G56">
        <v>5</v>
      </c>
      <c r="H56" t="s">
        <v>44</v>
      </c>
      <c r="I56" s="1">
        <v>39168</v>
      </c>
      <c r="J56">
        <v>4</v>
      </c>
      <c r="K56" t="s">
        <v>36</v>
      </c>
      <c r="L56" t="s">
        <v>11</v>
      </c>
      <c r="M56" s="3">
        <v>0</v>
      </c>
      <c r="N56" t="s">
        <v>28</v>
      </c>
      <c r="O56" t="s">
        <v>13</v>
      </c>
      <c r="P56">
        <v>0</v>
      </c>
      <c r="Q56" t="s">
        <v>29</v>
      </c>
      <c r="R56" t="s">
        <v>125</v>
      </c>
      <c r="S56" t="s">
        <v>44</v>
      </c>
      <c r="X56">
        <v>509</v>
      </c>
      <c r="Y56">
        <v>3</v>
      </c>
      <c r="Z56" t="s">
        <v>45</v>
      </c>
      <c r="AA56" s="1">
        <v>45242</v>
      </c>
    </row>
    <row r="57" spans="1:27" x14ac:dyDescent="0.35">
      <c r="A57" t="s">
        <v>105</v>
      </c>
      <c r="B57" t="s">
        <v>24</v>
      </c>
      <c r="C57" s="1">
        <v>37009</v>
      </c>
      <c r="D57" s="1">
        <v>43873</v>
      </c>
      <c r="E57">
        <v>7</v>
      </c>
      <c r="F57" t="s">
        <v>106</v>
      </c>
      <c r="G57">
        <v>3</v>
      </c>
      <c r="H57" t="s">
        <v>26</v>
      </c>
      <c r="I57" s="1"/>
      <c r="J57">
        <v>2</v>
      </c>
      <c r="K57" t="s">
        <v>48</v>
      </c>
      <c r="L57" t="s">
        <v>11</v>
      </c>
      <c r="M57" s="3">
        <v>0.39</v>
      </c>
      <c r="N57" t="s">
        <v>28</v>
      </c>
      <c r="O57" t="s">
        <v>13</v>
      </c>
      <c r="P57">
        <v>0.61</v>
      </c>
      <c r="Q57" t="s">
        <v>29</v>
      </c>
      <c r="R57" t="s">
        <v>126</v>
      </c>
      <c r="S57" t="s">
        <v>31</v>
      </c>
      <c r="T57" t="s">
        <v>32</v>
      </c>
      <c r="U57">
        <v>6</v>
      </c>
      <c r="V57">
        <v>2</v>
      </c>
      <c r="X57">
        <v>84</v>
      </c>
      <c r="Y57">
        <v>3</v>
      </c>
      <c r="Z57" t="s">
        <v>45</v>
      </c>
      <c r="AA57" s="1">
        <v>45243</v>
      </c>
    </row>
    <row r="58" spans="1:27" x14ac:dyDescent="0.35">
      <c r="A58" t="s">
        <v>108</v>
      </c>
      <c r="B58" t="s">
        <v>24</v>
      </c>
      <c r="C58" s="1">
        <v>36742</v>
      </c>
      <c r="D58" s="1">
        <v>43874</v>
      </c>
      <c r="E58">
        <v>7</v>
      </c>
      <c r="F58" t="s">
        <v>106</v>
      </c>
      <c r="G58">
        <v>3</v>
      </c>
      <c r="H58" t="s">
        <v>26</v>
      </c>
      <c r="I58" s="1"/>
      <c r="J58">
        <v>1</v>
      </c>
      <c r="K58" t="s">
        <v>42</v>
      </c>
      <c r="L58" t="s">
        <v>11</v>
      </c>
      <c r="M58" s="3">
        <v>0.28000000000000003</v>
      </c>
      <c r="N58" t="s">
        <v>28</v>
      </c>
      <c r="O58" t="s">
        <v>13</v>
      </c>
      <c r="P58">
        <v>0.36</v>
      </c>
      <c r="Q58" t="s">
        <v>29</v>
      </c>
      <c r="R58" t="s">
        <v>127</v>
      </c>
      <c r="S58" t="s">
        <v>31</v>
      </c>
      <c r="T58" t="s">
        <v>64</v>
      </c>
      <c r="U58">
        <v>6</v>
      </c>
      <c r="V58">
        <v>2</v>
      </c>
      <c r="X58">
        <v>22</v>
      </c>
      <c r="Y58">
        <v>3</v>
      </c>
      <c r="Z58" t="s">
        <v>45</v>
      </c>
      <c r="AA58" s="1">
        <v>45244</v>
      </c>
    </row>
    <row r="59" spans="1:27" x14ac:dyDescent="0.35">
      <c r="A59" t="s">
        <v>128</v>
      </c>
      <c r="B59" t="s">
        <v>55</v>
      </c>
      <c r="C59" s="1">
        <v>36328</v>
      </c>
      <c r="D59" s="1">
        <v>43875</v>
      </c>
      <c r="E59">
        <v>7</v>
      </c>
      <c r="F59" t="s">
        <v>106</v>
      </c>
      <c r="G59">
        <v>2</v>
      </c>
      <c r="H59" t="s">
        <v>41</v>
      </c>
      <c r="I59" s="1">
        <v>40258</v>
      </c>
      <c r="J59">
        <v>4</v>
      </c>
      <c r="K59" t="s">
        <v>36</v>
      </c>
      <c r="L59" t="s">
        <v>11</v>
      </c>
      <c r="M59" s="3">
        <v>0</v>
      </c>
      <c r="N59" t="s">
        <v>28</v>
      </c>
      <c r="O59" t="s">
        <v>13</v>
      </c>
      <c r="P59">
        <v>0</v>
      </c>
      <c r="Q59" t="s">
        <v>29</v>
      </c>
      <c r="R59" t="s">
        <v>125</v>
      </c>
      <c r="S59" t="s">
        <v>44</v>
      </c>
      <c r="X59">
        <v>0</v>
      </c>
      <c r="Y59">
        <v>3</v>
      </c>
      <c r="Z59" t="s">
        <v>45</v>
      </c>
      <c r="AA59" s="1">
        <v>45245</v>
      </c>
    </row>
    <row r="60" spans="1:27" x14ac:dyDescent="0.35">
      <c r="A60" t="s">
        <v>129</v>
      </c>
      <c r="B60" t="s">
        <v>55</v>
      </c>
      <c r="C60" s="1">
        <v>36918</v>
      </c>
      <c r="D60" s="1">
        <v>43876</v>
      </c>
      <c r="E60">
        <v>14</v>
      </c>
      <c r="F60" t="s">
        <v>130</v>
      </c>
      <c r="G60">
        <v>5</v>
      </c>
      <c r="H60" t="s">
        <v>44</v>
      </c>
      <c r="I60" s="1"/>
      <c r="J60">
        <v>1</v>
      </c>
      <c r="K60" t="s">
        <v>42</v>
      </c>
      <c r="L60" t="s">
        <v>11</v>
      </c>
      <c r="M60" s="3">
        <v>0</v>
      </c>
      <c r="N60" t="s">
        <v>28</v>
      </c>
      <c r="O60" t="s">
        <v>13</v>
      </c>
      <c r="P60">
        <v>0</v>
      </c>
      <c r="Q60" t="s">
        <v>29</v>
      </c>
      <c r="R60" t="s">
        <v>131</v>
      </c>
      <c r="S60" t="s">
        <v>44</v>
      </c>
      <c r="X60">
        <v>238</v>
      </c>
      <c r="Y60">
        <v>3</v>
      </c>
      <c r="Z60" t="s">
        <v>45</v>
      </c>
      <c r="AA60" s="1">
        <v>45246</v>
      </c>
    </row>
    <row r="61" spans="1:27" x14ac:dyDescent="0.35">
      <c r="A61" t="s">
        <v>132</v>
      </c>
      <c r="B61" t="s">
        <v>55</v>
      </c>
      <c r="C61" s="1">
        <v>36139</v>
      </c>
      <c r="D61" s="1">
        <v>43877</v>
      </c>
      <c r="E61">
        <v>14</v>
      </c>
      <c r="F61" t="s">
        <v>130</v>
      </c>
      <c r="G61">
        <v>2</v>
      </c>
      <c r="H61" t="s">
        <v>41</v>
      </c>
      <c r="I61" s="1">
        <v>40619</v>
      </c>
      <c r="J61">
        <v>3</v>
      </c>
      <c r="K61" t="s">
        <v>27</v>
      </c>
      <c r="L61" t="s">
        <v>11</v>
      </c>
      <c r="M61" s="3">
        <v>0</v>
      </c>
      <c r="N61" t="s">
        <v>28</v>
      </c>
      <c r="O61" t="s">
        <v>13</v>
      </c>
      <c r="P61">
        <v>0</v>
      </c>
      <c r="Q61" t="s">
        <v>29</v>
      </c>
      <c r="R61" t="s">
        <v>133</v>
      </c>
      <c r="S61" t="s">
        <v>44</v>
      </c>
      <c r="X61">
        <v>0</v>
      </c>
      <c r="Y61">
        <v>3</v>
      </c>
      <c r="Z61" t="s">
        <v>45</v>
      </c>
      <c r="AA61" s="1">
        <v>45247</v>
      </c>
    </row>
    <row r="62" spans="1:27" x14ac:dyDescent="0.35">
      <c r="A62" t="s">
        <v>134</v>
      </c>
      <c r="B62" t="s">
        <v>55</v>
      </c>
      <c r="C62" s="1">
        <v>36877</v>
      </c>
      <c r="D62" s="1">
        <v>43878</v>
      </c>
      <c r="E62">
        <v>14</v>
      </c>
      <c r="F62" t="s">
        <v>130</v>
      </c>
      <c r="G62">
        <v>4</v>
      </c>
      <c r="H62" t="s">
        <v>35</v>
      </c>
      <c r="I62" s="1">
        <v>42324</v>
      </c>
      <c r="J62">
        <v>1</v>
      </c>
      <c r="K62" t="s">
        <v>42</v>
      </c>
      <c r="L62" t="s">
        <v>11</v>
      </c>
      <c r="M62" s="3">
        <v>0.43</v>
      </c>
      <c r="N62" t="s">
        <v>28</v>
      </c>
      <c r="O62" t="s">
        <v>13</v>
      </c>
      <c r="P62">
        <v>0.48</v>
      </c>
      <c r="Q62" t="s">
        <v>29</v>
      </c>
      <c r="R62" t="s">
        <v>135</v>
      </c>
      <c r="S62" t="s">
        <v>38</v>
      </c>
      <c r="T62" t="s">
        <v>136</v>
      </c>
      <c r="U62">
        <v>7</v>
      </c>
      <c r="V62">
        <v>3</v>
      </c>
      <c r="X62">
        <v>546</v>
      </c>
      <c r="Y62">
        <v>3</v>
      </c>
      <c r="Z62" t="s">
        <v>45</v>
      </c>
      <c r="AA62" s="1">
        <v>45248</v>
      </c>
    </row>
    <row r="63" spans="1:27" x14ac:dyDescent="0.35">
      <c r="A63" t="s">
        <v>128</v>
      </c>
      <c r="B63" t="s">
        <v>55</v>
      </c>
      <c r="C63" s="1">
        <v>36458</v>
      </c>
      <c r="D63" s="1">
        <v>43879</v>
      </c>
      <c r="E63">
        <v>14</v>
      </c>
      <c r="F63" t="s">
        <v>130</v>
      </c>
      <c r="G63">
        <v>3</v>
      </c>
      <c r="H63" t="s">
        <v>26</v>
      </c>
      <c r="I63" s="1"/>
      <c r="J63">
        <v>2</v>
      </c>
      <c r="K63" t="s">
        <v>48</v>
      </c>
      <c r="L63" t="s">
        <v>11</v>
      </c>
      <c r="M63" s="3">
        <v>0.35</v>
      </c>
      <c r="N63" t="s">
        <v>28</v>
      </c>
      <c r="O63" t="s">
        <v>13</v>
      </c>
      <c r="P63">
        <v>0.54</v>
      </c>
      <c r="Q63" t="s">
        <v>29</v>
      </c>
      <c r="R63" t="s">
        <v>137</v>
      </c>
      <c r="S63" t="s">
        <v>31</v>
      </c>
      <c r="T63" t="s">
        <v>32</v>
      </c>
      <c r="U63">
        <v>6</v>
      </c>
      <c r="V63">
        <v>2</v>
      </c>
      <c r="X63">
        <v>68</v>
      </c>
      <c r="Y63">
        <v>3</v>
      </c>
      <c r="Z63" t="s">
        <v>45</v>
      </c>
      <c r="AA63" s="1">
        <v>45249</v>
      </c>
    </row>
    <row r="64" spans="1:27" x14ac:dyDescent="0.35">
      <c r="A64" t="s">
        <v>129</v>
      </c>
      <c r="B64" t="s">
        <v>55</v>
      </c>
      <c r="C64" s="1">
        <v>36541</v>
      </c>
      <c r="D64" s="1">
        <v>43880</v>
      </c>
      <c r="E64">
        <v>14</v>
      </c>
      <c r="F64" t="s">
        <v>130</v>
      </c>
      <c r="G64">
        <v>5</v>
      </c>
      <c r="H64" t="s">
        <v>44</v>
      </c>
      <c r="I64" s="1"/>
      <c r="J64">
        <v>1</v>
      </c>
      <c r="K64" t="s">
        <v>42</v>
      </c>
      <c r="L64" t="s">
        <v>11</v>
      </c>
      <c r="M64" s="3">
        <v>0</v>
      </c>
      <c r="N64" t="s">
        <v>28</v>
      </c>
      <c r="O64" t="s">
        <v>13</v>
      </c>
      <c r="P64">
        <v>0</v>
      </c>
      <c r="Q64" t="s">
        <v>29</v>
      </c>
      <c r="R64" t="s">
        <v>131</v>
      </c>
      <c r="S64" t="s">
        <v>44</v>
      </c>
      <c r="X64">
        <v>524</v>
      </c>
      <c r="Y64">
        <v>1</v>
      </c>
      <c r="Z64" t="s">
        <v>33</v>
      </c>
      <c r="AA64" s="1">
        <v>45250</v>
      </c>
    </row>
    <row r="65" spans="1:27" x14ac:dyDescent="0.35">
      <c r="A65" t="s">
        <v>132</v>
      </c>
      <c r="B65" t="s">
        <v>55</v>
      </c>
      <c r="C65" s="1">
        <v>36908</v>
      </c>
      <c r="D65" s="1">
        <v>43881</v>
      </c>
      <c r="E65">
        <v>14</v>
      </c>
      <c r="F65" t="s">
        <v>130</v>
      </c>
      <c r="G65">
        <v>4</v>
      </c>
      <c r="H65" t="s">
        <v>35</v>
      </c>
      <c r="I65" s="1">
        <v>41904</v>
      </c>
      <c r="J65">
        <v>4</v>
      </c>
      <c r="K65" t="s">
        <v>36</v>
      </c>
      <c r="L65" t="s">
        <v>11</v>
      </c>
      <c r="M65" s="3">
        <v>0.6</v>
      </c>
      <c r="N65" t="s">
        <v>28</v>
      </c>
      <c r="O65" t="s">
        <v>13</v>
      </c>
      <c r="P65">
        <v>0.55000000000000004</v>
      </c>
      <c r="Q65" t="s">
        <v>29</v>
      </c>
      <c r="R65" t="s">
        <v>138</v>
      </c>
      <c r="S65" t="s">
        <v>38</v>
      </c>
      <c r="T65" t="s">
        <v>136</v>
      </c>
      <c r="U65">
        <v>7</v>
      </c>
      <c r="V65">
        <v>3</v>
      </c>
      <c r="X65">
        <v>414</v>
      </c>
      <c r="Y65">
        <v>1</v>
      </c>
      <c r="Z65" t="s">
        <v>33</v>
      </c>
      <c r="AA65" s="1">
        <v>45251</v>
      </c>
    </row>
    <row r="66" spans="1:27" x14ac:dyDescent="0.35">
      <c r="A66" t="s">
        <v>134</v>
      </c>
      <c r="B66" t="s">
        <v>55</v>
      </c>
      <c r="C66" s="1">
        <v>36901</v>
      </c>
      <c r="D66" s="1">
        <v>43882</v>
      </c>
      <c r="E66">
        <v>14</v>
      </c>
      <c r="F66" t="s">
        <v>130</v>
      </c>
      <c r="G66">
        <v>5</v>
      </c>
      <c r="H66" t="s">
        <v>44</v>
      </c>
      <c r="I66" s="1"/>
      <c r="J66">
        <v>5</v>
      </c>
      <c r="K66" t="s">
        <v>60</v>
      </c>
      <c r="L66" t="s">
        <v>11</v>
      </c>
      <c r="M66" s="3">
        <v>0</v>
      </c>
      <c r="N66" t="s">
        <v>28</v>
      </c>
      <c r="O66" t="s">
        <v>13</v>
      </c>
      <c r="P66">
        <v>0</v>
      </c>
      <c r="Q66" t="s">
        <v>29</v>
      </c>
      <c r="R66" t="s">
        <v>139</v>
      </c>
      <c r="S66" t="s">
        <v>44</v>
      </c>
      <c r="X66">
        <v>328</v>
      </c>
      <c r="Y66">
        <v>2</v>
      </c>
      <c r="Z66" t="s">
        <v>59</v>
      </c>
      <c r="AA66" s="1">
        <v>45252</v>
      </c>
    </row>
    <row r="67" spans="1:27" x14ac:dyDescent="0.35">
      <c r="A67" t="s">
        <v>128</v>
      </c>
      <c r="B67" t="s">
        <v>55</v>
      </c>
      <c r="C67" s="1">
        <v>36387</v>
      </c>
      <c r="D67" s="1">
        <v>43883</v>
      </c>
      <c r="E67">
        <v>14</v>
      </c>
      <c r="F67" t="s">
        <v>130</v>
      </c>
      <c r="G67">
        <v>4</v>
      </c>
      <c r="H67" t="s">
        <v>35</v>
      </c>
      <c r="I67" s="1"/>
      <c r="J67">
        <v>5</v>
      </c>
      <c r="K67" t="s">
        <v>60</v>
      </c>
      <c r="L67" t="s">
        <v>11</v>
      </c>
      <c r="M67" s="3">
        <v>0.49</v>
      </c>
      <c r="N67" t="s">
        <v>28</v>
      </c>
      <c r="O67" t="s">
        <v>13</v>
      </c>
      <c r="P67">
        <v>0.52</v>
      </c>
      <c r="Q67" t="s">
        <v>29</v>
      </c>
      <c r="R67" t="s">
        <v>140</v>
      </c>
      <c r="S67" t="s">
        <v>38</v>
      </c>
      <c r="T67" t="s">
        <v>136</v>
      </c>
      <c r="U67">
        <v>7</v>
      </c>
      <c r="V67">
        <v>3</v>
      </c>
      <c r="X67">
        <v>350</v>
      </c>
      <c r="Y67">
        <v>2</v>
      </c>
      <c r="Z67" t="s">
        <v>59</v>
      </c>
      <c r="AA67" s="1">
        <v>45253</v>
      </c>
    </row>
    <row r="68" spans="1:27" x14ac:dyDescent="0.35">
      <c r="A68" t="s">
        <v>129</v>
      </c>
      <c r="B68" t="s">
        <v>55</v>
      </c>
      <c r="C68" s="1">
        <v>37061</v>
      </c>
      <c r="D68" s="1">
        <v>43884</v>
      </c>
      <c r="E68">
        <v>14</v>
      </c>
      <c r="F68" t="s">
        <v>130</v>
      </c>
      <c r="G68">
        <v>1</v>
      </c>
      <c r="H68" t="s">
        <v>69</v>
      </c>
      <c r="I68" s="1">
        <v>40708</v>
      </c>
      <c r="J68">
        <v>2</v>
      </c>
      <c r="K68" t="s">
        <v>48</v>
      </c>
      <c r="L68" t="s">
        <v>11</v>
      </c>
      <c r="M68" s="3">
        <v>0.21</v>
      </c>
      <c r="N68" t="s">
        <v>28</v>
      </c>
      <c r="O68" t="s">
        <v>13</v>
      </c>
      <c r="P68">
        <v>0.65</v>
      </c>
      <c r="Q68" t="s">
        <v>29</v>
      </c>
      <c r="R68" t="s">
        <v>141</v>
      </c>
      <c r="S68" t="s">
        <v>71</v>
      </c>
      <c r="T68" t="s">
        <v>123</v>
      </c>
      <c r="U68">
        <v>3</v>
      </c>
      <c r="V68">
        <v>1</v>
      </c>
      <c r="X68">
        <v>1</v>
      </c>
      <c r="Y68">
        <v>1</v>
      </c>
      <c r="Z68" t="s">
        <v>33</v>
      </c>
      <c r="AA68" s="1">
        <v>45254</v>
      </c>
    </row>
    <row r="69" spans="1:27" x14ac:dyDescent="0.35">
      <c r="A69" t="s">
        <v>132</v>
      </c>
      <c r="B69" t="s">
        <v>55</v>
      </c>
      <c r="C69" s="1">
        <v>36766</v>
      </c>
      <c r="D69" s="1">
        <v>43885</v>
      </c>
      <c r="E69">
        <v>14</v>
      </c>
      <c r="F69" t="s">
        <v>130</v>
      </c>
      <c r="G69">
        <v>2</v>
      </c>
      <c r="H69" t="s">
        <v>41</v>
      </c>
      <c r="I69" s="1">
        <v>42955</v>
      </c>
      <c r="J69">
        <v>4</v>
      </c>
      <c r="K69" t="s">
        <v>36</v>
      </c>
      <c r="L69" t="s">
        <v>11</v>
      </c>
      <c r="M69" s="3">
        <v>0</v>
      </c>
      <c r="N69" t="s">
        <v>28</v>
      </c>
      <c r="O69" t="s">
        <v>13</v>
      </c>
      <c r="P69">
        <v>0</v>
      </c>
      <c r="Q69" t="s">
        <v>29</v>
      </c>
      <c r="R69" t="s">
        <v>142</v>
      </c>
      <c r="S69" t="s">
        <v>44</v>
      </c>
      <c r="X69">
        <v>0</v>
      </c>
      <c r="Y69">
        <v>1</v>
      </c>
      <c r="Z69" t="s">
        <v>33</v>
      </c>
      <c r="AA69" s="1">
        <v>45255</v>
      </c>
    </row>
    <row r="70" spans="1:27" x14ac:dyDescent="0.35">
      <c r="A70" t="s">
        <v>134</v>
      </c>
      <c r="B70" t="s">
        <v>55</v>
      </c>
      <c r="C70" s="1">
        <v>36836</v>
      </c>
      <c r="D70" s="1">
        <v>43886</v>
      </c>
      <c r="E70">
        <v>14</v>
      </c>
      <c r="F70" t="s">
        <v>130</v>
      </c>
      <c r="G70">
        <v>3</v>
      </c>
      <c r="H70" t="s">
        <v>26</v>
      </c>
      <c r="I70" s="1"/>
      <c r="J70">
        <v>5</v>
      </c>
      <c r="K70" t="s">
        <v>60</v>
      </c>
      <c r="L70" t="s">
        <v>11</v>
      </c>
      <c r="M70" s="3">
        <v>0.4</v>
      </c>
      <c r="N70" t="s">
        <v>28</v>
      </c>
      <c r="O70" t="s">
        <v>13</v>
      </c>
      <c r="P70">
        <v>0.63</v>
      </c>
      <c r="Q70" t="s">
        <v>29</v>
      </c>
      <c r="R70" t="s">
        <v>143</v>
      </c>
      <c r="S70" t="s">
        <v>31</v>
      </c>
      <c r="T70" t="s">
        <v>32</v>
      </c>
      <c r="U70">
        <v>6</v>
      </c>
      <c r="V70">
        <v>2</v>
      </c>
      <c r="X70">
        <v>48</v>
      </c>
      <c r="Y70">
        <v>3</v>
      </c>
      <c r="Z70" t="s">
        <v>45</v>
      </c>
      <c r="AA70" s="1">
        <v>45256</v>
      </c>
    </row>
    <row r="71" spans="1:27" x14ac:dyDescent="0.35">
      <c r="A71" t="s">
        <v>128</v>
      </c>
      <c r="B71" t="s">
        <v>55</v>
      </c>
      <c r="C71" s="1">
        <v>36621</v>
      </c>
      <c r="D71" s="1">
        <v>43887</v>
      </c>
      <c r="E71">
        <v>14</v>
      </c>
      <c r="F71" t="s">
        <v>130</v>
      </c>
      <c r="G71">
        <v>3</v>
      </c>
      <c r="H71" t="s">
        <v>26</v>
      </c>
      <c r="I71" s="1">
        <v>43049</v>
      </c>
      <c r="J71">
        <v>3</v>
      </c>
      <c r="K71" t="s">
        <v>27</v>
      </c>
      <c r="L71" t="s">
        <v>11</v>
      </c>
      <c r="M71" s="3">
        <v>0.31</v>
      </c>
      <c r="N71" t="s">
        <v>28</v>
      </c>
      <c r="O71" t="s">
        <v>13</v>
      </c>
      <c r="P71">
        <v>0.27</v>
      </c>
      <c r="Q71" t="s">
        <v>29</v>
      </c>
      <c r="R71" t="s">
        <v>144</v>
      </c>
      <c r="S71" t="s">
        <v>31</v>
      </c>
      <c r="T71" t="s">
        <v>32</v>
      </c>
      <c r="U71">
        <v>6</v>
      </c>
      <c r="V71">
        <v>2</v>
      </c>
      <c r="X71">
        <v>79</v>
      </c>
      <c r="Y71">
        <v>1</v>
      </c>
      <c r="Z71" t="s">
        <v>33</v>
      </c>
      <c r="AA71" s="1">
        <v>45257</v>
      </c>
    </row>
    <row r="72" spans="1:27" x14ac:dyDescent="0.35">
      <c r="A72" t="s">
        <v>129</v>
      </c>
      <c r="B72" t="s">
        <v>55</v>
      </c>
      <c r="C72" s="1">
        <v>36492</v>
      </c>
      <c r="D72" s="1">
        <v>43888</v>
      </c>
      <c r="E72">
        <v>14</v>
      </c>
      <c r="F72" t="s">
        <v>130</v>
      </c>
      <c r="G72">
        <v>5</v>
      </c>
      <c r="H72" t="s">
        <v>44</v>
      </c>
      <c r="I72" s="1">
        <v>40590</v>
      </c>
      <c r="J72">
        <v>5</v>
      </c>
      <c r="K72" t="s">
        <v>60</v>
      </c>
      <c r="L72" t="s">
        <v>11</v>
      </c>
      <c r="M72" s="3">
        <v>0</v>
      </c>
      <c r="N72" t="s">
        <v>28</v>
      </c>
      <c r="O72" t="s">
        <v>13</v>
      </c>
      <c r="P72">
        <v>0</v>
      </c>
      <c r="Q72" t="s">
        <v>29</v>
      </c>
      <c r="R72" t="s">
        <v>139</v>
      </c>
      <c r="S72" t="s">
        <v>44</v>
      </c>
      <c r="X72">
        <v>558</v>
      </c>
      <c r="Y72">
        <v>1</v>
      </c>
      <c r="Z72" t="s">
        <v>33</v>
      </c>
      <c r="AA72" s="1">
        <v>45258</v>
      </c>
    </row>
    <row r="73" spans="1:27" x14ac:dyDescent="0.35">
      <c r="A73" t="s">
        <v>132</v>
      </c>
      <c r="B73" t="s">
        <v>55</v>
      </c>
      <c r="C73" s="1">
        <v>36229</v>
      </c>
      <c r="D73" s="1">
        <v>43889</v>
      </c>
      <c r="E73">
        <v>14</v>
      </c>
      <c r="F73" t="s">
        <v>130</v>
      </c>
      <c r="G73">
        <v>2</v>
      </c>
      <c r="H73" t="s">
        <v>41</v>
      </c>
      <c r="I73" s="1"/>
      <c r="J73">
        <v>1</v>
      </c>
      <c r="K73" t="s">
        <v>42</v>
      </c>
      <c r="L73" t="s">
        <v>11</v>
      </c>
      <c r="M73" s="3">
        <v>0</v>
      </c>
      <c r="N73" t="s">
        <v>28</v>
      </c>
      <c r="O73" t="s">
        <v>13</v>
      </c>
      <c r="P73">
        <v>0</v>
      </c>
      <c r="Q73" t="s">
        <v>29</v>
      </c>
      <c r="R73" t="s">
        <v>131</v>
      </c>
      <c r="S73" t="s">
        <v>44</v>
      </c>
      <c r="X73">
        <v>0</v>
      </c>
      <c r="Y73">
        <v>3</v>
      </c>
      <c r="Z73" t="s">
        <v>45</v>
      </c>
      <c r="AA73" s="1">
        <v>45259</v>
      </c>
    </row>
    <row r="74" spans="1:27" x14ac:dyDescent="0.35">
      <c r="A74" t="s">
        <v>134</v>
      </c>
      <c r="B74" t="s">
        <v>55</v>
      </c>
      <c r="C74" s="1">
        <v>36837</v>
      </c>
      <c r="D74" s="1">
        <v>43890</v>
      </c>
      <c r="E74">
        <v>14</v>
      </c>
      <c r="F74" t="s">
        <v>130</v>
      </c>
      <c r="G74">
        <v>3</v>
      </c>
      <c r="H74" t="s">
        <v>26</v>
      </c>
      <c r="I74" s="1"/>
      <c r="J74">
        <v>2</v>
      </c>
      <c r="K74" t="s">
        <v>48</v>
      </c>
      <c r="L74" t="s">
        <v>11</v>
      </c>
      <c r="M74" s="3">
        <v>0.36</v>
      </c>
      <c r="N74" t="s">
        <v>28</v>
      </c>
      <c r="O74" t="s">
        <v>13</v>
      </c>
      <c r="P74">
        <v>0.42</v>
      </c>
      <c r="Q74" t="s">
        <v>29</v>
      </c>
      <c r="R74" t="s">
        <v>145</v>
      </c>
      <c r="S74" t="s">
        <v>31</v>
      </c>
      <c r="T74" t="s">
        <v>32</v>
      </c>
      <c r="U74">
        <v>6</v>
      </c>
      <c r="V74">
        <v>2</v>
      </c>
      <c r="X74">
        <v>60</v>
      </c>
      <c r="Y74">
        <v>3</v>
      </c>
      <c r="Z74" t="s">
        <v>45</v>
      </c>
      <c r="AA74" s="1">
        <v>45260</v>
      </c>
    </row>
    <row r="75" spans="1:27" x14ac:dyDescent="0.35">
      <c r="A75" t="s">
        <v>128</v>
      </c>
      <c r="B75" t="s">
        <v>55</v>
      </c>
      <c r="C75" s="1">
        <v>36642</v>
      </c>
      <c r="D75" s="1">
        <v>43891</v>
      </c>
      <c r="E75">
        <v>14</v>
      </c>
      <c r="F75" t="s">
        <v>130</v>
      </c>
      <c r="G75">
        <v>2</v>
      </c>
      <c r="H75" t="s">
        <v>41</v>
      </c>
      <c r="I75" s="1">
        <v>40415</v>
      </c>
      <c r="J75">
        <v>5</v>
      </c>
      <c r="K75" t="s">
        <v>60</v>
      </c>
      <c r="L75" t="s">
        <v>11</v>
      </c>
      <c r="M75" s="3">
        <v>0</v>
      </c>
      <c r="N75" t="s">
        <v>28</v>
      </c>
      <c r="O75" t="s">
        <v>13</v>
      </c>
      <c r="P75">
        <v>0</v>
      </c>
      <c r="Q75" t="s">
        <v>29</v>
      </c>
      <c r="R75" t="s">
        <v>139</v>
      </c>
      <c r="S75" t="s">
        <v>44</v>
      </c>
      <c r="X75">
        <v>0</v>
      </c>
      <c r="Y75">
        <v>3</v>
      </c>
      <c r="Z75" t="s">
        <v>45</v>
      </c>
      <c r="AA75" s="1">
        <v>45261</v>
      </c>
    </row>
    <row r="76" spans="1:27" x14ac:dyDescent="0.35">
      <c r="A76" t="s">
        <v>129</v>
      </c>
      <c r="B76" t="s">
        <v>55</v>
      </c>
      <c r="C76" s="1">
        <v>36387</v>
      </c>
      <c r="D76" s="1">
        <v>43892</v>
      </c>
      <c r="E76">
        <v>14</v>
      </c>
      <c r="F76" t="s">
        <v>130</v>
      </c>
      <c r="G76">
        <v>4</v>
      </c>
      <c r="H76" t="s">
        <v>35</v>
      </c>
      <c r="I76" s="1">
        <v>41997</v>
      </c>
      <c r="J76">
        <v>1</v>
      </c>
      <c r="K76" t="s">
        <v>42</v>
      </c>
      <c r="L76" t="s">
        <v>11</v>
      </c>
      <c r="M76" s="3">
        <v>0.47</v>
      </c>
      <c r="N76" t="s">
        <v>28</v>
      </c>
      <c r="O76" t="s">
        <v>13</v>
      </c>
      <c r="P76">
        <v>0.28999999999999998</v>
      </c>
      <c r="Q76" t="s">
        <v>29</v>
      </c>
      <c r="R76" t="s">
        <v>146</v>
      </c>
      <c r="S76" t="s">
        <v>38</v>
      </c>
      <c r="T76" t="s">
        <v>136</v>
      </c>
      <c r="U76">
        <v>7</v>
      </c>
      <c r="V76">
        <v>3</v>
      </c>
      <c r="X76">
        <v>593</v>
      </c>
      <c r="Y76">
        <v>3</v>
      </c>
      <c r="Z76" t="s">
        <v>45</v>
      </c>
      <c r="AA76" s="1">
        <v>45262</v>
      </c>
    </row>
    <row r="77" spans="1:27" x14ac:dyDescent="0.35">
      <c r="A77" t="s">
        <v>147</v>
      </c>
      <c r="B77" t="s">
        <v>55</v>
      </c>
      <c r="C77" s="1">
        <v>36399</v>
      </c>
      <c r="D77" s="1">
        <v>43893</v>
      </c>
      <c r="E77">
        <v>14</v>
      </c>
      <c r="F77" t="s">
        <v>130</v>
      </c>
      <c r="G77">
        <v>1</v>
      </c>
      <c r="H77" t="s">
        <v>69</v>
      </c>
      <c r="I77" s="1">
        <v>43069</v>
      </c>
      <c r="J77">
        <v>3</v>
      </c>
      <c r="K77" t="s">
        <v>27</v>
      </c>
      <c r="L77" t="s">
        <v>11</v>
      </c>
      <c r="M77" s="3">
        <v>0.21</v>
      </c>
      <c r="N77" t="s">
        <v>28</v>
      </c>
      <c r="O77" t="s">
        <v>13</v>
      </c>
      <c r="P77">
        <v>0.6</v>
      </c>
      <c r="Q77" t="s">
        <v>29</v>
      </c>
      <c r="R77" t="s">
        <v>148</v>
      </c>
      <c r="S77" t="s">
        <v>71</v>
      </c>
      <c r="T77" t="s">
        <v>149</v>
      </c>
      <c r="U77">
        <v>3</v>
      </c>
      <c r="V77">
        <v>1</v>
      </c>
      <c r="X77">
        <v>3</v>
      </c>
      <c r="Y77">
        <v>1</v>
      </c>
      <c r="Z77" t="s">
        <v>33</v>
      </c>
      <c r="AA77" s="1">
        <v>45263</v>
      </c>
    </row>
    <row r="78" spans="1:27" x14ac:dyDescent="0.35">
      <c r="A78" t="s">
        <v>150</v>
      </c>
      <c r="B78" t="s">
        <v>24</v>
      </c>
      <c r="C78" s="1">
        <v>36535</v>
      </c>
      <c r="D78" s="1">
        <v>43894</v>
      </c>
      <c r="E78">
        <v>4</v>
      </c>
      <c r="F78" t="s">
        <v>151</v>
      </c>
      <c r="G78">
        <v>1</v>
      </c>
      <c r="H78" t="s">
        <v>69</v>
      </c>
      <c r="I78" s="1">
        <v>41660</v>
      </c>
      <c r="J78">
        <v>4</v>
      </c>
      <c r="K78" t="s">
        <v>36</v>
      </c>
      <c r="L78" t="s">
        <v>11</v>
      </c>
      <c r="M78" s="3">
        <v>0.14000000000000001</v>
      </c>
      <c r="N78" t="s">
        <v>28</v>
      </c>
      <c r="O78" t="s">
        <v>13</v>
      </c>
      <c r="P78">
        <v>0.61</v>
      </c>
      <c r="Q78" t="s">
        <v>29</v>
      </c>
      <c r="R78" t="s">
        <v>152</v>
      </c>
      <c r="S78" t="s">
        <v>71</v>
      </c>
      <c r="T78" t="s">
        <v>153</v>
      </c>
      <c r="U78">
        <v>3</v>
      </c>
      <c r="V78">
        <v>1</v>
      </c>
      <c r="X78">
        <v>1</v>
      </c>
      <c r="Y78">
        <v>2</v>
      </c>
      <c r="Z78" t="s">
        <v>59</v>
      </c>
      <c r="AA78" s="1">
        <v>45264</v>
      </c>
    </row>
    <row r="79" spans="1:27" x14ac:dyDescent="0.35">
      <c r="A79" t="s">
        <v>154</v>
      </c>
      <c r="B79" t="s">
        <v>24</v>
      </c>
      <c r="C79" s="1">
        <v>36380</v>
      </c>
      <c r="D79" s="1">
        <v>43895</v>
      </c>
      <c r="E79">
        <v>4</v>
      </c>
      <c r="F79" t="s">
        <v>151</v>
      </c>
      <c r="G79">
        <v>3</v>
      </c>
      <c r="H79" t="s">
        <v>26</v>
      </c>
      <c r="I79" s="1">
        <v>39398</v>
      </c>
      <c r="J79">
        <v>5</v>
      </c>
      <c r="K79" t="s">
        <v>60</v>
      </c>
      <c r="L79" t="s">
        <v>11</v>
      </c>
      <c r="M79" s="3">
        <v>0.28000000000000003</v>
      </c>
      <c r="N79" t="s">
        <v>28</v>
      </c>
      <c r="O79" t="s">
        <v>13</v>
      </c>
      <c r="P79">
        <v>0.54</v>
      </c>
      <c r="Q79" t="s">
        <v>29</v>
      </c>
      <c r="R79" t="s">
        <v>155</v>
      </c>
      <c r="S79" t="s">
        <v>31</v>
      </c>
      <c r="T79" t="s">
        <v>32</v>
      </c>
      <c r="U79">
        <v>6</v>
      </c>
      <c r="V79">
        <v>2</v>
      </c>
      <c r="X79">
        <v>39</v>
      </c>
      <c r="Y79">
        <v>3</v>
      </c>
      <c r="Z79" t="s">
        <v>45</v>
      </c>
      <c r="AA79" s="1">
        <v>45265</v>
      </c>
    </row>
    <row r="80" spans="1:27" x14ac:dyDescent="0.35">
      <c r="A80" t="s">
        <v>156</v>
      </c>
      <c r="B80" t="s">
        <v>47</v>
      </c>
      <c r="C80" s="1">
        <v>36191</v>
      </c>
      <c r="D80" s="1">
        <v>43896</v>
      </c>
      <c r="E80">
        <v>4</v>
      </c>
      <c r="F80" t="s">
        <v>151</v>
      </c>
      <c r="G80">
        <v>5</v>
      </c>
      <c r="H80" t="s">
        <v>44</v>
      </c>
      <c r="I80" s="1"/>
      <c r="J80">
        <v>2</v>
      </c>
      <c r="K80" t="s">
        <v>48</v>
      </c>
      <c r="L80" t="s">
        <v>11</v>
      </c>
      <c r="M80" s="3">
        <v>0</v>
      </c>
      <c r="N80" t="s">
        <v>28</v>
      </c>
      <c r="O80" t="s">
        <v>13</v>
      </c>
      <c r="P80">
        <v>0</v>
      </c>
      <c r="Q80" t="s">
        <v>29</v>
      </c>
      <c r="R80" t="s">
        <v>157</v>
      </c>
      <c r="S80" t="s">
        <v>44</v>
      </c>
      <c r="X80">
        <v>357</v>
      </c>
      <c r="Y80">
        <v>1</v>
      </c>
      <c r="Z80" t="s">
        <v>33</v>
      </c>
      <c r="AA80" s="1">
        <v>45266</v>
      </c>
    </row>
    <row r="81" spans="1:27" x14ac:dyDescent="0.35">
      <c r="A81" t="s">
        <v>158</v>
      </c>
      <c r="B81" t="s">
        <v>47</v>
      </c>
      <c r="C81" s="1">
        <v>37052</v>
      </c>
      <c r="D81" s="1">
        <v>43897</v>
      </c>
      <c r="E81">
        <v>4</v>
      </c>
      <c r="F81" t="s">
        <v>151</v>
      </c>
      <c r="G81">
        <v>4</v>
      </c>
      <c r="H81" t="s">
        <v>35</v>
      </c>
      <c r="I81" s="1">
        <v>43041</v>
      </c>
      <c r="J81">
        <v>4</v>
      </c>
      <c r="K81" t="s">
        <v>36</v>
      </c>
      <c r="L81" t="s">
        <v>11</v>
      </c>
      <c r="M81" s="3">
        <v>0.56000000000000005</v>
      </c>
      <c r="N81" t="s">
        <v>28</v>
      </c>
      <c r="O81" t="s">
        <v>13</v>
      </c>
      <c r="P81">
        <v>0.39</v>
      </c>
      <c r="Q81" t="s">
        <v>29</v>
      </c>
      <c r="R81" t="s">
        <v>159</v>
      </c>
      <c r="S81" t="s">
        <v>38</v>
      </c>
      <c r="T81" t="s">
        <v>160</v>
      </c>
      <c r="U81">
        <v>7</v>
      </c>
      <c r="V81">
        <v>3</v>
      </c>
      <c r="X81">
        <v>459</v>
      </c>
      <c r="Y81">
        <v>1</v>
      </c>
      <c r="Z81" t="s">
        <v>33</v>
      </c>
      <c r="AA81" s="1">
        <v>45267</v>
      </c>
    </row>
    <row r="82" spans="1:27" x14ac:dyDescent="0.35">
      <c r="A82" t="s">
        <v>161</v>
      </c>
      <c r="B82" t="s">
        <v>55</v>
      </c>
      <c r="C82" s="1">
        <v>36640</v>
      </c>
      <c r="D82" s="1">
        <v>43898</v>
      </c>
      <c r="E82">
        <v>4</v>
      </c>
      <c r="F82" t="s">
        <v>151</v>
      </c>
      <c r="G82">
        <v>3</v>
      </c>
      <c r="H82" t="s">
        <v>26</v>
      </c>
      <c r="I82" s="1">
        <v>42657</v>
      </c>
      <c r="J82">
        <v>3</v>
      </c>
      <c r="K82" t="s">
        <v>27</v>
      </c>
      <c r="L82" t="s">
        <v>11</v>
      </c>
      <c r="M82" s="3">
        <v>0.4</v>
      </c>
      <c r="N82" t="s">
        <v>28</v>
      </c>
      <c r="O82" t="s">
        <v>13</v>
      </c>
      <c r="P82">
        <v>0.32</v>
      </c>
      <c r="Q82" t="s">
        <v>29</v>
      </c>
      <c r="R82" t="s">
        <v>162</v>
      </c>
      <c r="S82" t="s">
        <v>31</v>
      </c>
      <c r="T82" t="s">
        <v>32</v>
      </c>
      <c r="U82">
        <v>6</v>
      </c>
      <c r="V82">
        <v>2</v>
      </c>
      <c r="X82">
        <v>48</v>
      </c>
      <c r="Y82">
        <v>1</v>
      </c>
      <c r="Z82" t="s">
        <v>33</v>
      </c>
      <c r="AA82" s="1">
        <v>45268</v>
      </c>
    </row>
    <row r="83" spans="1:27" x14ac:dyDescent="0.35">
      <c r="A83" t="s">
        <v>163</v>
      </c>
      <c r="B83" t="s">
        <v>55</v>
      </c>
      <c r="C83" s="1">
        <v>36148</v>
      </c>
      <c r="D83" s="1">
        <v>43899</v>
      </c>
      <c r="E83">
        <v>4</v>
      </c>
      <c r="F83" t="s">
        <v>151</v>
      </c>
      <c r="G83">
        <v>5</v>
      </c>
      <c r="H83" t="s">
        <v>44</v>
      </c>
      <c r="I83" s="1">
        <v>42003</v>
      </c>
      <c r="J83">
        <v>3</v>
      </c>
      <c r="K83" t="s">
        <v>27</v>
      </c>
      <c r="L83" t="s">
        <v>11</v>
      </c>
      <c r="M83" s="3">
        <v>0</v>
      </c>
      <c r="N83" t="s">
        <v>28</v>
      </c>
      <c r="O83" t="s">
        <v>13</v>
      </c>
      <c r="P83">
        <v>0</v>
      </c>
      <c r="Q83" t="s">
        <v>29</v>
      </c>
      <c r="R83" t="s">
        <v>164</v>
      </c>
      <c r="S83" t="s">
        <v>44</v>
      </c>
      <c r="X83">
        <v>279</v>
      </c>
      <c r="Y83">
        <v>2</v>
      </c>
      <c r="Z83" t="s">
        <v>59</v>
      </c>
      <c r="AA83" s="1">
        <v>45269</v>
      </c>
    </row>
    <row r="84" spans="1:27" x14ac:dyDescent="0.35">
      <c r="A84" t="s">
        <v>150</v>
      </c>
      <c r="B84" t="s">
        <v>24</v>
      </c>
      <c r="C84" s="1">
        <v>36381</v>
      </c>
      <c r="D84" s="1">
        <v>43900</v>
      </c>
      <c r="E84">
        <v>4</v>
      </c>
      <c r="F84" t="s">
        <v>151</v>
      </c>
      <c r="G84">
        <v>2</v>
      </c>
      <c r="H84" t="s">
        <v>41</v>
      </c>
      <c r="I84" s="1">
        <v>41124</v>
      </c>
      <c r="J84">
        <v>1</v>
      </c>
      <c r="K84" t="s">
        <v>42</v>
      </c>
      <c r="L84" t="s">
        <v>11</v>
      </c>
      <c r="M84" s="3">
        <v>0</v>
      </c>
      <c r="N84" t="s">
        <v>28</v>
      </c>
      <c r="O84" t="s">
        <v>13</v>
      </c>
      <c r="P84">
        <v>0</v>
      </c>
      <c r="Q84" t="s">
        <v>29</v>
      </c>
      <c r="R84" t="s">
        <v>165</v>
      </c>
      <c r="S84" t="s">
        <v>44</v>
      </c>
      <c r="X84">
        <v>0</v>
      </c>
      <c r="Y84">
        <v>2</v>
      </c>
      <c r="Z84" t="s">
        <v>59</v>
      </c>
      <c r="AA84" s="1">
        <v>45270</v>
      </c>
    </row>
    <row r="85" spans="1:27" x14ac:dyDescent="0.35">
      <c r="A85" t="s">
        <v>154</v>
      </c>
      <c r="B85" t="s">
        <v>24</v>
      </c>
      <c r="C85" s="1">
        <v>36487</v>
      </c>
      <c r="D85" s="1">
        <v>43901</v>
      </c>
      <c r="E85">
        <v>4</v>
      </c>
      <c r="F85" t="s">
        <v>151</v>
      </c>
      <c r="G85">
        <v>4</v>
      </c>
      <c r="H85" t="s">
        <v>35</v>
      </c>
      <c r="I85" s="1">
        <v>41831</v>
      </c>
      <c r="J85">
        <v>3</v>
      </c>
      <c r="K85" t="s">
        <v>27</v>
      </c>
      <c r="L85" t="s">
        <v>11</v>
      </c>
      <c r="M85" s="3">
        <v>0.53</v>
      </c>
      <c r="N85" t="s">
        <v>28</v>
      </c>
      <c r="O85" t="s">
        <v>13</v>
      </c>
      <c r="P85">
        <v>0.53</v>
      </c>
      <c r="Q85" t="s">
        <v>29</v>
      </c>
      <c r="R85" t="s">
        <v>166</v>
      </c>
      <c r="S85" t="s">
        <v>38</v>
      </c>
      <c r="T85" t="s">
        <v>160</v>
      </c>
      <c r="U85">
        <v>7</v>
      </c>
      <c r="V85">
        <v>3</v>
      </c>
      <c r="X85">
        <v>435</v>
      </c>
      <c r="Y85">
        <v>3</v>
      </c>
      <c r="Z85" t="s">
        <v>45</v>
      </c>
      <c r="AA85" s="1">
        <v>45271</v>
      </c>
    </row>
    <row r="86" spans="1:27" x14ac:dyDescent="0.35">
      <c r="A86" t="s">
        <v>156</v>
      </c>
      <c r="B86" t="s">
        <v>47</v>
      </c>
      <c r="C86" s="1">
        <v>36781</v>
      </c>
      <c r="D86" s="1">
        <v>43902</v>
      </c>
      <c r="E86">
        <v>4</v>
      </c>
      <c r="F86" t="s">
        <v>151</v>
      </c>
      <c r="G86">
        <v>3</v>
      </c>
      <c r="H86" t="s">
        <v>26</v>
      </c>
      <c r="I86" s="1">
        <v>41032</v>
      </c>
      <c r="J86">
        <v>3</v>
      </c>
      <c r="K86" t="s">
        <v>27</v>
      </c>
      <c r="L86" t="s">
        <v>11</v>
      </c>
      <c r="M86" s="3">
        <v>0.28000000000000003</v>
      </c>
      <c r="N86" t="s">
        <v>28</v>
      </c>
      <c r="O86" t="s">
        <v>13</v>
      </c>
      <c r="P86">
        <v>0.36</v>
      </c>
      <c r="Q86" t="s">
        <v>29</v>
      </c>
      <c r="R86" t="s">
        <v>167</v>
      </c>
      <c r="S86" t="s">
        <v>31</v>
      </c>
      <c r="T86" t="s">
        <v>32</v>
      </c>
      <c r="U86">
        <v>6</v>
      </c>
      <c r="V86">
        <v>2</v>
      </c>
      <c r="X86">
        <v>31</v>
      </c>
      <c r="Y86">
        <v>2</v>
      </c>
      <c r="Z86" t="s">
        <v>59</v>
      </c>
      <c r="AA86" s="1">
        <v>45272</v>
      </c>
    </row>
    <row r="87" spans="1:27" x14ac:dyDescent="0.35">
      <c r="A87" t="s">
        <v>158</v>
      </c>
      <c r="B87" t="s">
        <v>47</v>
      </c>
      <c r="C87" s="1">
        <v>36960</v>
      </c>
      <c r="D87" s="1">
        <v>43903</v>
      </c>
      <c r="E87">
        <v>4</v>
      </c>
      <c r="F87" t="s">
        <v>151</v>
      </c>
      <c r="G87">
        <v>4</v>
      </c>
      <c r="H87" t="s">
        <v>35</v>
      </c>
      <c r="I87" s="1">
        <v>40374</v>
      </c>
      <c r="J87">
        <v>3</v>
      </c>
      <c r="K87" t="s">
        <v>27</v>
      </c>
      <c r="L87" t="s">
        <v>11</v>
      </c>
      <c r="M87" s="3">
        <v>0.47</v>
      </c>
      <c r="N87" t="s">
        <v>28</v>
      </c>
      <c r="O87" t="s">
        <v>13</v>
      </c>
      <c r="P87">
        <v>0.59</v>
      </c>
      <c r="Q87" t="s">
        <v>29</v>
      </c>
      <c r="R87" t="s">
        <v>168</v>
      </c>
      <c r="S87" t="s">
        <v>38</v>
      </c>
      <c r="T87" t="s">
        <v>160</v>
      </c>
      <c r="U87">
        <v>7</v>
      </c>
      <c r="V87">
        <v>3</v>
      </c>
      <c r="X87">
        <v>160</v>
      </c>
      <c r="Y87">
        <v>1</v>
      </c>
      <c r="Z87" t="s">
        <v>33</v>
      </c>
      <c r="AA87" s="1">
        <v>45273</v>
      </c>
    </row>
    <row r="88" spans="1:27" x14ac:dyDescent="0.35">
      <c r="A88" t="s">
        <v>161</v>
      </c>
      <c r="B88" t="s">
        <v>55</v>
      </c>
      <c r="C88" s="1">
        <v>36505</v>
      </c>
      <c r="D88" s="1">
        <v>43904</v>
      </c>
      <c r="E88">
        <v>4</v>
      </c>
      <c r="F88" t="s">
        <v>151</v>
      </c>
      <c r="G88">
        <v>1</v>
      </c>
      <c r="H88" t="s">
        <v>69</v>
      </c>
      <c r="I88" s="1"/>
      <c r="J88">
        <v>1</v>
      </c>
      <c r="K88" t="s">
        <v>42</v>
      </c>
      <c r="L88" t="s">
        <v>11</v>
      </c>
      <c r="M88" s="3">
        <v>0.25</v>
      </c>
      <c r="N88" t="s">
        <v>28</v>
      </c>
      <c r="O88" t="s">
        <v>13</v>
      </c>
      <c r="P88">
        <v>0.55000000000000004</v>
      </c>
      <c r="Q88" t="s">
        <v>29</v>
      </c>
      <c r="R88" t="s">
        <v>169</v>
      </c>
      <c r="S88" t="s">
        <v>71</v>
      </c>
      <c r="T88" t="s">
        <v>170</v>
      </c>
      <c r="U88">
        <v>3</v>
      </c>
      <c r="V88">
        <v>1</v>
      </c>
      <c r="X88">
        <v>3</v>
      </c>
      <c r="Y88">
        <v>3</v>
      </c>
      <c r="Z88" t="s">
        <v>45</v>
      </c>
      <c r="AA88" s="1">
        <v>45274</v>
      </c>
    </row>
    <row r="89" spans="1:27" x14ac:dyDescent="0.35">
      <c r="A89" t="s">
        <v>163</v>
      </c>
      <c r="B89" t="s">
        <v>55</v>
      </c>
      <c r="C89" s="1">
        <v>36533</v>
      </c>
      <c r="D89" s="1">
        <v>43905</v>
      </c>
      <c r="E89">
        <v>4</v>
      </c>
      <c r="F89" t="s">
        <v>151</v>
      </c>
      <c r="G89">
        <v>5</v>
      </c>
      <c r="H89" t="s">
        <v>44</v>
      </c>
      <c r="I89" s="1">
        <v>42141</v>
      </c>
      <c r="J89">
        <v>1</v>
      </c>
      <c r="K89" t="s">
        <v>42</v>
      </c>
      <c r="L89" t="s">
        <v>11</v>
      </c>
      <c r="M89" s="3">
        <v>0</v>
      </c>
      <c r="N89" t="s">
        <v>28</v>
      </c>
      <c r="O89" t="s">
        <v>13</v>
      </c>
      <c r="P89">
        <v>0</v>
      </c>
      <c r="Q89" t="s">
        <v>29</v>
      </c>
      <c r="R89" t="s">
        <v>165</v>
      </c>
      <c r="S89" t="s">
        <v>44</v>
      </c>
      <c r="X89">
        <v>279</v>
      </c>
      <c r="Y89">
        <v>2</v>
      </c>
      <c r="Z89" t="s">
        <v>59</v>
      </c>
      <c r="AA89" s="1">
        <v>45275</v>
      </c>
    </row>
    <row r="90" spans="1:27" x14ac:dyDescent="0.35">
      <c r="A90" t="s">
        <v>150</v>
      </c>
      <c r="B90" t="s">
        <v>24</v>
      </c>
      <c r="C90" s="1">
        <v>36274</v>
      </c>
      <c r="D90" s="1">
        <v>43906</v>
      </c>
      <c r="E90">
        <v>4</v>
      </c>
      <c r="F90" t="s">
        <v>151</v>
      </c>
      <c r="G90">
        <v>5</v>
      </c>
      <c r="H90" t="s">
        <v>44</v>
      </c>
      <c r="I90" s="1">
        <v>41347</v>
      </c>
      <c r="J90">
        <v>1</v>
      </c>
      <c r="K90" t="s">
        <v>42</v>
      </c>
      <c r="L90" t="s">
        <v>11</v>
      </c>
      <c r="M90" s="3">
        <v>0</v>
      </c>
      <c r="N90" t="s">
        <v>28</v>
      </c>
      <c r="O90" t="s">
        <v>13</v>
      </c>
      <c r="P90">
        <v>0</v>
      </c>
      <c r="Q90" t="s">
        <v>29</v>
      </c>
      <c r="R90" t="s">
        <v>165</v>
      </c>
      <c r="S90" t="s">
        <v>44</v>
      </c>
      <c r="X90">
        <v>110</v>
      </c>
      <c r="Y90">
        <v>1</v>
      </c>
      <c r="Z90" t="s">
        <v>33</v>
      </c>
      <c r="AA90" s="1">
        <v>45276</v>
      </c>
    </row>
    <row r="91" spans="1:27" x14ac:dyDescent="0.35">
      <c r="A91" t="s">
        <v>154</v>
      </c>
      <c r="B91" t="s">
        <v>24</v>
      </c>
      <c r="C91" s="1">
        <v>36490</v>
      </c>
      <c r="D91" s="1">
        <v>43907</v>
      </c>
      <c r="E91">
        <v>4</v>
      </c>
      <c r="F91" t="s">
        <v>151</v>
      </c>
      <c r="G91">
        <v>2</v>
      </c>
      <c r="H91" t="s">
        <v>41</v>
      </c>
      <c r="I91" s="1"/>
      <c r="J91">
        <v>2</v>
      </c>
      <c r="K91" t="s">
        <v>48</v>
      </c>
      <c r="L91" t="s">
        <v>11</v>
      </c>
      <c r="M91" s="3">
        <v>0</v>
      </c>
      <c r="N91" t="s">
        <v>28</v>
      </c>
      <c r="O91" t="s">
        <v>13</v>
      </c>
      <c r="P91">
        <v>0</v>
      </c>
      <c r="Q91" t="s">
        <v>29</v>
      </c>
      <c r="R91" t="s">
        <v>157</v>
      </c>
      <c r="S91" t="s">
        <v>44</v>
      </c>
      <c r="X91">
        <v>0</v>
      </c>
      <c r="Y91">
        <v>3</v>
      </c>
      <c r="Z91" t="s">
        <v>45</v>
      </c>
      <c r="AA91" s="1">
        <v>45277</v>
      </c>
    </row>
    <row r="92" spans="1:27" x14ac:dyDescent="0.35">
      <c r="A92" t="s">
        <v>156</v>
      </c>
      <c r="B92" t="s">
        <v>47</v>
      </c>
      <c r="C92" s="1">
        <v>36850</v>
      </c>
      <c r="D92" s="1">
        <v>43908</v>
      </c>
      <c r="E92">
        <v>4</v>
      </c>
      <c r="F92" t="s">
        <v>151</v>
      </c>
      <c r="G92">
        <v>2</v>
      </c>
      <c r="H92" t="s">
        <v>41</v>
      </c>
      <c r="I92" s="1">
        <v>40408</v>
      </c>
      <c r="J92">
        <v>3</v>
      </c>
      <c r="K92" t="s">
        <v>27</v>
      </c>
      <c r="L92" t="s">
        <v>11</v>
      </c>
      <c r="M92" s="3">
        <v>0</v>
      </c>
      <c r="N92" t="s">
        <v>28</v>
      </c>
      <c r="O92" t="s">
        <v>13</v>
      </c>
      <c r="P92">
        <v>0</v>
      </c>
      <c r="Q92" t="s">
        <v>29</v>
      </c>
      <c r="R92" t="s">
        <v>164</v>
      </c>
      <c r="S92" t="s">
        <v>44</v>
      </c>
      <c r="X92">
        <v>0</v>
      </c>
      <c r="Y92">
        <v>1</v>
      </c>
      <c r="Z92" t="s">
        <v>33</v>
      </c>
      <c r="AA92" s="1">
        <v>45278</v>
      </c>
    </row>
    <row r="93" spans="1:27" x14ac:dyDescent="0.35">
      <c r="A93" t="s">
        <v>158</v>
      </c>
      <c r="B93" t="s">
        <v>47</v>
      </c>
      <c r="C93" s="1">
        <v>37107</v>
      </c>
      <c r="D93" s="1">
        <v>43909</v>
      </c>
      <c r="E93">
        <v>4</v>
      </c>
      <c r="F93" t="s">
        <v>151</v>
      </c>
      <c r="G93">
        <v>3</v>
      </c>
      <c r="H93" t="s">
        <v>26</v>
      </c>
      <c r="I93" s="1">
        <v>39501</v>
      </c>
      <c r="J93">
        <v>5</v>
      </c>
      <c r="K93" t="s">
        <v>60</v>
      </c>
      <c r="L93" t="s">
        <v>11</v>
      </c>
      <c r="M93" s="3">
        <v>0.26</v>
      </c>
      <c r="N93" t="s">
        <v>28</v>
      </c>
      <c r="O93" t="s">
        <v>13</v>
      </c>
      <c r="P93">
        <v>0.47</v>
      </c>
      <c r="Q93" t="s">
        <v>29</v>
      </c>
      <c r="R93" t="s">
        <v>171</v>
      </c>
      <c r="S93" t="s">
        <v>31</v>
      </c>
      <c r="T93" t="s">
        <v>32</v>
      </c>
      <c r="U93">
        <v>6</v>
      </c>
      <c r="V93">
        <v>2</v>
      </c>
      <c r="X93">
        <v>79</v>
      </c>
      <c r="Y93">
        <v>3</v>
      </c>
      <c r="Z93" t="s">
        <v>45</v>
      </c>
      <c r="AA93" s="1">
        <v>45279</v>
      </c>
    </row>
    <row r="94" spans="1:27" x14ac:dyDescent="0.35">
      <c r="A94" t="s">
        <v>161</v>
      </c>
      <c r="B94" t="s">
        <v>55</v>
      </c>
      <c r="C94" s="1">
        <v>36203</v>
      </c>
      <c r="D94" s="1">
        <v>43910</v>
      </c>
      <c r="E94">
        <v>4</v>
      </c>
      <c r="F94" t="s">
        <v>151</v>
      </c>
      <c r="G94">
        <v>3</v>
      </c>
      <c r="H94" t="s">
        <v>26</v>
      </c>
      <c r="I94" s="1">
        <v>39699</v>
      </c>
      <c r="J94">
        <v>1</v>
      </c>
      <c r="K94" t="s">
        <v>42</v>
      </c>
      <c r="L94" t="s">
        <v>11</v>
      </c>
      <c r="M94" s="3">
        <v>0.38</v>
      </c>
      <c r="N94" t="s">
        <v>28</v>
      </c>
      <c r="O94" t="s">
        <v>13</v>
      </c>
      <c r="P94">
        <v>0.49</v>
      </c>
      <c r="Q94" t="s">
        <v>29</v>
      </c>
      <c r="R94" t="s">
        <v>172</v>
      </c>
      <c r="S94" t="s">
        <v>31</v>
      </c>
      <c r="T94" t="s">
        <v>64</v>
      </c>
      <c r="U94">
        <v>6</v>
      </c>
      <c r="V94">
        <v>2</v>
      </c>
      <c r="X94">
        <v>62</v>
      </c>
      <c r="Y94">
        <v>1</v>
      </c>
      <c r="Z94" t="s">
        <v>33</v>
      </c>
      <c r="AA94" s="1">
        <v>45280</v>
      </c>
    </row>
    <row r="95" spans="1:27" x14ac:dyDescent="0.35">
      <c r="A95" t="s">
        <v>163</v>
      </c>
      <c r="B95" t="s">
        <v>55</v>
      </c>
      <c r="C95" s="1">
        <v>36442</v>
      </c>
      <c r="D95" s="1">
        <v>43911</v>
      </c>
      <c r="E95">
        <v>4</v>
      </c>
      <c r="F95" t="s">
        <v>151</v>
      </c>
      <c r="G95">
        <v>4</v>
      </c>
      <c r="H95" t="s">
        <v>35</v>
      </c>
      <c r="I95" s="1"/>
      <c r="J95">
        <v>4</v>
      </c>
      <c r="K95" t="s">
        <v>36</v>
      </c>
      <c r="L95" t="s">
        <v>11</v>
      </c>
      <c r="M95" s="3">
        <v>0.6</v>
      </c>
      <c r="N95" t="s">
        <v>28</v>
      </c>
      <c r="O95" t="s">
        <v>13</v>
      </c>
      <c r="P95">
        <v>0.56000000000000005</v>
      </c>
      <c r="Q95" t="s">
        <v>29</v>
      </c>
      <c r="R95" t="s">
        <v>173</v>
      </c>
      <c r="S95" t="s">
        <v>38</v>
      </c>
      <c r="T95" t="s">
        <v>160</v>
      </c>
      <c r="U95">
        <v>7</v>
      </c>
      <c r="V95">
        <v>3</v>
      </c>
      <c r="X95">
        <v>334</v>
      </c>
      <c r="Y95">
        <v>3</v>
      </c>
      <c r="Z95" t="s">
        <v>45</v>
      </c>
      <c r="AA95" s="1">
        <v>45281</v>
      </c>
    </row>
    <row r="96" spans="1:27" x14ac:dyDescent="0.35">
      <c r="A96" t="s">
        <v>150</v>
      </c>
      <c r="B96" t="s">
        <v>24</v>
      </c>
      <c r="C96" s="1">
        <v>36833</v>
      </c>
      <c r="D96" s="1">
        <v>43912</v>
      </c>
      <c r="E96">
        <v>4</v>
      </c>
      <c r="F96" t="s">
        <v>151</v>
      </c>
      <c r="G96">
        <v>3</v>
      </c>
      <c r="H96" t="s">
        <v>26</v>
      </c>
      <c r="I96" s="1">
        <v>41436</v>
      </c>
      <c r="J96">
        <v>4</v>
      </c>
      <c r="K96" t="s">
        <v>36</v>
      </c>
      <c r="L96" t="s">
        <v>11</v>
      </c>
      <c r="M96" s="3">
        <v>0.35</v>
      </c>
      <c r="N96" t="s">
        <v>28</v>
      </c>
      <c r="O96" t="s">
        <v>13</v>
      </c>
      <c r="P96">
        <v>0.59</v>
      </c>
      <c r="Q96" t="s">
        <v>29</v>
      </c>
      <c r="R96" t="s">
        <v>174</v>
      </c>
      <c r="S96" t="s">
        <v>31</v>
      </c>
      <c r="T96" t="s">
        <v>32</v>
      </c>
      <c r="U96">
        <v>6</v>
      </c>
      <c r="V96">
        <v>2</v>
      </c>
      <c r="X96">
        <v>97</v>
      </c>
      <c r="Y96">
        <v>1</v>
      </c>
      <c r="Z96" t="s">
        <v>33</v>
      </c>
      <c r="AA96" s="1">
        <v>45282</v>
      </c>
    </row>
    <row r="97" spans="1:27" x14ac:dyDescent="0.35">
      <c r="A97" t="s">
        <v>154</v>
      </c>
      <c r="B97" t="s">
        <v>24</v>
      </c>
      <c r="C97" s="1">
        <v>36801</v>
      </c>
      <c r="D97" s="1">
        <v>43913</v>
      </c>
      <c r="E97">
        <v>4</v>
      </c>
      <c r="F97" t="s">
        <v>151</v>
      </c>
      <c r="G97">
        <v>4</v>
      </c>
      <c r="H97" t="s">
        <v>35</v>
      </c>
      <c r="I97" s="1">
        <v>42747</v>
      </c>
      <c r="J97">
        <v>3</v>
      </c>
      <c r="K97" t="s">
        <v>27</v>
      </c>
      <c r="L97" t="s">
        <v>11</v>
      </c>
      <c r="M97" s="3">
        <v>0.47</v>
      </c>
      <c r="N97" t="s">
        <v>28</v>
      </c>
      <c r="O97" t="s">
        <v>13</v>
      </c>
      <c r="P97">
        <v>0.28000000000000003</v>
      </c>
      <c r="Q97" t="s">
        <v>29</v>
      </c>
      <c r="R97" t="s">
        <v>175</v>
      </c>
      <c r="S97" t="s">
        <v>38</v>
      </c>
      <c r="T97" t="s">
        <v>160</v>
      </c>
      <c r="U97">
        <v>7</v>
      </c>
      <c r="V97">
        <v>3</v>
      </c>
      <c r="X97">
        <v>599</v>
      </c>
      <c r="Y97">
        <v>1</v>
      </c>
      <c r="Z97" t="s">
        <v>33</v>
      </c>
      <c r="AA97" s="1">
        <v>45283</v>
      </c>
    </row>
    <row r="98" spans="1:27" x14ac:dyDescent="0.35">
      <c r="A98" t="s">
        <v>176</v>
      </c>
      <c r="B98" t="s">
        <v>24</v>
      </c>
      <c r="C98" s="1">
        <v>36817</v>
      </c>
      <c r="D98" s="1">
        <v>43914</v>
      </c>
      <c r="E98">
        <v>19</v>
      </c>
      <c r="F98" t="s">
        <v>177</v>
      </c>
      <c r="G98">
        <v>2</v>
      </c>
      <c r="H98" t="s">
        <v>41</v>
      </c>
      <c r="I98" s="1">
        <v>39344</v>
      </c>
      <c r="J98">
        <v>2</v>
      </c>
      <c r="K98" t="s">
        <v>48</v>
      </c>
      <c r="L98" t="s">
        <v>11</v>
      </c>
      <c r="M98" s="3">
        <v>0</v>
      </c>
      <c r="N98" t="s">
        <v>28</v>
      </c>
      <c r="O98" t="s">
        <v>13</v>
      </c>
      <c r="P98">
        <v>0</v>
      </c>
      <c r="Q98" t="s">
        <v>29</v>
      </c>
      <c r="R98" t="s">
        <v>178</v>
      </c>
      <c r="S98" t="s">
        <v>44</v>
      </c>
      <c r="X98">
        <v>0</v>
      </c>
      <c r="Y98">
        <v>2</v>
      </c>
      <c r="Z98" t="s">
        <v>59</v>
      </c>
      <c r="AA98" s="1">
        <v>45284</v>
      </c>
    </row>
    <row r="99" spans="1:27" x14ac:dyDescent="0.35">
      <c r="A99" t="s">
        <v>179</v>
      </c>
      <c r="B99" t="s">
        <v>24</v>
      </c>
      <c r="C99" s="1">
        <v>36192</v>
      </c>
      <c r="D99" s="1">
        <v>43915</v>
      </c>
      <c r="E99">
        <v>19</v>
      </c>
      <c r="F99" t="s">
        <v>177</v>
      </c>
      <c r="G99">
        <v>5</v>
      </c>
      <c r="H99" t="s">
        <v>44</v>
      </c>
      <c r="I99" s="1"/>
      <c r="J99">
        <v>2</v>
      </c>
      <c r="K99" t="s">
        <v>48</v>
      </c>
      <c r="L99" t="s">
        <v>11</v>
      </c>
      <c r="M99" s="3">
        <v>0</v>
      </c>
      <c r="N99" t="s">
        <v>28</v>
      </c>
      <c r="O99" t="s">
        <v>13</v>
      </c>
      <c r="P99">
        <v>0</v>
      </c>
      <c r="Q99" t="s">
        <v>29</v>
      </c>
      <c r="R99" t="s">
        <v>178</v>
      </c>
      <c r="S99" t="s">
        <v>44</v>
      </c>
      <c r="X99">
        <v>423</v>
      </c>
      <c r="Y99">
        <v>3</v>
      </c>
      <c r="Z99" t="s">
        <v>45</v>
      </c>
      <c r="AA99" s="1">
        <v>45285</v>
      </c>
    </row>
    <row r="100" spans="1:27" x14ac:dyDescent="0.35">
      <c r="A100" t="s">
        <v>180</v>
      </c>
      <c r="B100" t="s">
        <v>47</v>
      </c>
      <c r="C100" s="1">
        <v>37008</v>
      </c>
      <c r="D100" s="1">
        <v>43916</v>
      </c>
      <c r="E100">
        <v>19</v>
      </c>
      <c r="F100" t="s">
        <v>177</v>
      </c>
      <c r="G100">
        <v>4</v>
      </c>
      <c r="H100" t="s">
        <v>35</v>
      </c>
      <c r="I100" s="1">
        <v>40789</v>
      </c>
      <c r="J100">
        <v>4</v>
      </c>
      <c r="K100" t="s">
        <v>36</v>
      </c>
      <c r="L100" t="s">
        <v>11</v>
      </c>
      <c r="M100" s="3">
        <v>0.51</v>
      </c>
      <c r="N100" t="s">
        <v>28</v>
      </c>
      <c r="O100" t="s">
        <v>13</v>
      </c>
      <c r="P100">
        <v>0.5</v>
      </c>
      <c r="Q100" t="s">
        <v>29</v>
      </c>
      <c r="R100" t="s">
        <v>181</v>
      </c>
      <c r="S100" t="s">
        <v>38</v>
      </c>
      <c r="T100" t="s">
        <v>182</v>
      </c>
      <c r="U100">
        <v>7</v>
      </c>
      <c r="V100">
        <v>3</v>
      </c>
      <c r="X100">
        <v>272</v>
      </c>
      <c r="Y100">
        <v>2</v>
      </c>
      <c r="Z100" t="s">
        <v>59</v>
      </c>
      <c r="AA100" s="1">
        <v>45286</v>
      </c>
    </row>
    <row r="101" spans="1:27" x14ac:dyDescent="0.35">
      <c r="A101" t="s">
        <v>183</v>
      </c>
      <c r="B101" t="s">
        <v>47</v>
      </c>
      <c r="C101" s="1">
        <v>36758</v>
      </c>
      <c r="D101" s="1">
        <v>43917</v>
      </c>
      <c r="E101">
        <v>19</v>
      </c>
      <c r="F101" t="s">
        <v>177</v>
      </c>
      <c r="G101">
        <v>4</v>
      </c>
      <c r="H101" t="s">
        <v>35</v>
      </c>
      <c r="I101" s="1"/>
      <c r="J101">
        <v>5</v>
      </c>
      <c r="K101" t="s">
        <v>60</v>
      </c>
      <c r="L101" t="s">
        <v>11</v>
      </c>
      <c r="M101" s="3">
        <v>0.55000000000000004</v>
      </c>
      <c r="N101" t="s">
        <v>28</v>
      </c>
      <c r="O101" t="s">
        <v>13</v>
      </c>
      <c r="P101">
        <v>0.26</v>
      </c>
      <c r="Q101" t="s">
        <v>29</v>
      </c>
      <c r="R101" t="s">
        <v>184</v>
      </c>
      <c r="S101" t="s">
        <v>38</v>
      </c>
      <c r="T101" t="s">
        <v>182</v>
      </c>
      <c r="U101">
        <v>7</v>
      </c>
      <c r="V101">
        <v>3</v>
      </c>
      <c r="X101">
        <v>552</v>
      </c>
      <c r="Y101">
        <v>2</v>
      </c>
      <c r="Z101" t="s">
        <v>59</v>
      </c>
      <c r="AA101" s="1">
        <v>45287</v>
      </c>
    </row>
    <row r="102" spans="1:27" x14ac:dyDescent="0.35">
      <c r="A102" t="s">
        <v>185</v>
      </c>
      <c r="B102" t="s">
        <v>55</v>
      </c>
      <c r="C102" s="1">
        <v>36471</v>
      </c>
      <c r="D102" s="1">
        <v>43918</v>
      </c>
      <c r="E102">
        <v>19</v>
      </c>
      <c r="F102" t="s">
        <v>177</v>
      </c>
      <c r="G102">
        <v>5</v>
      </c>
      <c r="H102" t="s">
        <v>44</v>
      </c>
      <c r="I102" s="1"/>
      <c r="J102">
        <v>4</v>
      </c>
      <c r="K102" t="s">
        <v>36</v>
      </c>
      <c r="L102" t="s">
        <v>11</v>
      </c>
      <c r="M102" s="3">
        <v>0</v>
      </c>
      <c r="N102" t="s">
        <v>28</v>
      </c>
      <c r="O102" t="s">
        <v>13</v>
      </c>
      <c r="P102">
        <v>0</v>
      </c>
      <c r="Q102" t="s">
        <v>29</v>
      </c>
      <c r="R102" t="s">
        <v>186</v>
      </c>
      <c r="S102" t="s">
        <v>44</v>
      </c>
      <c r="X102">
        <v>190</v>
      </c>
      <c r="Y102">
        <v>3</v>
      </c>
      <c r="Z102" t="s">
        <v>45</v>
      </c>
      <c r="AA102" s="1">
        <v>45288</v>
      </c>
    </row>
    <row r="103" spans="1:27" x14ac:dyDescent="0.35">
      <c r="A103" t="s">
        <v>187</v>
      </c>
      <c r="B103" t="s">
        <v>55</v>
      </c>
      <c r="C103" s="1">
        <v>37097</v>
      </c>
      <c r="D103" s="1">
        <v>43919</v>
      </c>
      <c r="E103">
        <v>19</v>
      </c>
      <c r="F103" t="s">
        <v>177</v>
      </c>
      <c r="G103">
        <v>3</v>
      </c>
      <c r="H103" t="s">
        <v>26</v>
      </c>
      <c r="I103" s="1">
        <v>40114</v>
      </c>
      <c r="J103">
        <v>4</v>
      </c>
      <c r="K103" t="s">
        <v>36</v>
      </c>
      <c r="L103" t="s">
        <v>11</v>
      </c>
      <c r="M103" s="3">
        <v>0.4</v>
      </c>
      <c r="N103" t="s">
        <v>28</v>
      </c>
      <c r="O103" t="s">
        <v>13</v>
      </c>
      <c r="P103">
        <v>0.44</v>
      </c>
      <c r="Q103" t="s">
        <v>29</v>
      </c>
      <c r="R103" t="s">
        <v>188</v>
      </c>
      <c r="S103" t="s">
        <v>31</v>
      </c>
      <c r="T103" t="s">
        <v>32</v>
      </c>
      <c r="U103">
        <v>6</v>
      </c>
      <c r="V103">
        <v>2</v>
      </c>
      <c r="X103">
        <v>63</v>
      </c>
      <c r="Y103">
        <v>1</v>
      </c>
      <c r="Z103" t="s">
        <v>33</v>
      </c>
      <c r="AA103" s="1">
        <v>45289</v>
      </c>
    </row>
    <row r="104" spans="1:27" x14ac:dyDescent="0.35">
      <c r="A104" t="s">
        <v>176</v>
      </c>
      <c r="B104" t="s">
        <v>24</v>
      </c>
      <c r="C104" s="1">
        <v>36440</v>
      </c>
      <c r="D104" s="1">
        <v>43920</v>
      </c>
      <c r="E104">
        <v>19</v>
      </c>
      <c r="F104" t="s">
        <v>177</v>
      </c>
      <c r="G104">
        <v>3</v>
      </c>
      <c r="H104" t="s">
        <v>26</v>
      </c>
      <c r="I104" s="1">
        <v>39428</v>
      </c>
      <c r="J104">
        <v>1</v>
      </c>
      <c r="K104" t="s">
        <v>42</v>
      </c>
      <c r="L104" t="s">
        <v>11</v>
      </c>
      <c r="M104" s="3">
        <v>0.28999999999999998</v>
      </c>
      <c r="N104" t="s">
        <v>28</v>
      </c>
      <c r="O104" t="s">
        <v>13</v>
      </c>
      <c r="P104">
        <v>0.35</v>
      </c>
      <c r="Q104" t="s">
        <v>29</v>
      </c>
      <c r="R104" t="s">
        <v>189</v>
      </c>
      <c r="S104" t="s">
        <v>31</v>
      </c>
      <c r="T104" t="s">
        <v>190</v>
      </c>
      <c r="U104">
        <v>5</v>
      </c>
      <c r="V104">
        <v>2</v>
      </c>
      <c r="X104">
        <v>43</v>
      </c>
      <c r="Y104">
        <v>3</v>
      </c>
      <c r="Z104" t="s">
        <v>45</v>
      </c>
      <c r="AA104" s="1">
        <v>45290</v>
      </c>
    </row>
    <row r="105" spans="1:27" x14ac:dyDescent="0.35">
      <c r="A105" t="s">
        <v>179</v>
      </c>
      <c r="B105" t="s">
        <v>24</v>
      </c>
      <c r="C105" s="1">
        <v>36356</v>
      </c>
      <c r="D105" s="1">
        <v>43921</v>
      </c>
      <c r="E105">
        <v>19</v>
      </c>
      <c r="F105" t="s">
        <v>177</v>
      </c>
      <c r="G105">
        <v>3</v>
      </c>
      <c r="H105" t="s">
        <v>26</v>
      </c>
      <c r="I105" s="1"/>
      <c r="J105">
        <v>3</v>
      </c>
      <c r="K105" t="s">
        <v>27</v>
      </c>
      <c r="L105" t="s">
        <v>11</v>
      </c>
      <c r="M105" s="3">
        <v>0.26</v>
      </c>
      <c r="N105" t="s">
        <v>28</v>
      </c>
      <c r="O105" t="s">
        <v>13</v>
      </c>
      <c r="P105">
        <v>0.43</v>
      </c>
      <c r="Q105" t="s">
        <v>29</v>
      </c>
      <c r="R105" t="s">
        <v>191</v>
      </c>
      <c r="S105" t="s">
        <v>31</v>
      </c>
      <c r="T105" t="s">
        <v>192</v>
      </c>
      <c r="U105">
        <v>7</v>
      </c>
      <c r="V105">
        <v>3</v>
      </c>
      <c r="X105">
        <v>85</v>
      </c>
      <c r="Y105">
        <v>1</v>
      </c>
      <c r="Z105" t="s">
        <v>33</v>
      </c>
      <c r="AA105" s="1">
        <v>45291</v>
      </c>
    </row>
    <row r="106" spans="1:27" x14ac:dyDescent="0.35">
      <c r="A106" t="s">
        <v>180</v>
      </c>
      <c r="B106" t="s">
        <v>47</v>
      </c>
      <c r="C106" s="1">
        <v>37032</v>
      </c>
      <c r="D106" s="1">
        <v>43922</v>
      </c>
      <c r="E106">
        <v>19</v>
      </c>
      <c r="F106" t="s">
        <v>177</v>
      </c>
      <c r="G106">
        <v>5</v>
      </c>
      <c r="H106" t="s">
        <v>44</v>
      </c>
      <c r="I106" s="1">
        <v>41886</v>
      </c>
      <c r="J106">
        <v>1</v>
      </c>
      <c r="K106" t="s">
        <v>42</v>
      </c>
      <c r="L106" t="s">
        <v>11</v>
      </c>
      <c r="M106" s="3">
        <v>0</v>
      </c>
      <c r="N106" t="s">
        <v>28</v>
      </c>
      <c r="O106" t="s">
        <v>13</v>
      </c>
      <c r="P106">
        <v>0</v>
      </c>
      <c r="Q106" t="s">
        <v>29</v>
      </c>
      <c r="R106" t="s">
        <v>193</v>
      </c>
      <c r="S106" t="s">
        <v>44</v>
      </c>
      <c r="X106">
        <v>374</v>
      </c>
      <c r="Y106">
        <v>3</v>
      </c>
      <c r="Z106" t="s">
        <v>45</v>
      </c>
      <c r="AA106" s="1">
        <v>45292</v>
      </c>
    </row>
    <row r="107" spans="1:27" x14ac:dyDescent="0.35">
      <c r="A107" t="s">
        <v>183</v>
      </c>
      <c r="B107" t="s">
        <v>47</v>
      </c>
      <c r="C107" s="1">
        <v>36190</v>
      </c>
      <c r="D107" s="1">
        <v>43923</v>
      </c>
      <c r="E107">
        <v>19</v>
      </c>
      <c r="F107" t="s">
        <v>177</v>
      </c>
      <c r="G107">
        <v>4</v>
      </c>
      <c r="H107" t="s">
        <v>35</v>
      </c>
      <c r="I107" s="1">
        <v>42347</v>
      </c>
      <c r="J107">
        <v>5</v>
      </c>
      <c r="K107" t="s">
        <v>60</v>
      </c>
      <c r="L107" t="s">
        <v>11</v>
      </c>
      <c r="M107" s="3">
        <v>0.49</v>
      </c>
      <c r="N107" t="s">
        <v>28</v>
      </c>
      <c r="O107" t="s">
        <v>13</v>
      </c>
      <c r="P107">
        <v>0.26</v>
      </c>
      <c r="Q107" t="s">
        <v>29</v>
      </c>
      <c r="R107" t="s">
        <v>194</v>
      </c>
      <c r="S107" t="s">
        <v>38</v>
      </c>
      <c r="T107" t="s">
        <v>195</v>
      </c>
      <c r="U107">
        <v>8</v>
      </c>
      <c r="V107">
        <v>3</v>
      </c>
      <c r="X107">
        <v>596</v>
      </c>
      <c r="Y107">
        <v>3</v>
      </c>
      <c r="Z107" t="s">
        <v>45</v>
      </c>
      <c r="AA107" s="1">
        <v>45293</v>
      </c>
    </row>
    <row r="108" spans="1:27" x14ac:dyDescent="0.35">
      <c r="A108" t="s">
        <v>185</v>
      </c>
      <c r="B108" t="s">
        <v>55</v>
      </c>
      <c r="C108" s="1">
        <v>36288</v>
      </c>
      <c r="D108" s="1">
        <v>43924</v>
      </c>
      <c r="E108">
        <v>19</v>
      </c>
      <c r="F108" t="s">
        <v>177</v>
      </c>
      <c r="G108">
        <v>2</v>
      </c>
      <c r="H108" t="s">
        <v>41</v>
      </c>
      <c r="I108" s="1"/>
      <c r="J108">
        <v>3</v>
      </c>
      <c r="K108" t="s">
        <v>27</v>
      </c>
      <c r="L108" t="s">
        <v>11</v>
      </c>
      <c r="M108" s="3">
        <v>0</v>
      </c>
      <c r="N108" t="s">
        <v>28</v>
      </c>
      <c r="O108" t="s">
        <v>13</v>
      </c>
      <c r="P108">
        <v>0</v>
      </c>
      <c r="Q108" t="s">
        <v>29</v>
      </c>
      <c r="R108" t="s">
        <v>196</v>
      </c>
      <c r="S108" t="s">
        <v>44</v>
      </c>
      <c r="X108">
        <v>0</v>
      </c>
      <c r="Y108">
        <v>2</v>
      </c>
      <c r="Z108" t="s">
        <v>59</v>
      </c>
      <c r="AA108" s="1">
        <v>45294</v>
      </c>
    </row>
    <row r="109" spans="1:27" x14ac:dyDescent="0.35">
      <c r="A109" t="s">
        <v>187</v>
      </c>
      <c r="B109" t="s">
        <v>55</v>
      </c>
      <c r="C109" s="1">
        <v>36752</v>
      </c>
      <c r="D109" s="1">
        <v>43925</v>
      </c>
      <c r="E109">
        <v>19</v>
      </c>
      <c r="F109" t="s">
        <v>177</v>
      </c>
      <c r="G109">
        <v>1</v>
      </c>
      <c r="H109" t="s">
        <v>69</v>
      </c>
      <c r="I109" s="1"/>
      <c r="J109">
        <v>1</v>
      </c>
      <c r="K109" t="s">
        <v>42</v>
      </c>
      <c r="L109" t="s">
        <v>11</v>
      </c>
      <c r="M109" s="3">
        <v>0.15</v>
      </c>
      <c r="N109" t="s">
        <v>28</v>
      </c>
      <c r="O109" t="s">
        <v>13</v>
      </c>
      <c r="P109">
        <v>0.56000000000000005</v>
      </c>
      <c r="Q109" t="s">
        <v>29</v>
      </c>
      <c r="R109" t="s">
        <v>197</v>
      </c>
      <c r="S109" t="s">
        <v>71</v>
      </c>
      <c r="T109" t="s">
        <v>198</v>
      </c>
      <c r="U109">
        <v>4</v>
      </c>
      <c r="V109">
        <v>2</v>
      </c>
      <c r="X109">
        <v>9</v>
      </c>
      <c r="Y109">
        <v>1</v>
      </c>
      <c r="Z109" t="s">
        <v>33</v>
      </c>
      <c r="AA109" s="1">
        <v>45295</v>
      </c>
    </row>
    <row r="110" spans="1:27" x14ac:dyDescent="0.35">
      <c r="A110" t="s">
        <v>176</v>
      </c>
      <c r="B110" t="s">
        <v>24</v>
      </c>
      <c r="C110" s="1">
        <v>36190</v>
      </c>
      <c r="D110" s="1">
        <v>43926</v>
      </c>
      <c r="E110">
        <v>19</v>
      </c>
      <c r="F110" t="s">
        <v>177</v>
      </c>
      <c r="G110">
        <v>3</v>
      </c>
      <c r="H110" t="s">
        <v>26</v>
      </c>
      <c r="I110" s="1">
        <v>39158</v>
      </c>
      <c r="J110">
        <v>5</v>
      </c>
      <c r="K110" t="s">
        <v>60</v>
      </c>
      <c r="L110" t="s">
        <v>11</v>
      </c>
      <c r="M110" s="3">
        <v>0.33</v>
      </c>
      <c r="N110" t="s">
        <v>28</v>
      </c>
      <c r="O110" t="s">
        <v>13</v>
      </c>
      <c r="P110">
        <v>0.49</v>
      </c>
      <c r="Q110" t="s">
        <v>29</v>
      </c>
      <c r="R110" t="s">
        <v>199</v>
      </c>
      <c r="S110" t="s">
        <v>31</v>
      </c>
      <c r="T110" t="s">
        <v>200</v>
      </c>
      <c r="U110">
        <v>6</v>
      </c>
      <c r="V110">
        <v>2</v>
      </c>
      <c r="X110">
        <v>18</v>
      </c>
      <c r="Y110">
        <v>3</v>
      </c>
      <c r="Z110" t="s">
        <v>45</v>
      </c>
      <c r="AA110" s="1">
        <v>45296</v>
      </c>
    </row>
    <row r="111" spans="1:27" x14ac:dyDescent="0.35">
      <c r="A111" t="s">
        <v>179</v>
      </c>
      <c r="B111" t="s">
        <v>24</v>
      </c>
      <c r="C111" s="1">
        <v>36274</v>
      </c>
      <c r="D111" s="1">
        <v>43927</v>
      </c>
      <c r="E111">
        <v>19</v>
      </c>
      <c r="F111" t="s">
        <v>177</v>
      </c>
      <c r="G111">
        <v>2</v>
      </c>
      <c r="H111" t="s">
        <v>41</v>
      </c>
      <c r="I111" s="1">
        <v>42893</v>
      </c>
      <c r="J111">
        <v>4</v>
      </c>
      <c r="K111" t="s">
        <v>36</v>
      </c>
      <c r="L111" t="s">
        <v>11</v>
      </c>
      <c r="M111" s="3">
        <v>0</v>
      </c>
      <c r="N111" t="s">
        <v>28</v>
      </c>
      <c r="O111" t="s">
        <v>13</v>
      </c>
      <c r="P111">
        <v>0</v>
      </c>
      <c r="Q111" t="s">
        <v>29</v>
      </c>
      <c r="R111" t="s">
        <v>186</v>
      </c>
      <c r="S111" t="s">
        <v>44</v>
      </c>
      <c r="X111">
        <v>0</v>
      </c>
      <c r="Y111">
        <v>3</v>
      </c>
      <c r="Z111" t="s">
        <v>45</v>
      </c>
      <c r="AA111" s="1">
        <v>45297</v>
      </c>
    </row>
    <row r="112" spans="1:27" x14ac:dyDescent="0.35">
      <c r="A112" t="s">
        <v>180</v>
      </c>
      <c r="B112" t="s">
        <v>47</v>
      </c>
      <c r="C112" s="1">
        <v>36660</v>
      </c>
      <c r="D112" s="1">
        <v>43928</v>
      </c>
      <c r="E112">
        <v>19</v>
      </c>
      <c r="F112" t="s">
        <v>177</v>
      </c>
      <c r="G112">
        <v>1</v>
      </c>
      <c r="H112" t="s">
        <v>69</v>
      </c>
      <c r="I112" s="1">
        <v>41137</v>
      </c>
      <c r="J112">
        <v>5</v>
      </c>
      <c r="K112" t="s">
        <v>60</v>
      </c>
      <c r="L112" t="s">
        <v>11</v>
      </c>
      <c r="M112" s="3">
        <v>0.23</v>
      </c>
      <c r="N112" t="s">
        <v>28</v>
      </c>
      <c r="O112" t="s">
        <v>13</v>
      </c>
      <c r="P112">
        <v>0.28999999999999998</v>
      </c>
      <c r="Q112" t="s">
        <v>29</v>
      </c>
      <c r="R112" t="s">
        <v>201</v>
      </c>
      <c r="S112" t="s">
        <v>71</v>
      </c>
      <c r="T112" t="s">
        <v>198</v>
      </c>
      <c r="U112">
        <v>4</v>
      </c>
      <c r="V112">
        <v>2</v>
      </c>
      <c r="X112">
        <v>8</v>
      </c>
      <c r="Y112">
        <v>3</v>
      </c>
      <c r="Z112" t="s">
        <v>45</v>
      </c>
      <c r="AA112" s="1">
        <v>45298</v>
      </c>
    </row>
    <row r="113" spans="1:27" x14ac:dyDescent="0.35">
      <c r="A113" t="s">
        <v>183</v>
      </c>
      <c r="B113" t="s">
        <v>47</v>
      </c>
      <c r="C113" s="1">
        <v>37035</v>
      </c>
      <c r="D113" s="1">
        <v>43929</v>
      </c>
      <c r="E113">
        <v>19</v>
      </c>
      <c r="F113" t="s">
        <v>177</v>
      </c>
      <c r="G113">
        <v>2</v>
      </c>
      <c r="H113" t="s">
        <v>41</v>
      </c>
      <c r="I113" s="1"/>
      <c r="J113">
        <v>2</v>
      </c>
      <c r="K113" t="s">
        <v>48</v>
      </c>
      <c r="L113" t="s">
        <v>11</v>
      </c>
      <c r="M113" s="3">
        <v>0</v>
      </c>
      <c r="N113" t="s">
        <v>28</v>
      </c>
      <c r="O113" t="s">
        <v>13</v>
      </c>
      <c r="P113">
        <v>0</v>
      </c>
      <c r="Q113" t="s">
        <v>29</v>
      </c>
      <c r="R113" t="s">
        <v>178</v>
      </c>
      <c r="S113" t="s">
        <v>44</v>
      </c>
      <c r="X113">
        <v>0</v>
      </c>
      <c r="Y113">
        <v>2</v>
      </c>
      <c r="Z113" t="s">
        <v>59</v>
      </c>
      <c r="AA113" s="1">
        <v>45299</v>
      </c>
    </row>
    <row r="114" spans="1:27" x14ac:dyDescent="0.35">
      <c r="A114" t="s">
        <v>185</v>
      </c>
      <c r="B114" t="s">
        <v>55</v>
      </c>
      <c r="C114" s="1">
        <v>36429</v>
      </c>
      <c r="D114" s="1">
        <v>43930</v>
      </c>
      <c r="E114">
        <v>19</v>
      </c>
      <c r="F114" t="s">
        <v>177</v>
      </c>
      <c r="G114">
        <v>3</v>
      </c>
      <c r="H114" t="s">
        <v>26</v>
      </c>
      <c r="I114" s="1"/>
      <c r="J114">
        <v>1</v>
      </c>
      <c r="K114" t="s">
        <v>42</v>
      </c>
      <c r="L114" t="s">
        <v>11</v>
      </c>
      <c r="M114" s="3">
        <v>0.39</v>
      </c>
      <c r="N114" t="s">
        <v>28</v>
      </c>
      <c r="O114" t="s">
        <v>13</v>
      </c>
      <c r="P114">
        <v>0.55000000000000004</v>
      </c>
      <c r="Q114" t="s">
        <v>29</v>
      </c>
      <c r="R114" t="s">
        <v>202</v>
      </c>
      <c r="S114" t="s">
        <v>31</v>
      </c>
      <c r="T114" t="s">
        <v>190</v>
      </c>
      <c r="U114">
        <v>5</v>
      </c>
      <c r="V114">
        <v>2</v>
      </c>
      <c r="X114">
        <v>51</v>
      </c>
      <c r="Y114">
        <v>3</v>
      </c>
      <c r="Z114" t="s">
        <v>45</v>
      </c>
      <c r="AA114" s="1">
        <v>45300</v>
      </c>
    </row>
    <row r="115" spans="1:27" x14ac:dyDescent="0.35">
      <c r="A115" t="s">
        <v>187</v>
      </c>
      <c r="B115" t="s">
        <v>55</v>
      </c>
      <c r="C115" s="1">
        <v>36982</v>
      </c>
      <c r="D115" s="1">
        <v>43931</v>
      </c>
      <c r="E115">
        <v>19</v>
      </c>
      <c r="F115" t="s">
        <v>177</v>
      </c>
      <c r="G115">
        <v>2</v>
      </c>
      <c r="H115" t="s">
        <v>41</v>
      </c>
      <c r="I115" s="1">
        <v>39786</v>
      </c>
      <c r="J115">
        <v>5</v>
      </c>
      <c r="K115" t="s">
        <v>60</v>
      </c>
      <c r="L115" t="s">
        <v>11</v>
      </c>
      <c r="M115" s="3">
        <v>0</v>
      </c>
      <c r="N115" t="s">
        <v>28</v>
      </c>
      <c r="O115" t="s">
        <v>13</v>
      </c>
      <c r="P115">
        <v>0</v>
      </c>
      <c r="Q115" t="s">
        <v>29</v>
      </c>
      <c r="R115" t="s">
        <v>203</v>
      </c>
      <c r="S115" t="s">
        <v>44</v>
      </c>
      <c r="X115">
        <v>0</v>
      </c>
      <c r="Y115">
        <v>2</v>
      </c>
      <c r="Z115" t="s">
        <v>59</v>
      </c>
      <c r="AA115" s="1">
        <v>45301</v>
      </c>
    </row>
    <row r="116" spans="1:27" x14ac:dyDescent="0.35">
      <c r="A116" t="s">
        <v>176</v>
      </c>
      <c r="B116" t="s">
        <v>24</v>
      </c>
      <c r="C116" s="1">
        <v>36482</v>
      </c>
      <c r="D116" s="1">
        <v>43932</v>
      </c>
      <c r="E116">
        <v>19</v>
      </c>
      <c r="F116" t="s">
        <v>177</v>
      </c>
      <c r="G116">
        <v>5</v>
      </c>
      <c r="H116" t="s">
        <v>44</v>
      </c>
      <c r="I116" s="1"/>
      <c r="J116">
        <v>3</v>
      </c>
      <c r="K116" t="s">
        <v>27</v>
      </c>
      <c r="L116" t="s">
        <v>11</v>
      </c>
      <c r="M116" s="3">
        <v>0</v>
      </c>
      <c r="N116" t="s">
        <v>28</v>
      </c>
      <c r="O116" t="s">
        <v>13</v>
      </c>
      <c r="P116">
        <v>0</v>
      </c>
      <c r="Q116" t="s">
        <v>29</v>
      </c>
      <c r="R116" t="s">
        <v>196</v>
      </c>
      <c r="S116" t="s">
        <v>44</v>
      </c>
      <c r="X116">
        <v>376</v>
      </c>
      <c r="Y116">
        <v>1</v>
      </c>
      <c r="Z116" t="s">
        <v>33</v>
      </c>
      <c r="AA116" s="1">
        <v>45302</v>
      </c>
    </row>
    <row r="117" spans="1:27" x14ac:dyDescent="0.35">
      <c r="A117" t="s">
        <v>179</v>
      </c>
      <c r="B117" t="s">
        <v>24</v>
      </c>
      <c r="C117" s="1">
        <v>37098</v>
      </c>
      <c r="D117" s="1">
        <v>43933</v>
      </c>
      <c r="E117">
        <v>19</v>
      </c>
      <c r="F117" t="s">
        <v>177</v>
      </c>
      <c r="G117">
        <v>4</v>
      </c>
      <c r="H117" t="s">
        <v>35</v>
      </c>
      <c r="I117" s="1"/>
      <c r="J117">
        <v>4</v>
      </c>
      <c r="K117" t="s">
        <v>36</v>
      </c>
      <c r="L117" t="s">
        <v>11</v>
      </c>
      <c r="M117" s="3">
        <v>0.5</v>
      </c>
      <c r="N117" t="s">
        <v>28</v>
      </c>
      <c r="O117" t="s">
        <v>13</v>
      </c>
      <c r="P117">
        <v>0.43</v>
      </c>
      <c r="Q117" t="s">
        <v>29</v>
      </c>
      <c r="R117" t="s">
        <v>204</v>
      </c>
      <c r="S117" t="s">
        <v>38</v>
      </c>
      <c r="T117" t="s">
        <v>205</v>
      </c>
      <c r="U117">
        <v>7</v>
      </c>
      <c r="V117">
        <v>3</v>
      </c>
      <c r="X117">
        <v>463</v>
      </c>
      <c r="Y117">
        <v>2</v>
      </c>
      <c r="Z117" t="s">
        <v>59</v>
      </c>
      <c r="AA117" s="1">
        <v>45303</v>
      </c>
    </row>
    <row r="118" spans="1:27" x14ac:dyDescent="0.35">
      <c r="A118" t="s">
        <v>180</v>
      </c>
      <c r="B118" t="s">
        <v>47</v>
      </c>
      <c r="C118" s="1">
        <v>36256</v>
      </c>
      <c r="D118" s="1">
        <v>43934</v>
      </c>
      <c r="E118">
        <v>19</v>
      </c>
      <c r="F118" t="s">
        <v>177</v>
      </c>
      <c r="G118">
        <v>3</v>
      </c>
      <c r="H118" t="s">
        <v>26</v>
      </c>
      <c r="I118" s="1"/>
      <c r="J118">
        <v>1</v>
      </c>
      <c r="K118" t="s">
        <v>42</v>
      </c>
      <c r="L118" t="s">
        <v>11</v>
      </c>
      <c r="M118" s="3">
        <v>0.35</v>
      </c>
      <c r="N118" t="s">
        <v>28</v>
      </c>
      <c r="O118" t="s">
        <v>13</v>
      </c>
      <c r="P118">
        <v>0.45</v>
      </c>
      <c r="Q118" t="s">
        <v>29</v>
      </c>
      <c r="R118" t="s">
        <v>206</v>
      </c>
      <c r="S118" t="s">
        <v>31</v>
      </c>
      <c r="T118" t="s">
        <v>190</v>
      </c>
      <c r="U118">
        <v>5</v>
      </c>
      <c r="V118">
        <v>2</v>
      </c>
      <c r="X118">
        <v>16</v>
      </c>
      <c r="Y118">
        <v>3</v>
      </c>
      <c r="Z118" t="s">
        <v>45</v>
      </c>
      <c r="AA118" s="1">
        <v>45304</v>
      </c>
    </row>
    <row r="119" spans="1:27" x14ac:dyDescent="0.35">
      <c r="A119" t="s">
        <v>183</v>
      </c>
      <c r="B119" t="s">
        <v>47</v>
      </c>
      <c r="C119" s="1">
        <v>36798</v>
      </c>
      <c r="D119" s="1">
        <v>43935</v>
      </c>
      <c r="E119">
        <v>19</v>
      </c>
      <c r="F119" t="s">
        <v>177</v>
      </c>
      <c r="G119">
        <v>4</v>
      </c>
      <c r="H119" t="s">
        <v>35</v>
      </c>
      <c r="I119" s="1"/>
      <c r="J119">
        <v>2</v>
      </c>
      <c r="K119" t="s">
        <v>48</v>
      </c>
      <c r="L119" t="s">
        <v>11</v>
      </c>
      <c r="M119" s="3">
        <v>0.59</v>
      </c>
      <c r="N119" t="s">
        <v>28</v>
      </c>
      <c r="O119" t="s">
        <v>13</v>
      </c>
      <c r="P119">
        <v>0.6</v>
      </c>
      <c r="Q119" t="s">
        <v>29</v>
      </c>
      <c r="R119" t="s">
        <v>207</v>
      </c>
      <c r="S119" t="s">
        <v>38</v>
      </c>
      <c r="T119" t="s">
        <v>205</v>
      </c>
      <c r="U119">
        <v>7</v>
      </c>
      <c r="V119">
        <v>3</v>
      </c>
      <c r="X119">
        <v>371</v>
      </c>
      <c r="Y119">
        <v>2</v>
      </c>
      <c r="Z119" t="s">
        <v>59</v>
      </c>
      <c r="AA119" s="1">
        <v>45305</v>
      </c>
    </row>
    <row r="120" spans="1:27" x14ac:dyDescent="0.35">
      <c r="A120" t="s">
        <v>208</v>
      </c>
      <c r="B120" t="s">
        <v>24</v>
      </c>
      <c r="C120" s="1">
        <v>36918</v>
      </c>
      <c r="D120" s="1">
        <v>43936</v>
      </c>
      <c r="E120">
        <v>16</v>
      </c>
      <c r="F120" t="s">
        <v>209</v>
      </c>
      <c r="G120">
        <v>4</v>
      </c>
      <c r="H120" t="s">
        <v>35</v>
      </c>
      <c r="I120" s="1">
        <v>42981</v>
      </c>
      <c r="J120">
        <v>1</v>
      </c>
      <c r="K120" t="s">
        <v>42</v>
      </c>
      <c r="L120" t="s">
        <v>11</v>
      </c>
      <c r="M120" s="3">
        <v>0.54</v>
      </c>
      <c r="N120" t="s">
        <v>28</v>
      </c>
      <c r="O120" t="s">
        <v>13</v>
      </c>
      <c r="P120">
        <v>0.32</v>
      </c>
      <c r="Q120" t="s">
        <v>29</v>
      </c>
      <c r="R120" t="s">
        <v>210</v>
      </c>
      <c r="S120" t="s">
        <v>38</v>
      </c>
      <c r="T120" t="s">
        <v>211</v>
      </c>
      <c r="U120">
        <v>10</v>
      </c>
      <c r="V120">
        <v>4</v>
      </c>
      <c r="X120">
        <v>474</v>
      </c>
      <c r="Y120">
        <v>1</v>
      </c>
      <c r="Z120" t="s">
        <v>33</v>
      </c>
      <c r="AA120" s="1">
        <v>45306</v>
      </c>
    </row>
    <row r="121" spans="1:27" x14ac:dyDescent="0.35">
      <c r="A121" t="s">
        <v>212</v>
      </c>
      <c r="B121" t="s">
        <v>24</v>
      </c>
      <c r="C121" s="1">
        <v>36551</v>
      </c>
      <c r="D121" s="1">
        <v>43937</v>
      </c>
      <c r="E121">
        <v>16</v>
      </c>
      <c r="F121" t="s">
        <v>209</v>
      </c>
      <c r="G121">
        <v>1</v>
      </c>
      <c r="H121" t="s">
        <v>69</v>
      </c>
      <c r="I121" s="1">
        <v>39257</v>
      </c>
      <c r="J121">
        <v>5</v>
      </c>
      <c r="K121" t="s">
        <v>60</v>
      </c>
      <c r="L121" t="s">
        <v>11</v>
      </c>
      <c r="M121" s="3">
        <v>0.14000000000000001</v>
      </c>
      <c r="N121" t="s">
        <v>28</v>
      </c>
      <c r="O121" t="s">
        <v>13</v>
      </c>
      <c r="P121">
        <v>0.26</v>
      </c>
      <c r="Q121" t="s">
        <v>29</v>
      </c>
      <c r="R121" t="s">
        <v>213</v>
      </c>
      <c r="S121" t="s">
        <v>71</v>
      </c>
      <c r="T121" t="s">
        <v>198</v>
      </c>
      <c r="U121">
        <v>4</v>
      </c>
      <c r="V121">
        <v>2</v>
      </c>
      <c r="X121">
        <v>3</v>
      </c>
      <c r="Y121">
        <v>1</v>
      </c>
      <c r="Z121" t="s">
        <v>33</v>
      </c>
      <c r="AA121" s="1">
        <v>45307</v>
      </c>
    </row>
    <row r="122" spans="1:27" x14ac:dyDescent="0.35">
      <c r="A122" t="s">
        <v>214</v>
      </c>
      <c r="B122" t="s">
        <v>47</v>
      </c>
      <c r="C122" s="1">
        <v>36524</v>
      </c>
      <c r="D122" s="1">
        <v>43938</v>
      </c>
      <c r="E122">
        <v>16</v>
      </c>
      <c r="F122" t="s">
        <v>209</v>
      </c>
      <c r="G122">
        <v>3</v>
      </c>
      <c r="H122" t="s">
        <v>26</v>
      </c>
      <c r="I122" s="1">
        <v>40286</v>
      </c>
      <c r="J122">
        <v>5</v>
      </c>
      <c r="K122" t="s">
        <v>60</v>
      </c>
      <c r="L122" t="s">
        <v>11</v>
      </c>
      <c r="M122" s="3">
        <v>0.25</v>
      </c>
      <c r="N122" t="s">
        <v>28</v>
      </c>
      <c r="O122" t="s">
        <v>13</v>
      </c>
      <c r="P122">
        <v>0.31</v>
      </c>
      <c r="Q122" t="s">
        <v>29</v>
      </c>
      <c r="R122" t="s">
        <v>215</v>
      </c>
      <c r="S122" t="s">
        <v>31</v>
      </c>
      <c r="T122" t="s">
        <v>216</v>
      </c>
      <c r="U122">
        <v>7</v>
      </c>
      <c r="V122">
        <v>3</v>
      </c>
      <c r="X122">
        <v>95</v>
      </c>
      <c r="Y122">
        <v>2</v>
      </c>
      <c r="Z122" t="s">
        <v>59</v>
      </c>
      <c r="AA122" s="1">
        <v>45308</v>
      </c>
    </row>
    <row r="123" spans="1:27" x14ac:dyDescent="0.35">
      <c r="A123" t="s">
        <v>217</v>
      </c>
      <c r="B123" t="s">
        <v>47</v>
      </c>
      <c r="C123" s="1">
        <v>36940</v>
      </c>
      <c r="D123" s="1">
        <v>43939</v>
      </c>
      <c r="E123">
        <v>16</v>
      </c>
      <c r="F123" t="s">
        <v>209</v>
      </c>
      <c r="G123">
        <v>4</v>
      </c>
      <c r="H123" t="s">
        <v>35</v>
      </c>
      <c r="I123" s="1"/>
      <c r="J123">
        <v>1</v>
      </c>
      <c r="K123" t="s">
        <v>42</v>
      </c>
      <c r="L123" t="s">
        <v>11</v>
      </c>
      <c r="M123" s="3">
        <v>0.48</v>
      </c>
      <c r="N123" t="s">
        <v>28</v>
      </c>
      <c r="O123" t="s">
        <v>13</v>
      </c>
      <c r="P123">
        <v>0.63</v>
      </c>
      <c r="Q123" t="s">
        <v>29</v>
      </c>
      <c r="R123" t="s">
        <v>218</v>
      </c>
      <c r="S123" t="s">
        <v>38</v>
      </c>
      <c r="T123" t="s">
        <v>211</v>
      </c>
      <c r="U123">
        <v>10</v>
      </c>
      <c r="V123">
        <v>4</v>
      </c>
      <c r="X123">
        <v>591</v>
      </c>
      <c r="Y123">
        <v>3</v>
      </c>
      <c r="Z123" t="s">
        <v>45</v>
      </c>
      <c r="AA123" s="1">
        <v>45309</v>
      </c>
    </row>
    <row r="124" spans="1:27" x14ac:dyDescent="0.35">
      <c r="A124" t="s">
        <v>219</v>
      </c>
      <c r="B124" t="s">
        <v>55</v>
      </c>
      <c r="C124" s="1">
        <v>36325</v>
      </c>
      <c r="D124" s="1">
        <v>43940</v>
      </c>
      <c r="E124">
        <v>16</v>
      </c>
      <c r="F124" t="s">
        <v>209</v>
      </c>
      <c r="G124">
        <v>5</v>
      </c>
      <c r="H124" t="s">
        <v>44</v>
      </c>
      <c r="I124" s="1"/>
      <c r="J124">
        <v>4</v>
      </c>
      <c r="K124" t="s">
        <v>36</v>
      </c>
      <c r="L124" t="s">
        <v>11</v>
      </c>
      <c r="M124" s="3">
        <v>0</v>
      </c>
      <c r="N124" t="s">
        <v>28</v>
      </c>
      <c r="O124" t="s">
        <v>13</v>
      </c>
      <c r="P124">
        <v>0</v>
      </c>
      <c r="Q124" t="s">
        <v>29</v>
      </c>
      <c r="R124" t="s">
        <v>220</v>
      </c>
      <c r="S124" t="s">
        <v>44</v>
      </c>
      <c r="X124">
        <v>134</v>
      </c>
      <c r="Y124">
        <v>3</v>
      </c>
      <c r="Z124" t="s">
        <v>45</v>
      </c>
      <c r="AA124" s="1">
        <v>45310</v>
      </c>
    </row>
    <row r="125" spans="1:27" x14ac:dyDescent="0.35">
      <c r="A125" t="s">
        <v>221</v>
      </c>
      <c r="B125" t="s">
        <v>55</v>
      </c>
      <c r="C125" s="1">
        <v>36478</v>
      </c>
      <c r="D125" s="1">
        <v>43941</v>
      </c>
      <c r="E125">
        <v>16</v>
      </c>
      <c r="F125" t="s">
        <v>209</v>
      </c>
      <c r="G125">
        <v>3</v>
      </c>
      <c r="H125" t="s">
        <v>26</v>
      </c>
      <c r="I125" s="1"/>
      <c r="J125">
        <v>5</v>
      </c>
      <c r="K125" t="s">
        <v>60</v>
      </c>
      <c r="L125" t="s">
        <v>11</v>
      </c>
      <c r="M125" s="3">
        <v>0.37</v>
      </c>
      <c r="N125" t="s">
        <v>28</v>
      </c>
      <c r="O125" t="s">
        <v>13</v>
      </c>
      <c r="P125">
        <v>0.51</v>
      </c>
      <c r="Q125" t="s">
        <v>29</v>
      </c>
      <c r="R125" t="s">
        <v>222</v>
      </c>
      <c r="S125" t="s">
        <v>31</v>
      </c>
      <c r="T125" t="s">
        <v>32</v>
      </c>
      <c r="U125">
        <v>6</v>
      </c>
      <c r="V125">
        <v>2</v>
      </c>
      <c r="X125">
        <v>59</v>
      </c>
      <c r="Y125">
        <v>2</v>
      </c>
      <c r="Z125" t="s">
        <v>59</v>
      </c>
      <c r="AA125" s="1">
        <v>45311</v>
      </c>
    </row>
    <row r="126" spans="1:27" x14ac:dyDescent="0.35">
      <c r="A126" t="s">
        <v>208</v>
      </c>
      <c r="B126" t="s">
        <v>24</v>
      </c>
      <c r="C126" s="1">
        <v>36843</v>
      </c>
      <c r="D126" s="1">
        <v>43942</v>
      </c>
      <c r="E126">
        <v>16</v>
      </c>
      <c r="F126" t="s">
        <v>209</v>
      </c>
      <c r="G126">
        <v>4</v>
      </c>
      <c r="H126" t="s">
        <v>35</v>
      </c>
      <c r="I126" s="1"/>
      <c r="J126">
        <v>1</v>
      </c>
      <c r="K126" t="s">
        <v>42</v>
      </c>
      <c r="L126" t="s">
        <v>11</v>
      </c>
      <c r="M126" s="3">
        <v>0.49</v>
      </c>
      <c r="N126" t="s">
        <v>28</v>
      </c>
      <c r="O126" t="s">
        <v>13</v>
      </c>
      <c r="P126">
        <v>0.3</v>
      </c>
      <c r="Q126" t="s">
        <v>29</v>
      </c>
      <c r="R126" t="s">
        <v>223</v>
      </c>
      <c r="S126" t="s">
        <v>38</v>
      </c>
      <c r="T126" t="s">
        <v>211</v>
      </c>
      <c r="U126">
        <v>10</v>
      </c>
      <c r="V126">
        <v>4</v>
      </c>
      <c r="X126">
        <v>338</v>
      </c>
      <c r="Y126">
        <v>3</v>
      </c>
      <c r="Z126" t="s">
        <v>45</v>
      </c>
      <c r="AA126" s="1">
        <v>45312</v>
      </c>
    </row>
    <row r="127" spans="1:27" x14ac:dyDescent="0.35">
      <c r="A127" t="s">
        <v>212</v>
      </c>
      <c r="B127" t="s">
        <v>24</v>
      </c>
      <c r="C127" s="1">
        <v>36611</v>
      </c>
      <c r="D127" s="1">
        <v>43943</v>
      </c>
      <c r="E127">
        <v>16</v>
      </c>
      <c r="F127" t="s">
        <v>209</v>
      </c>
      <c r="G127">
        <v>1</v>
      </c>
      <c r="H127" t="s">
        <v>69</v>
      </c>
      <c r="I127" s="1">
        <v>39672</v>
      </c>
      <c r="J127">
        <v>5</v>
      </c>
      <c r="K127" t="s">
        <v>60</v>
      </c>
      <c r="L127" t="s">
        <v>11</v>
      </c>
      <c r="M127" s="3">
        <v>0.06</v>
      </c>
      <c r="N127" t="s">
        <v>28</v>
      </c>
      <c r="O127" t="s">
        <v>13</v>
      </c>
      <c r="P127">
        <v>0.52</v>
      </c>
      <c r="Q127" t="s">
        <v>29</v>
      </c>
      <c r="R127" t="s">
        <v>224</v>
      </c>
      <c r="S127" t="s">
        <v>71</v>
      </c>
      <c r="T127" t="s">
        <v>198</v>
      </c>
      <c r="U127">
        <v>4</v>
      </c>
      <c r="V127">
        <v>2</v>
      </c>
      <c r="X127">
        <v>2</v>
      </c>
      <c r="Y127">
        <v>1</v>
      </c>
      <c r="Z127" t="s">
        <v>33</v>
      </c>
      <c r="AA127" s="1">
        <v>45313</v>
      </c>
    </row>
    <row r="128" spans="1:27" x14ac:dyDescent="0.35">
      <c r="A128" t="s">
        <v>214</v>
      </c>
      <c r="B128" t="s">
        <v>47</v>
      </c>
      <c r="C128" s="1">
        <v>36658</v>
      </c>
      <c r="D128" s="1">
        <v>43944</v>
      </c>
      <c r="E128">
        <v>16</v>
      </c>
      <c r="F128" t="s">
        <v>209</v>
      </c>
      <c r="G128">
        <v>5</v>
      </c>
      <c r="H128" t="s">
        <v>44</v>
      </c>
      <c r="I128" s="1">
        <v>39403</v>
      </c>
      <c r="J128">
        <v>2</v>
      </c>
      <c r="K128" t="s">
        <v>48</v>
      </c>
      <c r="L128" t="s">
        <v>11</v>
      </c>
      <c r="M128" s="3">
        <v>0</v>
      </c>
      <c r="N128" t="s">
        <v>28</v>
      </c>
      <c r="O128" t="s">
        <v>13</v>
      </c>
      <c r="P128">
        <v>0</v>
      </c>
      <c r="Q128" t="s">
        <v>29</v>
      </c>
      <c r="R128" t="s">
        <v>225</v>
      </c>
      <c r="S128" t="s">
        <v>44</v>
      </c>
      <c r="X128">
        <v>155</v>
      </c>
      <c r="Y128">
        <v>1</v>
      </c>
      <c r="Z128" t="s">
        <v>33</v>
      </c>
      <c r="AA128" s="1">
        <v>45314</v>
      </c>
    </row>
    <row r="129" spans="1:27" x14ac:dyDescent="0.35">
      <c r="A129" t="s">
        <v>217</v>
      </c>
      <c r="B129" t="s">
        <v>47</v>
      </c>
      <c r="C129" s="1">
        <v>36812</v>
      </c>
      <c r="D129" s="1">
        <v>43945</v>
      </c>
      <c r="E129">
        <v>16</v>
      </c>
      <c r="F129" t="s">
        <v>209</v>
      </c>
      <c r="G129">
        <v>4</v>
      </c>
      <c r="H129" t="s">
        <v>35</v>
      </c>
      <c r="I129" s="1">
        <v>39950</v>
      </c>
      <c r="J129">
        <v>2</v>
      </c>
      <c r="K129" t="s">
        <v>48</v>
      </c>
      <c r="L129" t="s">
        <v>11</v>
      </c>
      <c r="M129" s="3">
        <v>0.6</v>
      </c>
      <c r="N129" t="s">
        <v>28</v>
      </c>
      <c r="O129" t="s">
        <v>13</v>
      </c>
      <c r="P129">
        <v>0.45</v>
      </c>
      <c r="Q129" t="s">
        <v>29</v>
      </c>
      <c r="R129" t="s">
        <v>226</v>
      </c>
      <c r="S129" t="s">
        <v>38</v>
      </c>
      <c r="T129" t="s">
        <v>227</v>
      </c>
      <c r="U129">
        <v>7</v>
      </c>
      <c r="V129">
        <v>3</v>
      </c>
      <c r="X129">
        <v>282</v>
      </c>
      <c r="Y129">
        <v>1</v>
      </c>
      <c r="Z129" t="s">
        <v>33</v>
      </c>
      <c r="AA129" s="1">
        <v>45315</v>
      </c>
    </row>
    <row r="130" spans="1:27" x14ac:dyDescent="0.35">
      <c r="A130" t="s">
        <v>219</v>
      </c>
      <c r="B130" t="s">
        <v>55</v>
      </c>
      <c r="C130" s="1">
        <v>36880</v>
      </c>
      <c r="D130" s="1">
        <v>43946</v>
      </c>
      <c r="E130">
        <v>16</v>
      </c>
      <c r="F130" t="s">
        <v>209</v>
      </c>
      <c r="G130">
        <v>1</v>
      </c>
      <c r="H130" t="s">
        <v>69</v>
      </c>
      <c r="I130" s="1"/>
      <c r="J130">
        <v>5</v>
      </c>
      <c r="K130" t="s">
        <v>60</v>
      </c>
      <c r="L130" t="s">
        <v>11</v>
      </c>
      <c r="M130" s="3">
        <v>0.21</v>
      </c>
      <c r="N130" t="s">
        <v>28</v>
      </c>
      <c r="O130" t="s">
        <v>13</v>
      </c>
      <c r="P130">
        <v>0.4</v>
      </c>
      <c r="Q130" t="s">
        <v>29</v>
      </c>
      <c r="R130" t="s">
        <v>228</v>
      </c>
      <c r="S130" t="s">
        <v>71</v>
      </c>
      <c r="T130" t="s">
        <v>198</v>
      </c>
      <c r="U130">
        <v>5</v>
      </c>
      <c r="V130">
        <v>2</v>
      </c>
      <c r="X130">
        <v>4</v>
      </c>
      <c r="Y130">
        <v>3</v>
      </c>
      <c r="Z130" t="s">
        <v>45</v>
      </c>
      <c r="AA130" s="1">
        <v>45316</v>
      </c>
    </row>
    <row r="131" spans="1:27" x14ac:dyDescent="0.35">
      <c r="A131" t="s">
        <v>221</v>
      </c>
      <c r="B131" t="s">
        <v>55</v>
      </c>
      <c r="C131" s="1">
        <v>36573</v>
      </c>
      <c r="D131" s="1">
        <v>43947</v>
      </c>
      <c r="E131">
        <v>16</v>
      </c>
      <c r="F131" t="s">
        <v>209</v>
      </c>
      <c r="G131">
        <v>3</v>
      </c>
      <c r="H131" t="s">
        <v>26</v>
      </c>
      <c r="I131" s="1">
        <v>39956</v>
      </c>
      <c r="J131">
        <v>2</v>
      </c>
      <c r="K131" t="s">
        <v>48</v>
      </c>
      <c r="L131" t="s">
        <v>11</v>
      </c>
      <c r="M131" s="3">
        <v>0.31</v>
      </c>
      <c r="N131" t="s">
        <v>28</v>
      </c>
      <c r="O131" t="s">
        <v>13</v>
      </c>
      <c r="P131">
        <v>0.28999999999999998</v>
      </c>
      <c r="Q131" t="s">
        <v>29</v>
      </c>
      <c r="R131" t="s">
        <v>229</v>
      </c>
      <c r="S131" t="s">
        <v>31</v>
      </c>
      <c r="T131" t="s">
        <v>32</v>
      </c>
      <c r="U131">
        <v>6</v>
      </c>
      <c r="V131">
        <v>2</v>
      </c>
      <c r="X131">
        <v>91</v>
      </c>
      <c r="Y131">
        <v>3</v>
      </c>
      <c r="Z131" t="s">
        <v>45</v>
      </c>
      <c r="AA131" s="1">
        <v>45317</v>
      </c>
    </row>
    <row r="132" spans="1:27" x14ac:dyDescent="0.35">
      <c r="A132" t="s">
        <v>208</v>
      </c>
      <c r="B132" t="s">
        <v>24</v>
      </c>
      <c r="C132" s="1">
        <v>36398</v>
      </c>
      <c r="D132" s="1">
        <v>43948</v>
      </c>
      <c r="E132">
        <v>16</v>
      </c>
      <c r="F132" t="s">
        <v>209</v>
      </c>
      <c r="G132">
        <v>2</v>
      </c>
      <c r="H132" t="s">
        <v>41</v>
      </c>
      <c r="I132" s="1">
        <v>41139</v>
      </c>
      <c r="J132">
        <v>1</v>
      </c>
      <c r="K132" t="s">
        <v>42</v>
      </c>
      <c r="L132" t="s">
        <v>11</v>
      </c>
      <c r="M132" s="3">
        <v>0</v>
      </c>
      <c r="N132" t="s">
        <v>28</v>
      </c>
      <c r="O132" t="s">
        <v>13</v>
      </c>
      <c r="P132">
        <v>0</v>
      </c>
      <c r="Q132" t="s">
        <v>29</v>
      </c>
      <c r="R132" t="s">
        <v>230</v>
      </c>
      <c r="S132" t="s">
        <v>44</v>
      </c>
      <c r="X132">
        <v>0</v>
      </c>
      <c r="Y132">
        <v>2</v>
      </c>
      <c r="Z132" t="s">
        <v>59</v>
      </c>
      <c r="AA132" s="1">
        <v>45318</v>
      </c>
    </row>
    <row r="133" spans="1:27" x14ac:dyDescent="0.35">
      <c r="A133" t="s">
        <v>212</v>
      </c>
      <c r="B133" t="s">
        <v>24</v>
      </c>
      <c r="C133" s="1">
        <v>36315</v>
      </c>
      <c r="D133" s="1">
        <v>43949</v>
      </c>
      <c r="E133">
        <v>16</v>
      </c>
      <c r="F133" t="s">
        <v>209</v>
      </c>
      <c r="G133">
        <v>1</v>
      </c>
      <c r="H133" t="s">
        <v>69</v>
      </c>
      <c r="I133" s="1">
        <v>43067</v>
      </c>
      <c r="J133">
        <v>2</v>
      </c>
      <c r="K133" t="s">
        <v>48</v>
      </c>
      <c r="L133" t="s">
        <v>11</v>
      </c>
      <c r="M133" s="3">
        <v>0.06</v>
      </c>
      <c r="N133" t="s">
        <v>28</v>
      </c>
      <c r="O133" t="s">
        <v>13</v>
      </c>
      <c r="P133">
        <v>0.53</v>
      </c>
      <c r="Q133" t="s">
        <v>29</v>
      </c>
      <c r="R133" t="s">
        <v>231</v>
      </c>
      <c r="S133" t="s">
        <v>71</v>
      </c>
      <c r="T133" t="s">
        <v>198</v>
      </c>
      <c r="U133">
        <v>4</v>
      </c>
      <c r="V133">
        <v>2</v>
      </c>
      <c r="X133">
        <v>5</v>
      </c>
      <c r="Y133">
        <v>3</v>
      </c>
      <c r="Z133" t="s">
        <v>45</v>
      </c>
      <c r="AA133" s="1">
        <v>45319</v>
      </c>
    </row>
    <row r="134" spans="1:27" x14ac:dyDescent="0.35">
      <c r="A134" t="s">
        <v>214</v>
      </c>
      <c r="B134" t="s">
        <v>47</v>
      </c>
      <c r="C134" s="1">
        <v>36816</v>
      </c>
      <c r="D134" s="1">
        <v>43950</v>
      </c>
      <c r="E134">
        <v>16</v>
      </c>
      <c r="F134" t="s">
        <v>209</v>
      </c>
      <c r="G134">
        <v>2</v>
      </c>
      <c r="H134" t="s">
        <v>41</v>
      </c>
      <c r="I134" s="1"/>
      <c r="J134">
        <v>4</v>
      </c>
      <c r="K134" t="s">
        <v>36</v>
      </c>
      <c r="L134" t="s">
        <v>11</v>
      </c>
      <c r="M134" s="3">
        <v>0</v>
      </c>
      <c r="N134" t="s">
        <v>28</v>
      </c>
      <c r="O134" t="s">
        <v>13</v>
      </c>
      <c r="P134">
        <v>0</v>
      </c>
      <c r="Q134" t="s">
        <v>29</v>
      </c>
      <c r="R134" t="s">
        <v>220</v>
      </c>
      <c r="S134" t="s">
        <v>44</v>
      </c>
      <c r="X134">
        <v>0</v>
      </c>
      <c r="Y134">
        <v>2</v>
      </c>
      <c r="Z134" t="s">
        <v>59</v>
      </c>
      <c r="AA134" s="1">
        <v>45320</v>
      </c>
    </row>
    <row r="135" spans="1:27" x14ac:dyDescent="0.35">
      <c r="A135" t="s">
        <v>217</v>
      </c>
      <c r="B135" t="s">
        <v>47</v>
      </c>
      <c r="C135" s="1">
        <v>36135</v>
      </c>
      <c r="D135" s="1">
        <v>43951</v>
      </c>
      <c r="E135">
        <v>16</v>
      </c>
      <c r="F135" t="s">
        <v>209</v>
      </c>
      <c r="G135">
        <v>5</v>
      </c>
      <c r="H135" t="s">
        <v>44</v>
      </c>
      <c r="I135" s="1">
        <v>42908</v>
      </c>
      <c r="J135">
        <v>1</v>
      </c>
      <c r="K135" t="s">
        <v>42</v>
      </c>
      <c r="L135" t="s">
        <v>11</v>
      </c>
      <c r="M135" s="3">
        <v>0</v>
      </c>
      <c r="N135" t="s">
        <v>28</v>
      </c>
      <c r="O135" t="s">
        <v>13</v>
      </c>
      <c r="P135">
        <v>0</v>
      </c>
      <c r="Q135" t="s">
        <v>29</v>
      </c>
      <c r="R135" t="s">
        <v>230</v>
      </c>
      <c r="S135" t="s">
        <v>44</v>
      </c>
      <c r="X135">
        <v>275</v>
      </c>
      <c r="Y135">
        <v>1</v>
      </c>
      <c r="Z135" t="s">
        <v>33</v>
      </c>
      <c r="AA135" s="1">
        <v>45321</v>
      </c>
    </row>
    <row r="136" spans="1:27" x14ac:dyDescent="0.35">
      <c r="A136" t="s">
        <v>219</v>
      </c>
      <c r="B136" t="s">
        <v>55</v>
      </c>
      <c r="C136" s="1">
        <v>36741</v>
      </c>
      <c r="D136" s="1">
        <v>43952</v>
      </c>
      <c r="E136">
        <v>16</v>
      </c>
      <c r="F136" t="s">
        <v>209</v>
      </c>
      <c r="G136">
        <v>4</v>
      </c>
      <c r="H136" t="s">
        <v>35</v>
      </c>
      <c r="I136" s="1"/>
      <c r="J136">
        <v>2</v>
      </c>
      <c r="K136" t="s">
        <v>48</v>
      </c>
      <c r="L136" t="s">
        <v>11</v>
      </c>
      <c r="M136" s="3">
        <v>0.51</v>
      </c>
      <c r="N136" t="s">
        <v>28</v>
      </c>
      <c r="O136" t="s">
        <v>13</v>
      </c>
      <c r="P136">
        <v>0.53</v>
      </c>
      <c r="Q136" t="s">
        <v>29</v>
      </c>
      <c r="R136" t="s">
        <v>232</v>
      </c>
      <c r="S136" t="s">
        <v>38</v>
      </c>
      <c r="T136" t="s">
        <v>227</v>
      </c>
      <c r="U136">
        <v>7</v>
      </c>
      <c r="V136">
        <v>3</v>
      </c>
      <c r="X136">
        <v>589</v>
      </c>
      <c r="Y136">
        <v>1</v>
      </c>
      <c r="Z136" t="s">
        <v>33</v>
      </c>
      <c r="AA136" s="1">
        <v>45322</v>
      </c>
    </row>
    <row r="137" spans="1:27" x14ac:dyDescent="0.35">
      <c r="A137" t="s">
        <v>233</v>
      </c>
      <c r="B137" t="s">
        <v>24</v>
      </c>
      <c r="C137" s="1">
        <v>36614</v>
      </c>
      <c r="D137" s="1">
        <v>43953</v>
      </c>
      <c r="E137">
        <v>5</v>
      </c>
      <c r="F137" t="s">
        <v>234</v>
      </c>
      <c r="G137">
        <v>4</v>
      </c>
      <c r="H137" t="s">
        <v>35</v>
      </c>
      <c r="I137" s="1">
        <v>39208</v>
      </c>
      <c r="J137">
        <v>2</v>
      </c>
      <c r="K137" t="s">
        <v>48</v>
      </c>
      <c r="L137" t="s">
        <v>11</v>
      </c>
      <c r="M137" s="3">
        <v>0.59</v>
      </c>
      <c r="N137" t="s">
        <v>28</v>
      </c>
      <c r="O137" t="s">
        <v>13</v>
      </c>
      <c r="P137">
        <v>0.59</v>
      </c>
      <c r="Q137" t="s">
        <v>29</v>
      </c>
      <c r="R137" t="s">
        <v>235</v>
      </c>
      <c r="S137" t="s">
        <v>38</v>
      </c>
      <c r="T137" t="s">
        <v>236</v>
      </c>
      <c r="U137">
        <v>8</v>
      </c>
      <c r="V137">
        <v>3</v>
      </c>
      <c r="X137">
        <v>103</v>
      </c>
      <c r="Y137">
        <v>1</v>
      </c>
      <c r="Z137" t="s">
        <v>33</v>
      </c>
      <c r="AA137" s="1">
        <v>45323</v>
      </c>
    </row>
    <row r="138" spans="1:27" x14ac:dyDescent="0.35">
      <c r="A138" t="s">
        <v>237</v>
      </c>
      <c r="B138" t="s">
        <v>24</v>
      </c>
      <c r="C138" s="1">
        <v>36130</v>
      </c>
      <c r="D138" s="1">
        <v>43954</v>
      </c>
      <c r="E138">
        <v>5</v>
      </c>
      <c r="F138" t="s">
        <v>234</v>
      </c>
      <c r="G138">
        <v>4</v>
      </c>
      <c r="H138" t="s">
        <v>35</v>
      </c>
      <c r="I138" s="1">
        <v>43098</v>
      </c>
      <c r="J138">
        <v>5</v>
      </c>
      <c r="K138" t="s">
        <v>60</v>
      </c>
      <c r="L138" t="s">
        <v>11</v>
      </c>
      <c r="M138" s="3">
        <v>0.55000000000000004</v>
      </c>
      <c r="N138" t="s">
        <v>28</v>
      </c>
      <c r="O138" t="s">
        <v>13</v>
      </c>
      <c r="P138">
        <v>0.34</v>
      </c>
      <c r="Q138" t="s">
        <v>29</v>
      </c>
      <c r="R138" t="s">
        <v>238</v>
      </c>
      <c r="S138" t="s">
        <v>38</v>
      </c>
      <c r="T138" t="s">
        <v>236</v>
      </c>
      <c r="U138">
        <v>7</v>
      </c>
      <c r="V138">
        <v>3</v>
      </c>
      <c r="X138">
        <v>314</v>
      </c>
      <c r="Y138">
        <v>3</v>
      </c>
      <c r="Z138" t="s">
        <v>45</v>
      </c>
      <c r="AA138" s="1">
        <v>45324</v>
      </c>
    </row>
    <row r="139" spans="1:27" x14ac:dyDescent="0.35">
      <c r="A139" t="s">
        <v>239</v>
      </c>
      <c r="B139" t="s">
        <v>47</v>
      </c>
      <c r="C139" s="1">
        <v>36516</v>
      </c>
      <c r="D139" s="1">
        <v>43955</v>
      </c>
      <c r="E139">
        <v>5</v>
      </c>
      <c r="F139" t="s">
        <v>234</v>
      </c>
      <c r="G139">
        <v>5</v>
      </c>
      <c r="H139" t="s">
        <v>44</v>
      </c>
      <c r="I139" s="1"/>
      <c r="J139">
        <v>5</v>
      </c>
      <c r="K139" t="s">
        <v>60</v>
      </c>
      <c r="L139" t="s">
        <v>11</v>
      </c>
      <c r="M139" s="3">
        <v>0</v>
      </c>
      <c r="N139" t="s">
        <v>28</v>
      </c>
      <c r="O139" t="s">
        <v>13</v>
      </c>
      <c r="P139">
        <v>0</v>
      </c>
      <c r="Q139" t="s">
        <v>29</v>
      </c>
      <c r="R139" t="s">
        <v>240</v>
      </c>
      <c r="S139" t="s">
        <v>44</v>
      </c>
      <c r="X139">
        <v>521</v>
      </c>
      <c r="Y139">
        <v>1</v>
      </c>
      <c r="Z139" t="s">
        <v>33</v>
      </c>
      <c r="AA139" s="1">
        <v>45325</v>
      </c>
    </row>
    <row r="140" spans="1:27" x14ac:dyDescent="0.35">
      <c r="A140" t="s">
        <v>241</v>
      </c>
      <c r="B140" t="s">
        <v>47</v>
      </c>
      <c r="C140" s="1">
        <v>36708</v>
      </c>
      <c r="D140" s="1">
        <v>43956</v>
      </c>
      <c r="E140">
        <v>5</v>
      </c>
      <c r="F140" t="s">
        <v>234</v>
      </c>
      <c r="G140">
        <v>3</v>
      </c>
      <c r="H140" t="s">
        <v>26</v>
      </c>
      <c r="I140" s="1">
        <v>41227</v>
      </c>
      <c r="J140">
        <v>1</v>
      </c>
      <c r="K140" t="s">
        <v>42</v>
      </c>
      <c r="L140" t="s">
        <v>11</v>
      </c>
      <c r="M140" s="3">
        <v>0.3</v>
      </c>
      <c r="N140" t="s">
        <v>28</v>
      </c>
      <c r="O140" t="s">
        <v>13</v>
      </c>
      <c r="P140">
        <v>0.5</v>
      </c>
      <c r="Q140" t="s">
        <v>29</v>
      </c>
      <c r="R140" t="s">
        <v>242</v>
      </c>
      <c r="S140" t="s">
        <v>31</v>
      </c>
      <c r="T140" t="s">
        <v>32</v>
      </c>
      <c r="U140">
        <v>6</v>
      </c>
      <c r="V140">
        <v>2</v>
      </c>
      <c r="X140">
        <v>95</v>
      </c>
      <c r="Y140">
        <v>2</v>
      </c>
      <c r="Z140" t="s">
        <v>59</v>
      </c>
      <c r="AA140" s="1">
        <v>45326</v>
      </c>
    </row>
    <row r="141" spans="1:27" x14ac:dyDescent="0.35">
      <c r="A141" t="s">
        <v>243</v>
      </c>
      <c r="B141" t="s">
        <v>55</v>
      </c>
      <c r="C141" s="1">
        <v>36523</v>
      </c>
      <c r="D141" s="1">
        <v>43957</v>
      </c>
      <c r="E141">
        <v>5</v>
      </c>
      <c r="F141" t="s">
        <v>234</v>
      </c>
      <c r="G141">
        <v>5</v>
      </c>
      <c r="H141" t="s">
        <v>44</v>
      </c>
      <c r="I141" s="1">
        <v>40742</v>
      </c>
      <c r="J141">
        <v>4</v>
      </c>
      <c r="K141" t="s">
        <v>36</v>
      </c>
      <c r="L141" t="s">
        <v>11</v>
      </c>
      <c r="M141" s="3">
        <v>0</v>
      </c>
      <c r="N141" t="s">
        <v>28</v>
      </c>
      <c r="O141" t="s">
        <v>13</v>
      </c>
      <c r="P141">
        <v>0</v>
      </c>
      <c r="Q141" t="s">
        <v>29</v>
      </c>
      <c r="R141" t="s">
        <v>244</v>
      </c>
      <c r="S141" t="s">
        <v>44</v>
      </c>
      <c r="X141">
        <v>285</v>
      </c>
      <c r="Y141">
        <v>3</v>
      </c>
      <c r="Z141" t="s">
        <v>45</v>
      </c>
      <c r="AA141" s="1">
        <v>45327</v>
      </c>
    </row>
    <row r="142" spans="1:27" x14ac:dyDescent="0.35">
      <c r="A142" t="s">
        <v>245</v>
      </c>
      <c r="B142" t="s">
        <v>55</v>
      </c>
      <c r="C142" s="1">
        <v>36331</v>
      </c>
      <c r="D142" s="1">
        <v>43958</v>
      </c>
      <c r="E142">
        <v>5</v>
      </c>
      <c r="F142" t="s">
        <v>234</v>
      </c>
      <c r="G142">
        <v>3</v>
      </c>
      <c r="H142" t="s">
        <v>26</v>
      </c>
      <c r="I142" s="1">
        <v>40774</v>
      </c>
      <c r="J142">
        <v>3</v>
      </c>
      <c r="K142" t="s">
        <v>27</v>
      </c>
      <c r="L142" t="s">
        <v>11</v>
      </c>
      <c r="M142" s="3">
        <v>0.31</v>
      </c>
      <c r="N142" t="s">
        <v>28</v>
      </c>
      <c r="O142" t="s">
        <v>13</v>
      </c>
      <c r="P142">
        <v>0.54</v>
      </c>
      <c r="Q142" t="s">
        <v>29</v>
      </c>
      <c r="R142" t="s">
        <v>246</v>
      </c>
      <c r="S142" t="s">
        <v>31</v>
      </c>
      <c r="T142" t="s">
        <v>32</v>
      </c>
      <c r="U142">
        <v>7</v>
      </c>
      <c r="V142">
        <v>2</v>
      </c>
      <c r="X142">
        <v>83</v>
      </c>
      <c r="Y142">
        <v>2</v>
      </c>
      <c r="Z142" t="s">
        <v>59</v>
      </c>
      <c r="AA142" s="1">
        <v>45328</v>
      </c>
    </row>
    <row r="143" spans="1:27" x14ac:dyDescent="0.35">
      <c r="A143" t="s">
        <v>233</v>
      </c>
      <c r="B143" t="s">
        <v>24</v>
      </c>
      <c r="C143" s="1">
        <v>37107</v>
      </c>
      <c r="D143" s="1">
        <v>43959</v>
      </c>
      <c r="E143">
        <v>5</v>
      </c>
      <c r="F143" t="s">
        <v>234</v>
      </c>
      <c r="G143">
        <v>2</v>
      </c>
      <c r="H143" t="s">
        <v>41</v>
      </c>
      <c r="I143" s="1">
        <v>42807</v>
      </c>
      <c r="J143">
        <v>1</v>
      </c>
      <c r="K143" t="s">
        <v>42</v>
      </c>
      <c r="L143" t="s">
        <v>11</v>
      </c>
      <c r="M143" s="3">
        <v>0</v>
      </c>
      <c r="N143" t="s">
        <v>28</v>
      </c>
      <c r="O143" t="s">
        <v>13</v>
      </c>
      <c r="P143">
        <v>0</v>
      </c>
      <c r="Q143" t="s">
        <v>29</v>
      </c>
      <c r="R143" t="s">
        <v>247</v>
      </c>
      <c r="S143" t="s">
        <v>44</v>
      </c>
      <c r="X143">
        <v>0</v>
      </c>
      <c r="Y143">
        <v>3</v>
      </c>
      <c r="Z143" t="s">
        <v>45</v>
      </c>
      <c r="AA143" s="1">
        <v>45329</v>
      </c>
    </row>
    <row r="144" spans="1:27" x14ac:dyDescent="0.35">
      <c r="A144" t="s">
        <v>237</v>
      </c>
      <c r="B144" t="s">
        <v>24</v>
      </c>
      <c r="C144" s="1">
        <v>36753</v>
      </c>
      <c r="D144" s="1">
        <v>43960</v>
      </c>
      <c r="E144">
        <v>5</v>
      </c>
      <c r="F144" t="s">
        <v>234</v>
      </c>
      <c r="G144">
        <v>1</v>
      </c>
      <c r="H144" t="s">
        <v>69</v>
      </c>
      <c r="I144" s="1"/>
      <c r="J144">
        <v>3</v>
      </c>
      <c r="K144" t="s">
        <v>27</v>
      </c>
      <c r="L144" t="s">
        <v>11</v>
      </c>
      <c r="M144" s="3">
        <v>0.19</v>
      </c>
      <c r="N144" t="s">
        <v>28</v>
      </c>
      <c r="O144" t="s">
        <v>13</v>
      </c>
      <c r="P144">
        <v>0.61</v>
      </c>
      <c r="Q144" t="s">
        <v>29</v>
      </c>
      <c r="R144" t="s">
        <v>248</v>
      </c>
      <c r="S144" t="s">
        <v>71</v>
      </c>
      <c r="T144" t="s">
        <v>236</v>
      </c>
      <c r="U144">
        <v>8</v>
      </c>
      <c r="V144">
        <v>3</v>
      </c>
      <c r="X144">
        <v>3</v>
      </c>
      <c r="Y144">
        <v>2</v>
      </c>
      <c r="Z144" t="s">
        <v>59</v>
      </c>
      <c r="AA144" s="1">
        <v>45330</v>
      </c>
    </row>
    <row r="145" spans="1:27" x14ac:dyDescent="0.35">
      <c r="A145" t="s">
        <v>239</v>
      </c>
      <c r="B145" t="s">
        <v>47</v>
      </c>
      <c r="C145" s="1">
        <v>36622</v>
      </c>
      <c r="D145" s="1">
        <v>43961</v>
      </c>
      <c r="E145">
        <v>5</v>
      </c>
      <c r="F145" t="s">
        <v>234</v>
      </c>
      <c r="G145">
        <v>1</v>
      </c>
      <c r="H145" t="s">
        <v>69</v>
      </c>
      <c r="I145" s="1"/>
      <c r="J145">
        <v>4</v>
      </c>
      <c r="K145" t="s">
        <v>36</v>
      </c>
      <c r="L145" t="s">
        <v>11</v>
      </c>
      <c r="M145" s="3">
        <v>0.13</v>
      </c>
      <c r="N145" t="s">
        <v>28</v>
      </c>
      <c r="O145" t="s">
        <v>13</v>
      </c>
      <c r="P145">
        <v>0.53</v>
      </c>
      <c r="Q145" t="s">
        <v>29</v>
      </c>
      <c r="R145" t="s">
        <v>249</v>
      </c>
      <c r="S145" t="s">
        <v>71</v>
      </c>
      <c r="X145">
        <v>3</v>
      </c>
      <c r="Y145">
        <v>3</v>
      </c>
      <c r="Z145" t="s">
        <v>45</v>
      </c>
      <c r="AA145" s="1">
        <v>45331</v>
      </c>
    </row>
    <row r="146" spans="1:27" x14ac:dyDescent="0.35">
      <c r="A146" t="s">
        <v>241</v>
      </c>
      <c r="B146" t="s">
        <v>47</v>
      </c>
      <c r="C146" s="1">
        <v>36568</v>
      </c>
      <c r="D146" s="1">
        <v>43962</v>
      </c>
      <c r="E146">
        <v>5</v>
      </c>
      <c r="F146" t="s">
        <v>234</v>
      </c>
      <c r="G146">
        <v>2</v>
      </c>
      <c r="H146" t="s">
        <v>41</v>
      </c>
      <c r="I146" s="1">
        <v>41804</v>
      </c>
      <c r="J146">
        <v>5</v>
      </c>
      <c r="K146" t="s">
        <v>60</v>
      </c>
      <c r="L146" t="s">
        <v>11</v>
      </c>
      <c r="M146" s="3">
        <v>0</v>
      </c>
      <c r="N146" t="s">
        <v>28</v>
      </c>
      <c r="O146" t="s">
        <v>13</v>
      </c>
      <c r="P146">
        <v>0</v>
      </c>
      <c r="Q146" t="s">
        <v>29</v>
      </c>
      <c r="R146" t="s">
        <v>240</v>
      </c>
      <c r="S146" t="s">
        <v>44</v>
      </c>
      <c r="T146" t="s">
        <v>32</v>
      </c>
      <c r="U146">
        <v>6</v>
      </c>
      <c r="V146">
        <v>2</v>
      </c>
      <c r="X146">
        <v>0</v>
      </c>
      <c r="Y146">
        <v>2</v>
      </c>
      <c r="Z146" t="s">
        <v>59</v>
      </c>
      <c r="AA146" s="1">
        <v>45332</v>
      </c>
    </row>
    <row r="147" spans="1:27" x14ac:dyDescent="0.35">
      <c r="A147" t="s">
        <v>243</v>
      </c>
      <c r="B147" t="s">
        <v>55</v>
      </c>
      <c r="C147" s="1">
        <v>37013</v>
      </c>
      <c r="D147" s="1">
        <v>43963</v>
      </c>
      <c r="E147">
        <v>5</v>
      </c>
      <c r="F147" t="s">
        <v>234</v>
      </c>
      <c r="G147">
        <v>1</v>
      </c>
      <c r="H147" t="s">
        <v>69</v>
      </c>
      <c r="I147" s="1">
        <v>40416</v>
      </c>
      <c r="J147">
        <v>5</v>
      </c>
      <c r="K147" t="s">
        <v>60</v>
      </c>
      <c r="L147" t="s">
        <v>11</v>
      </c>
      <c r="M147" s="3">
        <v>0.24</v>
      </c>
      <c r="N147" t="s">
        <v>28</v>
      </c>
      <c r="O147" t="s">
        <v>13</v>
      </c>
      <c r="P147">
        <v>0.26</v>
      </c>
      <c r="Q147" t="s">
        <v>29</v>
      </c>
      <c r="R147" t="s">
        <v>250</v>
      </c>
      <c r="S147" t="s">
        <v>71</v>
      </c>
      <c r="T147" t="s">
        <v>236</v>
      </c>
      <c r="U147">
        <v>8</v>
      </c>
      <c r="V147">
        <v>3</v>
      </c>
      <c r="X147">
        <v>7</v>
      </c>
      <c r="Y147">
        <v>1</v>
      </c>
      <c r="Z147" t="s">
        <v>33</v>
      </c>
      <c r="AA147" s="1">
        <v>45333</v>
      </c>
    </row>
    <row r="148" spans="1:27" x14ac:dyDescent="0.35">
      <c r="A148" t="s">
        <v>245</v>
      </c>
      <c r="B148" t="s">
        <v>55</v>
      </c>
      <c r="C148" s="1">
        <v>37106</v>
      </c>
      <c r="D148" s="1">
        <v>43964</v>
      </c>
      <c r="E148">
        <v>5</v>
      </c>
      <c r="F148" t="s">
        <v>234</v>
      </c>
      <c r="G148">
        <v>4</v>
      </c>
      <c r="H148" t="s">
        <v>35</v>
      </c>
      <c r="I148" s="1">
        <v>42945</v>
      </c>
      <c r="J148">
        <v>2</v>
      </c>
      <c r="K148" t="s">
        <v>48</v>
      </c>
      <c r="L148" t="s">
        <v>11</v>
      </c>
      <c r="M148" s="3">
        <v>0.5</v>
      </c>
      <c r="N148" t="s">
        <v>28</v>
      </c>
      <c r="O148" t="s">
        <v>13</v>
      </c>
      <c r="P148">
        <v>0.32</v>
      </c>
      <c r="Q148" t="s">
        <v>29</v>
      </c>
      <c r="R148" t="s">
        <v>251</v>
      </c>
      <c r="S148" t="s">
        <v>38</v>
      </c>
      <c r="T148" t="s">
        <v>211</v>
      </c>
      <c r="U148">
        <v>10</v>
      </c>
      <c r="V148">
        <v>4</v>
      </c>
      <c r="X148">
        <v>348</v>
      </c>
      <c r="Y148">
        <v>2</v>
      </c>
      <c r="Z148" t="s">
        <v>59</v>
      </c>
      <c r="AA148" s="1">
        <v>45334</v>
      </c>
    </row>
    <row r="149" spans="1:27" x14ac:dyDescent="0.35">
      <c r="A149" t="s">
        <v>233</v>
      </c>
      <c r="B149" t="s">
        <v>24</v>
      </c>
      <c r="C149" s="1">
        <v>36813</v>
      </c>
      <c r="D149" s="1">
        <v>43965</v>
      </c>
      <c r="E149">
        <v>5</v>
      </c>
      <c r="F149" t="s">
        <v>234</v>
      </c>
      <c r="G149">
        <v>4</v>
      </c>
      <c r="H149" t="s">
        <v>35</v>
      </c>
      <c r="I149" s="1">
        <v>42621</v>
      </c>
      <c r="J149">
        <v>5</v>
      </c>
      <c r="K149" t="s">
        <v>60</v>
      </c>
      <c r="L149" t="s">
        <v>11</v>
      </c>
      <c r="M149" s="3">
        <v>0.6</v>
      </c>
      <c r="N149" t="s">
        <v>28</v>
      </c>
      <c r="O149" t="s">
        <v>13</v>
      </c>
      <c r="P149">
        <v>0.52</v>
      </c>
      <c r="Q149" t="s">
        <v>29</v>
      </c>
      <c r="R149" t="s">
        <v>252</v>
      </c>
      <c r="S149" t="s">
        <v>38</v>
      </c>
      <c r="X149">
        <v>504</v>
      </c>
      <c r="Y149">
        <v>1</v>
      </c>
      <c r="Z149" t="s">
        <v>33</v>
      </c>
      <c r="AA149" s="1">
        <v>45335</v>
      </c>
    </row>
    <row r="150" spans="1:27" x14ac:dyDescent="0.35">
      <c r="A150" t="s">
        <v>237</v>
      </c>
      <c r="B150" t="s">
        <v>24</v>
      </c>
      <c r="C150" s="1">
        <v>36631</v>
      </c>
      <c r="D150" s="1">
        <v>43966</v>
      </c>
      <c r="E150">
        <v>5</v>
      </c>
      <c r="F150" t="s">
        <v>234</v>
      </c>
      <c r="G150">
        <v>5</v>
      </c>
      <c r="H150" t="s">
        <v>44</v>
      </c>
      <c r="I150" s="1"/>
      <c r="J150">
        <v>1</v>
      </c>
      <c r="K150" t="s">
        <v>42</v>
      </c>
      <c r="L150" t="s">
        <v>11</v>
      </c>
      <c r="M150" s="3">
        <v>0</v>
      </c>
      <c r="N150" t="s">
        <v>28</v>
      </c>
      <c r="O150" t="s">
        <v>13</v>
      </c>
      <c r="P150">
        <v>0</v>
      </c>
      <c r="Q150" t="s">
        <v>29</v>
      </c>
      <c r="R150" t="s">
        <v>247</v>
      </c>
      <c r="S150" t="s">
        <v>44</v>
      </c>
      <c r="T150" t="s">
        <v>211</v>
      </c>
      <c r="U150">
        <v>10</v>
      </c>
      <c r="V150">
        <v>4</v>
      </c>
      <c r="X150">
        <v>155</v>
      </c>
      <c r="Y150">
        <v>2</v>
      </c>
      <c r="Z150" t="s">
        <v>59</v>
      </c>
      <c r="AA150" s="1">
        <v>45336</v>
      </c>
    </row>
    <row r="151" spans="1:27" x14ac:dyDescent="0.35">
      <c r="A151" t="s">
        <v>239</v>
      </c>
      <c r="B151" t="s">
        <v>47</v>
      </c>
      <c r="C151" s="1">
        <v>36694</v>
      </c>
      <c r="D151" s="1">
        <v>43967</v>
      </c>
      <c r="E151">
        <v>5</v>
      </c>
      <c r="F151" t="s">
        <v>234</v>
      </c>
      <c r="G151">
        <v>1</v>
      </c>
      <c r="H151" t="s">
        <v>69</v>
      </c>
      <c r="I151" s="1"/>
      <c r="J151">
        <v>4</v>
      </c>
      <c r="K151" t="s">
        <v>36</v>
      </c>
      <c r="L151" t="s">
        <v>11</v>
      </c>
      <c r="M151" s="3">
        <v>0.23</v>
      </c>
      <c r="N151" t="s">
        <v>28</v>
      </c>
      <c r="O151" t="s">
        <v>13</v>
      </c>
      <c r="P151">
        <v>0.46</v>
      </c>
      <c r="Q151" t="s">
        <v>29</v>
      </c>
      <c r="R151" t="s">
        <v>253</v>
      </c>
      <c r="S151" t="s">
        <v>71</v>
      </c>
      <c r="T151" t="s">
        <v>227</v>
      </c>
      <c r="U151">
        <v>7</v>
      </c>
      <c r="V151">
        <v>3</v>
      </c>
      <c r="X151">
        <v>10</v>
      </c>
      <c r="Y151">
        <v>2</v>
      </c>
      <c r="Z151" t="s">
        <v>59</v>
      </c>
      <c r="AA151" s="1">
        <v>45337</v>
      </c>
    </row>
    <row r="152" spans="1:27" x14ac:dyDescent="0.35">
      <c r="A152" t="s">
        <v>241</v>
      </c>
      <c r="B152" t="s">
        <v>47</v>
      </c>
      <c r="C152" s="1">
        <v>36717</v>
      </c>
      <c r="D152" s="1">
        <v>43968</v>
      </c>
      <c r="E152">
        <v>5</v>
      </c>
      <c r="F152" t="s">
        <v>234</v>
      </c>
      <c r="G152">
        <v>2</v>
      </c>
      <c r="H152" t="s">
        <v>41</v>
      </c>
      <c r="I152" s="1">
        <v>41158</v>
      </c>
      <c r="J152">
        <v>1</v>
      </c>
      <c r="K152" t="s">
        <v>42</v>
      </c>
      <c r="L152" t="s">
        <v>11</v>
      </c>
      <c r="M152" s="3">
        <v>0</v>
      </c>
      <c r="N152" t="s">
        <v>28</v>
      </c>
      <c r="O152" t="s">
        <v>13</v>
      </c>
      <c r="P152">
        <v>0</v>
      </c>
      <c r="Q152" t="s">
        <v>29</v>
      </c>
      <c r="R152" t="s">
        <v>247</v>
      </c>
      <c r="S152" t="s">
        <v>44</v>
      </c>
      <c r="X152">
        <v>0</v>
      </c>
      <c r="Y152">
        <v>3</v>
      </c>
      <c r="Z152" t="s">
        <v>45</v>
      </c>
      <c r="AA152" s="1">
        <v>45338</v>
      </c>
    </row>
    <row r="153" spans="1:27" x14ac:dyDescent="0.35">
      <c r="A153" t="s">
        <v>243</v>
      </c>
      <c r="B153" t="s">
        <v>55</v>
      </c>
      <c r="C153" s="1">
        <v>37132</v>
      </c>
      <c r="D153" s="1">
        <v>43969</v>
      </c>
      <c r="E153">
        <v>5</v>
      </c>
      <c r="F153" t="s">
        <v>234</v>
      </c>
      <c r="G153">
        <v>5</v>
      </c>
      <c r="H153" t="s">
        <v>44</v>
      </c>
      <c r="I153" s="1">
        <v>39153</v>
      </c>
      <c r="J153">
        <v>3</v>
      </c>
      <c r="K153" t="s">
        <v>27</v>
      </c>
      <c r="L153" t="s">
        <v>11</v>
      </c>
      <c r="M153" s="3">
        <v>0</v>
      </c>
      <c r="N153" t="s">
        <v>28</v>
      </c>
      <c r="O153" t="s">
        <v>13</v>
      </c>
      <c r="P153">
        <v>0</v>
      </c>
      <c r="Q153" t="s">
        <v>29</v>
      </c>
      <c r="R153" t="s">
        <v>254</v>
      </c>
      <c r="S153" t="s">
        <v>44</v>
      </c>
      <c r="X153">
        <v>462</v>
      </c>
      <c r="Y153">
        <v>1</v>
      </c>
      <c r="Z153" t="s">
        <v>33</v>
      </c>
      <c r="AA153" s="1">
        <v>45339</v>
      </c>
    </row>
    <row r="154" spans="1:27" x14ac:dyDescent="0.35">
      <c r="A154" t="s">
        <v>245</v>
      </c>
      <c r="B154" t="s">
        <v>55</v>
      </c>
      <c r="C154" s="1">
        <v>36525</v>
      </c>
      <c r="D154" s="1">
        <v>43970</v>
      </c>
      <c r="E154">
        <v>5</v>
      </c>
      <c r="F154" t="s">
        <v>234</v>
      </c>
      <c r="G154">
        <v>5</v>
      </c>
      <c r="H154" t="s">
        <v>44</v>
      </c>
      <c r="I154" s="1">
        <v>42748</v>
      </c>
      <c r="J154">
        <v>2</v>
      </c>
      <c r="K154" t="s">
        <v>48</v>
      </c>
      <c r="L154" t="s">
        <v>11</v>
      </c>
      <c r="M154" s="3">
        <v>0</v>
      </c>
      <c r="N154" t="s">
        <v>28</v>
      </c>
      <c r="O154" t="s">
        <v>13</v>
      </c>
      <c r="P154">
        <v>0</v>
      </c>
      <c r="Q154" t="s">
        <v>29</v>
      </c>
      <c r="R154" t="s">
        <v>255</v>
      </c>
      <c r="S154" t="s">
        <v>44</v>
      </c>
      <c r="X154">
        <v>537</v>
      </c>
      <c r="Y154">
        <v>2</v>
      </c>
      <c r="Z154" t="s">
        <v>59</v>
      </c>
      <c r="AA154" s="1">
        <v>45340</v>
      </c>
    </row>
    <row r="155" spans="1:27" x14ac:dyDescent="0.35">
      <c r="A155" t="s">
        <v>233</v>
      </c>
      <c r="B155" t="s">
        <v>24</v>
      </c>
      <c r="C155" s="1">
        <v>36589</v>
      </c>
      <c r="D155" s="1">
        <v>43971</v>
      </c>
      <c r="E155">
        <v>5</v>
      </c>
      <c r="F155" t="s">
        <v>234</v>
      </c>
      <c r="G155">
        <v>1</v>
      </c>
      <c r="H155" t="s">
        <v>69</v>
      </c>
      <c r="I155" s="1">
        <v>41794</v>
      </c>
      <c r="J155">
        <v>2</v>
      </c>
      <c r="K155" t="s">
        <v>48</v>
      </c>
      <c r="L155" t="s">
        <v>11</v>
      </c>
      <c r="M155" s="3">
        <v>0.19</v>
      </c>
      <c r="N155" t="s">
        <v>28</v>
      </c>
      <c r="O155" t="s">
        <v>13</v>
      </c>
      <c r="P155">
        <v>0.41</v>
      </c>
      <c r="Q155" t="s">
        <v>29</v>
      </c>
      <c r="R155" t="s">
        <v>256</v>
      </c>
      <c r="S155" t="s">
        <v>71</v>
      </c>
      <c r="T155" t="s">
        <v>198</v>
      </c>
      <c r="U155">
        <v>5</v>
      </c>
      <c r="V155">
        <v>2</v>
      </c>
      <c r="X155">
        <v>6</v>
      </c>
      <c r="Y155">
        <v>2</v>
      </c>
      <c r="Z155" t="s">
        <v>59</v>
      </c>
      <c r="AA155" s="1">
        <v>45341</v>
      </c>
    </row>
    <row r="156" spans="1:27" x14ac:dyDescent="0.35">
      <c r="A156" t="s">
        <v>257</v>
      </c>
      <c r="B156" t="s">
        <v>24</v>
      </c>
      <c r="C156" s="1">
        <v>36841</v>
      </c>
      <c r="D156" s="1">
        <v>43972</v>
      </c>
      <c r="E156">
        <v>3</v>
      </c>
      <c r="F156" t="s">
        <v>258</v>
      </c>
      <c r="G156">
        <v>5</v>
      </c>
      <c r="H156" t="s">
        <v>44</v>
      </c>
      <c r="I156" s="1"/>
      <c r="J156">
        <v>5</v>
      </c>
      <c r="K156" t="s">
        <v>60</v>
      </c>
      <c r="L156" t="s">
        <v>11</v>
      </c>
      <c r="M156" s="3">
        <v>0</v>
      </c>
      <c r="N156" t="s">
        <v>28</v>
      </c>
      <c r="O156" t="s">
        <v>13</v>
      </c>
      <c r="P156">
        <v>0</v>
      </c>
      <c r="Q156" t="s">
        <v>29</v>
      </c>
      <c r="R156" t="s">
        <v>259</v>
      </c>
      <c r="S156" t="s">
        <v>44</v>
      </c>
      <c r="X156">
        <v>129</v>
      </c>
      <c r="Y156">
        <v>3</v>
      </c>
      <c r="Z156" t="s">
        <v>45</v>
      </c>
      <c r="AA156" s="1">
        <v>45342</v>
      </c>
    </row>
    <row r="157" spans="1:27" x14ac:dyDescent="0.35">
      <c r="A157" t="s">
        <v>260</v>
      </c>
      <c r="B157" t="s">
        <v>24</v>
      </c>
      <c r="C157" s="1">
        <v>36330</v>
      </c>
      <c r="D157" s="1">
        <v>43973</v>
      </c>
      <c r="E157">
        <v>3</v>
      </c>
      <c r="F157" t="s">
        <v>258</v>
      </c>
      <c r="G157">
        <v>5</v>
      </c>
      <c r="H157" t="s">
        <v>44</v>
      </c>
      <c r="I157" s="1"/>
      <c r="J157">
        <v>1</v>
      </c>
      <c r="K157" t="s">
        <v>42</v>
      </c>
      <c r="L157" t="s">
        <v>11</v>
      </c>
      <c r="M157" s="3">
        <v>0</v>
      </c>
      <c r="N157" t="s">
        <v>28</v>
      </c>
      <c r="O157" t="s">
        <v>13</v>
      </c>
      <c r="P157">
        <v>0</v>
      </c>
      <c r="Q157" t="s">
        <v>29</v>
      </c>
      <c r="R157" t="s">
        <v>261</v>
      </c>
      <c r="S157" t="s">
        <v>44</v>
      </c>
      <c r="X157">
        <v>200</v>
      </c>
      <c r="Y157">
        <v>2</v>
      </c>
      <c r="Z157" t="s">
        <v>59</v>
      </c>
      <c r="AA157" s="1">
        <v>45343</v>
      </c>
    </row>
    <row r="158" spans="1:27" x14ac:dyDescent="0.35">
      <c r="A158" t="s">
        <v>262</v>
      </c>
      <c r="B158" t="s">
        <v>47</v>
      </c>
      <c r="C158" s="1">
        <v>36724</v>
      </c>
      <c r="D158" s="1">
        <v>43974</v>
      </c>
      <c r="E158">
        <v>3</v>
      </c>
      <c r="F158" t="s">
        <v>258</v>
      </c>
      <c r="G158">
        <v>2</v>
      </c>
      <c r="H158" t="s">
        <v>41</v>
      </c>
      <c r="I158" s="1"/>
      <c r="J158">
        <v>4</v>
      </c>
      <c r="K158" t="s">
        <v>36</v>
      </c>
      <c r="L158" t="s">
        <v>11</v>
      </c>
      <c r="M158" s="3">
        <v>0</v>
      </c>
      <c r="N158" t="s">
        <v>28</v>
      </c>
      <c r="O158" t="s">
        <v>13</v>
      </c>
      <c r="P158">
        <v>0</v>
      </c>
      <c r="Q158" t="s">
        <v>29</v>
      </c>
      <c r="R158" t="s">
        <v>263</v>
      </c>
      <c r="S158" t="s">
        <v>44</v>
      </c>
      <c r="X158">
        <v>0</v>
      </c>
      <c r="Y158">
        <v>1</v>
      </c>
      <c r="Z158" t="s">
        <v>33</v>
      </c>
      <c r="AA158" s="1">
        <v>45344</v>
      </c>
    </row>
    <row r="159" spans="1:27" x14ac:dyDescent="0.35">
      <c r="A159" t="s">
        <v>264</v>
      </c>
      <c r="B159" t="s">
        <v>47</v>
      </c>
      <c r="C159" s="1">
        <v>37088</v>
      </c>
      <c r="D159" s="1">
        <v>43975</v>
      </c>
      <c r="E159">
        <v>3</v>
      </c>
      <c r="F159" t="s">
        <v>258</v>
      </c>
      <c r="G159">
        <v>2</v>
      </c>
      <c r="H159" t="s">
        <v>41</v>
      </c>
      <c r="I159" s="1">
        <v>40927</v>
      </c>
      <c r="J159">
        <v>1</v>
      </c>
      <c r="K159" t="s">
        <v>42</v>
      </c>
      <c r="L159" t="s">
        <v>11</v>
      </c>
      <c r="M159" s="3">
        <v>0</v>
      </c>
      <c r="N159" t="s">
        <v>28</v>
      </c>
      <c r="O159" t="s">
        <v>13</v>
      </c>
      <c r="P159">
        <v>0</v>
      </c>
      <c r="Q159" t="s">
        <v>29</v>
      </c>
      <c r="R159" t="s">
        <v>261</v>
      </c>
      <c r="S159" t="s">
        <v>44</v>
      </c>
      <c r="X159">
        <v>0</v>
      </c>
      <c r="Y159">
        <v>3</v>
      </c>
      <c r="Z159" t="s">
        <v>45</v>
      </c>
      <c r="AA159" s="1">
        <v>45345</v>
      </c>
    </row>
    <row r="160" spans="1:27" x14ac:dyDescent="0.35">
      <c r="A160" t="s">
        <v>265</v>
      </c>
      <c r="B160" t="s">
        <v>55</v>
      </c>
      <c r="C160" s="1">
        <v>36277</v>
      </c>
      <c r="D160" s="1">
        <v>43976</v>
      </c>
      <c r="E160">
        <v>3</v>
      </c>
      <c r="F160" t="s">
        <v>258</v>
      </c>
      <c r="G160">
        <v>1</v>
      </c>
      <c r="H160" t="s">
        <v>69</v>
      </c>
      <c r="I160" s="1"/>
      <c r="J160">
        <v>1</v>
      </c>
      <c r="K160" t="s">
        <v>42</v>
      </c>
      <c r="L160" t="s">
        <v>11</v>
      </c>
      <c r="M160" s="3">
        <v>0.18</v>
      </c>
      <c r="N160" t="s">
        <v>28</v>
      </c>
      <c r="O160" t="s">
        <v>13</v>
      </c>
      <c r="P160">
        <v>0.54</v>
      </c>
      <c r="Q160" t="s">
        <v>29</v>
      </c>
      <c r="R160" t="s">
        <v>266</v>
      </c>
      <c r="S160" t="s">
        <v>71</v>
      </c>
      <c r="T160" t="s">
        <v>32</v>
      </c>
      <c r="U160">
        <v>6</v>
      </c>
      <c r="V160">
        <v>2</v>
      </c>
      <c r="X160">
        <v>6</v>
      </c>
      <c r="Y160">
        <v>3</v>
      </c>
      <c r="Z160" t="s">
        <v>45</v>
      </c>
      <c r="AA160" s="1">
        <v>45346</v>
      </c>
    </row>
    <row r="161" spans="1:27" x14ac:dyDescent="0.35">
      <c r="A161" t="s">
        <v>267</v>
      </c>
      <c r="B161" t="s">
        <v>55</v>
      </c>
      <c r="C161" s="1">
        <v>37110</v>
      </c>
      <c r="D161" s="1">
        <v>43977</v>
      </c>
      <c r="E161">
        <v>3</v>
      </c>
      <c r="F161" t="s">
        <v>258</v>
      </c>
      <c r="G161">
        <v>3</v>
      </c>
      <c r="H161" t="s">
        <v>26</v>
      </c>
      <c r="I161" s="1"/>
      <c r="J161">
        <v>1</v>
      </c>
      <c r="K161" t="s">
        <v>42</v>
      </c>
      <c r="L161" t="s">
        <v>11</v>
      </c>
      <c r="M161" s="3">
        <v>0.3</v>
      </c>
      <c r="N161" t="s">
        <v>28</v>
      </c>
      <c r="O161" t="s">
        <v>13</v>
      </c>
      <c r="P161">
        <v>0.57999999999999996</v>
      </c>
      <c r="Q161" t="s">
        <v>29</v>
      </c>
      <c r="R161" t="s">
        <v>268</v>
      </c>
      <c r="S161" t="s">
        <v>31</v>
      </c>
      <c r="T161" t="s">
        <v>269</v>
      </c>
      <c r="U161">
        <v>7</v>
      </c>
      <c r="V161">
        <v>3</v>
      </c>
      <c r="X161">
        <v>21</v>
      </c>
      <c r="Y161">
        <v>1</v>
      </c>
      <c r="Z161" t="s">
        <v>33</v>
      </c>
      <c r="AA161" s="1">
        <v>45347</v>
      </c>
    </row>
    <row r="162" spans="1:27" x14ac:dyDescent="0.35">
      <c r="A162" t="s">
        <v>257</v>
      </c>
      <c r="B162" t="s">
        <v>24</v>
      </c>
      <c r="C162" s="1">
        <v>36452</v>
      </c>
      <c r="D162" s="1">
        <v>43978</v>
      </c>
      <c r="E162">
        <v>3</v>
      </c>
      <c r="F162" t="s">
        <v>258</v>
      </c>
      <c r="G162">
        <v>1</v>
      </c>
      <c r="H162" t="s">
        <v>69</v>
      </c>
      <c r="I162" s="1">
        <v>42085</v>
      </c>
      <c r="J162">
        <v>1</v>
      </c>
      <c r="K162" t="s">
        <v>42</v>
      </c>
      <c r="L162" t="s">
        <v>11</v>
      </c>
      <c r="M162" s="3">
        <v>0.14000000000000001</v>
      </c>
      <c r="N162" t="s">
        <v>28</v>
      </c>
      <c r="O162" t="s">
        <v>13</v>
      </c>
      <c r="P162">
        <v>0.44</v>
      </c>
      <c r="Q162" t="s">
        <v>29</v>
      </c>
      <c r="R162" t="s">
        <v>270</v>
      </c>
      <c r="S162" t="s">
        <v>71</v>
      </c>
      <c r="T162" t="s">
        <v>198</v>
      </c>
      <c r="U162">
        <v>5</v>
      </c>
      <c r="V162">
        <v>2</v>
      </c>
      <c r="X162">
        <v>9</v>
      </c>
      <c r="Y162">
        <v>3</v>
      </c>
      <c r="Z162" t="s">
        <v>45</v>
      </c>
      <c r="AA162" s="1">
        <v>45348</v>
      </c>
    </row>
    <row r="163" spans="1:27" x14ac:dyDescent="0.35">
      <c r="A163" t="s">
        <v>260</v>
      </c>
      <c r="B163" t="s">
        <v>24</v>
      </c>
      <c r="C163" s="1">
        <v>37053</v>
      </c>
      <c r="D163" s="1">
        <v>43979</v>
      </c>
      <c r="E163">
        <v>3</v>
      </c>
      <c r="F163" t="s">
        <v>258</v>
      </c>
      <c r="G163">
        <v>2</v>
      </c>
      <c r="H163" t="s">
        <v>41</v>
      </c>
      <c r="I163" s="1">
        <v>40804</v>
      </c>
      <c r="J163">
        <v>3</v>
      </c>
      <c r="K163" t="s">
        <v>27</v>
      </c>
      <c r="L163" t="s">
        <v>11</v>
      </c>
      <c r="M163" s="3">
        <v>0</v>
      </c>
      <c r="N163" t="s">
        <v>28</v>
      </c>
      <c r="O163" t="s">
        <v>13</v>
      </c>
      <c r="P163">
        <v>0</v>
      </c>
      <c r="Q163" t="s">
        <v>29</v>
      </c>
      <c r="R163" t="s">
        <v>271</v>
      </c>
      <c r="S163" t="s">
        <v>44</v>
      </c>
      <c r="X163">
        <v>0</v>
      </c>
      <c r="Y163">
        <v>3</v>
      </c>
      <c r="Z163" t="s">
        <v>45</v>
      </c>
      <c r="AA163" s="1">
        <v>45349</v>
      </c>
    </row>
    <row r="164" spans="1:27" x14ac:dyDescent="0.35">
      <c r="A164" t="s">
        <v>262</v>
      </c>
      <c r="B164" t="s">
        <v>47</v>
      </c>
      <c r="C164" s="1">
        <v>37068</v>
      </c>
      <c r="D164" s="1">
        <v>43980</v>
      </c>
      <c r="E164">
        <v>3</v>
      </c>
      <c r="F164" t="s">
        <v>258</v>
      </c>
      <c r="G164">
        <v>5</v>
      </c>
      <c r="H164" t="s">
        <v>44</v>
      </c>
      <c r="I164" s="1">
        <v>42308</v>
      </c>
      <c r="J164">
        <v>1</v>
      </c>
      <c r="K164" t="s">
        <v>42</v>
      </c>
      <c r="L164" t="s">
        <v>11</v>
      </c>
      <c r="M164" s="3">
        <v>0</v>
      </c>
      <c r="N164" t="s">
        <v>28</v>
      </c>
      <c r="O164" t="s">
        <v>13</v>
      </c>
      <c r="P164">
        <v>0</v>
      </c>
      <c r="Q164" t="s">
        <v>29</v>
      </c>
      <c r="R164" t="s">
        <v>261</v>
      </c>
      <c r="S164" t="s">
        <v>44</v>
      </c>
      <c r="X164">
        <v>209</v>
      </c>
      <c r="Y164">
        <v>3</v>
      </c>
      <c r="Z164" t="s">
        <v>45</v>
      </c>
      <c r="AA164" s="1">
        <v>45350</v>
      </c>
    </row>
    <row r="165" spans="1:27" x14ac:dyDescent="0.35">
      <c r="A165" t="s">
        <v>264</v>
      </c>
      <c r="B165" t="s">
        <v>47</v>
      </c>
      <c r="C165" s="1">
        <v>36699</v>
      </c>
      <c r="D165" s="1">
        <v>43981</v>
      </c>
      <c r="E165">
        <v>3</v>
      </c>
      <c r="F165" t="s">
        <v>258</v>
      </c>
      <c r="G165">
        <v>2</v>
      </c>
      <c r="H165" t="s">
        <v>41</v>
      </c>
      <c r="I165" s="1">
        <v>40383</v>
      </c>
      <c r="J165">
        <v>3</v>
      </c>
      <c r="K165" t="s">
        <v>27</v>
      </c>
      <c r="L165" t="s">
        <v>11</v>
      </c>
      <c r="M165" s="3">
        <v>0</v>
      </c>
      <c r="N165" t="s">
        <v>28</v>
      </c>
      <c r="O165" t="s">
        <v>13</v>
      </c>
      <c r="P165">
        <v>0</v>
      </c>
      <c r="Q165" t="s">
        <v>29</v>
      </c>
      <c r="R165" t="s">
        <v>271</v>
      </c>
      <c r="S165" t="s">
        <v>44</v>
      </c>
      <c r="X165">
        <v>0</v>
      </c>
      <c r="Y165">
        <v>3</v>
      </c>
      <c r="Z165" t="s">
        <v>45</v>
      </c>
      <c r="AA165" s="1">
        <v>45351</v>
      </c>
    </row>
    <row r="166" spans="1:27" x14ac:dyDescent="0.35">
      <c r="A166" t="s">
        <v>265</v>
      </c>
      <c r="B166" t="s">
        <v>55</v>
      </c>
      <c r="C166" s="1">
        <v>36857</v>
      </c>
      <c r="D166" s="1">
        <v>43982</v>
      </c>
      <c r="E166">
        <v>3</v>
      </c>
      <c r="F166" t="s">
        <v>258</v>
      </c>
      <c r="G166">
        <v>1</v>
      </c>
      <c r="H166" t="s">
        <v>69</v>
      </c>
      <c r="I166" s="1">
        <v>39625</v>
      </c>
      <c r="J166">
        <v>1</v>
      </c>
      <c r="K166" t="s">
        <v>42</v>
      </c>
      <c r="L166" t="s">
        <v>11</v>
      </c>
      <c r="M166" s="3">
        <v>0.08</v>
      </c>
      <c r="N166" t="s">
        <v>28</v>
      </c>
      <c r="O166" t="s">
        <v>13</v>
      </c>
      <c r="P166">
        <v>0.44</v>
      </c>
      <c r="Q166" t="s">
        <v>29</v>
      </c>
      <c r="R166" t="s">
        <v>272</v>
      </c>
      <c r="S166" t="s">
        <v>71</v>
      </c>
      <c r="T166" t="s">
        <v>198</v>
      </c>
      <c r="U166">
        <v>5</v>
      </c>
      <c r="V166">
        <v>2</v>
      </c>
      <c r="X166">
        <v>10</v>
      </c>
      <c r="Y166">
        <v>2</v>
      </c>
      <c r="Z166" t="s">
        <v>59</v>
      </c>
      <c r="AA166" s="1">
        <v>45352</v>
      </c>
    </row>
    <row r="167" spans="1:27" x14ac:dyDescent="0.35">
      <c r="A167" t="s">
        <v>267</v>
      </c>
      <c r="B167" t="s">
        <v>55</v>
      </c>
      <c r="C167" s="1">
        <v>37015</v>
      </c>
      <c r="D167" s="1">
        <v>43983</v>
      </c>
      <c r="E167">
        <v>3</v>
      </c>
      <c r="F167" t="s">
        <v>258</v>
      </c>
      <c r="G167">
        <v>4</v>
      </c>
      <c r="H167" t="s">
        <v>35</v>
      </c>
      <c r="I167" s="1">
        <v>39759</v>
      </c>
      <c r="J167">
        <v>1</v>
      </c>
      <c r="K167" t="s">
        <v>42</v>
      </c>
      <c r="L167" t="s">
        <v>11</v>
      </c>
      <c r="M167" s="3">
        <v>0.42</v>
      </c>
      <c r="N167" t="s">
        <v>28</v>
      </c>
      <c r="O167" t="s">
        <v>13</v>
      </c>
      <c r="P167">
        <v>0.42</v>
      </c>
      <c r="Q167" t="s">
        <v>29</v>
      </c>
      <c r="R167" t="s">
        <v>273</v>
      </c>
      <c r="S167" t="s">
        <v>38</v>
      </c>
      <c r="T167" t="s">
        <v>274</v>
      </c>
      <c r="U167">
        <v>8</v>
      </c>
      <c r="V167">
        <v>3</v>
      </c>
      <c r="X167">
        <v>187</v>
      </c>
      <c r="Y167">
        <v>1</v>
      </c>
      <c r="Z167" t="s">
        <v>33</v>
      </c>
      <c r="AA167" s="1">
        <v>45353</v>
      </c>
    </row>
    <row r="168" spans="1:27" x14ac:dyDescent="0.35">
      <c r="A168" t="s">
        <v>257</v>
      </c>
      <c r="B168" t="s">
        <v>24</v>
      </c>
      <c r="C168" s="1">
        <v>37030</v>
      </c>
      <c r="D168" s="1">
        <v>43984</v>
      </c>
      <c r="E168">
        <v>3</v>
      </c>
      <c r="F168" t="s">
        <v>258</v>
      </c>
      <c r="G168">
        <v>2</v>
      </c>
      <c r="H168" t="s">
        <v>41</v>
      </c>
      <c r="I168" s="1"/>
      <c r="J168">
        <v>3</v>
      </c>
      <c r="K168" t="s">
        <v>27</v>
      </c>
      <c r="L168" t="s">
        <v>11</v>
      </c>
      <c r="M168" s="3">
        <v>0</v>
      </c>
      <c r="N168" t="s">
        <v>28</v>
      </c>
      <c r="O168" t="s">
        <v>13</v>
      </c>
      <c r="P168">
        <v>0</v>
      </c>
      <c r="Q168" t="s">
        <v>29</v>
      </c>
      <c r="R168" t="s">
        <v>271</v>
      </c>
      <c r="S168" t="s">
        <v>44</v>
      </c>
      <c r="X168">
        <v>0</v>
      </c>
      <c r="Y168">
        <v>1</v>
      </c>
      <c r="Z168" t="s">
        <v>33</v>
      </c>
      <c r="AA168" s="1">
        <v>45354</v>
      </c>
    </row>
    <row r="169" spans="1:27" x14ac:dyDescent="0.35">
      <c r="A169" t="s">
        <v>260</v>
      </c>
      <c r="B169" t="s">
        <v>24</v>
      </c>
      <c r="C169" s="1">
        <v>36366</v>
      </c>
      <c r="D169" s="1">
        <v>43985</v>
      </c>
      <c r="E169">
        <v>3</v>
      </c>
      <c r="F169" t="s">
        <v>258</v>
      </c>
      <c r="G169">
        <v>5</v>
      </c>
      <c r="H169" t="s">
        <v>44</v>
      </c>
      <c r="I169" s="1">
        <v>42594</v>
      </c>
      <c r="J169">
        <v>5</v>
      </c>
      <c r="K169" t="s">
        <v>60</v>
      </c>
      <c r="L169" t="s">
        <v>11</v>
      </c>
      <c r="M169" s="3">
        <v>0</v>
      </c>
      <c r="N169" t="s">
        <v>28</v>
      </c>
      <c r="O169" t="s">
        <v>13</v>
      </c>
      <c r="P169">
        <v>0</v>
      </c>
      <c r="Q169" t="s">
        <v>29</v>
      </c>
      <c r="R169" t="s">
        <v>259</v>
      </c>
      <c r="S169" t="s">
        <v>44</v>
      </c>
      <c r="X169">
        <v>192</v>
      </c>
      <c r="Y169">
        <v>3</v>
      </c>
      <c r="Z169" t="s">
        <v>45</v>
      </c>
      <c r="AA169" s="1">
        <v>45355</v>
      </c>
    </row>
    <row r="170" spans="1:27" x14ac:dyDescent="0.35">
      <c r="A170" t="s">
        <v>262</v>
      </c>
      <c r="B170" t="s">
        <v>47</v>
      </c>
      <c r="C170" s="1">
        <v>36133</v>
      </c>
      <c r="D170" s="1">
        <v>43986</v>
      </c>
      <c r="E170">
        <v>3</v>
      </c>
      <c r="F170" t="s">
        <v>258</v>
      </c>
      <c r="G170">
        <v>1</v>
      </c>
      <c r="H170" t="s">
        <v>69</v>
      </c>
      <c r="I170" s="1">
        <v>40677</v>
      </c>
      <c r="J170">
        <v>2</v>
      </c>
      <c r="K170" t="s">
        <v>48</v>
      </c>
      <c r="L170" t="s">
        <v>11</v>
      </c>
      <c r="M170" s="3">
        <v>0.16</v>
      </c>
      <c r="N170" t="s">
        <v>28</v>
      </c>
      <c r="O170" t="s">
        <v>13</v>
      </c>
      <c r="P170">
        <v>0.54</v>
      </c>
      <c r="Q170" t="s">
        <v>29</v>
      </c>
      <c r="R170" t="s">
        <v>275</v>
      </c>
      <c r="S170" t="s">
        <v>71</v>
      </c>
      <c r="T170" t="s">
        <v>32</v>
      </c>
      <c r="U170">
        <v>6</v>
      </c>
      <c r="V170">
        <v>2</v>
      </c>
      <c r="X170">
        <v>9</v>
      </c>
      <c r="Y170">
        <v>3</v>
      </c>
      <c r="Z170" t="s">
        <v>45</v>
      </c>
      <c r="AA170" s="1">
        <v>45356</v>
      </c>
    </row>
    <row r="171" spans="1:27" x14ac:dyDescent="0.35">
      <c r="A171" t="s">
        <v>264</v>
      </c>
      <c r="B171" t="s">
        <v>47</v>
      </c>
      <c r="C171" s="1">
        <v>36874</v>
      </c>
      <c r="D171" s="1">
        <v>43987</v>
      </c>
      <c r="E171">
        <v>3</v>
      </c>
      <c r="F171" t="s">
        <v>258</v>
      </c>
      <c r="G171">
        <v>4</v>
      </c>
      <c r="H171" t="s">
        <v>35</v>
      </c>
      <c r="I171" s="1"/>
      <c r="J171">
        <v>5</v>
      </c>
      <c r="K171" t="s">
        <v>60</v>
      </c>
      <c r="L171" t="s">
        <v>11</v>
      </c>
      <c r="M171" s="3">
        <v>0.51</v>
      </c>
      <c r="N171" t="s">
        <v>28</v>
      </c>
      <c r="O171" t="s">
        <v>13</v>
      </c>
      <c r="P171">
        <v>0.34</v>
      </c>
      <c r="Q171" t="s">
        <v>29</v>
      </c>
      <c r="R171" t="s">
        <v>276</v>
      </c>
      <c r="S171" t="s">
        <v>38</v>
      </c>
      <c r="T171" t="s">
        <v>274</v>
      </c>
      <c r="U171">
        <v>8</v>
      </c>
      <c r="V171">
        <v>3</v>
      </c>
      <c r="X171">
        <v>258</v>
      </c>
      <c r="Y171">
        <v>2</v>
      </c>
      <c r="Z171" t="s">
        <v>59</v>
      </c>
      <c r="AA171" s="1">
        <v>45357</v>
      </c>
    </row>
    <row r="172" spans="1:27" x14ac:dyDescent="0.35">
      <c r="A172" t="s">
        <v>265</v>
      </c>
      <c r="B172" t="s">
        <v>55</v>
      </c>
      <c r="C172" s="1">
        <v>36808</v>
      </c>
      <c r="D172" s="1">
        <v>43988</v>
      </c>
      <c r="E172">
        <v>3</v>
      </c>
      <c r="F172" t="s">
        <v>258</v>
      </c>
      <c r="G172">
        <v>2</v>
      </c>
      <c r="H172" t="s">
        <v>41</v>
      </c>
      <c r="I172" s="1">
        <v>40340</v>
      </c>
      <c r="J172">
        <v>3</v>
      </c>
      <c r="K172" t="s">
        <v>27</v>
      </c>
      <c r="L172" t="s">
        <v>11</v>
      </c>
      <c r="M172" s="3">
        <v>0</v>
      </c>
      <c r="N172" t="s">
        <v>28</v>
      </c>
      <c r="O172" t="s">
        <v>13</v>
      </c>
      <c r="P172">
        <v>0</v>
      </c>
      <c r="Q172" t="s">
        <v>29</v>
      </c>
      <c r="R172" t="s">
        <v>271</v>
      </c>
      <c r="S172" t="s">
        <v>44</v>
      </c>
      <c r="X172">
        <v>0</v>
      </c>
      <c r="Y172">
        <v>3</v>
      </c>
      <c r="Z172" t="s">
        <v>45</v>
      </c>
      <c r="AA172" s="1">
        <v>45358</v>
      </c>
    </row>
    <row r="173" spans="1:27" x14ac:dyDescent="0.35">
      <c r="A173" t="s">
        <v>267</v>
      </c>
      <c r="B173" t="s">
        <v>55</v>
      </c>
      <c r="C173" s="1">
        <v>36410</v>
      </c>
      <c r="D173" s="1">
        <v>43989</v>
      </c>
      <c r="E173">
        <v>3</v>
      </c>
      <c r="F173" t="s">
        <v>258</v>
      </c>
      <c r="G173">
        <v>1</v>
      </c>
      <c r="H173" t="s">
        <v>69</v>
      </c>
      <c r="I173" s="1">
        <v>43078</v>
      </c>
      <c r="J173">
        <v>2</v>
      </c>
      <c r="K173" t="s">
        <v>48</v>
      </c>
      <c r="L173" t="s">
        <v>11</v>
      </c>
      <c r="M173" s="3">
        <v>0.13</v>
      </c>
      <c r="N173" t="s">
        <v>28</v>
      </c>
      <c r="O173" t="s">
        <v>13</v>
      </c>
      <c r="P173">
        <v>0.47</v>
      </c>
      <c r="Q173" t="s">
        <v>29</v>
      </c>
      <c r="R173" t="s">
        <v>277</v>
      </c>
      <c r="S173" t="s">
        <v>71</v>
      </c>
      <c r="T173" t="s">
        <v>198</v>
      </c>
      <c r="U173">
        <v>5</v>
      </c>
      <c r="V173">
        <v>2</v>
      </c>
      <c r="X173">
        <v>5</v>
      </c>
      <c r="Y173">
        <v>1</v>
      </c>
      <c r="Z173" t="s">
        <v>33</v>
      </c>
      <c r="AA173" s="1">
        <v>45359</v>
      </c>
    </row>
    <row r="174" spans="1:27" x14ac:dyDescent="0.35">
      <c r="A174" t="s">
        <v>257</v>
      </c>
      <c r="B174" t="s">
        <v>24</v>
      </c>
      <c r="C174" s="1">
        <v>36341</v>
      </c>
      <c r="D174" s="1">
        <v>43990</v>
      </c>
      <c r="E174">
        <v>3</v>
      </c>
      <c r="F174" t="s">
        <v>258</v>
      </c>
      <c r="G174">
        <v>5</v>
      </c>
      <c r="H174" t="s">
        <v>44</v>
      </c>
      <c r="I174" s="1"/>
      <c r="J174">
        <v>1</v>
      </c>
      <c r="K174" t="s">
        <v>42</v>
      </c>
      <c r="L174" t="s">
        <v>11</v>
      </c>
      <c r="M174" s="3">
        <v>0</v>
      </c>
      <c r="N174" t="s">
        <v>28</v>
      </c>
      <c r="O174" t="s">
        <v>13</v>
      </c>
      <c r="P174">
        <v>0</v>
      </c>
      <c r="Q174" t="s">
        <v>29</v>
      </c>
      <c r="R174" t="s">
        <v>261</v>
      </c>
      <c r="S174" t="s">
        <v>44</v>
      </c>
      <c r="X174">
        <v>333</v>
      </c>
      <c r="Y174">
        <v>2</v>
      </c>
      <c r="Z174" t="s">
        <v>59</v>
      </c>
      <c r="AA174" s="1">
        <v>45360</v>
      </c>
    </row>
    <row r="175" spans="1:27" x14ac:dyDescent="0.35">
      <c r="A175" t="s">
        <v>260</v>
      </c>
      <c r="B175" t="s">
        <v>24</v>
      </c>
      <c r="C175" s="1">
        <v>36815</v>
      </c>
      <c r="D175" s="1">
        <v>43991</v>
      </c>
      <c r="E175">
        <v>3</v>
      </c>
      <c r="F175" t="s">
        <v>258</v>
      </c>
      <c r="G175">
        <v>4</v>
      </c>
      <c r="H175" t="s">
        <v>35</v>
      </c>
      <c r="I175" s="1">
        <v>40105</v>
      </c>
      <c r="J175">
        <v>1</v>
      </c>
      <c r="K175" t="s">
        <v>42</v>
      </c>
      <c r="L175" t="s">
        <v>11</v>
      </c>
      <c r="M175" s="3">
        <v>0.46</v>
      </c>
      <c r="N175" t="s">
        <v>28</v>
      </c>
      <c r="O175" t="s">
        <v>13</v>
      </c>
      <c r="P175">
        <v>0.44</v>
      </c>
      <c r="Q175" t="s">
        <v>29</v>
      </c>
      <c r="R175" t="s">
        <v>278</v>
      </c>
      <c r="S175" t="s">
        <v>38</v>
      </c>
      <c r="T175" t="s">
        <v>274</v>
      </c>
      <c r="U175">
        <v>8</v>
      </c>
      <c r="V175">
        <v>3</v>
      </c>
      <c r="X175">
        <v>542</v>
      </c>
      <c r="Y175">
        <v>1</v>
      </c>
      <c r="Z175" t="s">
        <v>33</v>
      </c>
      <c r="AA175" s="1">
        <v>45361</v>
      </c>
    </row>
    <row r="176" spans="1:27" x14ac:dyDescent="0.35">
      <c r="A176" t="s">
        <v>262</v>
      </c>
      <c r="B176" t="s">
        <v>47</v>
      </c>
      <c r="C176" s="1">
        <v>36942</v>
      </c>
      <c r="D176" s="1">
        <v>43992</v>
      </c>
      <c r="E176">
        <v>3</v>
      </c>
      <c r="F176" t="s">
        <v>258</v>
      </c>
      <c r="G176">
        <v>4</v>
      </c>
      <c r="H176" t="s">
        <v>35</v>
      </c>
      <c r="I176" s="1"/>
      <c r="J176">
        <v>1</v>
      </c>
      <c r="K176" t="s">
        <v>42</v>
      </c>
      <c r="L176" t="s">
        <v>11</v>
      </c>
      <c r="M176" s="3">
        <v>0.4</v>
      </c>
      <c r="N176" t="s">
        <v>28</v>
      </c>
      <c r="O176" t="s">
        <v>13</v>
      </c>
      <c r="P176">
        <v>0.43</v>
      </c>
      <c r="Q176" t="s">
        <v>29</v>
      </c>
      <c r="R176" t="s">
        <v>279</v>
      </c>
      <c r="S176" t="s">
        <v>38</v>
      </c>
      <c r="T176" t="s">
        <v>274</v>
      </c>
      <c r="U176">
        <v>8</v>
      </c>
      <c r="V176">
        <v>3</v>
      </c>
      <c r="X176">
        <v>184</v>
      </c>
      <c r="Y176">
        <v>2</v>
      </c>
      <c r="Z176" t="s">
        <v>59</v>
      </c>
      <c r="AA176" s="1">
        <v>45362</v>
      </c>
    </row>
    <row r="177" spans="1:27" x14ac:dyDescent="0.35">
      <c r="A177" t="s">
        <v>264</v>
      </c>
      <c r="B177" t="s">
        <v>47</v>
      </c>
      <c r="C177" s="1">
        <v>36155</v>
      </c>
      <c r="D177" s="1">
        <v>43993</v>
      </c>
      <c r="E177">
        <v>3</v>
      </c>
      <c r="F177" t="s">
        <v>258</v>
      </c>
      <c r="G177">
        <v>4</v>
      </c>
      <c r="H177" t="s">
        <v>35</v>
      </c>
      <c r="I177" s="1">
        <v>41640</v>
      </c>
      <c r="J177">
        <v>4</v>
      </c>
      <c r="K177" t="s">
        <v>36</v>
      </c>
      <c r="L177" t="s">
        <v>11</v>
      </c>
      <c r="M177" s="3">
        <v>0.52</v>
      </c>
      <c r="N177" t="s">
        <v>28</v>
      </c>
      <c r="O177" t="s">
        <v>13</v>
      </c>
      <c r="P177">
        <v>0.51</v>
      </c>
      <c r="Q177" t="s">
        <v>29</v>
      </c>
      <c r="R177" t="s">
        <v>280</v>
      </c>
      <c r="S177" t="s">
        <v>38</v>
      </c>
      <c r="T177" t="s">
        <v>274</v>
      </c>
      <c r="U177">
        <v>8</v>
      </c>
      <c r="V177">
        <v>3</v>
      </c>
      <c r="X177">
        <v>260</v>
      </c>
      <c r="Y177">
        <v>1</v>
      </c>
      <c r="Z177" t="s">
        <v>33</v>
      </c>
      <c r="AA177" s="1">
        <v>45363</v>
      </c>
    </row>
    <row r="178" spans="1:27" x14ac:dyDescent="0.35">
      <c r="A178" t="s">
        <v>265</v>
      </c>
      <c r="B178" t="s">
        <v>55</v>
      </c>
      <c r="C178" s="1">
        <v>36526</v>
      </c>
      <c r="D178" s="1">
        <v>43994</v>
      </c>
      <c r="E178">
        <v>3</v>
      </c>
      <c r="F178" t="s">
        <v>258</v>
      </c>
      <c r="G178">
        <v>2</v>
      </c>
      <c r="H178" t="s">
        <v>41</v>
      </c>
      <c r="I178" s="1">
        <v>42559</v>
      </c>
      <c r="J178">
        <v>2</v>
      </c>
      <c r="K178" t="s">
        <v>48</v>
      </c>
      <c r="L178" t="s">
        <v>11</v>
      </c>
      <c r="M178" s="3">
        <v>0</v>
      </c>
      <c r="N178" t="s">
        <v>28</v>
      </c>
      <c r="O178" t="s">
        <v>13</v>
      </c>
      <c r="P178">
        <v>0</v>
      </c>
      <c r="Q178" t="s">
        <v>29</v>
      </c>
      <c r="R178" t="s">
        <v>281</v>
      </c>
      <c r="S178" t="s">
        <v>44</v>
      </c>
      <c r="X178">
        <v>0</v>
      </c>
      <c r="Y178">
        <v>1</v>
      </c>
      <c r="Z178" t="s">
        <v>33</v>
      </c>
      <c r="AA178" s="1">
        <v>45364</v>
      </c>
    </row>
    <row r="179" spans="1:27" x14ac:dyDescent="0.35">
      <c r="A179" t="s">
        <v>282</v>
      </c>
      <c r="B179" t="s">
        <v>24</v>
      </c>
      <c r="C179" s="1">
        <v>36355</v>
      </c>
      <c r="D179" s="1">
        <v>43995</v>
      </c>
      <c r="E179">
        <v>18</v>
      </c>
      <c r="F179" t="s">
        <v>283</v>
      </c>
      <c r="G179">
        <v>1</v>
      </c>
      <c r="H179" t="s">
        <v>69</v>
      </c>
      <c r="I179" s="1">
        <v>41005</v>
      </c>
      <c r="J179">
        <v>5</v>
      </c>
      <c r="K179" t="s">
        <v>60</v>
      </c>
      <c r="L179" t="s">
        <v>11</v>
      </c>
      <c r="M179" s="3">
        <v>0.21</v>
      </c>
      <c r="N179" t="s">
        <v>28</v>
      </c>
      <c r="O179" t="s">
        <v>13</v>
      </c>
      <c r="P179">
        <v>0.32</v>
      </c>
      <c r="Q179" t="s">
        <v>29</v>
      </c>
      <c r="R179" t="s">
        <v>284</v>
      </c>
      <c r="S179" t="s">
        <v>71</v>
      </c>
      <c r="T179" t="s">
        <v>32</v>
      </c>
      <c r="U179">
        <v>6</v>
      </c>
      <c r="V179">
        <v>2</v>
      </c>
      <c r="X179">
        <v>2</v>
      </c>
      <c r="Y179">
        <v>1</v>
      </c>
      <c r="Z179" t="s">
        <v>33</v>
      </c>
      <c r="AA179" s="1">
        <v>45365</v>
      </c>
    </row>
    <row r="180" spans="1:27" x14ac:dyDescent="0.35">
      <c r="A180" t="s">
        <v>285</v>
      </c>
      <c r="B180" t="s">
        <v>24</v>
      </c>
      <c r="C180" s="1">
        <v>36717</v>
      </c>
      <c r="D180" s="1">
        <v>43996</v>
      </c>
      <c r="E180">
        <v>18</v>
      </c>
      <c r="F180" t="s">
        <v>283</v>
      </c>
      <c r="G180">
        <v>3</v>
      </c>
      <c r="H180" t="s">
        <v>26</v>
      </c>
      <c r="I180" s="1">
        <v>42671</v>
      </c>
      <c r="J180">
        <v>1</v>
      </c>
      <c r="K180" t="s">
        <v>42</v>
      </c>
      <c r="L180" t="s">
        <v>11</v>
      </c>
      <c r="M180" s="3">
        <v>0.4</v>
      </c>
      <c r="N180" t="s">
        <v>28</v>
      </c>
      <c r="O180" t="s">
        <v>13</v>
      </c>
      <c r="P180">
        <v>0.5</v>
      </c>
      <c r="Q180" t="s">
        <v>29</v>
      </c>
      <c r="R180" t="s">
        <v>286</v>
      </c>
      <c r="S180" t="s">
        <v>31</v>
      </c>
      <c r="T180" t="s">
        <v>287</v>
      </c>
      <c r="U180">
        <v>10</v>
      </c>
      <c r="V180">
        <v>4</v>
      </c>
      <c r="X180">
        <v>34</v>
      </c>
      <c r="Y180">
        <v>1</v>
      </c>
      <c r="Z180" t="s">
        <v>33</v>
      </c>
      <c r="AA180" s="1">
        <v>45366</v>
      </c>
    </row>
    <row r="181" spans="1:27" x14ac:dyDescent="0.35">
      <c r="A181" t="s">
        <v>288</v>
      </c>
      <c r="B181" t="s">
        <v>47</v>
      </c>
      <c r="C181" s="1">
        <v>36682</v>
      </c>
      <c r="D181" s="1">
        <v>43997</v>
      </c>
      <c r="E181">
        <v>18</v>
      </c>
      <c r="F181" t="s">
        <v>283</v>
      </c>
      <c r="G181">
        <v>5</v>
      </c>
      <c r="H181" t="s">
        <v>44</v>
      </c>
      <c r="I181" s="1">
        <v>42477</v>
      </c>
      <c r="J181">
        <v>4</v>
      </c>
      <c r="K181" t="s">
        <v>36</v>
      </c>
      <c r="L181" t="s">
        <v>11</v>
      </c>
      <c r="M181" s="3">
        <v>0</v>
      </c>
      <c r="N181" t="s">
        <v>28</v>
      </c>
      <c r="O181" t="s">
        <v>13</v>
      </c>
      <c r="P181">
        <v>0</v>
      </c>
      <c r="Q181" t="s">
        <v>29</v>
      </c>
      <c r="R181" t="s">
        <v>289</v>
      </c>
      <c r="S181" t="s">
        <v>44</v>
      </c>
      <c r="X181">
        <v>243</v>
      </c>
      <c r="Y181">
        <v>2</v>
      </c>
      <c r="Z181" t="s">
        <v>59</v>
      </c>
      <c r="AA181" s="1">
        <v>45367</v>
      </c>
    </row>
    <row r="182" spans="1:27" x14ac:dyDescent="0.35">
      <c r="A182" t="s">
        <v>290</v>
      </c>
      <c r="B182" t="s">
        <v>47</v>
      </c>
      <c r="C182" s="1">
        <v>36611</v>
      </c>
      <c r="D182" s="1">
        <v>43998</v>
      </c>
      <c r="E182">
        <v>18</v>
      </c>
      <c r="F182" t="s">
        <v>283</v>
      </c>
      <c r="G182">
        <v>2</v>
      </c>
      <c r="H182" t="s">
        <v>41</v>
      </c>
      <c r="I182" s="1">
        <v>39535</v>
      </c>
      <c r="J182">
        <v>2</v>
      </c>
      <c r="K182" t="s">
        <v>48</v>
      </c>
      <c r="L182" t="s">
        <v>11</v>
      </c>
      <c r="M182" s="3">
        <v>0</v>
      </c>
      <c r="N182" t="s">
        <v>28</v>
      </c>
      <c r="O182" t="s">
        <v>13</v>
      </c>
      <c r="P182">
        <v>0</v>
      </c>
      <c r="Q182" t="s">
        <v>29</v>
      </c>
      <c r="R182" t="s">
        <v>291</v>
      </c>
      <c r="S182" t="s">
        <v>44</v>
      </c>
      <c r="X182">
        <v>0</v>
      </c>
      <c r="Y182">
        <v>1</v>
      </c>
      <c r="Z182" t="s">
        <v>33</v>
      </c>
      <c r="AA182" s="1">
        <v>45368</v>
      </c>
    </row>
    <row r="183" spans="1:27" x14ac:dyDescent="0.35">
      <c r="A183" t="s">
        <v>292</v>
      </c>
      <c r="B183" t="s">
        <v>55</v>
      </c>
      <c r="C183" s="1">
        <v>36670</v>
      </c>
      <c r="D183" s="1">
        <v>43999</v>
      </c>
      <c r="E183">
        <v>18</v>
      </c>
      <c r="F183" t="s">
        <v>283</v>
      </c>
      <c r="G183">
        <v>1</v>
      </c>
      <c r="H183" t="s">
        <v>69</v>
      </c>
      <c r="I183" s="1">
        <v>40304</v>
      </c>
      <c r="J183">
        <v>4</v>
      </c>
      <c r="K183" t="s">
        <v>36</v>
      </c>
      <c r="L183" t="s">
        <v>11</v>
      </c>
      <c r="M183" s="3">
        <v>0.15</v>
      </c>
      <c r="N183" t="s">
        <v>28</v>
      </c>
      <c r="O183" t="s">
        <v>13</v>
      </c>
      <c r="P183">
        <v>0.49</v>
      </c>
      <c r="Q183" t="s">
        <v>29</v>
      </c>
      <c r="R183" t="s">
        <v>293</v>
      </c>
      <c r="S183" t="s">
        <v>71</v>
      </c>
      <c r="T183" t="s">
        <v>198</v>
      </c>
      <c r="U183">
        <v>5</v>
      </c>
      <c r="V183">
        <v>2</v>
      </c>
      <c r="X183">
        <v>2</v>
      </c>
      <c r="Y183">
        <v>2</v>
      </c>
      <c r="Z183" t="s">
        <v>59</v>
      </c>
      <c r="AA183" s="1">
        <v>45369</v>
      </c>
    </row>
    <row r="184" spans="1:27" x14ac:dyDescent="0.35">
      <c r="A184" t="s">
        <v>294</v>
      </c>
      <c r="B184" t="s">
        <v>55</v>
      </c>
      <c r="C184" s="1">
        <v>36960</v>
      </c>
      <c r="D184" s="1">
        <v>44000</v>
      </c>
      <c r="E184">
        <v>18</v>
      </c>
      <c r="F184" t="s">
        <v>283</v>
      </c>
      <c r="G184">
        <v>2</v>
      </c>
      <c r="H184" t="s">
        <v>41</v>
      </c>
      <c r="I184" s="1"/>
      <c r="J184">
        <v>1</v>
      </c>
      <c r="K184" t="s">
        <v>42</v>
      </c>
      <c r="L184" t="s">
        <v>11</v>
      </c>
      <c r="M184" s="3">
        <v>0</v>
      </c>
      <c r="N184" t="s">
        <v>28</v>
      </c>
      <c r="O184" t="s">
        <v>13</v>
      </c>
      <c r="P184">
        <v>0</v>
      </c>
      <c r="Q184" t="s">
        <v>29</v>
      </c>
      <c r="R184" t="s">
        <v>295</v>
      </c>
      <c r="S184" t="s">
        <v>44</v>
      </c>
      <c r="X184">
        <v>0</v>
      </c>
      <c r="Y184">
        <v>2</v>
      </c>
      <c r="Z184" t="s">
        <v>59</v>
      </c>
      <c r="AA184" s="1">
        <v>45370</v>
      </c>
    </row>
    <row r="185" spans="1:27" x14ac:dyDescent="0.35">
      <c r="A185" t="s">
        <v>282</v>
      </c>
      <c r="B185" t="s">
        <v>24</v>
      </c>
      <c r="C185" s="1">
        <v>36473</v>
      </c>
      <c r="D185" s="1">
        <v>44001</v>
      </c>
      <c r="E185">
        <v>18</v>
      </c>
      <c r="F185" t="s">
        <v>283</v>
      </c>
      <c r="G185">
        <v>4</v>
      </c>
      <c r="H185" t="s">
        <v>35</v>
      </c>
      <c r="I185" s="1">
        <v>42531</v>
      </c>
      <c r="J185">
        <v>3</v>
      </c>
      <c r="K185" t="s">
        <v>27</v>
      </c>
      <c r="L185" t="s">
        <v>11</v>
      </c>
      <c r="M185" s="3">
        <v>0.54</v>
      </c>
      <c r="N185" t="s">
        <v>28</v>
      </c>
      <c r="O185" t="s">
        <v>13</v>
      </c>
      <c r="P185">
        <v>0.5</v>
      </c>
      <c r="Q185" t="s">
        <v>29</v>
      </c>
      <c r="R185" t="s">
        <v>296</v>
      </c>
      <c r="S185" t="s">
        <v>38</v>
      </c>
      <c r="T185" t="s">
        <v>287</v>
      </c>
      <c r="U185">
        <v>10</v>
      </c>
      <c r="V185">
        <v>4</v>
      </c>
      <c r="X185">
        <v>455</v>
      </c>
      <c r="Y185">
        <v>3</v>
      </c>
      <c r="Z185" t="s">
        <v>45</v>
      </c>
      <c r="AA185" s="1">
        <v>45371</v>
      </c>
    </row>
    <row r="186" spans="1:27" x14ac:dyDescent="0.35">
      <c r="A186" t="s">
        <v>285</v>
      </c>
      <c r="B186" t="s">
        <v>24</v>
      </c>
      <c r="C186" s="1">
        <v>36641</v>
      </c>
      <c r="D186" s="1">
        <v>44002</v>
      </c>
      <c r="E186">
        <v>18</v>
      </c>
      <c r="F186" t="s">
        <v>283</v>
      </c>
      <c r="G186">
        <v>3</v>
      </c>
      <c r="H186" t="s">
        <v>26</v>
      </c>
      <c r="I186" s="1">
        <v>41096</v>
      </c>
      <c r="J186">
        <v>3</v>
      </c>
      <c r="K186" t="s">
        <v>27</v>
      </c>
      <c r="L186" t="s">
        <v>11</v>
      </c>
      <c r="M186" s="3">
        <v>0.37</v>
      </c>
      <c r="N186" t="s">
        <v>28</v>
      </c>
      <c r="O186" t="s">
        <v>13</v>
      </c>
      <c r="P186">
        <v>0.52</v>
      </c>
      <c r="Q186" t="s">
        <v>29</v>
      </c>
      <c r="R186" t="s">
        <v>297</v>
      </c>
      <c r="S186" t="s">
        <v>31</v>
      </c>
      <c r="T186" t="s">
        <v>269</v>
      </c>
      <c r="U186">
        <v>7</v>
      </c>
      <c r="V186">
        <v>3</v>
      </c>
      <c r="X186">
        <v>99</v>
      </c>
      <c r="Y186">
        <v>2</v>
      </c>
      <c r="Z186" t="s">
        <v>59</v>
      </c>
      <c r="AA186" s="1">
        <v>45372</v>
      </c>
    </row>
    <row r="187" spans="1:27" x14ac:dyDescent="0.35">
      <c r="A187" t="s">
        <v>288</v>
      </c>
      <c r="B187" t="s">
        <v>47</v>
      </c>
      <c r="C187" s="1">
        <v>36850</v>
      </c>
      <c r="D187" s="1">
        <v>44003</v>
      </c>
      <c r="E187">
        <v>18</v>
      </c>
      <c r="F187" t="s">
        <v>283</v>
      </c>
      <c r="G187">
        <v>1</v>
      </c>
      <c r="H187" t="s">
        <v>69</v>
      </c>
      <c r="I187" s="1"/>
      <c r="J187">
        <v>5</v>
      </c>
      <c r="K187" t="s">
        <v>60</v>
      </c>
      <c r="L187" t="s">
        <v>11</v>
      </c>
      <c r="M187" s="3">
        <v>0.05</v>
      </c>
      <c r="N187" t="s">
        <v>28</v>
      </c>
      <c r="O187" t="s">
        <v>13</v>
      </c>
      <c r="P187">
        <v>0.28999999999999998</v>
      </c>
      <c r="Q187" t="s">
        <v>29</v>
      </c>
      <c r="R187" t="s">
        <v>298</v>
      </c>
      <c r="S187" t="s">
        <v>71</v>
      </c>
      <c r="T187" t="s">
        <v>32</v>
      </c>
      <c r="U187">
        <v>6</v>
      </c>
      <c r="V187">
        <v>2</v>
      </c>
      <c r="X187">
        <v>9</v>
      </c>
      <c r="Y187">
        <v>2</v>
      </c>
      <c r="Z187" t="s">
        <v>59</v>
      </c>
      <c r="AA187" s="1">
        <v>45373</v>
      </c>
    </row>
    <row r="188" spans="1:27" x14ac:dyDescent="0.35">
      <c r="A188" t="s">
        <v>290</v>
      </c>
      <c r="B188" t="s">
        <v>47</v>
      </c>
      <c r="C188" s="1">
        <v>36623</v>
      </c>
      <c r="D188" s="1">
        <v>44004</v>
      </c>
      <c r="E188">
        <v>18</v>
      </c>
      <c r="F188" t="s">
        <v>283</v>
      </c>
      <c r="G188">
        <v>1</v>
      </c>
      <c r="H188" t="s">
        <v>69</v>
      </c>
      <c r="I188" s="1">
        <v>40244</v>
      </c>
      <c r="J188">
        <v>3</v>
      </c>
      <c r="K188" t="s">
        <v>27</v>
      </c>
      <c r="L188" t="s">
        <v>11</v>
      </c>
      <c r="M188" s="3">
        <v>0.19</v>
      </c>
      <c r="N188" t="s">
        <v>28</v>
      </c>
      <c r="O188" t="s">
        <v>13</v>
      </c>
      <c r="P188">
        <v>0.28000000000000003</v>
      </c>
      <c r="Q188" t="s">
        <v>29</v>
      </c>
      <c r="R188" t="s">
        <v>299</v>
      </c>
      <c r="S188" t="s">
        <v>71</v>
      </c>
      <c r="T188" t="s">
        <v>198</v>
      </c>
      <c r="U188">
        <v>5</v>
      </c>
      <c r="V188">
        <v>2</v>
      </c>
      <c r="X188">
        <v>2</v>
      </c>
      <c r="Y188">
        <v>1</v>
      </c>
      <c r="Z188" t="s">
        <v>33</v>
      </c>
      <c r="AA188" s="1">
        <v>45374</v>
      </c>
    </row>
    <row r="189" spans="1:27" x14ac:dyDescent="0.35">
      <c r="A189" t="s">
        <v>292</v>
      </c>
      <c r="B189" t="s">
        <v>55</v>
      </c>
      <c r="C189" s="1">
        <v>37116</v>
      </c>
      <c r="D189" s="1">
        <v>44005</v>
      </c>
      <c r="E189">
        <v>18</v>
      </c>
      <c r="F189" t="s">
        <v>283</v>
      </c>
      <c r="G189">
        <v>4</v>
      </c>
      <c r="H189" t="s">
        <v>35</v>
      </c>
      <c r="I189" s="1"/>
      <c r="J189">
        <v>1</v>
      </c>
      <c r="K189" t="s">
        <v>42</v>
      </c>
      <c r="L189" t="s">
        <v>11</v>
      </c>
      <c r="M189" s="3">
        <v>0.46</v>
      </c>
      <c r="N189" t="s">
        <v>28</v>
      </c>
      <c r="O189" t="s">
        <v>13</v>
      </c>
      <c r="P189">
        <v>0.27</v>
      </c>
      <c r="Q189" t="s">
        <v>29</v>
      </c>
      <c r="R189" t="s">
        <v>300</v>
      </c>
      <c r="S189" t="s">
        <v>38</v>
      </c>
      <c r="T189" t="s">
        <v>287</v>
      </c>
      <c r="U189">
        <v>10</v>
      </c>
      <c r="V189">
        <v>4</v>
      </c>
      <c r="X189">
        <v>498</v>
      </c>
      <c r="Y189">
        <v>1</v>
      </c>
      <c r="Z189" t="s">
        <v>33</v>
      </c>
      <c r="AA189" s="1">
        <v>45375</v>
      </c>
    </row>
    <row r="190" spans="1:27" x14ac:dyDescent="0.35">
      <c r="A190" t="s">
        <v>294</v>
      </c>
      <c r="B190" t="s">
        <v>55</v>
      </c>
      <c r="C190" s="1">
        <v>37092</v>
      </c>
      <c r="D190" s="1">
        <v>44006</v>
      </c>
      <c r="E190">
        <v>18</v>
      </c>
      <c r="F190" t="s">
        <v>283</v>
      </c>
      <c r="G190">
        <v>2</v>
      </c>
      <c r="H190" t="s">
        <v>41</v>
      </c>
      <c r="I190" s="1">
        <v>43020</v>
      </c>
      <c r="J190">
        <v>4</v>
      </c>
      <c r="K190" t="s">
        <v>36</v>
      </c>
      <c r="L190" t="s">
        <v>11</v>
      </c>
      <c r="M190" s="3">
        <v>0</v>
      </c>
      <c r="N190" t="s">
        <v>28</v>
      </c>
      <c r="O190" t="s">
        <v>13</v>
      </c>
      <c r="P190">
        <v>0</v>
      </c>
      <c r="Q190" t="s">
        <v>29</v>
      </c>
      <c r="R190" t="s">
        <v>289</v>
      </c>
      <c r="S190" t="s">
        <v>44</v>
      </c>
      <c r="X190">
        <v>0</v>
      </c>
      <c r="Y190">
        <v>2</v>
      </c>
      <c r="Z190" t="s">
        <v>59</v>
      </c>
      <c r="AA190" s="1">
        <v>45376</v>
      </c>
    </row>
    <row r="191" spans="1:27" x14ac:dyDescent="0.35">
      <c r="A191" t="s">
        <v>282</v>
      </c>
      <c r="B191" t="s">
        <v>24</v>
      </c>
      <c r="C191" s="1">
        <v>36170</v>
      </c>
      <c r="D191" s="1">
        <v>44007</v>
      </c>
      <c r="E191">
        <v>18</v>
      </c>
      <c r="F191" t="s">
        <v>283</v>
      </c>
      <c r="G191">
        <v>2</v>
      </c>
      <c r="H191" t="s">
        <v>41</v>
      </c>
      <c r="I191" s="1">
        <v>42415</v>
      </c>
      <c r="J191">
        <v>3</v>
      </c>
      <c r="K191" t="s">
        <v>27</v>
      </c>
      <c r="L191" t="s">
        <v>11</v>
      </c>
      <c r="M191" s="3">
        <v>0</v>
      </c>
      <c r="N191" t="s">
        <v>28</v>
      </c>
      <c r="O191" t="s">
        <v>13</v>
      </c>
      <c r="P191">
        <v>0</v>
      </c>
      <c r="Q191" t="s">
        <v>29</v>
      </c>
      <c r="R191" t="s">
        <v>301</v>
      </c>
      <c r="S191" t="s">
        <v>44</v>
      </c>
      <c r="X191">
        <v>0</v>
      </c>
      <c r="Y191">
        <v>3</v>
      </c>
      <c r="Z191" t="s">
        <v>45</v>
      </c>
      <c r="AA191" s="1">
        <v>45377</v>
      </c>
    </row>
    <row r="192" spans="1:27" x14ac:dyDescent="0.35">
      <c r="A192" t="s">
        <v>285</v>
      </c>
      <c r="B192" t="s">
        <v>24</v>
      </c>
      <c r="C192" s="1">
        <v>36670</v>
      </c>
      <c r="D192" s="1">
        <v>44008</v>
      </c>
      <c r="E192">
        <v>18</v>
      </c>
      <c r="F192" t="s">
        <v>283</v>
      </c>
      <c r="G192">
        <v>3</v>
      </c>
      <c r="H192" t="s">
        <v>26</v>
      </c>
      <c r="I192" s="1"/>
      <c r="J192">
        <v>4</v>
      </c>
      <c r="K192" t="s">
        <v>36</v>
      </c>
      <c r="L192" t="s">
        <v>11</v>
      </c>
      <c r="M192" s="3">
        <v>0.25</v>
      </c>
      <c r="N192" t="s">
        <v>28</v>
      </c>
      <c r="O192" t="s">
        <v>13</v>
      </c>
      <c r="P192">
        <v>0.61</v>
      </c>
      <c r="Q192" t="s">
        <v>29</v>
      </c>
      <c r="R192" t="s">
        <v>302</v>
      </c>
      <c r="S192" t="s">
        <v>31</v>
      </c>
      <c r="T192" t="s">
        <v>269</v>
      </c>
      <c r="U192">
        <v>7</v>
      </c>
      <c r="V192">
        <v>3</v>
      </c>
      <c r="X192">
        <v>72</v>
      </c>
      <c r="Y192">
        <v>1</v>
      </c>
      <c r="Z192" t="s">
        <v>33</v>
      </c>
      <c r="AA192" s="1">
        <v>45378</v>
      </c>
    </row>
    <row r="193" spans="1:27" x14ac:dyDescent="0.35">
      <c r="A193" t="s">
        <v>288</v>
      </c>
      <c r="B193" t="s">
        <v>47</v>
      </c>
      <c r="C193" s="1">
        <v>37024</v>
      </c>
      <c r="D193" s="1">
        <v>44009</v>
      </c>
      <c r="E193">
        <v>18</v>
      </c>
      <c r="F193" t="s">
        <v>283</v>
      </c>
      <c r="G193">
        <v>1</v>
      </c>
      <c r="H193" t="s">
        <v>69</v>
      </c>
      <c r="I193" s="1"/>
      <c r="J193">
        <v>4</v>
      </c>
      <c r="K193" t="s">
        <v>36</v>
      </c>
      <c r="L193" t="s">
        <v>11</v>
      </c>
      <c r="M193" s="3">
        <v>0.23</v>
      </c>
      <c r="N193" t="s">
        <v>28</v>
      </c>
      <c r="O193" t="s">
        <v>13</v>
      </c>
      <c r="P193">
        <v>0.38</v>
      </c>
      <c r="Q193" t="s">
        <v>29</v>
      </c>
      <c r="R193" t="s">
        <v>303</v>
      </c>
      <c r="S193" t="s">
        <v>71</v>
      </c>
      <c r="T193" t="s">
        <v>198</v>
      </c>
      <c r="U193">
        <v>5</v>
      </c>
      <c r="V193">
        <v>2</v>
      </c>
      <c r="X193">
        <v>9</v>
      </c>
      <c r="Y193">
        <v>1</v>
      </c>
      <c r="Z193" t="s">
        <v>33</v>
      </c>
      <c r="AA193" s="1">
        <v>45379</v>
      </c>
    </row>
    <row r="194" spans="1:27" x14ac:dyDescent="0.35">
      <c r="A194" t="s">
        <v>290</v>
      </c>
      <c r="B194" t="s">
        <v>47</v>
      </c>
      <c r="C194" s="1">
        <v>36923</v>
      </c>
      <c r="D194" s="1">
        <v>44010</v>
      </c>
      <c r="E194">
        <v>18</v>
      </c>
      <c r="F194" t="s">
        <v>283</v>
      </c>
      <c r="G194">
        <v>2</v>
      </c>
      <c r="H194" t="s">
        <v>41</v>
      </c>
      <c r="I194" s="1">
        <v>41125</v>
      </c>
      <c r="J194">
        <v>1</v>
      </c>
      <c r="K194" t="s">
        <v>42</v>
      </c>
      <c r="L194" t="s">
        <v>11</v>
      </c>
      <c r="M194" s="3">
        <v>0</v>
      </c>
      <c r="N194" t="s">
        <v>28</v>
      </c>
      <c r="O194" t="s">
        <v>13</v>
      </c>
      <c r="P194">
        <v>0</v>
      </c>
      <c r="Q194" t="s">
        <v>29</v>
      </c>
      <c r="R194" t="s">
        <v>295</v>
      </c>
      <c r="S194" t="s">
        <v>44</v>
      </c>
      <c r="X194">
        <v>0</v>
      </c>
      <c r="Y194">
        <v>1</v>
      </c>
      <c r="Z194" t="s">
        <v>33</v>
      </c>
      <c r="AA194" s="1">
        <v>45380</v>
      </c>
    </row>
    <row r="195" spans="1:27" x14ac:dyDescent="0.35">
      <c r="A195" t="s">
        <v>292</v>
      </c>
      <c r="B195" t="s">
        <v>55</v>
      </c>
      <c r="C195" s="1">
        <v>36440</v>
      </c>
      <c r="D195" s="1">
        <v>44011</v>
      </c>
      <c r="E195">
        <v>18</v>
      </c>
      <c r="F195" t="s">
        <v>283</v>
      </c>
      <c r="G195">
        <v>2</v>
      </c>
      <c r="H195" t="s">
        <v>41</v>
      </c>
      <c r="I195" s="1"/>
      <c r="J195">
        <v>1</v>
      </c>
      <c r="K195" t="s">
        <v>42</v>
      </c>
      <c r="L195" t="s">
        <v>11</v>
      </c>
      <c r="M195" s="3">
        <v>0</v>
      </c>
      <c r="N195" t="s">
        <v>28</v>
      </c>
      <c r="O195" t="s">
        <v>13</v>
      </c>
      <c r="P195">
        <v>0</v>
      </c>
      <c r="Q195" t="s">
        <v>29</v>
      </c>
      <c r="R195" t="s">
        <v>295</v>
      </c>
      <c r="S195" t="s">
        <v>44</v>
      </c>
      <c r="X195">
        <v>0</v>
      </c>
      <c r="Y195">
        <v>2</v>
      </c>
      <c r="Z195" t="s">
        <v>59</v>
      </c>
      <c r="AA195" s="1">
        <v>45381</v>
      </c>
    </row>
    <row r="196" spans="1:27" x14ac:dyDescent="0.35">
      <c r="A196" t="s">
        <v>304</v>
      </c>
      <c r="B196" t="s">
        <v>24</v>
      </c>
      <c r="C196" s="1">
        <v>37056</v>
      </c>
      <c r="D196" s="1">
        <v>44012</v>
      </c>
      <c r="E196">
        <v>15</v>
      </c>
      <c r="F196" t="s">
        <v>305</v>
      </c>
      <c r="G196">
        <v>1</v>
      </c>
      <c r="H196" t="s">
        <v>69</v>
      </c>
      <c r="I196" s="1">
        <v>39892</v>
      </c>
      <c r="J196">
        <v>1</v>
      </c>
      <c r="K196" t="s">
        <v>42</v>
      </c>
      <c r="L196" t="s">
        <v>11</v>
      </c>
      <c r="M196" s="3">
        <v>0.06</v>
      </c>
      <c r="N196" t="s">
        <v>28</v>
      </c>
      <c r="O196" t="s">
        <v>13</v>
      </c>
      <c r="P196">
        <v>0.27</v>
      </c>
      <c r="Q196" t="s">
        <v>29</v>
      </c>
      <c r="R196" t="s">
        <v>306</v>
      </c>
      <c r="S196" t="s">
        <v>71</v>
      </c>
      <c r="T196" t="s">
        <v>198</v>
      </c>
      <c r="U196">
        <v>5</v>
      </c>
      <c r="V196">
        <v>2</v>
      </c>
      <c r="X196">
        <v>8</v>
      </c>
      <c r="Y196">
        <v>1</v>
      </c>
      <c r="Z196" t="s">
        <v>33</v>
      </c>
      <c r="AA196" s="1">
        <v>45382</v>
      </c>
    </row>
    <row r="197" spans="1:27" x14ac:dyDescent="0.35">
      <c r="A197" t="s">
        <v>307</v>
      </c>
      <c r="B197" t="s">
        <v>24</v>
      </c>
      <c r="C197" s="1">
        <v>36366</v>
      </c>
      <c r="D197" s="1">
        <v>44013</v>
      </c>
      <c r="E197">
        <v>15</v>
      </c>
      <c r="F197" t="s">
        <v>305</v>
      </c>
      <c r="G197">
        <v>4</v>
      </c>
      <c r="H197" t="s">
        <v>35</v>
      </c>
      <c r="I197" s="1"/>
      <c r="J197">
        <v>3</v>
      </c>
      <c r="K197" t="s">
        <v>27</v>
      </c>
      <c r="L197" t="s">
        <v>11</v>
      </c>
      <c r="M197" s="3">
        <v>0.46</v>
      </c>
      <c r="N197" t="s">
        <v>28</v>
      </c>
      <c r="O197" t="s">
        <v>13</v>
      </c>
      <c r="P197">
        <v>0.4</v>
      </c>
      <c r="Q197" t="s">
        <v>29</v>
      </c>
      <c r="R197" t="s">
        <v>308</v>
      </c>
      <c r="S197" t="s">
        <v>38</v>
      </c>
      <c r="T197" t="s">
        <v>269</v>
      </c>
      <c r="U197">
        <v>7</v>
      </c>
      <c r="V197">
        <v>3</v>
      </c>
      <c r="X197">
        <v>541</v>
      </c>
      <c r="Y197">
        <v>3</v>
      </c>
      <c r="Z197" t="s">
        <v>45</v>
      </c>
      <c r="AA197" s="1">
        <v>45383</v>
      </c>
    </row>
    <row r="198" spans="1:27" x14ac:dyDescent="0.35">
      <c r="A198" t="s">
        <v>309</v>
      </c>
      <c r="B198" t="s">
        <v>47</v>
      </c>
      <c r="C198" s="1">
        <v>36965</v>
      </c>
      <c r="D198" s="1">
        <v>44014</v>
      </c>
      <c r="E198">
        <v>15</v>
      </c>
      <c r="F198" t="s">
        <v>305</v>
      </c>
      <c r="G198">
        <v>1</v>
      </c>
      <c r="H198" t="s">
        <v>69</v>
      </c>
      <c r="I198" s="1">
        <v>42647</v>
      </c>
      <c r="J198">
        <v>5</v>
      </c>
      <c r="K198" t="s">
        <v>60</v>
      </c>
      <c r="L198" t="s">
        <v>11</v>
      </c>
      <c r="M198" s="3">
        <v>0.06</v>
      </c>
      <c r="N198" t="s">
        <v>28</v>
      </c>
      <c r="O198" t="s">
        <v>13</v>
      </c>
      <c r="P198">
        <v>0.28999999999999998</v>
      </c>
      <c r="Q198" t="s">
        <v>29</v>
      </c>
      <c r="R198" t="s">
        <v>310</v>
      </c>
      <c r="S198" t="s">
        <v>71</v>
      </c>
      <c r="T198" t="s">
        <v>32</v>
      </c>
      <c r="U198">
        <v>6</v>
      </c>
      <c r="V198">
        <v>2</v>
      </c>
      <c r="X198">
        <v>6</v>
      </c>
      <c r="Y198">
        <v>2</v>
      </c>
      <c r="Z198" t="s">
        <v>59</v>
      </c>
      <c r="AA198" s="1">
        <v>45384</v>
      </c>
    </row>
    <row r="199" spans="1:27" x14ac:dyDescent="0.35">
      <c r="A199" t="s">
        <v>311</v>
      </c>
      <c r="B199" t="s">
        <v>47</v>
      </c>
      <c r="C199" s="1">
        <v>36168</v>
      </c>
      <c r="D199" s="1">
        <v>44015</v>
      </c>
      <c r="E199">
        <v>15</v>
      </c>
      <c r="F199" t="s">
        <v>305</v>
      </c>
      <c r="G199">
        <v>4</v>
      </c>
      <c r="H199" t="s">
        <v>35</v>
      </c>
      <c r="I199" s="1">
        <v>41303</v>
      </c>
      <c r="J199">
        <v>5</v>
      </c>
      <c r="K199" t="s">
        <v>60</v>
      </c>
      <c r="L199" t="s">
        <v>11</v>
      </c>
      <c r="M199" s="3">
        <v>0.47</v>
      </c>
      <c r="N199" t="s">
        <v>28</v>
      </c>
      <c r="O199" t="s">
        <v>13</v>
      </c>
      <c r="P199">
        <v>0.46</v>
      </c>
      <c r="Q199" t="s">
        <v>29</v>
      </c>
      <c r="R199" t="s">
        <v>312</v>
      </c>
      <c r="S199" t="s">
        <v>38</v>
      </c>
      <c r="X199">
        <v>501</v>
      </c>
      <c r="Y199">
        <v>1</v>
      </c>
      <c r="Z199" t="s">
        <v>33</v>
      </c>
      <c r="AA199" s="1">
        <v>45385</v>
      </c>
    </row>
    <row r="200" spans="1:27" x14ac:dyDescent="0.35">
      <c r="A200" t="s">
        <v>313</v>
      </c>
      <c r="B200" t="s">
        <v>55</v>
      </c>
      <c r="C200" s="1">
        <v>36462</v>
      </c>
      <c r="D200" s="1">
        <v>44016</v>
      </c>
      <c r="E200">
        <v>15</v>
      </c>
      <c r="F200" t="s">
        <v>305</v>
      </c>
      <c r="G200">
        <v>3</v>
      </c>
      <c r="H200" t="s">
        <v>26</v>
      </c>
      <c r="I200" s="1">
        <v>41231</v>
      </c>
      <c r="J200">
        <v>3</v>
      </c>
      <c r="K200" t="s">
        <v>27</v>
      </c>
      <c r="L200" t="s">
        <v>11</v>
      </c>
      <c r="M200" s="3">
        <v>0.28000000000000003</v>
      </c>
      <c r="N200" t="s">
        <v>28</v>
      </c>
      <c r="O200" t="s">
        <v>13</v>
      </c>
      <c r="P200">
        <v>0.62</v>
      </c>
      <c r="Q200" t="s">
        <v>29</v>
      </c>
      <c r="R200" t="s">
        <v>314</v>
      </c>
      <c r="S200" t="s">
        <v>31</v>
      </c>
      <c r="X200">
        <v>66</v>
      </c>
      <c r="Y200">
        <v>3</v>
      </c>
      <c r="Z200" t="s">
        <v>45</v>
      </c>
      <c r="AA200" s="1">
        <v>45386</v>
      </c>
    </row>
    <row r="201" spans="1:27" x14ac:dyDescent="0.35">
      <c r="A201" t="s">
        <v>315</v>
      </c>
      <c r="B201" t="s">
        <v>55</v>
      </c>
      <c r="C201" s="1">
        <v>36836</v>
      </c>
      <c r="D201" s="1">
        <v>44017</v>
      </c>
      <c r="E201">
        <v>15</v>
      </c>
      <c r="F201" t="s">
        <v>305</v>
      </c>
      <c r="G201">
        <v>5</v>
      </c>
      <c r="H201" t="s">
        <v>44</v>
      </c>
      <c r="I201" s="1">
        <v>39930</v>
      </c>
      <c r="J201">
        <v>4</v>
      </c>
      <c r="K201" t="s">
        <v>36</v>
      </c>
      <c r="L201" t="s">
        <v>11</v>
      </c>
      <c r="M201" s="3">
        <v>0</v>
      </c>
      <c r="N201" t="s">
        <v>28</v>
      </c>
      <c r="O201" t="s">
        <v>13</v>
      </c>
      <c r="P201">
        <v>0</v>
      </c>
      <c r="Q201" t="s">
        <v>29</v>
      </c>
      <c r="R201" t="s">
        <v>316</v>
      </c>
      <c r="S201" t="s">
        <v>44</v>
      </c>
      <c r="T201" t="s">
        <v>317</v>
      </c>
      <c r="U201">
        <v>8</v>
      </c>
      <c r="V201">
        <v>3</v>
      </c>
      <c r="X201">
        <v>598</v>
      </c>
      <c r="Y201">
        <v>3</v>
      </c>
      <c r="Z201" t="s">
        <v>45</v>
      </c>
      <c r="AA201" s="1">
        <v>45387</v>
      </c>
    </row>
    <row r="202" spans="1:27" x14ac:dyDescent="0.35">
      <c r="A202" t="s">
        <v>304</v>
      </c>
      <c r="B202" t="s">
        <v>24</v>
      </c>
      <c r="C202" s="1">
        <v>36969</v>
      </c>
      <c r="D202" s="1">
        <v>44018</v>
      </c>
      <c r="E202">
        <v>15</v>
      </c>
      <c r="F202" t="s">
        <v>305</v>
      </c>
      <c r="G202">
        <v>1</v>
      </c>
      <c r="H202" t="s">
        <v>69</v>
      </c>
      <c r="I202" s="1"/>
      <c r="J202">
        <v>3</v>
      </c>
      <c r="K202" t="s">
        <v>27</v>
      </c>
      <c r="L202" t="s">
        <v>11</v>
      </c>
      <c r="M202" s="3">
        <v>0.06</v>
      </c>
      <c r="N202" t="s">
        <v>28</v>
      </c>
      <c r="O202" t="s">
        <v>13</v>
      </c>
      <c r="P202">
        <v>0.38</v>
      </c>
      <c r="Q202" t="s">
        <v>29</v>
      </c>
      <c r="R202" t="s">
        <v>318</v>
      </c>
      <c r="S202" t="s">
        <v>71</v>
      </c>
      <c r="T202" t="s">
        <v>319</v>
      </c>
      <c r="U202">
        <v>5</v>
      </c>
      <c r="V202">
        <v>2</v>
      </c>
      <c r="X202">
        <v>7</v>
      </c>
      <c r="Y202">
        <v>1</v>
      </c>
      <c r="Z202" t="s">
        <v>33</v>
      </c>
      <c r="AA202" s="1">
        <v>45388</v>
      </c>
    </row>
    <row r="203" spans="1:27" x14ac:dyDescent="0.35">
      <c r="A203" t="s">
        <v>307</v>
      </c>
      <c r="B203" t="s">
        <v>24</v>
      </c>
      <c r="C203" s="1">
        <v>36987</v>
      </c>
      <c r="D203" s="1">
        <v>44019</v>
      </c>
      <c r="E203">
        <v>15</v>
      </c>
      <c r="F203" t="s">
        <v>305</v>
      </c>
      <c r="G203">
        <v>5</v>
      </c>
      <c r="H203" t="s">
        <v>44</v>
      </c>
      <c r="I203" s="1">
        <v>39542</v>
      </c>
      <c r="J203">
        <v>4</v>
      </c>
      <c r="K203" t="s">
        <v>36</v>
      </c>
      <c r="L203" t="s">
        <v>11</v>
      </c>
      <c r="M203" s="3">
        <v>0</v>
      </c>
      <c r="N203" t="s">
        <v>28</v>
      </c>
      <c r="O203" t="s">
        <v>13</v>
      </c>
      <c r="P203">
        <v>0</v>
      </c>
      <c r="Q203" t="s">
        <v>29</v>
      </c>
      <c r="R203" t="s">
        <v>316</v>
      </c>
      <c r="S203" t="s">
        <v>44</v>
      </c>
      <c r="X203">
        <v>159</v>
      </c>
      <c r="Y203">
        <v>1</v>
      </c>
      <c r="Z203" t="s">
        <v>33</v>
      </c>
      <c r="AA203" s="1">
        <v>45389</v>
      </c>
    </row>
    <row r="204" spans="1:27" x14ac:dyDescent="0.35">
      <c r="A204" t="s">
        <v>309</v>
      </c>
      <c r="B204" t="s">
        <v>47</v>
      </c>
      <c r="C204" s="1">
        <v>36884</v>
      </c>
      <c r="D204" s="1">
        <v>44020</v>
      </c>
      <c r="E204">
        <v>15</v>
      </c>
      <c r="F204" t="s">
        <v>305</v>
      </c>
      <c r="G204">
        <v>1</v>
      </c>
      <c r="H204" t="s">
        <v>69</v>
      </c>
      <c r="I204" s="1">
        <v>42472</v>
      </c>
      <c r="J204">
        <v>2</v>
      </c>
      <c r="K204" t="s">
        <v>48</v>
      </c>
      <c r="L204" t="s">
        <v>11</v>
      </c>
      <c r="M204" s="3">
        <v>0.15</v>
      </c>
      <c r="N204" t="s">
        <v>28</v>
      </c>
      <c r="O204" t="s">
        <v>13</v>
      </c>
      <c r="P204">
        <v>0.44</v>
      </c>
      <c r="Q204" t="s">
        <v>29</v>
      </c>
      <c r="R204" t="s">
        <v>320</v>
      </c>
      <c r="S204" t="s">
        <v>71</v>
      </c>
      <c r="T204" t="s">
        <v>321</v>
      </c>
      <c r="U204">
        <v>6</v>
      </c>
      <c r="V204">
        <v>3</v>
      </c>
      <c r="X204">
        <v>5</v>
      </c>
      <c r="Y204">
        <v>1</v>
      </c>
      <c r="Z204" t="s">
        <v>33</v>
      </c>
      <c r="AA204" s="1">
        <v>45390</v>
      </c>
    </row>
    <row r="205" spans="1:27" x14ac:dyDescent="0.35">
      <c r="A205" t="s">
        <v>311</v>
      </c>
      <c r="B205" t="s">
        <v>47</v>
      </c>
      <c r="C205" s="1">
        <v>36488</v>
      </c>
      <c r="D205" s="1">
        <v>44021</v>
      </c>
      <c r="E205">
        <v>15</v>
      </c>
      <c r="F205" t="s">
        <v>305</v>
      </c>
      <c r="G205">
        <v>2</v>
      </c>
      <c r="H205" t="s">
        <v>41</v>
      </c>
      <c r="I205" s="1"/>
      <c r="J205">
        <v>2</v>
      </c>
      <c r="K205" t="s">
        <v>48</v>
      </c>
      <c r="L205" t="s">
        <v>11</v>
      </c>
      <c r="M205" s="3">
        <v>0</v>
      </c>
      <c r="N205" t="s">
        <v>28</v>
      </c>
      <c r="O205" t="s">
        <v>13</v>
      </c>
      <c r="P205">
        <v>0</v>
      </c>
      <c r="Q205" t="s">
        <v>29</v>
      </c>
      <c r="R205" t="s">
        <v>322</v>
      </c>
      <c r="S205" t="s">
        <v>44</v>
      </c>
      <c r="X205">
        <v>0</v>
      </c>
      <c r="Y205">
        <v>1</v>
      </c>
      <c r="Z205" t="s">
        <v>33</v>
      </c>
      <c r="AA205" s="1">
        <v>45391</v>
      </c>
    </row>
    <row r="206" spans="1:27" x14ac:dyDescent="0.35">
      <c r="A206" t="s">
        <v>313</v>
      </c>
      <c r="B206" t="s">
        <v>55</v>
      </c>
      <c r="C206" s="1">
        <v>36350</v>
      </c>
      <c r="D206" s="1">
        <v>44022</v>
      </c>
      <c r="E206">
        <v>15</v>
      </c>
      <c r="F206" t="s">
        <v>305</v>
      </c>
      <c r="G206">
        <v>4</v>
      </c>
      <c r="H206" t="s">
        <v>35</v>
      </c>
      <c r="I206" s="1">
        <v>40076</v>
      </c>
      <c r="J206">
        <v>4</v>
      </c>
      <c r="K206" t="s">
        <v>36</v>
      </c>
      <c r="L206" t="s">
        <v>11</v>
      </c>
      <c r="M206" s="3">
        <v>0.59</v>
      </c>
      <c r="N206" t="s">
        <v>28</v>
      </c>
      <c r="O206" t="s">
        <v>13</v>
      </c>
      <c r="P206">
        <v>0.28999999999999998</v>
      </c>
      <c r="Q206" t="s">
        <v>29</v>
      </c>
      <c r="R206" t="s">
        <v>323</v>
      </c>
      <c r="S206" t="s">
        <v>38</v>
      </c>
      <c r="T206" t="s">
        <v>324</v>
      </c>
      <c r="U206">
        <v>8</v>
      </c>
      <c r="V206">
        <v>4</v>
      </c>
      <c r="X206">
        <v>156</v>
      </c>
      <c r="Y206">
        <v>1</v>
      </c>
      <c r="Z206" t="s">
        <v>33</v>
      </c>
      <c r="AA206" s="1">
        <v>45392</v>
      </c>
    </row>
    <row r="207" spans="1:27" x14ac:dyDescent="0.35">
      <c r="A207" t="s">
        <v>315</v>
      </c>
      <c r="B207" t="s">
        <v>55</v>
      </c>
      <c r="C207" s="1">
        <v>36607</v>
      </c>
      <c r="D207" s="1">
        <v>44023</v>
      </c>
      <c r="E207">
        <v>15</v>
      </c>
      <c r="F207" t="s">
        <v>305</v>
      </c>
      <c r="G207">
        <v>4</v>
      </c>
      <c r="H207" t="s">
        <v>35</v>
      </c>
      <c r="I207" s="1">
        <v>43085</v>
      </c>
      <c r="J207">
        <v>3</v>
      </c>
      <c r="K207" t="s">
        <v>27</v>
      </c>
      <c r="L207" t="s">
        <v>11</v>
      </c>
      <c r="M207" s="3">
        <v>0.48</v>
      </c>
      <c r="N207" t="s">
        <v>28</v>
      </c>
      <c r="O207" t="s">
        <v>13</v>
      </c>
      <c r="P207">
        <v>0.26</v>
      </c>
      <c r="Q207" t="s">
        <v>29</v>
      </c>
      <c r="R207" t="s">
        <v>325</v>
      </c>
      <c r="S207" t="s">
        <v>38</v>
      </c>
      <c r="T207" t="s">
        <v>326</v>
      </c>
      <c r="U207">
        <v>7</v>
      </c>
      <c r="V207">
        <v>3</v>
      </c>
      <c r="X207">
        <v>116</v>
      </c>
      <c r="Y207">
        <v>3</v>
      </c>
      <c r="Z207" t="s">
        <v>45</v>
      </c>
      <c r="AA207" s="1">
        <v>45393</v>
      </c>
    </row>
    <row r="208" spans="1:27" x14ac:dyDescent="0.35">
      <c r="A208" t="s">
        <v>304</v>
      </c>
      <c r="B208" t="s">
        <v>24</v>
      </c>
      <c r="C208" s="1">
        <v>36266</v>
      </c>
      <c r="D208" s="1">
        <v>44024</v>
      </c>
      <c r="E208">
        <v>15</v>
      </c>
      <c r="F208" t="s">
        <v>305</v>
      </c>
      <c r="G208">
        <v>2</v>
      </c>
      <c r="H208" t="s">
        <v>41</v>
      </c>
      <c r="I208" s="1"/>
      <c r="J208">
        <v>3</v>
      </c>
      <c r="K208" t="s">
        <v>27</v>
      </c>
      <c r="L208" t="s">
        <v>11</v>
      </c>
      <c r="M208" s="3">
        <v>0</v>
      </c>
      <c r="N208" t="s">
        <v>28</v>
      </c>
      <c r="O208" t="s">
        <v>13</v>
      </c>
      <c r="P208">
        <v>0</v>
      </c>
      <c r="Q208" t="s">
        <v>29</v>
      </c>
      <c r="R208" t="s">
        <v>327</v>
      </c>
      <c r="S208" t="s">
        <v>44</v>
      </c>
      <c r="X208">
        <v>0</v>
      </c>
      <c r="Y208">
        <v>1</v>
      </c>
      <c r="Z208" t="s">
        <v>33</v>
      </c>
      <c r="AA208" s="1">
        <v>45394</v>
      </c>
    </row>
    <row r="209" spans="1:27" x14ac:dyDescent="0.35">
      <c r="A209" t="s">
        <v>307</v>
      </c>
      <c r="B209" t="s">
        <v>24</v>
      </c>
      <c r="C209" s="1">
        <v>36188</v>
      </c>
      <c r="D209" s="1">
        <v>44025</v>
      </c>
      <c r="E209">
        <v>15</v>
      </c>
      <c r="F209" t="s">
        <v>305</v>
      </c>
      <c r="G209">
        <v>1</v>
      </c>
      <c r="H209" t="s">
        <v>69</v>
      </c>
      <c r="I209" s="1">
        <v>41399</v>
      </c>
      <c r="J209">
        <v>5</v>
      </c>
      <c r="K209" t="s">
        <v>60</v>
      </c>
      <c r="L209" t="s">
        <v>11</v>
      </c>
      <c r="M209" s="3">
        <v>0.21</v>
      </c>
      <c r="N209" t="s">
        <v>28</v>
      </c>
      <c r="O209" t="s">
        <v>13</v>
      </c>
      <c r="P209">
        <v>0.44</v>
      </c>
      <c r="Q209" t="s">
        <v>29</v>
      </c>
      <c r="R209" t="s">
        <v>328</v>
      </c>
      <c r="S209" t="s">
        <v>71</v>
      </c>
      <c r="T209" t="s">
        <v>329</v>
      </c>
      <c r="U209">
        <v>6</v>
      </c>
      <c r="V209">
        <v>2</v>
      </c>
      <c r="X209">
        <v>6</v>
      </c>
      <c r="Y209">
        <v>3</v>
      </c>
      <c r="Z209" t="s">
        <v>45</v>
      </c>
      <c r="AA209" s="1">
        <v>45395</v>
      </c>
    </row>
    <row r="210" spans="1:27" x14ac:dyDescent="0.35">
      <c r="A210" t="s">
        <v>309</v>
      </c>
      <c r="B210" t="s">
        <v>47</v>
      </c>
      <c r="C210" s="1">
        <v>37097</v>
      </c>
      <c r="D210" s="1">
        <v>44026</v>
      </c>
      <c r="E210">
        <v>15</v>
      </c>
      <c r="F210" t="s">
        <v>305</v>
      </c>
      <c r="G210">
        <v>4</v>
      </c>
      <c r="H210" t="s">
        <v>35</v>
      </c>
      <c r="I210" s="1"/>
      <c r="J210">
        <v>4</v>
      </c>
      <c r="K210" t="s">
        <v>36</v>
      </c>
      <c r="L210" t="s">
        <v>11</v>
      </c>
      <c r="M210" s="3">
        <v>0.56999999999999995</v>
      </c>
      <c r="N210" t="s">
        <v>28</v>
      </c>
      <c r="O210" t="s">
        <v>13</v>
      </c>
      <c r="P210">
        <v>0.52</v>
      </c>
      <c r="Q210" t="s">
        <v>29</v>
      </c>
      <c r="R210" t="s">
        <v>330</v>
      </c>
      <c r="S210" t="s">
        <v>38</v>
      </c>
      <c r="T210" t="s">
        <v>331</v>
      </c>
      <c r="U210">
        <v>9</v>
      </c>
      <c r="V210">
        <v>4</v>
      </c>
      <c r="X210">
        <v>179</v>
      </c>
      <c r="Y210">
        <v>2</v>
      </c>
      <c r="Z210" t="s">
        <v>59</v>
      </c>
      <c r="AA210" s="1">
        <v>45396</v>
      </c>
    </row>
    <row r="211" spans="1:27" x14ac:dyDescent="0.35">
      <c r="A211" t="s">
        <v>311</v>
      </c>
      <c r="B211" t="s">
        <v>47</v>
      </c>
      <c r="C211" s="1">
        <v>36567</v>
      </c>
      <c r="D211" s="1">
        <v>44027</v>
      </c>
      <c r="E211">
        <v>15</v>
      </c>
      <c r="F211" t="s">
        <v>305</v>
      </c>
      <c r="G211">
        <v>2</v>
      </c>
      <c r="H211" t="s">
        <v>41</v>
      </c>
      <c r="I211" s="1">
        <v>43034</v>
      </c>
      <c r="J211">
        <v>4</v>
      </c>
      <c r="K211" t="s">
        <v>36</v>
      </c>
      <c r="L211" t="s">
        <v>11</v>
      </c>
      <c r="M211" s="3">
        <v>0</v>
      </c>
      <c r="N211" t="s">
        <v>28</v>
      </c>
      <c r="O211" t="s">
        <v>13</v>
      </c>
      <c r="P211">
        <v>0</v>
      </c>
      <c r="Q211" t="s">
        <v>29</v>
      </c>
      <c r="R211" t="s">
        <v>316</v>
      </c>
      <c r="S211" t="s">
        <v>44</v>
      </c>
      <c r="X211">
        <v>0</v>
      </c>
      <c r="Y211">
        <v>2</v>
      </c>
      <c r="Z211" t="s">
        <v>59</v>
      </c>
      <c r="AA211" s="1">
        <v>45397</v>
      </c>
    </row>
    <row r="212" spans="1:27" x14ac:dyDescent="0.35">
      <c r="A212" t="s">
        <v>313</v>
      </c>
      <c r="B212" t="s">
        <v>55</v>
      </c>
      <c r="C212" s="1">
        <v>36195</v>
      </c>
      <c r="D212" s="1">
        <v>44028</v>
      </c>
      <c r="E212">
        <v>15</v>
      </c>
      <c r="F212" t="s">
        <v>305</v>
      </c>
      <c r="G212">
        <v>1</v>
      </c>
      <c r="H212" t="s">
        <v>69</v>
      </c>
      <c r="I212" s="1"/>
      <c r="J212">
        <v>3</v>
      </c>
      <c r="K212" t="s">
        <v>27</v>
      </c>
      <c r="L212" t="s">
        <v>11</v>
      </c>
      <c r="M212" s="3">
        <v>0.1</v>
      </c>
      <c r="N212" t="s">
        <v>28</v>
      </c>
      <c r="O212" t="s">
        <v>13</v>
      </c>
      <c r="P212">
        <v>0.57999999999999996</v>
      </c>
      <c r="Q212" t="s">
        <v>29</v>
      </c>
      <c r="R212" t="s">
        <v>332</v>
      </c>
      <c r="S212" t="s">
        <v>71</v>
      </c>
      <c r="T212" t="s">
        <v>321</v>
      </c>
      <c r="U212">
        <v>6</v>
      </c>
      <c r="V212">
        <v>3</v>
      </c>
      <c r="X212">
        <v>10</v>
      </c>
      <c r="Y212">
        <v>1</v>
      </c>
      <c r="Z212" t="s">
        <v>33</v>
      </c>
      <c r="AA212" s="1">
        <v>45398</v>
      </c>
    </row>
    <row r="213" spans="1:27" x14ac:dyDescent="0.35">
      <c r="A213" t="s">
        <v>315</v>
      </c>
      <c r="B213" t="s">
        <v>55</v>
      </c>
      <c r="C213" s="1">
        <v>36977</v>
      </c>
      <c r="D213" s="1">
        <v>44029</v>
      </c>
      <c r="E213">
        <v>15</v>
      </c>
      <c r="F213" t="s">
        <v>305</v>
      </c>
      <c r="G213">
        <v>3</v>
      </c>
      <c r="H213" t="s">
        <v>26</v>
      </c>
      <c r="I213" s="1"/>
      <c r="J213">
        <v>3</v>
      </c>
      <c r="K213" t="s">
        <v>27</v>
      </c>
      <c r="L213" t="s">
        <v>11</v>
      </c>
      <c r="M213" s="3">
        <v>0.37</v>
      </c>
      <c r="N213" t="s">
        <v>28</v>
      </c>
      <c r="O213" t="s">
        <v>13</v>
      </c>
      <c r="P213">
        <v>0.35</v>
      </c>
      <c r="Q213" t="s">
        <v>29</v>
      </c>
      <c r="R213" t="s">
        <v>333</v>
      </c>
      <c r="S213" t="s">
        <v>31</v>
      </c>
      <c r="T213" t="s">
        <v>334</v>
      </c>
      <c r="U213">
        <v>7</v>
      </c>
      <c r="V213">
        <v>4</v>
      </c>
      <c r="X213">
        <v>11</v>
      </c>
      <c r="Y213">
        <v>3</v>
      </c>
      <c r="Z213" t="s">
        <v>45</v>
      </c>
      <c r="AA213" s="1">
        <v>45399</v>
      </c>
    </row>
    <row r="214" spans="1:27" x14ac:dyDescent="0.35">
      <c r="A214" t="s">
        <v>304</v>
      </c>
      <c r="B214" t="s">
        <v>24</v>
      </c>
      <c r="C214" s="1">
        <v>36618</v>
      </c>
      <c r="D214" s="1">
        <v>44030</v>
      </c>
      <c r="E214">
        <v>15</v>
      </c>
      <c r="F214" t="s">
        <v>305</v>
      </c>
      <c r="G214">
        <v>2</v>
      </c>
      <c r="H214" t="s">
        <v>41</v>
      </c>
      <c r="I214" s="1"/>
      <c r="J214">
        <v>4</v>
      </c>
      <c r="K214" t="s">
        <v>36</v>
      </c>
      <c r="L214" t="s">
        <v>11</v>
      </c>
      <c r="M214" s="3">
        <v>0</v>
      </c>
      <c r="N214" t="s">
        <v>28</v>
      </c>
      <c r="O214" t="s">
        <v>13</v>
      </c>
      <c r="P214">
        <v>0</v>
      </c>
      <c r="Q214" t="s">
        <v>29</v>
      </c>
      <c r="R214" t="s">
        <v>316</v>
      </c>
      <c r="S214" t="s">
        <v>44</v>
      </c>
      <c r="X214">
        <v>0</v>
      </c>
      <c r="Y214">
        <v>3</v>
      </c>
      <c r="Z214" t="s">
        <v>45</v>
      </c>
      <c r="AA214" s="1">
        <v>45400</v>
      </c>
    </row>
    <row r="215" spans="1:27" x14ac:dyDescent="0.35">
      <c r="A215" t="s">
        <v>307</v>
      </c>
      <c r="B215" t="s">
        <v>24</v>
      </c>
      <c r="C215" s="1">
        <v>36503</v>
      </c>
      <c r="D215" s="1">
        <v>44031</v>
      </c>
      <c r="E215">
        <v>15</v>
      </c>
      <c r="F215" t="s">
        <v>305</v>
      </c>
      <c r="G215">
        <v>1</v>
      </c>
      <c r="H215" t="s">
        <v>69</v>
      </c>
      <c r="I215" s="1"/>
      <c r="J215">
        <v>3</v>
      </c>
      <c r="K215" t="s">
        <v>27</v>
      </c>
      <c r="L215" t="s">
        <v>11</v>
      </c>
      <c r="M215" s="3">
        <v>0.05</v>
      </c>
      <c r="N215" t="s">
        <v>28</v>
      </c>
      <c r="O215" t="s">
        <v>13</v>
      </c>
      <c r="P215">
        <v>0.53</v>
      </c>
      <c r="Q215" t="s">
        <v>29</v>
      </c>
      <c r="R215" t="s">
        <v>335</v>
      </c>
      <c r="S215" t="s">
        <v>71</v>
      </c>
      <c r="T215" t="s">
        <v>336</v>
      </c>
      <c r="U215">
        <v>5</v>
      </c>
      <c r="V215">
        <v>2</v>
      </c>
      <c r="X215">
        <v>2</v>
      </c>
      <c r="Y215">
        <v>1</v>
      </c>
      <c r="Z215" t="s">
        <v>33</v>
      </c>
      <c r="AA215" s="1">
        <v>45401</v>
      </c>
    </row>
    <row r="216" spans="1:27" x14ac:dyDescent="0.35">
      <c r="A216" t="s">
        <v>309</v>
      </c>
      <c r="B216" t="s">
        <v>47</v>
      </c>
      <c r="C216" s="1">
        <v>36886</v>
      </c>
      <c r="D216" s="1">
        <v>44032</v>
      </c>
      <c r="E216">
        <v>15</v>
      </c>
      <c r="F216" t="s">
        <v>305</v>
      </c>
      <c r="G216">
        <v>5</v>
      </c>
      <c r="H216" t="s">
        <v>44</v>
      </c>
      <c r="I216" s="1">
        <v>39976</v>
      </c>
      <c r="J216">
        <v>4</v>
      </c>
      <c r="K216" t="s">
        <v>36</v>
      </c>
      <c r="L216" t="s">
        <v>11</v>
      </c>
      <c r="M216" s="3">
        <v>0</v>
      </c>
      <c r="N216" t="s">
        <v>28</v>
      </c>
      <c r="O216" t="s">
        <v>13</v>
      </c>
      <c r="P216">
        <v>0</v>
      </c>
      <c r="Q216" t="s">
        <v>29</v>
      </c>
      <c r="R216" t="s">
        <v>316</v>
      </c>
      <c r="S216" t="s">
        <v>44</v>
      </c>
      <c r="X216">
        <v>350</v>
      </c>
      <c r="Y216">
        <v>3</v>
      </c>
      <c r="Z216" t="s">
        <v>45</v>
      </c>
      <c r="AA216" s="1">
        <v>45402</v>
      </c>
    </row>
    <row r="217" spans="1:27" x14ac:dyDescent="0.35">
      <c r="A217" t="s">
        <v>311</v>
      </c>
      <c r="B217" t="s">
        <v>47</v>
      </c>
      <c r="C217" s="1">
        <v>36992</v>
      </c>
      <c r="D217" s="1">
        <v>44033</v>
      </c>
      <c r="E217">
        <v>15</v>
      </c>
      <c r="F217" t="s">
        <v>305</v>
      </c>
      <c r="G217">
        <v>3</v>
      </c>
      <c r="H217" t="s">
        <v>26</v>
      </c>
      <c r="I217" s="1">
        <v>39957</v>
      </c>
      <c r="J217">
        <v>2</v>
      </c>
      <c r="K217" t="s">
        <v>48</v>
      </c>
      <c r="L217" t="s">
        <v>11</v>
      </c>
      <c r="M217" s="3">
        <v>0.27</v>
      </c>
      <c r="N217" t="s">
        <v>28</v>
      </c>
      <c r="O217" t="s">
        <v>13</v>
      </c>
      <c r="P217">
        <v>0.52</v>
      </c>
      <c r="Q217" t="s">
        <v>29</v>
      </c>
      <c r="R217" t="s">
        <v>337</v>
      </c>
      <c r="S217" t="s">
        <v>31</v>
      </c>
      <c r="T217" t="s">
        <v>334</v>
      </c>
      <c r="U217">
        <v>7</v>
      </c>
      <c r="V217">
        <v>3</v>
      </c>
      <c r="X217">
        <v>91</v>
      </c>
      <c r="Y217">
        <v>2</v>
      </c>
      <c r="Z217" t="s">
        <v>59</v>
      </c>
      <c r="AA217" s="1">
        <v>45403</v>
      </c>
    </row>
    <row r="218" spans="1:27" x14ac:dyDescent="0.35">
      <c r="A218" t="s">
        <v>313</v>
      </c>
      <c r="B218" t="s">
        <v>55</v>
      </c>
      <c r="C218" s="1">
        <v>36381</v>
      </c>
      <c r="D218" s="1">
        <v>44034</v>
      </c>
      <c r="E218">
        <v>15</v>
      </c>
      <c r="F218" t="s">
        <v>305</v>
      </c>
      <c r="G218">
        <v>2</v>
      </c>
      <c r="H218" t="s">
        <v>41</v>
      </c>
      <c r="I218" s="1">
        <v>39383</v>
      </c>
      <c r="J218">
        <v>1</v>
      </c>
      <c r="K218" t="s">
        <v>42</v>
      </c>
      <c r="L218" t="s">
        <v>11</v>
      </c>
      <c r="M218" s="3">
        <v>0</v>
      </c>
      <c r="N218" t="s">
        <v>28</v>
      </c>
      <c r="O218" t="s">
        <v>13</v>
      </c>
      <c r="P218">
        <v>0</v>
      </c>
      <c r="Q218" t="s">
        <v>29</v>
      </c>
      <c r="R218" t="s">
        <v>338</v>
      </c>
      <c r="S218" t="s">
        <v>44</v>
      </c>
      <c r="X218">
        <v>0</v>
      </c>
      <c r="Y218">
        <v>1</v>
      </c>
      <c r="Z218" t="s">
        <v>33</v>
      </c>
      <c r="AA218" s="1">
        <v>45404</v>
      </c>
    </row>
    <row r="219" spans="1:27" x14ac:dyDescent="0.35">
      <c r="A219" t="s">
        <v>315</v>
      </c>
      <c r="B219" t="s">
        <v>55</v>
      </c>
      <c r="C219" s="1">
        <v>36319</v>
      </c>
      <c r="D219" s="1">
        <v>44035</v>
      </c>
      <c r="E219">
        <v>15</v>
      </c>
      <c r="F219" t="s">
        <v>305</v>
      </c>
      <c r="G219">
        <v>5</v>
      </c>
      <c r="H219" t="s">
        <v>44</v>
      </c>
      <c r="I219" s="1">
        <v>42192</v>
      </c>
      <c r="J219">
        <v>2</v>
      </c>
      <c r="K219" t="s">
        <v>48</v>
      </c>
      <c r="L219" t="s">
        <v>11</v>
      </c>
      <c r="M219" s="3">
        <v>0</v>
      </c>
      <c r="N219" t="s">
        <v>28</v>
      </c>
      <c r="O219" t="s">
        <v>13</v>
      </c>
      <c r="P219">
        <v>0</v>
      </c>
      <c r="Q219" t="s">
        <v>29</v>
      </c>
      <c r="R219" t="s">
        <v>322</v>
      </c>
      <c r="S219" t="s">
        <v>44</v>
      </c>
      <c r="X219">
        <v>135</v>
      </c>
      <c r="Y219">
        <v>2</v>
      </c>
      <c r="Z219" t="s">
        <v>59</v>
      </c>
      <c r="AA219" s="1">
        <v>45405</v>
      </c>
    </row>
    <row r="220" spans="1:27" x14ac:dyDescent="0.35">
      <c r="A220" t="s">
        <v>304</v>
      </c>
      <c r="B220" t="s">
        <v>24</v>
      </c>
      <c r="C220" s="1">
        <v>37055</v>
      </c>
      <c r="D220" s="1">
        <v>44036</v>
      </c>
      <c r="E220">
        <v>15</v>
      </c>
      <c r="F220" t="s">
        <v>305</v>
      </c>
      <c r="G220">
        <v>1</v>
      </c>
      <c r="H220" t="s">
        <v>69</v>
      </c>
      <c r="I220" s="1"/>
      <c r="J220">
        <v>3</v>
      </c>
      <c r="K220" t="s">
        <v>27</v>
      </c>
      <c r="L220" t="s">
        <v>11</v>
      </c>
      <c r="M220" s="3">
        <v>0.05</v>
      </c>
      <c r="N220" t="s">
        <v>28</v>
      </c>
      <c r="O220" t="s">
        <v>13</v>
      </c>
      <c r="P220">
        <v>0.45</v>
      </c>
      <c r="Q220" t="s">
        <v>29</v>
      </c>
      <c r="R220" t="s">
        <v>339</v>
      </c>
      <c r="S220" t="s">
        <v>71</v>
      </c>
      <c r="T220" t="s">
        <v>321</v>
      </c>
      <c r="U220">
        <v>6</v>
      </c>
      <c r="V220">
        <v>2</v>
      </c>
      <c r="X220">
        <v>8</v>
      </c>
      <c r="Y220">
        <v>1</v>
      </c>
      <c r="Z220" t="s">
        <v>33</v>
      </c>
      <c r="AA220" s="1">
        <v>45406</v>
      </c>
    </row>
    <row r="221" spans="1:27" x14ac:dyDescent="0.35">
      <c r="A221" t="s">
        <v>340</v>
      </c>
      <c r="B221" t="s">
        <v>24</v>
      </c>
      <c r="C221" s="1">
        <v>36971</v>
      </c>
      <c r="D221" s="1">
        <v>44037</v>
      </c>
      <c r="E221">
        <v>17</v>
      </c>
      <c r="F221" t="s">
        <v>341</v>
      </c>
      <c r="G221">
        <v>4</v>
      </c>
      <c r="H221" t="s">
        <v>35</v>
      </c>
      <c r="I221" s="1">
        <v>42249</v>
      </c>
      <c r="J221">
        <v>4</v>
      </c>
      <c r="K221" t="s">
        <v>36</v>
      </c>
      <c r="L221" t="s">
        <v>11</v>
      </c>
      <c r="M221" s="3">
        <v>0.44</v>
      </c>
      <c r="N221" t="s">
        <v>28</v>
      </c>
      <c r="O221" t="s">
        <v>13</v>
      </c>
      <c r="P221">
        <v>0.3</v>
      </c>
      <c r="Q221" t="s">
        <v>29</v>
      </c>
      <c r="R221" t="s">
        <v>342</v>
      </c>
      <c r="S221" t="s">
        <v>38</v>
      </c>
      <c r="T221" t="s">
        <v>343</v>
      </c>
      <c r="U221">
        <v>7</v>
      </c>
      <c r="V221">
        <v>3</v>
      </c>
      <c r="X221">
        <v>459</v>
      </c>
      <c r="Y221">
        <v>1</v>
      </c>
      <c r="Z221" t="s">
        <v>33</v>
      </c>
      <c r="AA221" s="1">
        <v>45407</v>
      </c>
    </row>
    <row r="222" spans="1:27" x14ac:dyDescent="0.35">
      <c r="A222" t="s">
        <v>344</v>
      </c>
      <c r="B222" t="s">
        <v>24</v>
      </c>
      <c r="C222" s="1">
        <v>36434</v>
      </c>
      <c r="D222" s="1">
        <v>44038</v>
      </c>
      <c r="E222">
        <v>17</v>
      </c>
      <c r="F222" t="s">
        <v>341</v>
      </c>
      <c r="G222">
        <v>1</v>
      </c>
      <c r="H222" t="s">
        <v>69</v>
      </c>
      <c r="I222" s="1">
        <v>40678</v>
      </c>
      <c r="J222">
        <v>5</v>
      </c>
      <c r="K222" t="s">
        <v>60</v>
      </c>
      <c r="L222" t="s">
        <v>11</v>
      </c>
      <c r="M222" s="3">
        <v>0.22</v>
      </c>
      <c r="N222" t="s">
        <v>28</v>
      </c>
      <c r="O222" t="s">
        <v>13</v>
      </c>
      <c r="P222">
        <v>0.35</v>
      </c>
      <c r="Q222" t="s">
        <v>29</v>
      </c>
      <c r="R222" t="s">
        <v>345</v>
      </c>
      <c r="S222" t="s">
        <v>71</v>
      </c>
      <c r="T222" t="s">
        <v>346</v>
      </c>
      <c r="U222">
        <v>6</v>
      </c>
      <c r="V222">
        <v>2</v>
      </c>
      <c r="X222">
        <v>5</v>
      </c>
      <c r="Y222">
        <v>2</v>
      </c>
      <c r="Z222" t="s">
        <v>59</v>
      </c>
      <c r="AA222" s="1">
        <v>45408</v>
      </c>
    </row>
    <row r="223" spans="1:27" x14ac:dyDescent="0.35">
      <c r="A223" t="s">
        <v>347</v>
      </c>
      <c r="B223" t="s">
        <v>47</v>
      </c>
      <c r="C223" s="1">
        <v>36514</v>
      </c>
      <c r="D223" s="1">
        <v>44039</v>
      </c>
      <c r="E223">
        <v>17</v>
      </c>
      <c r="F223" t="s">
        <v>341</v>
      </c>
      <c r="G223">
        <v>4</v>
      </c>
      <c r="H223" t="s">
        <v>35</v>
      </c>
      <c r="I223" s="1"/>
      <c r="J223">
        <v>1</v>
      </c>
      <c r="K223" t="s">
        <v>42</v>
      </c>
      <c r="L223" t="s">
        <v>11</v>
      </c>
      <c r="M223" s="3">
        <v>0.56000000000000005</v>
      </c>
      <c r="N223" t="s">
        <v>28</v>
      </c>
      <c r="O223" t="s">
        <v>13</v>
      </c>
      <c r="P223">
        <v>0.54</v>
      </c>
      <c r="Q223" t="s">
        <v>29</v>
      </c>
      <c r="R223" t="s">
        <v>348</v>
      </c>
      <c r="S223" t="s">
        <v>38</v>
      </c>
      <c r="T223" t="s">
        <v>349</v>
      </c>
      <c r="U223">
        <v>8</v>
      </c>
      <c r="V223">
        <v>4</v>
      </c>
      <c r="X223">
        <v>150</v>
      </c>
      <c r="Y223">
        <v>3</v>
      </c>
      <c r="Z223" t="s">
        <v>45</v>
      </c>
      <c r="AA223" s="1">
        <v>45409</v>
      </c>
    </row>
    <row r="224" spans="1:27" x14ac:dyDescent="0.35">
      <c r="A224" t="s">
        <v>350</v>
      </c>
      <c r="B224" t="s">
        <v>47</v>
      </c>
      <c r="C224" s="1">
        <v>36322</v>
      </c>
      <c r="D224" s="1">
        <v>44040</v>
      </c>
      <c r="E224">
        <v>17</v>
      </c>
      <c r="F224" t="s">
        <v>341</v>
      </c>
      <c r="G224">
        <v>4</v>
      </c>
      <c r="H224" t="s">
        <v>35</v>
      </c>
      <c r="I224" s="1">
        <v>40778</v>
      </c>
      <c r="J224">
        <v>5</v>
      </c>
      <c r="K224" t="s">
        <v>60</v>
      </c>
      <c r="L224" t="s">
        <v>11</v>
      </c>
      <c r="M224" s="3">
        <v>0.59</v>
      </c>
      <c r="N224" t="s">
        <v>28</v>
      </c>
      <c r="O224" t="s">
        <v>13</v>
      </c>
      <c r="P224">
        <v>0.49</v>
      </c>
      <c r="Q224" t="s">
        <v>29</v>
      </c>
      <c r="R224" t="s">
        <v>351</v>
      </c>
      <c r="S224" t="s">
        <v>38</v>
      </c>
      <c r="T224" t="s">
        <v>324</v>
      </c>
      <c r="U224">
        <v>9</v>
      </c>
      <c r="V224">
        <v>3</v>
      </c>
      <c r="X224">
        <v>448</v>
      </c>
      <c r="Y224">
        <v>2</v>
      </c>
      <c r="Z224" t="s">
        <v>59</v>
      </c>
      <c r="AA224" s="1">
        <v>45410</v>
      </c>
    </row>
    <row r="225" spans="1:27" x14ac:dyDescent="0.35">
      <c r="A225" t="s">
        <v>352</v>
      </c>
      <c r="B225" t="s">
        <v>55</v>
      </c>
      <c r="C225" s="1">
        <v>36371</v>
      </c>
      <c r="D225" s="1">
        <v>44041</v>
      </c>
      <c r="E225">
        <v>17</v>
      </c>
      <c r="F225" t="s">
        <v>341</v>
      </c>
      <c r="G225">
        <v>3</v>
      </c>
      <c r="H225" t="s">
        <v>26</v>
      </c>
      <c r="I225" s="1">
        <v>40847</v>
      </c>
      <c r="J225">
        <v>1</v>
      </c>
      <c r="K225" t="s">
        <v>42</v>
      </c>
      <c r="L225" t="s">
        <v>11</v>
      </c>
      <c r="M225" s="3">
        <v>0.31</v>
      </c>
      <c r="N225" t="s">
        <v>28</v>
      </c>
      <c r="O225" t="s">
        <v>13</v>
      </c>
      <c r="P225">
        <v>0.56000000000000005</v>
      </c>
      <c r="Q225" t="s">
        <v>29</v>
      </c>
      <c r="R225" t="s">
        <v>353</v>
      </c>
      <c r="S225" t="s">
        <v>31</v>
      </c>
      <c r="T225" t="s">
        <v>354</v>
      </c>
      <c r="U225">
        <v>7</v>
      </c>
      <c r="V225">
        <v>2</v>
      </c>
      <c r="X225">
        <v>64</v>
      </c>
      <c r="Y225">
        <v>2</v>
      </c>
      <c r="Z225" t="s">
        <v>59</v>
      </c>
      <c r="AA225" s="1">
        <v>45411</v>
      </c>
    </row>
    <row r="226" spans="1:27" x14ac:dyDescent="0.35">
      <c r="A226" t="s">
        <v>355</v>
      </c>
      <c r="B226" t="s">
        <v>55</v>
      </c>
      <c r="C226" s="1">
        <v>36972</v>
      </c>
      <c r="D226" s="1">
        <v>44042</v>
      </c>
      <c r="E226">
        <v>17</v>
      </c>
      <c r="F226" t="s">
        <v>341</v>
      </c>
      <c r="G226">
        <v>3</v>
      </c>
      <c r="H226" t="s">
        <v>26</v>
      </c>
      <c r="I226" s="1"/>
      <c r="J226">
        <v>1</v>
      </c>
      <c r="K226" t="s">
        <v>42</v>
      </c>
      <c r="L226" t="s">
        <v>11</v>
      </c>
      <c r="M226" s="3">
        <v>0.4</v>
      </c>
      <c r="N226" t="s">
        <v>28</v>
      </c>
      <c r="O226" t="s">
        <v>13</v>
      </c>
      <c r="P226">
        <v>0.28000000000000003</v>
      </c>
      <c r="Q226" t="s">
        <v>29</v>
      </c>
      <c r="R226" t="s">
        <v>356</v>
      </c>
      <c r="S226" t="s">
        <v>31</v>
      </c>
      <c r="T226" t="s">
        <v>321</v>
      </c>
      <c r="U226">
        <v>6</v>
      </c>
      <c r="V226">
        <v>3</v>
      </c>
      <c r="X226">
        <v>91</v>
      </c>
      <c r="Y226">
        <v>2</v>
      </c>
      <c r="Z226" t="s">
        <v>59</v>
      </c>
      <c r="AA226" s="1">
        <v>45412</v>
      </c>
    </row>
    <row r="227" spans="1:27" x14ac:dyDescent="0.35">
      <c r="A227" t="s">
        <v>340</v>
      </c>
      <c r="B227" t="s">
        <v>24</v>
      </c>
      <c r="C227" s="1">
        <v>37033</v>
      </c>
      <c r="D227" s="1">
        <v>44043</v>
      </c>
      <c r="E227">
        <v>17</v>
      </c>
      <c r="F227" t="s">
        <v>341</v>
      </c>
      <c r="G227">
        <v>3</v>
      </c>
      <c r="H227" t="s">
        <v>26</v>
      </c>
      <c r="I227" s="1">
        <v>42750</v>
      </c>
      <c r="J227">
        <v>5</v>
      </c>
      <c r="K227" t="s">
        <v>60</v>
      </c>
      <c r="L227" t="s">
        <v>11</v>
      </c>
      <c r="M227" s="3">
        <v>0.34</v>
      </c>
      <c r="N227" t="s">
        <v>28</v>
      </c>
      <c r="O227" t="s">
        <v>13</v>
      </c>
      <c r="P227">
        <v>0.27</v>
      </c>
      <c r="Q227" t="s">
        <v>29</v>
      </c>
      <c r="R227" t="s">
        <v>357</v>
      </c>
      <c r="S227" t="s">
        <v>31</v>
      </c>
      <c r="T227" t="s">
        <v>358</v>
      </c>
      <c r="U227">
        <v>7</v>
      </c>
      <c r="V227">
        <v>4</v>
      </c>
      <c r="X227">
        <v>91</v>
      </c>
      <c r="Y227">
        <v>2</v>
      </c>
      <c r="Z227" t="s">
        <v>59</v>
      </c>
      <c r="AA227" s="1">
        <v>45413</v>
      </c>
    </row>
    <row r="228" spans="1:27" x14ac:dyDescent="0.35">
      <c r="A228" t="s">
        <v>344</v>
      </c>
      <c r="B228" t="s">
        <v>24</v>
      </c>
      <c r="C228" s="1">
        <v>36896</v>
      </c>
      <c r="D228" s="1">
        <v>44044</v>
      </c>
      <c r="E228">
        <v>17</v>
      </c>
      <c r="F228" t="s">
        <v>341</v>
      </c>
      <c r="G228">
        <v>5</v>
      </c>
      <c r="H228" t="s">
        <v>44</v>
      </c>
      <c r="I228" s="1">
        <v>41627</v>
      </c>
      <c r="J228">
        <v>3</v>
      </c>
      <c r="K228" t="s">
        <v>27</v>
      </c>
      <c r="L228" t="s">
        <v>11</v>
      </c>
      <c r="M228" s="3">
        <v>0</v>
      </c>
      <c r="N228" t="s">
        <v>28</v>
      </c>
      <c r="O228" t="s">
        <v>13</v>
      </c>
      <c r="P228">
        <v>0</v>
      </c>
      <c r="Q228" t="s">
        <v>29</v>
      </c>
      <c r="R228" t="s">
        <v>359</v>
      </c>
      <c r="S228" t="s">
        <v>44</v>
      </c>
      <c r="X228">
        <v>564</v>
      </c>
      <c r="Y228">
        <v>2</v>
      </c>
      <c r="Z228" t="s">
        <v>59</v>
      </c>
      <c r="AA228" s="1">
        <v>45414</v>
      </c>
    </row>
    <row r="229" spans="1:27" x14ac:dyDescent="0.35">
      <c r="A229" t="s">
        <v>347</v>
      </c>
      <c r="B229" t="s">
        <v>47</v>
      </c>
      <c r="C229" s="1">
        <v>36743</v>
      </c>
      <c r="D229" s="1">
        <v>44045</v>
      </c>
      <c r="E229">
        <v>17</v>
      </c>
      <c r="F229" t="s">
        <v>341</v>
      </c>
      <c r="G229">
        <v>3</v>
      </c>
      <c r="H229" t="s">
        <v>26</v>
      </c>
      <c r="I229" s="1">
        <v>40563</v>
      </c>
      <c r="J229">
        <v>3</v>
      </c>
      <c r="K229" t="s">
        <v>27</v>
      </c>
      <c r="L229" t="s">
        <v>11</v>
      </c>
      <c r="M229" s="3">
        <v>0.27</v>
      </c>
      <c r="N229" t="s">
        <v>28</v>
      </c>
      <c r="O229" t="s">
        <v>13</v>
      </c>
      <c r="P229">
        <v>0.52</v>
      </c>
      <c r="Q229" t="s">
        <v>29</v>
      </c>
      <c r="R229" t="s">
        <v>360</v>
      </c>
      <c r="S229" t="s">
        <v>31</v>
      </c>
      <c r="T229" t="s">
        <v>326</v>
      </c>
      <c r="U229">
        <v>7</v>
      </c>
      <c r="V229">
        <v>3</v>
      </c>
      <c r="X229">
        <v>47</v>
      </c>
      <c r="Y229">
        <v>1</v>
      </c>
      <c r="Z229" t="s">
        <v>33</v>
      </c>
      <c r="AA229" s="1">
        <v>45415</v>
      </c>
    </row>
    <row r="230" spans="1:27" x14ac:dyDescent="0.35">
      <c r="A230" t="s">
        <v>350</v>
      </c>
      <c r="B230" t="s">
        <v>47</v>
      </c>
      <c r="C230" s="1">
        <v>36945</v>
      </c>
      <c r="D230" s="1">
        <v>44046</v>
      </c>
      <c r="E230">
        <v>17</v>
      </c>
      <c r="F230" t="s">
        <v>341</v>
      </c>
      <c r="G230">
        <v>5</v>
      </c>
      <c r="H230" t="s">
        <v>44</v>
      </c>
      <c r="I230" s="1"/>
      <c r="J230">
        <v>1</v>
      </c>
      <c r="K230" t="s">
        <v>42</v>
      </c>
      <c r="L230" t="s">
        <v>11</v>
      </c>
      <c r="M230" s="3">
        <v>0</v>
      </c>
      <c r="N230" t="s">
        <v>28</v>
      </c>
      <c r="O230" t="s">
        <v>13</v>
      </c>
      <c r="P230">
        <v>0</v>
      </c>
      <c r="Q230" t="s">
        <v>29</v>
      </c>
      <c r="R230" t="s">
        <v>361</v>
      </c>
      <c r="S230" t="s">
        <v>44</v>
      </c>
      <c r="X230">
        <v>446</v>
      </c>
      <c r="Y230">
        <v>3</v>
      </c>
      <c r="Z230" t="s">
        <v>45</v>
      </c>
      <c r="AA230" s="1">
        <v>45416</v>
      </c>
    </row>
    <row r="231" spans="1:27" x14ac:dyDescent="0.35">
      <c r="A231" t="s">
        <v>352</v>
      </c>
      <c r="B231" t="s">
        <v>55</v>
      </c>
      <c r="C231" s="1">
        <v>36990</v>
      </c>
      <c r="D231" s="1">
        <v>44047</v>
      </c>
      <c r="E231">
        <v>17</v>
      </c>
      <c r="F231" t="s">
        <v>341</v>
      </c>
      <c r="G231">
        <v>1</v>
      </c>
      <c r="H231" t="s">
        <v>69</v>
      </c>
      <c r="I231" s="1">
        <v>41889</v>
      </c>
      <c r="J231">
        <v>5</v>
      </c>
      <c r="K231" t="s">
        <v>60</v>
      </c>
      <c r="L231" t="s">
        <v>11</v>
      </c>
      <c r="M231" s="3">
        <v>0.09</v>
      </c>
      <c r="N231" t="s">
        <v>28</v>
      </c>
      <c r="O231" t="s">
        <v>13</v>
      </c>
      <c r="P231">
        <v>0.61</v>
      </c>
      <c r="Q231" t="s">
        <v>29</v>
      </c>
      <c r="R231" t="s">
        <v>362</v>
      </c>
      <c r="S231" t="s">
        <v>71</v>
      </c>
      <c r="T231" t="s">
        <v>363</v>
      </c>
      <c r="U231">
        <v>5</v>
      </c>
      <c r="V231">
        <v>2</v>
      </c>
      <c r="X231">
        <v>8</v>
      </c>
      <c r="Y231">
        <v>1</v>
      </c>
      <c r="Z231" t="s">
        <v>33</v>
      </c>
      <c r="AA231" s="1">
        <v>45417</v>
      </c>
    </row>
    <row r="232" spans="1:27" x14ac:dyDescent="0.35">
      <c r="A232" t="s">
        <v>355</v>
      </c>
      <c r="B232" t="s">
        <v>55</v>
      </c>
      <c r="C232" s="1">
        <v>36397</v>
      </c>
      <c r="D232" s="1">
        <v>44048</v>
      </c>
      <c r="E232">
        <v>17</v>
      </c>
      <c r="F232" t="s">
        <v>341</v>
      </c>
      <c r="G232">
        <v>5</v>
      </c>
      <c r="H232" t="s">
        <v>44</v>
      </c>
      <c r="I232" s="1"/>
      <c r="J232">
        <v>3</v>
      </c>
      <c r="K232" t="s">
        <v>27</v>
      </c>
      <c r="L232" t="s">
        <v>11</v>
      </c>
      <c r="M232" s="3">
        <v>0</v>
      </c>
      <c r="N232" t="s">
        <v>28</v>
      </c>
      <c r="O232" t="s">
        <v>13</v>
      </c>
      <c r="P232">
        <v>0</v>
      </c>
      <c r="Q232" t="s">
        <v>29</v>
      </c>
      <c r="R232" t="s">
        <v>359</v>
      </c>
      <c r="S232" t="s">
        <v>44</v>
      </c>
      <c r="X232">
        <v>283</v>
      </c>
      <c r="Y232">
        <v>2</v>
      </c>
      <c r="Z232" t="s">
        <v>59</v>
      </c>
      <c r="AA232" s="1">
        <v>45418</v>
      </c>
    </row>
    <row r="233" spans="1:27" x14ac:dyDescent="0.35">
      <c r="A233" t="s">
        <v>340</v>
      </c>
      <c r="B233" t="s">
        <v>24</v>
      </c>
      <c r="C233" s="1">
        <v>36588</v>
      </c>
      <c r="D233" s="1">
        <v>44049</v>
      </c>
      <c r="E233">
        <v>17</v>
      </c>
      <c r="F233" t="s">
        <v>341</v>
      </c>
      <c r="G233">
        <v>1</v>
      </c>
      <c r="H233" t="s">
        <v>69</v>
      </c>
      <c r="I233" s="1">
        <v>40859</v>
      </c>
      <c r="J233">
        <v>1</v>
      </c>
      <c r="K233" t="s">
        <v>42</v>
      </c>
      <c r="L233" t="s">
        <v>11</v>
      </c>
      <c r="M233" s="3">
        <v>0.23</v>
      </c>
      <c r="N233" t="s">
        <v>28</v>
      </c>
      <c r="O233" t="s">
        <v>13</v>
      </c>
      <c r="P233">
        <v>0.48</v>
      </c>
      <c r="Q233" t="s">
        <v>29</v>
      </c>
      <c r="R233" t="s">
        <v>364</v>
      </c>
      <c r="S233" t="s">
        <v>71</v>
      </c>
      <c r="T233" t="s">
        <v>321</v>
      </c>
      <c r="U233">
        <v>6</v>
      </c>
      <c r="V233">
        <v>3</v>
      </c>
      <c r="X233">
        <v>4</v>
      </c>
      <c r="Y233">
        <v>3</v>
      </c>
      <c r="Z233" t="s">
        <v>45</v>
      </c>
      <c r="AA233" s="1">
        <v>45419</v>
      </c>
    </row>
    <row r="234" spans="1:27" x14ac:dyDescent="0.35">
      <c r="A234" t="s">
        <v>344</v>
      </c>
      <c r="B234" t="s">
        <v>24</v>
      </c>
      <c r="C234" s="1">
        <v>36973</v>
      </c>
      <c r="D234" s="1">
        <v>44050</v>
      </c>
      <c r="E234">
        <v>17</v>
      </c>
      <c r="F234" t="s">
        <v>341</v>
      </c>
      <c r="G234">
        <v>4</v>
      </c>
      <c r="H234" t="s">
        <v>35</v>
      </c>
      <c r="I234" s="1">
        <v>39643</v>
      </c>
      <c r="J234">
        <v>3</v>
      </c>
      <c r="K234" t="s">
        <v>27</v>
      </c>
      <c r="L234" t="s">
        <v>11</v>
      </c>
      <c r="M234" s="3">
        <v>0.51</v>
      </c>
      <c r="N234" t="s">
        <v>28</v>
      </c>
      <c r="O234" t="s">
        <v>13</v>
      </c>
      <c r="P234">
        <v>0.57999999999999996</v>
      </c>
      <c r="Q234" t="s">
        <v>29</v>
      </c>
      <c r="R234" t="s">
        <v>365</v>
      </c>
      <c r="S234" t="s">
        <v>38</v>
      </c>
      <c r="T234" t="s">
        <v>324</v>
      </c>
      <c r="U234">
        <v>9</v>
      </c>
      <c r="V234">
        <v>4</v>
      </c>
      <c r="X234">
        <v>275</v>
      </c>
      <c r="Y234">
        <v>3</v>
      </c>
      <c r="Z234" t="s">
        <v>45</v>
      </c>
      <c r="AA234" s="1">
        <v>45420</v>
      </c>
    </row>
    <row r="235" spans="1:27" x14ac:dyDescent="0.35">
      <c r="A235" t="s">
        <v>347</v>
      </c>
      <c r="B235" t="s">
        <v>47</v>
      </c>
      <c r="C235" s="1">
        <v>36242</v>
      </c>
      <c r="D235" s="1">
        <v>44051</v>
      </c>
      <c r="E235">
        <v>17</v>
      </c>
      <c r="F235" t="s">
        <v>341</v>
      </c>
      <c r="G235">
        <v>3</v>
      </c>
      <c r="H235" t="s">
        <v>26</v>
      </c>
      <c r="I235" s="1">
        <v>39715</v>
      </c>
      <c r="J235">
        <v>4</v>
      </c>
      <c r="K235" t="s">
        <v>36</v>
      </c>
      <c r="L235" t="s">
        <v>11</v>
      </c>
      <c r="M235" s="3">
        <v>0.26</v>
      </c>
      <c r="N235" t="s">
        <v>28</v>
      </c>
      <c r="O235" t="s">
        <v>13</v>
      </c>
      <c r="P235">
        <v>0.26</v>
      </c>
      <c r="Q235" t="s">
        <v>29</v>
      </c>
      <c r="R235" t="s">
        <v>366</v>
      </c>
      <c r="S235" t="s">
        <v>31</v>
      </c>
      <c r="T235" t="s">
        <v>358</v>
      </c>
      <c r="U235">
        <v>7</v>
      </c>
      <c r="V235">
        <v>3</v>
      </c>
      <c r="X235">
        <v>47</v>
      </c>
      <c r="Y235">
        <v>3</v>
      </c>
      <c r="Z235" t="s">
        <v>45</v>
      </c>
      <c r="AA235" s="1">
        <v>45421</v>
      </c>
    </row>
    <row r="236" spans="1:27" x14ac:dyDescent="0.35">
      <c r="A236" t="s">
        <v>350</v>
      </c>
      <c r="B236" t="s">
        <v>47</v>
      </c>
      <c r="C236" s="1">
        <v>36415</v>
      </c>
      <c r="D236" s="1">
        <v>44052</v>
      </c>
      <c r="E236">
        <v>17</v>
      </c>
      <c r="F236" t="s">
        <v>341</v>
      </c>
      <c r="G236">
        <v>5</v>
      </c>
      <c r="H236" t="s">
        <v>44</v>
      </c>
      <c r="I236" s="1">
        <v>41888</v>
      </c>
      <c r="J236">
        <v>1</v>
      </c>
      <c r="K236" t="s">
        <v>42</v>
      </c>
      <c r="L236" t="s">
        <v>11</v>
      </c>
      <c r="M236" s="3">
        <v>0</v>
      </c>
      <c r="N236" t="s">
        <v>28</v>
      </c>
      <c r="O236" t="s">
        <v>13</v>
      </c>
      <c r="P236">
        <v>0</v>
      </c>
      <c r="Q236" t="s">
        <v>29</v>
      </c>
      <c r="R236" t="s">
        <v>361</v>
      </c>
      <c r="S236" t="s">
        <v>44</v>
      </c>
      <c r="X236">
        <v>154</v>
      </c>
      <c r="Y236">
        <v>1</v>
      </c>
      <c r="Z236" t="s">
        <v>33</v>
      </c>
      <c r="AA236" s="1">
        <v>45422</v>
      </c>
    </row>
    <row r="237" spans="1:27" x14ac:dyDescent="0.35">
      <c r="A237" t="s">
        <v>352</v>
      </c>
      <c r="B237" t="s">
        <v>55</v>
      </c>
      <c r="C237" s="1">
        <v>36833</v>
      </c>
      <c r="D237" s="1">
        <v>44053</v>
      </c>
      <c r="E237">
        <v>17</v>
      </c>
      <c r="F237" t="s">
        <v>341</v>
      </c>
      <c r="G237">
        <v>2</v>
      </c>
      <c r="H237" t="s">
        <v>41</v>
      </c>
      <c r="I237" s="1">
        <v>42331</v>
      </c>
      <c r="J237">
        <v>4</v>
      </c>
      <c r="K237" t="s">
        <v>36</v>
      </c>
      <c r="L237" t="s">
        <v>11</v>
      </c>
      <c r="M237" s="3">
        <v>0</v>
      </c>
      <c r="N237" t="s">
        <v>28</v>
      </c>
      <c r="O237" t="s">
        <v>13</v>
      </c>
      <c r="P237">
        <v>0</v>
      </c>
      <c r="Q237" t="s">
        <v>29</v>
      </c>
      <c r="R237" t="s">
        <v>367</v>
      </c>
      <c r="S237" t="s">
        <v>44</v>
      </c>
      <c r="X237">
        <v>0</v>
      </c>
      <c r="Y237">
        <v>2</v>
      </c>
      <c r="Z237" t="s">
        <v>59</v>
      </c>
      <c r="AA237" s="1">
        <v>45423</v>
      </c>
    </row>
    <row r="238" spans="1:27" x14ac:dyDescent="0.35">
      <c r="A238" t="s">
        <v>355</v>
      </c>
      <c r="B238" t="s">
        <v>55</v>
      </c>
      <c r="C238" s="1">
        <v>36575</v>
      </c>
      <c r="D238" s="1">
        <v>44054</v>
      </c>
      <c r="E238">
        <v>17</v>
      </c>
      <c r="F238" t="s">
        <v>341</v>
      </c>
      <c r="G238">
        <v>1</v>
      </c>
      <c r="H238" t="s">
        <v>69</v>
      </c>
      <c r="I238" s="1"/>
      <c r="J238">
        <v>2</v>
      </c>
      <c r="K238" t="s">
        <v>48</v>
      </c>
      <c r="L238" t="s">
        <v>11</v>
      </c>
      <c r="M238" s="3">
        <v>7.0000000000000007E-2</v>
      </c>
      <c r="N238" t="s">
        <v>28</v>
      </c>
      <c r="O238" t="s">
        <v>13</v>
      </c>
      <c r="P238">
        <v>0.48</v>
      </c>
      <c r="Q238" t="s">
        <v>29</v>
      </c>
      <c r="R238" t="s">
        <v>368</v>
      </c>
      <c r="S238" t="s">
        <v>71</v>
      </c>
      <c r="T238" t="s">
        <v>321</v>
      </c>
      <c r="U238">
        <v>6</v>
      </c>
      <c r="V238">
        <v>2</v>
      </c>
      <c r="X238">
        <v>6</v>
      </c>
      <c r="Y238">
        <v>3</v>
      </c>
      <c r="Z238" t="s">
        <v>45</v>
      </c>
      <c r="AA238" s="1">
        <v>45424</v>
      </c>
    </row>
    <row r="239" spans="1:27" x14ac:dyDescent="0.35">
      <c r="A239" t="s">
        <v>340</v>
      </c>
      <c r="B239" t="s">
        <v>24</v>
      </c>
      <c r="C239" s="1">
        <v>36677</v>
      </c>
      <c r="D239" s="1">
        <v>44055</v>
      </c>
      <c r="E239">
        <v>17</v>
      </c>
      <c r="F239" t="s">
        <v>341</v>
      </c>
      <c r="G239">
        <v>2</v>
      </c>
      <c r="H239" t="s">
        <v>41</v>
      </c>
      <c r="I239" s="1">
        <v>40347</v>
      </c>
      <c r="J239">
        <v>5</v>
      </c>
      <c r="K239" t="s">
        <v>60</v>
      </c>
      <c r="L239" t="s">
        <v>11</v>
      </c>
      <c r="M239" s="3">
        <v>0</v>
      </c>
      <c r="N239" t="s">
        <v>28</v>
      </c>
      <c r="O239" t="s">
        <v>13</v>
      </c>
      <c r="P239">
        <v>0</v>
      </c>
      <c r="Q239" t="s">
        <v>29</v>
      </c>
      <c r="R239" t="s">
        <v>369</v>
      </c>
      <c r="S239" t="s">
        <v>44</v>
      </c>
      <c r="X239">
        <v>0</v>
      </c>
      <c r="Y239">
        <v>2</v>
      </c>
      <c r="Z239" t="s">
        <v>59</v>
      </c>
      <c r="AA239" s="1">
        <v>45425</v>
      </c>
    </row>
    <row r="240" spans="1:27" x14ac:dyDescent="0.35">
      <c r="A240" t="s">
        <v>344</v>
      </c>
      <c r="B240" t="s">
        <v>24</v>
      </c>
      <c r="C240" s="1">
        <v>36360</v>
      </c>
      <c r="D240" s="1">
        <v>44056</v>
      </c>
      <c r="E240">
        <v>17</v>
      </c>
      <c r="F240" t="s">
        <v>341</v>
      </c>
      <c r="G240">
        <v>1</v>
      </c>
      <c r="H240" t="s">
        <v>69</v>
      </c>
      <c r="I240" s="1"/>
      <c r="J240">
        <v>5</v>
      </c>
      <c r="K240" t="s">
        <v>60</v>
      </c>
      <c r="L240" t="s">
        <v>11</v>
      </c>
      <c r="M240" s="3">
        <v>0.21</v>
      </c>
      <c r="N240" t="s">
        <v>28</v>
      </c>
      <c r="O240" t="s">
        <v>13</v>
      </c>
      <c r="P240">
        <v>0.38</v>
      </c>
      <c r="Q240" t="s">
        <v>29</v>
      </c>
      <c r="R240" t="s">
        <v>370</v>
      </c>
      <c r="S240" t="s">
        <v>71</v>
      </c>
      <c r="T240" t="s">
        <v>346</v>
      </c>
      <c r="U240">
        <v>6</v>
      </c>
      <c r="V240">
        <v>2</v>
      </c>
      <c r="X240">
        <v>4</v>
      </c>
      <c r="Y240">
        <v>2</v>
      </c>
      <c r="Z240" t="s">
        <v>59</v>
      </c>
      <c r="AA240" s="1">
        <v>45426</v>
      </c>
    </row>
    <row r="241" spans="1:27" x14ac:dyDescent="0.35">
      <c r="A241" t="s">
        <v>347</v>
      </c>
      <c r="B241" t="s">
        <v>47</v>
      </c>
      <c r="C241" s="1">
        <v>36638</v>
      </c>
      <c r="D241" s="1">
        <v>44057</v>
      </c>
      <c r="E241">
        <v>17</v>
      </c>
      <c r="F241" t="s">
        <v>341</v>
      </c>
      <c r="G241">
        <v>2</v>
      </c>
      <c r="H241" t="s">
        <v>41</v>
      </c>
      <c r="I241" s="1">
        <v>41686</v>
      </c>
      <c r="J241">
        <v>1</v>
      </c>
      <c r="K241" t="s">
        <v>42</v>
      </c>
      <c r="L241" t="s">
        <v>11</v>
      </c>
      <c r="M241" s="3">
        <v>0</v>
      </c>
      <c r="N241" t="s">
        <v>28</v>
      </c>
      <c r="O241" t="s">
        <v>13</v>
      </c>
      <c r="P241">
        <v>0</v>
      </c>
      <c r="Q241" t="s">
        <v>29</v>
      </c>
      <c r="R241" t="s">
        <v>361</v>
      </c>
      <c r="S241" t="s">
        <v>44</v>
      </c>
      <c r="X241">
        <v>0</v>
      </c>
      <c r="Y241">
        <v>1</v>
      </c>
      <c r="Z241" t="s">
        <v>33</v>
      </c>
      <c r="AA241" s="1">
        <v>45427</v>
      </c>
    </row>
    <row r="242" spans="1:27" x14ac:dyDescent="0.35">
      <c r="A242" t="s">
        <v>350</v>
      </c>
      <c r="B242" t="s">
        <v>47</v>
      </c>
      <c r="C242" s="1">
        <v>36171</v>
      </c>
      <c r="D242" s="1">
        <v>44058</v>
      </c>
      <c r="E242">
        <v>17</v>
      </c>
      <c r="F242" t="s">
        <v>341</v>
      </c>
      <c r="G242">
        <v>1</v>
      </c>
      <c r="H242" t="s">
        <v>69</v>
      </c>
      <c r="I242" s="1"/>
      <c r="J242">
        <v>1</v>
      </c>
      <c r="K242" t="s">
        <v>42</v>
      </c>
      <c r="L242" t="s">
        <v>11</v>
      </c>
      <c r="M242" s="3">
        <v>0.09</v>
      </c>
      <c r="N242" t="s">
        <v>28</v>
      </c>
      <c r="O242" t="s">
        <v>13</v>
      </c>
      <c r="P242">
        <v>0.3</v>
      </c>
      <c r="Q242" t="s">
        <v>29</v>
      </c>
      <c r="R242" t="s">
        <v>371</v>
      </c>
      <c r="S242" t="s">
        <v>71</v>
      </c>
      <c r="T242" t="s">
        <v>321</v>
      </c>
      <c r="U242">
        <v>6</v>
      </c>
      <c r="V242">
        <v>2</v>
      </c>
      <c r="X242">
        <v>4</v>
      </c>
      <c r="Y242">
        <v>2</v>
      </c>
      <c r="Z242" t="s">
        <v>59</v>
      </c>
      <c r="AA242" s="1">
        <v>45428</v>
      </c>
    </row>
    <row r="243" spans="1:27" x14ac:dyDescent="0.35">
      <c r="A243" t="s">
        <v>352</v>
      </c>
      <c r="B243" t="s">
        <v>55</v>
      </c>
      <c r="C243" s="1">
        <v>37057</v>
      </c>
      <c r="D243" s="1">
        <v>44059</v>
      </c>
      <c r="E243">
        <v>17</v>
      </c>
      <c r="F243" t="s">
        <v>341</v>
      </c>
      <c r="G243">
        <v>2</v>
      </c>
      <c r="H243" t="s">
        <v>41</v>
      </c>
      <c r="I243" s="1"/>
      <c r="J243">
        <v>3</v>
      </c>
      <c r="K243" t="s">
        <v>27</v>
      </c>
      <c r="L243" t="s">
        <v>11</v>
      </c>
      <c r="M243" s="3">
        <v>0</v>
      </c>
      <c r="N243" t="s">
        <v>28</v>
      </c>
      <c r="O243" t="s">
        <v>13</v>
      </c>
      <c r="P243">
        <v>0</v>
      </c>
      <c r="Q243" t="s">
        <v>29</v>
      </c>
      <c r="R243" t="s">
        <v>359</v>
      </c>
      <c r="S243" t="s">
        <v>44</v>
      </c>
      <c r="X243">
        <v>0</v>
      </c>
      <c r="Y243">
        <v>1</v>
      </c>
      <c r="Z243" t="s">
        <v>33</v>
      </c>
      <c r="AA243" s="1">
        <v>45429</v>
      </c>
    </row>
    <row r="244" spans="1:27" x14ac:dyDescent="0.35">
      <c r="A244" t="s">
        <v>355</v>
      </c>
      <c r="B244" t="s">
        <v>55</v>
      </c>
      <c r="C244" s="1">
        <v>36890</v>
      </c>
      <c r="D244" s="1">
        <v>44060</v>
      </c>
      <c r="E244">
        <v>17</v>
      </c>
      <c r="F244" t="s">
        <v>341</v>
      </c>
      <c r="G244">
        <v>4</v>
      </c>
      <c r="H244" t="s">
        <v>35</v>
      </c>
      <c r="I244" s="1"/>
      <c r="J244">
        <v>5</v>
      </c>
      <c r="K244" t="s">
        <v>60</v>
      </c>
      <c r="L244" t="s">
        <v>11</v>
      </c>
      <c r="M244" s="3">
        <v>0.47</v>
      </c>
      <c r="N244" t="s">
        <v>28</v>
      </c>
      <c r="O244" t="s">
        <v>13</v>
      </c>
      <c r="P244">
        <v>0.32</v>
      </c>
      <c r="Q244" t="s">
        <v>29</v>
      </c>
      <c r="R244" t="s">
        <v>372</v>
      </c>
      <c r="S244" t="s">
        <v>38</v>
      </c>
      <c r="T244" t="s">
        <v>349</v>
      </c>
      <c r="U244">
        <v>8</v>
      </c>
      <c r="V244">
        <v>3</v>
      </c>
      <c r="X244">
        <v>351</v>
      </c>
      <c r="Y244">
        <v>2</v>
      </c>
      <c r="Z244" t="s">
        <v>59</v>
      </c>
      <c r="AA244" s="1">
        <v>45430</v>
      </c>
    </row>
    <row r="245" spans="1:27" x14ac:dyDescent="0.35">
      <c r="A245" t="s">
        <v>340</v>
      </c>
      <c r="B245" t="s">
        <v>24</v>
      </c>
      <c r="C245" s="1">
        <v>36846</v>
      </c>
      <c r="D245" s="1">
        <v>44061</v>
      </c>
      <c r="E245">
        <v>17</v>
      </c>
      <c r="F245" t="s">
        <v>341</v>
      </c>
      <c r="G245">
        <v>3</v>
      </c>
      <c r="H245" t="s">
        <v>26</v>
      </c>
      <c r="I245" s="1"/>
      <c r="J245">
        <v>3</v>
      </c>
      <c r="K245" t="s">
        <v>27</v>
      </c>
      <c r="L245" t="s">
        <v>11</v>
      </c>
      <c r="M245" s="3">
        <v>0.39</v>
      </c>
      <c r="N245" t="s">
        <v>28</v>
      </c>
      <c r="O245" t="s">
        <v>13</v>
      </c>
      <c r="P245">
        <v>0.32</v>
      </c>
      <c r="Q245" t="s">
        <v>29</v>
      </c>
      <c r="R245" t="s">
        <v>373</v>
      </c>
      <c r="S245" t="s">
        <v>31</v>
      </c>
      <c r="T245" t="s">
        <v>326</v>
      </c>
      <c r="U245">
        <v>7</v>
      </c>
      <c r="V245">
        <v>3</v>
      </c>
      <c r="X245">
        <v>22</v>
      </c>
      <c r="Y245">
        <v>1</v>
      </c>
      <c r="Z245" t="s">
        <v>33</v>
      </c>
      <c r="AA245" s="1">
        <v>45431</v>
      </c>
    </row>
    <row r="246" spans="1:27" x14ac:dyDescent="0.35">
      <c r="A246" t="s">
        <v>344</v>
      </c>
      <c r="B246" t="s">
        <v>24</v>
      </c>
      <c r="C246" s="1">
        <v>36254</v>
      </c>
      <c r="D246" s="1">
        <v>44062</v>
      </c>
      <c r="E246">
        <v>17</v>
      </c>
      <c r="F246" t="s">
        <v>341</v>
      </c>
      <c r="G246">
        <v>4</v>
      </c>
      <c r="H246" t="s">
        <v>35</v>
      </c>
      <c r="I246" s="1">
        <v>41245</v>
      </c>
      <c r="J246">
        <v>1</v>
      </c>
      <c r="K246" t="s">
        <v>42</v>
      </c>
      <c r="L246" t="s">
        <v>11</v>
      </c>
      <c r="M246" s="3">
        <v>0.42</v>
      </c>
      <c r="N246" t="s">
        <v>28</v>
      </c>
      <c r="O246" t="s">
        <v>13</v>
      </c>
      <c r="P246">
        <v>0.53</v>
      </c>
      <c r="Q246" t="s">
        <v>29</v>
      </c>
      <c r="R246" t="s">
        <v>374</v>
      </c>
      <c r="S246" t="s">
        <v>38</v>
      </c>
      <c r="T246" t="s">
        <v>324</v>
      </c>
      <c r="U246">
        <v>8</v>
      </c>
      <c r="V246">
        <v>3</v>
      </c>
      <c r="X246">
        <v>306</v>
      </c>
      <c r="Y246">
        <v>1</v>
      </c>
      <c r="Z246" t="s">
        <v>33</v>
      </c>
      <c r="AA246" s="1">
        <v>45432</v>
      </c>
    </row>
    <row r="247" spans="1:27" x14ac:dyDescent="0.35">
      <c r="A247" t="s">
        <v>347</v>
      </c>
      <c r="B247" t="s">
        <v>47</v>
      </c>
      <c r="C247" s="1">
        <v>36653</v>
      </c>
      <c r="D247" s="1">
        <v>44063</v>
      </c>
      <c r="E247">
        <v>17</v>
      </c>
      <c r="F247" t="s">
        <v>341</v>
      </c>
      <c r="G247">
        <v>4</v>
      </c>
      <c r="H247" t="s">
        <v>35</v>
      </c>
      <c r="I247" s="1">
        <v>42810</v>
      </c>
      <c r="J247">
        <v>2</v>
      </c>
      <c r="K247" t="s">
        <v>48</v>
      </c>
      <c r="L247" t="s">
        <v>11</v>
      </c>
      <c r="M247" s="3">
        <v>0.52</v>
      </c>
      <c r="N247" t="s">
        <v>28</v>
      </c>
      <c r="O247" t="s">
        <v>13</v>
      </c>
      <c r="P247">
        <v>0.57999999999999996</v>
      </c>
      <c r="Q247" t="s">
        <v>29</v>
      </c>
      <c r="R247" t="s">
        <v>375</v>
      </c>
      <c r="S247" t="s">
        <v>38</v>
      </c>
      <c r="T247" t="s">
        <v>376</v>
      </c>
      <c r="U247">
        <v>8</v>
      </c>
      <c r="V247">
        <v>4</v>
      </c>
      <c r="X247">
        <v>215</v>
      </c>
      <c r="Y247">
        <v>2</v>
      </c>
      <c r="Z247" t="s">
        <v>59</v>
      </c>
      <c r="AA247" s="1">
        <v>45433</v>
      </c>
    </row>
    <row r="248" spans="1:27" x14ac:dyDescent="0.35">
      <c r="A248" t="s">
        <v>350</v>
      </c>
      <c r="B248" t="s">
        <v>47</v>
      </c>
      <c r="C248" s="1">
        <v>37080</v>
      </c>
      <c r="D248" s="1">
        <v>44064</v>
      </c>
      <c r="E248">
        <v>17</v>
      </c>
      <c r="F248" t="s">
        <v>341</v>
      </c>
      <c r="G248">
        <v>2</v>
      </c>
      <c r="H248" t="s">
        <v>41</v>
      </c>
      <c r="I248" s="1">
        <v>39786</v>
      </c>
      <c r="J248">
        <v>3</v>
      </c>
      <c r="K248" t="s">
        <v>27</v>
      </c>
      <c r="L248" t="s">
        <v>11</v>
      </c>
      <c r="M248" s="3">
        <v>0</v>
      </c>
      <c r="N248" t="s">
        <v>28</v>
      </c>
      <c r="O248" t="s">
        <v>13</v>
      </c>
      <c r="P248">
        <v>0</v>
      </c>
      <c r="Q248" t="s">
        <v>29</v>
      </c>
      <c r="R248" t="s">
        <v>359</v>
      </c>
      <c r="S248" t="s">
        <v>44</v>
      </c>
      <c r="X248">
        <v>0</v>
      </c>
      <c r="Y248">
        <v>1</v>
      </c>
      <c r="Z248" t="s">
        <v>33</v>
      </c>
      <c r="AA248" s="1">
        <v>45434</v>
      </c>
    </row>
    <row r="249" spans="1:27" x14ac:dyDescent="0.35">
      <c r="A249" t="s">
        <v>377</v>
      </c>
      <c r="B249" t="s">
        <v>24</v>
      </c>
      <c r="C249" s="1">
        <v>36658</v>
      </c>
      <c r="D249" s="1">
        <v>44065</v>
      </c>
      <c r="E249">
        <v>8</v>
      </c>
      <c r="F249" t="s">
        <v>378</v>
      </c>
      <c r="G249">
        <v>4</v>
      </c>
      <c r="H249" t="s">
        <v>35</v>
      </c>
      <c r="I249" s="1">
        <v>41011</v>
      </c>
      <c r="J249">
        <v>4</v>
      </c>
      <c r="K249" t="s">
        <v>36</v>
      </c>
      <c r="L249" t="s">
        <v>11</v>
      </c>
      <c r="M249" s="3">
        <v>0.43</v>
      </c>
      <c r="N249" t="s">
        <v>28</v>
      </c>
      <c r="O249" t="s">
        <v>13</v>
      </c>
      <c r="P249">
        <v>0.36</v>
      </c>
      <c r="Q249" t="s">
        <v>29</v>
      </c>
      <c r="R249" t="s">
        <v>379</v>
      </c>
      <c r="S249" t="s">
        <v>38</v>
      </c>
      <c r="T249" t="s">
        <v>324</v>
      </c>
      <c r="U249">
        <v>9</v>
      </c>
      <c r="V249">
        <v>3</v>
      </c>
      <c r="X249">
        <v>422</v>
      </c>
      <c r="Y249">
        <v>3</v>
      </c>
      <c r="Z249" t="s">
        <v>45</v>
      </c>
      <c r="AA249" s="1">
        <v>45435</v>
      </c>
    </row>
    <row r="250" spans="1:27" x14ac:dyDescent="0.35">
      <c r="A250" t="s">
        <v>380</v>
      </c>
      <c r="B250" t="s">
        <v>24</v>
      </c>
      <c r="C250" s="1">
        <v>36906</v>
      </c>
      <c r="D250" s="1">
        <v>44066</v>
      </c>
      <c r="E250">
        <v>8</v>
      </c>
      <c r="F250" t="s">
        <v>378</v>
      </c>
      <c r="G250">
        <v>1</v>
      </c>
      <c r="H250" t="s">
        <v>69</v>
      </c>
      <c r="I250" s="1">
        <v>41535</v>
      </c>
      <c r="J250">
        <v>3</v>
      </c>
      <c r="K250" t="s">
        <v>27</v>
      </c>
      <c r="L250" t="s">
        <v>11</v>
      </c>
      <c r="M250" s="3">
        <v>0.24</v>
      </c>
      <c r="N250" t="s">
        <v>28</v>
      </c>
      <c r="O250" t="s">
        <v>13</v>
      </c>
      <c r="P250">
        <v>0.47</v>
      </c>
      <c r="Q250" t="s">
        <v>29</v>
      </c>
      <c r="R250" t="s">
        <v>381</v>
      </c>
      <c r="S250" t="s">
        <v>71</v>
      </c>
      <c r="T250" t="s">
        <v>382</v>
      </c>
      <c r="U250">
        <v>6</v>
      </c>
      <c r="V250">
        <v>2</v>
      </c>
      <c r="X250">
        <v>2</v>
      </c>
      <c r="Y250">
        <v>2</v>
      </c>
      <c r="Z250" t="s">
        <v>59</v>
      </c>
      <c r="AA250" s="1">
        <v>45436</v>
      </c>
    </row>
    <row r="251" spans="1:27" x14ac:dyDescent="0.35">
      <c r="A251" t="s">
        <v>383</v>
      </c>
      <c r="B251" t="s">
        <v>47</v>
      </c>
      <c r="C251" s="1">
        <v>37062</v>
      </c>
      <c r="D251" s="1">
        <v>44067</v>
      </c>
      <c r="E251">
        <v>8</v>
      </c>
      <c r="F251" t="s">
        <v>378</v>
      </c>
      <c r="G251">
        <v>1</v>
      </c>
      <c r="H251" t="s">
        <v>69</v>
      </c>
      <c r="I251" s="1">
        <v>41548</v>
      </c>
      <c r="J251">
        <v>3</v>
      </c>
      <c r="K251" t="s">
        <v>27</v>
      </c>
      <c r="L251" t="s">
        <v>11</v>
      </c>
      <c r="M251" s="3">
        <v>0.2</v>
      </c>
      <c r="N251" t="s">
        <v>28</v>
      </c>
      <c r="O251" t="s">
        <v>13</v>
      </c>
      <c r="P251">
        <v>0.49</v>
      </c>
      <c r="Q251" t="s">
        <v>29</v>
      </c>
      <c r="R251" t="s">
        <v>384</v>
      </c>
      <c r="S251" t="s">
        <v>71</v>
      </c>
      <c r="T251" t="s">
        <v>385</v>
      </c>
      <c r="U251">
        <v>6</v>
      </c>
      <c r="V251">
        <v>3</v>
      </c>
      <c r="X251">
        <v>8</v>
      </c>
      <c r="Y251">
        <v>3</v>
      </c>
      <c r="Z251" t="s">
        <v>45</v>
      </c>
      <c r="AA251" s="1">
        <v>45437</v>
      </c>
    </row>
    <row r="252" spans="1:27" x14ac:dyDescent="0.35">
      <c r="A252" t="s">
        <v>386</v>
      </c>
      <c r="B252" t="s">
        <v>47</v>
      </c>
      <c r="C252" s="1">
        <v>37019</v>
      </c>
      <c r="D252" s="1">
        <v>44068</v>
      </c>
      <c r="E252">
        <v>8</v>
      </c>
      <c r="F252" t="s">
        <v>378</v>
      </c>
      <c r="G252">
        <v>3</v>
      </c>
      <c r="H252" t="s">
        <v>26</v>
      </c>
      <c r="I252" s="1">
        <v>42317</v>
      </c>
      <c r="J252">
        <v>1</v>
      </c>
      <c r="K252" t="s">
        <v>42</v>
      </c>
      <c r="L252" t="s">
        <v>11</v>
      </c>
      <c r="M252" s="3">
        <v>0.26</v>
      </c>
      <c r="N252" t="s">
        <v>28</v>
      </c>
      <c r="O252" t="s">
        <v>13</v>
      </c>
      <c r="P252">
        <v>0.38</v>
      </c>
      <c r="Q252" t="s">
        <v>29</v>
      </c>
      <c r="R252" t="s">
        <v>387</v>
      </c>
      <c r="S252" t="s">
        <v>31</v>
      </c>
      <c r="T252" t="s">
        <v>388</v>
      </c>
      <c r="U252">
        <v>7</v>
      </c>
      <c r="V252">
        <v>3</v>
      </c>
      <c r="X252">
        <v>32</v>
      </c>
      <c r="Y252">
        <v>3</v>
      </c>
      <c r="Z252" t="s">
        <v>45</v>
      </c>
      <c r="AA252" s="1">
        <v>45438</v>
      </c>
    </row>
    <row r="253" spans="1:27" x14ac:dyDescent="0.35">
      <c r="A253" t="s">
        <v>389</v>
      </c>
      <c r="B253" t="s">
        <v>55</v>
      </c>
      <c r="C253" s="1">
        <v>37066</v>
      </c>
      <c r="D253" s="1">
        <v>44069</v>
      </c>
      <c r="E253">
        <v>8</v>
      </c>
      <c r="F253" t="s">
        <v>378</v>
      </c>
      <c r="G253">
        <v>1</v>
      </c>
      <c r="H253" t="s">
        <v>69</v>
      </c>
      <c r="I253" s="1"/>
      <c r="J253">
        <v>5</v>
      </c>
      <c r="K253" t="s">
        <v>60</v>
      </c>
      <c r="L253" t="s">
        <v>11</v>
      </c>
      <c r="M253" s="3">
        <v>0.24</v>
      </c>
      <c r="N253" t="s">
        <v>28</v>
      </c>
      <c r="O253" t="s">
        <v>13</v>
      </c>
      <c r="P253">
        <v>0.25</v>
      </c>
      <c r="Q253" t="s">
        <v>29</v>
      </c>
      <c r="R253" t="s">
        <v>390</v>
      </c>
      <c r="S253" t="s">
        <v>71</v>
      </c>
      <c r="T253" t="s">
        <v>391</v>
      </c>
      <c r="U253">
        <v>6</v>
      </c>
      <c r="V253">
        <v>2</v>
      </c>
      <c r="X253">
        <v>3</v>
      </c>
      <c r="Y253">
        <v>2</v>
      </c>
      <c r="Z253" t="s">
        <v>59</v>
      </c>
      <c r="AA253" s="1">
        <v>45439</v>
      </c>
    </row>
    <row r="254" spans="1:27" x14ac:dyDescent="0.35">
      <c r="A254" t="s">
        <v>392</v>
      </c>
      <c r="B254" t="s">
        <v>55</v>
      </c>
      <c r="C254" s="1">
        <v>36688</v>
      </c>
      <c r="D254" s="1">
        <v>44070</v>
      </c>
      <c r="E254">
        <v>8</v>
      </c>
      <c r="F254" t="s">
        <v>378</v>
      </c>
      <c r="G254">
        <v>2</v>
      </c>
      <c r="H254" t="s">
        <v>41</v>
      </c>
      <c r="I254" s="1">
        <v>41027</v>
      </c>
      <c r="J254">
        <v>1</v>
      </c>
      <c r="K254" t="s">
        <v>42</v>
      </c>
      <c r="L254" t="s">
        <v>11</v>
      </c>
      <c r="M254" s="3">
        <v>0</v>
      </c>
      <c r="N254" t="s">
        <v>28</v>
      </c>
      <c r="O254" t="s">
        <v>13</v>
      </c>
      <c r="P254">
        <v>0</v>
      </c>
      <c r="Q254" t="s">
        <v>29</v>
      </c>
      <c r="R254" t="s">
        <v>393</v>
      </c>
      <c r="S254" t="s">
        <v>44</v>
      </c>
      <c r="X254">
        <v>0</v>
      </c>
      <c r="Y254">
        <v>3</v>
      </c>
      <c r="Z254" t="s">
        <v>45</v>
      </c>
      <c r="AA254" s="1">
        <v>45440</v>
      </c>
    </row>
    <row r="255" spans="1:27" x14ac:dyDescent="0.35">
      <c r="A255" t="s">
        <v>377</v>
      </c>
      <c r="B255" t="s">
        <v>24</v>
      </c>
      <c r="C255" s="1">
        <v>37000</v>
      </c>
      <c r="D255" s="1">
        <v>44071</v>
      </c>
      <c r="E255">
        <v>8</v>
      </c>
      <c r="F255" t="s">
        <v>378</v>
      </c>
      <c r="G255">
        <v>3</v>
      </c>
      <c r="H255" t="s">
        <v>26</v>
      </c>
      <c r="I255" s="1"/>
      <c r="J255">
        <v>5</v>
      </c>
      <c r="K255" t="s">
        <v>60</v>
      </c>
      <c r="L255" t="s">
        <v>11</v>
      </c>
      <c r="M255" s="3">
        <v>0.36</v>
      </c>
      <c r="N255" t="s">
        <v>28</v>
      </c>
      <c r="O255" t="s">
        <v>13</v>
      </c>
      <c r="P255">
        <v>0.57999999999999996</v>
      </c>
      <c r="Q255" t="s">
        <v>29</v>
      </c>
      <c r="R255" t="s">
        <v>394</v>
      </c>
      <c r="S255" t="s">
        <v>31</v>
      </c>
      <c r="T255" t="s">
        <v>395</v>
      </c>
      <c r="U255">
        <v>8</v>
      </c>
      <c r="V255">
        <v>4</v>
      </c>
      <c r="X255">
        <v>71</v>
      </c>
      <c r="Y255">
        <v>2</v>
      </c>
      <c r="Z255" t="s">
        <v>59</v>
      </c>
      <c r="AA255" s="1">
        <v>45441</v>
      </c>
    </row>
    <row r="256" spans="1:27" x14ac:dyDescent="0.35">
      <c r="A256" t="s">
        <v>380</v>
      </c>
      <c r="B256" t="s">
        <v>24</v>
      </c>
      <c r="C256" s="1">
        <v>36891</v>
      </c>
      <c r="D256" s="1">
        <v>44072</v>
      </c>
      <c r="E256">
        <v>8</v>
      </c>
      <c r="F256" t="s">
        <v>378</v>
      </c>
      <c r="G256">
        <v>4</v>
      </c>
      <c r="H256" t="s">
        <v>35</v>
      </c>
      <c r="I256" s="1"/>
      <c r="J256">
        <v>4</v>
      </c>
      <c r="K256" t="s">
        <v>36</v>
      </c>
      <c r="L256" t="s">
        <v>11</v>
      </c>
      <c r="M256" s="3">
        <v>0.44</v>
      </c>
      <c r="N256" t="s">
        <v>28</v>
      </c>
      <c r="O256" t="s">
        <v>13</v>
      </c>
      <c r="P256">
        <v>0.37</v>
      </c>
      <c r="Q256" t="s">
        <v>29</v>
      </c>
      <c r="R256" t="s">
        <v>396</v>
      </c>
      <c r="S256" t="s">
        <v>38</v>
      </c>
      <c r="T256" t="s">
        <v>397</v>
      </c>
      <c r="U256">
        <v>9</v>
      </c>
      <c r="V256">
        <v>3</v>
      </c>
      <c r="X256">
        <v>575</v>
      </c>
      <c r="Y256">
        <v>3</v>
      </c>
      <c r="Z256" t="s">
        <v>45</v>
      </c>
      <c r="AA256" s="1">
        <v>45442</v>
      </c>
    </row>
    <row r="257" spans="1:27" x14ac:dyDescent="0.35">
      <c r="A257" t="s">
        <v>383</v>
      </c>
      <c r="B257" t="s">
        <v>47</v>
      </c>
      <c r="C257" s="1">
        <v>36537</v>
      </c>
      <c r="D257" s="1">
        <v>44073</v>
      </c>
      <c r="E257">
        <v>8</v>
      </c>
      <c r="F257" t="s">
        <v>378</v>
      </c>
      <c r="G257">
        <v>2</v>
      </c>
      <c r="H257" t="s">
        <v>41</v>
      </c>
      <c r="I257" s="1">
        <v>40265</v>
      </c>
      <c r="J257">
        <v>3</v>
      </c>
      <c r="K257" t="s">
        <v>27</v>
      </c>
      <c r="L257" t="s">
        <v>11</v>
      </c>
      <c r="M257" s="3">
        <v>0</v>
      </c>
      <c r="N257" t="s">
        <v>28</v>
      </c>
      <c r="O257" t="s">
        <v>13</v>
      </c>
      <c r="P257">
        <v>0</v>
      </c>
      <c r="Q257" t="s">
        <v>29</v>
      </c>
      <c r="R257" t="s">
        <v>398</v>
      </c>
      <c r="S257" t="s">
        <v>44</v>
      </c>
      <c r="X257">
        <v>0</v>
      </c>
      <c r="Y257">
        <v>3</v>
      </c>
      <c r="Z257" t="s">
        <v>45</v>
      </c>
      <c r="AA257" s="1">
        <v>45443</v>
      </c>
    </row>
    <row r="258" spans="1:27" x14ac:dyDescent="0.35">
      <c r="A258" t="s">
        <v>386</v>
      </c>
      <c r="B258" t="s">
        <v>47</v>
      </c>
      <c r="C258" s="1">
        <v>36141</v>
      </c>
      <c r="D258" s="1">
        <v>44074</v>
      </c>
      <c r="E258">
        <v>8</v>
      </c>
      <c r="F258" t="s">
        <v>378</v>
      </c>
      <c r="G258">
        <v>3</v>
      </c>
      <c r="H258" t="s">
        <v>26</v>
      </c>
      <c r="I258" s="1"/>
      <c r="J258">
        <v>1</v>
      </c>
      <c r="K258" t="s">
        <v>42</v>
      </c>
      <c r="L258" t="s">
        <v>11</v>
      </c>
      <c r="M258" s="3">
        <v>0.32</v>
      </c>
      <c r="N258" t="s">
        <v>28</v>
      </c>
      <c r="O258" t="s">
        <v>13</v>
      </c>
      <c r="P258">
        <v>0.64</v>
      </c>
      <c r="Q258" t="s">
        <v>29</v>
      </c>
      <c r="R258" t="s">
        <v>399</v>
      </c>
      <c r="S258" t="s">
        <v>31</v>
      </c>
      <c r="T258" t="s">
        <v>388</v>
      </c>
      <c r="U258">
        <v>7</v>
      </c>
      <c r="V258">
        <v>3</v>
      </c>
      <c r="X258">
        <v>50</v>
      </c>
      <c r="Y258">
        <v>3</v>
      </c>
      <c r="Z258" t="s">
        <v>45</v>
      </c>
      <c r="AA258" s="1">
        <v>45444</v>
      </c>
    </row>
    <row r="259" spans="1:27" x14ac:dyDescent="0.35">
      <c r="A259" t="s">
        <v>389</v>
      </c>
      <c r="B259" t="s">
        <v>55</v>
      </c>
      <c r="C259" s="1">
        <v>36877</v>
      </c>
      <c r="D259" s="1">
        <v>44075</v>
      </c>
      <c r="E259">
        <v>8</v>
      </c>
      <c r="F259" t="s">
        <v>378</v>
      </c>
      <c r="G259">
        <v>3</v>
      </c>
      <c r="H259" t="s">
        <v>26</v>
      </c>
      <c r="I259" s="1">
        <v>42417</v>
      </c>
      <c r="J259">
        <v>4</v>
      </c>
      <c r="K259" t="s">
        <v>36</v>
      </c>
      <c r="L259" t="s">
        <v>11</v>
      </c>
      <c r="M259" s="3">
        <v>0.36</v>
      </c>
      <c r="N259" t="s">
        <v>28</v>
      </c>
      <c r="O259" t="s">
        <v>13</v>
      </c>
      <c r="P259">
        <v>0.5</v>
      </c>
      <c r="Q259" t="s">
        <v>29</v>
      </c>
      <c r="R259" t="s">
        <v>400</v>
      </c>
      <c r="S259" t="s">
        <v>31</v>
      </c>
      <c r="T259" t="s">
        <v>401</v>
      </c>
      <c r="U259">
        <v>7</v>
      </c>
      <c r="V259">
        <v>4</v>
      </c>
      <c r="X259">
        <v>88</v>
      </c>
      <c r="Y259">
        <v>2</v>
      </c>
      <c r="Z259" t="s">
        <v>59</v>
      </c>
      <c r="AA259" s="1">
        <v>45445</v>
      </c>
    </row>
    <row r="260" spans="1:27" x14ac:dyDescent="0.35">
      <c r="A260" t="s">
        <v>392</v>
      </c>
      <c r="B260" t="s">
        <v>55</v>
      </c>
      <c r="C260" s="1">
        <v>36866</v>
      </c>
      <c r="D260" s="1">
        <v>44076</v>
      </c>
      <c r="E260">
        <v>8</v>
      </c>
      <c r="F260" t="s">
        <v>378</v>
      </c>
      <c r="G260">
        <v>1</v>
      </c>
      <c r="H260" t="s">
        <v>69</v>
      </c>
      <c r="I260" s="1"/>
      <c r="J260">
        <v>3</v>
      </c>
      <c r="K260" t="s">
        <v>27</v>
      </c>
      <c r="L260" t="s">
        <v>11</v>
      </c>
      <c r="M260" s="3">
        <v>0.24</v>
      </c>
      <c r="N260" t="s">
        <v>28</v>
      </c>
      <c r="O260" t="s">
        <v>13</v>
      </c>
      <c r="P260">
        <v>0.3</v>
      </c>
      <c r="Q260" t="s">
        <v>29</v>
      </c>
      <c r="R260" t="s">
        <v>402</v>
      </c>
      <c r="S260" t="s">
        <v>71</v>
      </c>
      <c r="T260" t="s">
        <v>403</v>
      </c>
      <c r="U260">
        <v>6</v>
      </c>
      <c r="V260">
        <v>3</v>
      </c>
      <c r="X260">
        <v>7</v>
      </c>
      <c r="Y260">
        <v>2</v>
      </c>
      <c r="Z260" t="s">
        <v>59</v>
      </c>
      <c r="AA260" s="1">
        <v>45446</v>
      </c>
    </row>
    <row r="261" spans="1:27" x14ac:dyDescent="0.35">
      <c r="A261" t="s">
        <v>377</v>
      </c>
      <c r="B261" t="s">
        <v>24</v>
      </c>
      <c r="C261" s="1">
        <v>36135</v>
      </c>
      <c r="D261" s="1">
        <v>44077</v>
      </c>
      <c r="E261">
        <v>8</v>
      </c>
      <c r="F261" t="s">
        <v>378</v>
      </c>
      <c r="G261">
        <v>4</v>
      </c>
      <c r="H261" t="s">
        <v>35</v>
      </c>
      <c r="I261" s="1"/>
      <c r="J261">
        <v>1</v>
      </c>
      <c r="K261" t="s">
        <v>42</v>
      </c>
      <c r="L261" t="s">
        <v>11</v>
      </c>
      <c r="M261" s="3">
        <v>0.52</v>
      </c>
      <c r="N261" t="s">
        <v>28</v>
      </c>
      <c r="O261" t="s">
        <v>13</v>
      </c>
      <c r="P261">
        <v>0.5</v>
      </c>
      <c r="Q261" t="s">
        <v>29</v>
      </c>
      <c r="R261" t="s">
        <v>404</v>
      </c>
      <c r="S261" t="s">
        <v>38</v>
      </c>
      <c r="T261" t="s">
        <v>324</v>
      </c>
      <c r="U261">
        <v>8</v>
      </c>
      <c r="V261">
        <v>3</v>
      </c>
      <c r="X261">
        <v>512</v>
      </c>
      <c r="Y261">
        <v>1</v>
      </c>
      <c r="Z261" t="s">
        <v>33</v>
      </c>
      <c r="AA261" s="1">
        <v>45447</v>
      </c>
    </row>
    <row r="262" spans="1:27" x14ac:dyDescent="0.35">
      <c r="A262" t="s">
        <v>380</v>
      </c>
      <c r="B262" t="s">
        <v>24</v>
      </c>
      <c r="C262" s="1">
        <v>36519</v>
      </c>
      <c r="D262" s="1">
        <v>44078</v>
      </c>
      <c r="E262">
        <v>8</v>
      </c>
      <c r="F262" t="s">
        <v>378</v>
      </c>
      <c r="G262">
        <v>5</v>
      </c>
      <c r="H262" t="s">
        <v>44</v>
      </c>
      <c r="I262" s="1">
        <v>39969</v>
      </c>
      <c r="J262">
        <v>1</v>
      </c>
      <c r="K262" t="s">
        <v>42</v>
      </c>
      <c r="L262" t="s">
        <v>11</v>
      </c>
      <c r="M262" s="3">
        <v>0</v>
      </c>
      <c r="N262" t="s">
        <v>28</v>
      </c>
      <c r="O262" t="s">
        <v>13</v>
      </c>
      <c r="P262">
        <v>0</v>
      </c>
      <c r="Q262" t="s">
        <v>29</v>
      </c>
      <c r="R262" t="s">
        <v>393</v>
      </c>
      <c r="S262" t="s">
        <v>44</v>
      </c>
      <c r="X262">
        <v>253</v>
      </c>
      <c r="Y262">
        <v>2</v>
      </c>
      <c r="Z262" t="s">
        <v>59</v>
      </c>
      <c r="AA262" s="1">
        <v>45448</v>
      </c>
    </row>
    <row r="263" spans="1:27" x14ac:dyDescent="0.35">
      <c r="A263" t="s">
        <v>383</v>
      </c>
      <c r="B263" t="s">
        <v>47</v>
      </c>
      <c r="C263" s="1">
        <v>37049</v>
      </c>
      <c r="D263" s="1">
        <v>44079</v>
      </c>
      <c r="E263">
        <v>8</v>
      </c>
      <c r="F263" t="s">
        <v>378</v>
      </c>
      <c r="G263">
        <v>3</v>
      </c>
      <c r="H263" t="s">
        <v>26</v>
      </c>
      <c r="I263" s="1"/>
      <c r="J263">
        <v>1</v>
      </c>
      <c r="K263" t="s">
        <v>42</v>
      </c>
      <c r="L263" t="s">
        <v>11</v>
      </c>
      <c r="M263" s="3">
        <v>0.28000000000000003</v>
      </c>
      <c r="N263" t="s">
        <v>28</v>
      </c>
      <c r="O263" t="s">
        <v>13</v>
      </c>
      <c r="P263">
        <v>0.4</v>
      </c>
      <c r="Q263" t="s">
        <v>29</v>
      </c>
      <c r="R263" t="s">
        <v>405</v>
      </c>
      <c r="S263" t="s">
        <v>31</v>
      </c>
      <c r="T263" t="s">
        <v>395</v>
      </c>
      <c r="U263">
        <v>7</v>
      </c>
      <c r="V263">
        <v>2</v>
      </c>
      <c r="X263">
        <v>68</v>
      </c>
      <c r="Y263">
        <v>2</v>
      </c>
      <c r="Z263" t="s">
        <v>59</v>
      </c>
      <c r="AA263" s="1">
        <v>45449</v>
      </c>
    </row>
    <row r="264" spans="1:27" x14ac:dyDescent="0.35">
      <c r="A264" t="s">
        <v>386</v>
      </c>
      <c r="B264" t="s">
        <v>47</v>
      </c>
      <c r="C264" s="1">
        <v>36290</v>
      </c>
      <c r="D264" s="1">
        <v>44080</v>
      </c>
      <c r="E264">
        <v>8</v>
      </c>
      <c r="F264" t="s">
        <v>378</v>
      </c>
      <c r="G264">
        <v>5</v>
      </c>
      <c r="H264" t="s">
        <v>44</v>
      </c>
      <c r="I264" s="1"/>
      <c r="J264">
        <v>4</v>
      </c>
      <c r="K264" t="s">
        <v>36</v>
      </c>
      <c r="L264" t="s">
        <v>11</v>
      </c>
      <c r="M264" s="3">
        <v>0</v>
      </c>
      <c r="N264" t="s">
        <v>28</v>
      </c>
      <c r="O264" t="s">
        <v>13</v>
      </c>
      <c r="P264">
        <v>0</v>
      </c>
      <c r="Q264" t="s">
        <v>29</v>
      </c>
      <c r="R264" t="s">
        <v>406</v>
      </c>
      <c r="S264" t="s">
        <v>44</v>
      </c>
      <c r="X264">
        <v>348</v>
      </c>
      <c r="Y264">
        <v>2</v>
      </c>
      <c r="Z264" t="s">
        <v>59</v>
      </c>
      <c r="AA264" s="1">
        <v>45450</v>
      </c>
    </row>
    <row r="265" spans="1:27" x14ac:dyDescent="0.35">
      <c r="A265" t="s">
        <v>389</v>
      </c>
      <c r="B265" t="s">
        <v>55</v>
      </c>
      <c r="C265" s="1">
        <v>36220</v>
      </c>
      <c r="D265" s="1">
        <v>44081</v>
      </c>
      <c r="E265">
        <v>8</v>
      </c>
      <c r="F265" t="s">
        <v>378</v>
      </c>
      <c r="G265">
        <v>2</v>
      </c>
      <c r="H265" t="s">
        <v>41</v>
      </c>
      <c r="I265" s="1"/>
      <c r="J265">
        <v>5</v>
      </c>
      <c r="K265" t="s">
        <v>60</v>
      </c>
      <c r="L265" t="s">
        <v>11</v>
      </c>
      <c r="M265" s="3">
        <v>0</v>
      </c>
      <c r="N265" t="s">
        <v>28</v>
      </c>
      <c r="O265" t="s">
        <v>13</v>
      </c>
      <c r="P265">
        <v>0</v>
      </c>
      <c r="Q265" t="s">
        <v>29</v>
      </c>
      <c r="R265" t="s">
        <v>407</v>
      </c>
      <c r="S265" t="s">
        <v>44</v>
      </c>
      <c r="X265">
        <v>0</v>
      </c>
      <c r="Y265">
        <v>2</v>
      </c>
      <c r="Z265" t="s">
        <v>59</v>
      </c>
      <c r="AA265" s="1">
        <v>45451</v>
      </c>
    </row>
    <row r="266" spans="1:27" x14ac:dyDescent="0.35">
      <c r="A266" t="s">
        <v>392</v>
      </c>
      <c r="B266" t="s">
        <v>55</v>
      </c>
      <c r="C266" s="1">
        <v>36746</v>
      </c>
      <c r="D266" s="1">
        <v>44082</v>
      </c>
      <c r="E266">
        <v>8</v>
      </c>
      <c r="F266" t="s">
        <v>378</v>
      </c>
      <c r="G266">
        <v>1</v>
      </c>
      <c r="H266" t="s">
        <v>69</v>
      </c>
      <c r="I266" s="1"/>
      <c r="J266">
        <v>2</v>
      </c>
      <c r="K266" t="s">
        <v>48</v>
      </c>
      <c r="L266" t="s">
        <v>11</v>
      </c>
      <c r="M266" s="3">
        <v>0.19</v>
      </c>
      <c r="N266" t="s">
        <v>28</v>
      </c>
      <c r="O266" t="s">
        <v>13</v>
      </c>
      <c r="P266">
        <v>0.54</v>
      </c>
      <c r="Q266" t="s">
        <v>29</v>
      </c>
      <c r="R266" t="s">
        <v>408</v>
      </c>
      <c r="S266" t="s">
        <v>71</v>
      </c>
      <c r="T266" t="s">
        <v>409</v>
      </c>
      <c r="U266">
        <v>6</v>
      </c>
      <c r="V266">
        <v>3</v>
      </c>
      <c r="X266">
        <v>1</v>
      </c>
      <c r="Y266">
        <v>1</v>
      </c>
      <c r="Z266" t="s">
        <v>33</v>
      </c>
      <c r="AA266" s="1">
        <v>45452</v>
      </c>
    </row>
    <row r="267" spans="1:27" x14ac:dyDescent="0.35">
      <c r="A267" t="s">
        <v>377</v>
      </c>
      <c r="B267" t="s">
        <v>24</v>
      </c>
      <c r="C267" s="1">
        <v>36574</v>
      </c>
      <c r="D267" s="1">
        <v>44083</v>
      </c>
      <c r="E267">
        <v>8</v>
      </c>
      <c r="F267" t="s">
        <v>378</v>
      </c>
      <c r="G267">
        <v>2</v>
      </c>
      <c r="H267" t="s">
        <v>41</v>
      </c>
      <c r="I267" s="1">
        <v>41074</v>
      </c>
      <c r="J267">
        <v>4</v>
      </c>
      <c r="K267" t="s">
        <v>36</v>
      </c>
      <c r="L267" t="s">
        <v>11</v>
      </c>
      <c r="M267" s="3">
        <v>0</v>
      </c>
      <c r="N267" t="s">
        <v>28</v>
      </c>
      <c r="O267" t="s">
        <v>13</v>
      </c>
      <c r="P267">
        <v>0</v>
      </c>
      <c r="Q267" t="s">
        <v>29</v>
      </c>
      <c r="R267" t="s">
        <v>406</v>
      </c>
      <c r="S267" t="s">
        <v>44</v>
      </c>
      <c r="X267">
        <v>0</v>
      </c>
      <c r="Y267">
        <v>3</v>
      </c>
      <c r="Z267" t="s">
        <v>45</v>
      </c>
      <c r="AA267" s="1">
        <v>45453</v>
      </c>
    </row>
    <row r="268" spans="1:27" x14ac:dyDescent="0.35">
      <c r="A268" t="s">
        <v>380</v>
      </c>
      <c r="B268" t="s">
        <v>24</v>
      </c>
      <c r="C268" s="1">
        <v>36440</v>
      </c>
      <c r="D268" s="1">
        <v>44084</v>
      </c>
      <c r="E268">
        <v>8</v>
      </c>
      <c r="F268" t="s">
        <v>378</v>
      </c>
      <c r="G268">
        <v>4</v>
      </c>
      <c r="H268" t="s">
        <v>35</v>
      </c>
      <c r="I268" s="1">
        <v>42940</v>
      </c>
      <c r="J268">
        <v>4</v>
      </c>
      <c r="K268" t="s">
        <v>36</v>
      </c>
      <c r="L268" t="s">
        <v>11</v>
      </c>
      <c r="M268" s="3">
        <v>0.59</v>
      </c>
      <c r="N268" t="s">
        <v>28</v>
      </c>
      <c r="O268" t="s">
        <v>13</v>
      </c>
      <c r="P268">
        <v>0.47</v>
      </c>
      <c r="Q268" t="s">
        <v>29</v>
      </c>
      <c r="R268" t="s">
        <v>410</v>
      </c>
      <c r="S268" t="s">
        <v>38</v>
      </c>
      <c r="T268" t="s">
        <v>411</v>
      </c>
      <c r="U268">
        <v>9</v>
      </c>
      <c r="V268">
        <v>4</v>
      </c>
      <c r="X268">
        <v>120</v>
      </c>
      <c r="Y268">
        <v>3</v>
      </c>
      <c r="Z268" t="s">
        <v>45</v>
      </c>
      <c r="AA268" s="1">
        <v>45454</v>
      </c>
    </row>
    <row r="269" spans="1:27" x14ac:dyDescent="0.35">
      <c r="A269" t="s">
        <v>383</v>
      </c>
      <c r="B269" t="s">
        <v>47</v>
      </c>
      <c r="C269" s="1">
        <v>36786</v>
      </c>
      <c r="D269" s="1">
        <v>44085</v>
      </c>
      <c r="E269">
        <v>8</v>
      </c>
      <c r="F269" t="s">
        <v>378</v>
      </c>
      <c r="G269">
        <v>1</v>
      </c>
      <c r="H269" t="s">
        <v>69</v>
      </c>
      <c r="I269" s="1"/>
      <c r="J269">
        <v>2</v>
      </c>
      <c r="K269" t="s">
        <v>48</v>
      </c>
      <c r="L269" t="s">
        <v>11</v>
      </c>
      <c r="M269" s="3">
        <v>0.14000000000000001</v>
      </c>
      <c r="N269" t="s">
        <v>28</v>
      </c>
      <c r="O269" t="s">
        <v>13</v>
      </c>
      <c r="P269">
        <v>0.53</v>
      </c>
      <c r="Q269" t="s">
        <v>29</v>
      </c>
      <c r="R269" t="s">
        <v>412</v>
      </c>
      <c r="S269" t="s">
        <v>71</v>
      </c>
      <c r="T269" t="s">
        <v>409</v>
      </c>
      <c r="U269">
        <v>6</v>
      </c>
      <c r="V269">
        <v>2</v>
      </c>
      <c r="X269">
        <v>7</v>
      </c>
      <c r="Y269">
        <v>1</v>
      </c>
      <c r="Z269" t="s">
        <v>33</v>
      </c>
      <c r="AA269" s="1">
        <v>45455</v>
      </c>
    </row>
    <row r="270" spans="1:27" x14ac:dyDescent="0.35">
      <c r="A270" t="s">
        <v>386</v>
      </c>
      <c r="B270" t="s">
        <v>47</v>
      </c>
      <c r="C270" s="1">
        <v>36992</v>
      </c>
      <c r="D270" s="1">
        <v>44086</v>
      </c>
      <c r="E270">
        <v>8</v>
      </c>
      <c r="F270" t="s">
        <v>378</v>
      </c>
      <c r="G270">
        <v>3</v>
      </c>
      <c r="H270" t="s">
        <v>26</v>
      </c>
      <c r="I270" s="1">
        <v>42949</v>
      </c>
      <c r="J270">
        <v>1</v>
      </c>
      <c r="K270" t="s">
        <v>42</v>
      </c>
      <c r="L270" t="s">
        <v>11</v>
      </c>
      <c r="M270" s="3">
        <v>0.31</v>
      </c>
      <c r="N270" t="s">
        <v>28</v>
      </c>
      <c r="O270" t="s">
        <v>13</v>
      </c>
      <c r="P270">
        <v>0.32</v>
      </c>
      <c r="Q270" t="s">
        <v>29</v>
      </c>
      <c r="R270" t="s">
        <v>413</v>
      </c>
      <c r="S270" t="s">
        <v>31</v>
      </c>
      <c r="T270" t="s">
        <v>401</v>
      </c>
      <c r="U270">
        <v>7</v>
      </c>
      <c r="V270">
        <v>3</v>
      </c>
      <c r="X270">
        <v>34</v>
      </c>
      <c r="Y270">
        <v>2</v>
      </c>
      <c r="Z270" t="s">
        <v>59</v>
      </c>
      <c r="AA270" s="1">
        <v>45456</v>
      </c>
    </row>
    <row r="271" spans="1:27" x14ac:dyDescent="0.35">
      <c r="A271" t="s">
        <v>414</v>
      </c>
      <c r="B271" t="s">
        <v>24</v>
      </c>
      <c r="C271" s="1">
        <v>36620</v>
      </c>
      <c r="D271" s="1">
        <v>44087</v>
      </c>
      <c r="E271">
        <v>10</v>
      </c>
      <c r="F271" t="s">
        <v>415</v>
      </c>
      <c r="G271">
        <v>1</v>
      </c>
      <c r="H271" t="s">
        <v>69</v>
      </c>
      <c r="I271" s="1">
        <v>41405</v>
      </c>
      <c r="J271">
        <v>4</v>
      </c>
      <c r="K271" t="s">
        <v>36</v>
      </c>
      <c r="L271" t="s">
        <v>11</v>
      </c>
      <c r="M271" s="3">
        <v>0.14000000000000001</v>
      </c>
      <c r="N271" t="s">
        <v>28</v>
      </c>
      <c r="O271" t="s">
        <v>13</v>
      </c>
      <c r="P271">
        <v>0.61</v>
      </c>
      <c r="Q271" t="s">
        <v>29</v>
      </c>
      <c r="R271" t="s">
        <v>416</v>
      </c>
      <c r="S271" t="s">
        <v>71</v>
      </c>
      <c r="T271" t="s">
        <v>417</v>
      </c>
      <c r="U271">
        <v>6</v>
      </c>
      <c r="V271">
        <v>2</v>
      </c>
      <c r="X271">
        <v>3</v>
      </c>
      <c r="Y271">
        <v>3</v>
      </c>
      <c r="Z271" t="s">
        <v>45</v>
      </c>
      <c r="AA271" s="1">
        <v>45457</v>
      </c>
    </row>
    <row r="272" spans="1:27" x14ac:dyDescent="0.35">
      <c r="A272" t="s">
        <v>418</v>
      </c>
      <c r="B272" t="s">
        <v>24</v>
      </c>
      <c r="C272" s="1">
        <v>36937</v>
      </c>
      <c r="D272" s="1">
        <v>44088</v>
      </c>
      <c r="E272">
        <v>10</v>
      </c>
      <c r="F272" t="s">
        <v>415</v>
      </c>
      <c r="G272">
        <v>5</v>
      </c>
      <c r="H272" t="s">
        <v>44</v>
      </c>
      <c r="I272" s="1">
        <v>42643</v>
      </c>
      <c r="J272">
        <v>3</v>
      </c>
      <c r="K272" t="s">
        <v>27</v>
      </c>
      <c r="L272" t="s">
        <v>11</v>
      </c>
      <c r="M272" s="3">
        <v>0</v>
      </c>
      <c r="N272" t="s">
        <v>28</v>
      </c>
      <c r="O272" t="s">
        <v>13</v>
      </c>
      <c r="P272">
        <v>0</v>
      </c>
      <c r="Q272" t="s">
        <v>29</v>
      </c>
      <c r="R272" t="s">
        <v>419</v>
      </c>
      <c r="S272" t="s">
        <v>44</v>
      </c>
      <c r="X272">
        <v>353</v>
      </c>
      <c r="Y272">
        <v>1</v>
      </c>
      <c r="Z272" t="s">
        <v>33</v>
      </c>
      <c r="AA272" s="1">
        <v>45458</v>
      </c>
    </row>
    <row r="273" spans="1:27" x14ac:dyDescent="0.35">
      <c r="A273" t="s">
        <v>420</v>
      </c>
      <c r="B273" t="s">
        <v>47</v>
      </c>
      <c r="C273" s="1">
        <v>37047</v>
      </c>
      <c r="D273" s="1">
        <v>44089</v>
      </c>
      <c r="E273">
        <v>10</v>
      </c>
      <c r="F273" t="s">
        <v>415</v>
      </c>
      <c r="G273">
        <v>1</v>
      </c>
      <c r="H273" t="s">
        <v>69</v>
      </c>
      <c r="I273" s="1"/>
      <c r="J273">
        <v>1</v>
      </c>
      <c r="K273" t="s">
        <v>42</v>
      </c>
      <c r="L273" t="s">
        <v>11</v>
      </c>
      <c r="M273" s="3">
        <v>0.08</v>
      </c>
      <c r="N273" t="s">
        <v>28</v>
      </c>
      <c r="O273" t="s">
        <v>13</v>
      </c>
      <c r="P273">
        <v>0.52</v>
      </c>
      <c r="Q273" t="s">
        <v>29</v>
      </c>
      <c r="R273" t="s">
        <v>421</v>
      </c>
      <c r="S273" t="s">
        <v>71</v>
      </c>
      <c r="T273" t="s">
        <v>422</v>
      </c>
      <c r="U273">
        <v>5</v>
      </c>
      <c r="V273">
        <v>3</v>
      </c>
      <c r="X273">
        <v>10</v>
      </c>
      <c r="Y273">
        <v>1</v>
      </c>
      <c r="Z273" t="s">
        <v>33</v>
      </c>
      <c r="AA273" s="1">
        <v>45459</v>
      </c>
    </row>
    <row r="274" spans="1:27" x14ac:dyDescent="0.35">
      <c r="A274" t="s">
        <v>423</v>
      </c>
      <c r="B274" t="s">
        <v>47</v>
      </c>
      <c r="C274" s="1">
        <v>36978</v>
      </c>
      <c r="D274" s="1">
        <v>44090</v>
      </c>
      <c r="E274">
        <v>10</v>
      </c>
      <c r="F274" t="s">
        <v>415</v>
      </c>
      <c r="G274">
        <v>4</v>
      </c>
      <c r="H274" t="s">
        <v>35</v>
      </c>
      <c r="I274" s="1"/>
      <c r="J274">
        <v>1</v>
      </c>
      <c r="K274" t="s">
        <v>42</v>
      </c>
      <c r="L274" t="s">
        <v>11</v>
      </c>
      <c r="M274" s="3">
        <v>0.5</v>
      </c>
      <c r="N274" t="s">
        <v>28</v>
      </c>
      <c r="O274" t="s">
        <v>13</v>
      </c>
      <c r="P274">
        <v>0.63</v>
      </c>
      <c r="Q274" t="s">
        <v>29</v>
      </c>
      <c r="R274" t="s">
        <v>424</v>
      </c>
      <c r="S274" t="s">
        <v>38</v>
      </c>
      <c r="T274" t="s">
        <v>349</v>
      </c>
      <c r="U274">
        <v>8</v>
      </c>
      <c r="V274">
        <v>4</v>
      </c>
      <c r="X274">
        <v>569</v>
      </c>
      <c r="Y274">
        <v>2</v>
      </c>
      <c r="Z274" t="s">
        <v>59</v>
      </c>
      <c r="AA274" s="1">
        <v>45460</v>
      </c>
    </row>
    <row r="275" spans="1:27" x14ac:dyDescent="0.35">
      <c r="A275" t="s">
        <v>425</v>
      </c>
      <c r="B275" t="s">
        <v>55</v>
      </c>
      <c r="C275" s="1">
        <v>36555</v>
      </c>
      <c r="D275" s="1">
        <v>44091</v>
      </c>
      <c r="E275">
        <v>10</v>
      </c>
      <c r="F275" t="s">
        <v>415</v>
      </c>
      <c r="G275">
        <v>4</v>
      </c>
      <c r="H275" t="s">
        <v>35</v>
      </c>
      <c r="I275" s="1"/>
      <c r="J275">
        <v>1</v>
      </c>
      <c r="K275" t="s">
        <v>42</v>
      </c>
      <c r="L275" t="s">
        <v>11</v>
      </c>
      <c r="M275" s="3">
        <v>0.52</v>
      </c>
      <c r="N275" t="s">
        <v>28</v>
      </c>
      <c r="O275" t="s">
        <v>13</v>
      </c>
      <c r="P275">
        <v>0.27</v>
      </c>
      <c r="Q275" t="s">
        <v>29</v>
      </c>
      <c r="R275" t="s">
        <v>426</v>
      </c>
      <c r="S275" t="s">
        <v>38</v>
      </c>
      <c r="T275" t="s">
        <v>397</v>
      </c>
      <c r="U275">
        <v>9</v>
      </c>
      <c r="V275">
        <v>3</v>
      </c>
      <c r="X275">
        <v>175</v>
      </c>
      <c r="Y275">
        <v>3</v>
      </c>
      <c r="Z275" t="s">
        <v>45</v>
      </c>
      <c r="AA275" s="1">
        <v>45461</v>
      </c>
    </row>
    <row r="276" spans="1:27" x14ac:dyDescent="0.35">
      <c r="A276" t="s">
        <v>427</v>
      </c>
      <c r="B276" t="s">
        <v>55</v>
      </c>
      <c r="C276" s="1">
        <v>36192</v>
      </c>
      <c r="D276" s="1">
        <v>44092</v>
      </c>
      <c r="E276">
        <v>10</v>
      </c>
      <c r="F276" t="s">
        <v>415</v>
      </c>
      <c r="G276">
        <v>4</v>
      </c>
      <c r="H276" t="s">
        <v>35</v>
      </c>
      <c r="I276" s="1">
        <v>39813</v>
      </c>
      <c r="J276">
        <v>4</v>
      </c>
      <c r="K276" t="s">
        <v>36</v>
      </c>
      <c r="L276" t="s">
        <v>11</v>
      </c>
      <c r="M276" s="3">
        <v>0.49</v>
      </c>
      <c r="N276" t="s">
        <v>28</v>
      </c>
      <c r="O276" t="s">
        <v>13</v>
      </c>
      <c r="P276">
        <v>0.55000000000000004</v>
      </c>
      <c r="Q276" t="s">
        <v>29</v>
      </c>
      <c r="R276" t="s">
        <v>428</v>
      </c>
      <c r="S276" t="s">
        <v>38</v>
      </c>
      <c r="T276" t="s">
        <v>349</v>
      </c>
      <c r="U276">
        <v>8</v>
      </c>
      <c r="V276">
        <v>4</v>
      </c>
      <c r="X276">
        <v>549</v>
      </c>
      <c r="Y276">
        <v>2</v>
      </c>
      <c r="Z276" t="s">
        <v>59</v>
      </c>
      <c r="AA276" s="1">
        <v>45462</v>
      </c>
    </row>
    <row r="277" spans="1:27" x14ac:dyDescent="0.35">
      <c r="A277" t="s">
        <v>414</v>
      </c>
      <c r="B277" t="s">
        <v>24</v>
      </c>
      <c r="C277" s="1">
        <v>36464</v>
      </c>
      <c r="D277" s="1">
        <v>44093</v>
      </c>
      <c r="E277">
        <v>10</v>
      </c>
      <c r="F277" t="s">
        <v>415</v>
      </c>
      <c r="G277">
        <v>3</v>
      </c>
      <c r="H277" t="s">
        <v>26</v>
      </c>
      <c r="I277" s="1"/>
      <c r="J277">
        <v>4</v>
      </c>
      <c r="K277" t="s">
        <v>36</v>
      </c>
      <c r="L277" t="s">
        <v>11</v>
      </c>
      <c r="M277" s="3">
        <v>0.32</v>
      </c>
      <c r="N277" t="s">
        <v>28</v>
      </c>
      <c r="O277" t="s">
        <v>13</v>
      </c>
      <c r="P277">
        <v>0.57999999999999996</v>
      </c>
      <c r="Q277" t="s">
        <v>29</v>
      </c>
      <c r="R277" t="s">
        <v>429</v>
      </c>
      <c r="S277" t="s">
        <v>31</v>
      </c>
      <c r="T277" t="s">
        <v>430</v>
      </c>
      <c r="U277">
        <v>7</v>
      </c>
      <c r="V277">
        <v>3</v>
      </c>
      <c r="X277">
        <v>47</v>
      </c>
      <c r="Y277">
        <v>1</v>
      </c>
      <c r="Z277" t="s">
        <v>33</v>
      </c>
      <c r="AA277" s="1">
        <v>45463</v>
      </c>
    </row>
    <row r="278" spans="1:27" x14ac:dyDescent="0.35">
      <c r="A278" t="s">
        <v>418</v>
      </c>
      <c r="B278" t="s">
        <v>24</v>
      </c>
      <c r="C278" s="1">
        <v>36460</v>
      </c>
      <c r="D278" s="1">
        <v>44094</v>
      </c>
      <c r="E278">
        <v>10</v>
      </c>
      <c r="F278" t="s">
        <v>415</v>
      </c>
      <c r="G278">
        <v>1</v>
      </c>
      <c r="H278" t="s">
        <v>69</v>
      </c>
      <c r="I278" s="1">
        <v>42351</v>
      </c>
      <c r="J278">
        <v>4</v>
      </c>
      <c r="K278" t="s">
        <v>36</v>
      </c>
      <c r="L278" t="s">
        <v>11</v>
      </c>
      <c r="M278" s="3">
        <v>0.06</v>
      </c>
      <c r="N278" t="s">
        <v>28</v>
      </c>
      <c r="O278" t="s">
        <v>13</v>
      </c>
      <c r="P278">
        <v>0.42</v>
      </c>
      <c r="Q278" t="s">
        <v>29</v>
      </c>
      <c r="R278" t="s">
        <v>431</v>
      </c>
      <c r="S278" t="s">
        <v>71</v>
      </c>
      <c r="T278" t="s">
        <v>417</v>
      </c>
      <c r="U278">
        <v>6</v>
      </c>
      <c r="V278">
        <v>2</v>
      </c>
      <c r="X278">
        <v>3</v>
      </c>
      <c r="Y278">
        <v>1</v>
      </c>
      <c r="Z278" t="s">
        <v>33</v>
      </c>
      <c r="AA278" s="1">
        <v>45464</v>
      </c>
    </row>
    <row r="279" spans="1:27" x14ac:dyDescent="0.35">
      <c r="A279" t="s">
        <v>420</v>
      </c>
      <c r="B279" t="s">
        <v>47</v>
      </c>
      <c r="C279" s="1">
        <v>36539</v>
      </c>
      <c r="D279" s="1">
        <v>44095</v>
      </c>
      <c r="E279">
        <v>10</v>
      </c>
      <c r="F279" t="s">
        <v>415</v>
      </c>
      <c r="G279">
        <v>1</v>
      </c>
      <c r="H279" t="s">
        <v>69</v>
      </c>
      <c r="I279" s="1"/>
      <c r="J279">
        <v>2</v>
      </c>
      <c r="K279" t="s">
        <v>48</v>
      </c>
      <c r="L279" t="s">
        <v>11</v>
      </c>
      <c r="M279" s="3">
        <v>0.11</v>
      </c>
      <c r="N279" t="s">
        <v>28</v>
      </c>
      <c r="O279" t="s">
        <v>13</v>
      </c>
      <c r="P279">
        <v>0.56999999999999995</v>
      </c>
      <c r="Q279" t="s">
        <v>29</v>
      </c>
      <c r="R279" t="s">
        <v>432</v>
      </c>
      <c r="S279" t="s">
        <v>71</v>
      </c>
      <c r="T279" t="s">
        <v>409</v>
      </c>
      <c r="U279">
        <v>6</v>
      </c>
      <c r="V279">
        <v>3</v>
      </c>
      <c r="X279">
        <v>9</v>
      </c>
      <c r="Y279">
        <v>1</v>
      </c>
      <c r="Z279" t="s">
        <v>33</v>
      </c>
      <c r="AA279" s="1">
        <v>45465</v>
      </c>
    </row>
    <row r="280" spans="1:27" x14ac:dyDescent="0.35">
      <c r="A280" t="s">
        <v>423</v>
      </c>
      <c r="B280" t="s">
        <v>47</v>
      </c>
      <c r="C280" s="1">
        <v>36788</v>
      </c>
      <c r="D280" s="1">
        <v>44096</v>
      </c>
      <c r="E280">
        <v>10</v>
      </c>
      <c r="F280" t="s">
        <v>415</v>
      </c>
      <c r="G280">
        <v>4</v>
      </c>
      <c r="H280" t="s">
        <v>35</v>
      </c>
      <c r="I280" s="1"/>
      <c r="J280">
        <v>5</v>
      </c>
      <c r="K280" t="s">
        <v>60</v>
      </c>
      <c r="L280" t="s">
        <v>11</v>
      </c>
      <c r="M280" s="3">
        <v>0.43</v>
      </c>
      <c r="N280" t="s">
        <v>28</v>
      </c>
      <c r="O280" t="s">
        <v>13</v>
      </c>
      <c r="P280">
        <v>0.6</v>
      </c>
      <c r="Q280" t="s">
        <v>29</v>
      </c>
      <c r="R280" t="s">
        <v>433</v>
      </c>
      <c r="S280" t="s">
        <v>38</v>
      </c>
      <c r="T280" t="s">
        <v>349</v>
      </c>
      <c r="U280">
        <v>8</v>
      </c>
      <c r="V280">
        <v>4</v>
      </c>
      <c r="X280">
        <v>580</v>
      </c>
      <c r="Y280">
        <v>3</v>
      </c>
      <c r="Z280" t="s">
        <v>45</v>
      </c>
      <c r="AA280" s="1">
        <v>45466</v>
      </c>
    </row>
    <row r="281" spans="1:27" x14ac:dyDescent="0.35">
      <c r="A281" t="s">
        <v>425</v>
      </c>
      <c r="B281" t="s">
        <v>55</v>
      </c>
      <c r="C281" s="1">
        <v>36971</v>
      </c>
      <c r="D281" s="1">
        <v>44097</v>
      </c>
      <c r="E281">
        <v>10</v>
      </c>
      <c r="F281" t="s">
        <v>415</v>
      </c>
      <c r="G281">
        <v>2</v>
      </c>
      <c r="H281" t="s">
        <v>41</v>
      </c>
      <c r="I281" s="1">
        <v>39493</v>
      </c>
      <c r="J281">
        <v>1</v>
      </c>
      <c r="K281" t="s">
        <v>42</v>
      </c>
      <c r="L281" t="s">
        <v>11</v>
      </c>
      <c r="M281" s="3">
        <v>0</v>
      </c>
      <c r="N281" t="s">
        <v>28</v>
      </c>
      <c r="O281" t="s">
        <v>13</v>
      </c>
      <c r="P281">
        <v>0</v>
      </c>
      <c r="Q281" t="s">
        <v>29</v>
      </c>
      <c r="R281" t="s">
        <v>434</v>
      </c>
      <c r="S281" t="s">
        <v>44</v>
      </c>
      <c r="X281">
        <v>0</v>
      </c>
      <c r="Y281">
        <v>3</v>
      </c>
      <c r="Z281" t="s">
        <v>45</v>
      </c>
      <c r="AA281" s="1">
        <v>45467</v>
      </c>
    </row>
    <row r="282" spans="1:27" x14ac:dyDescent="0.35">
      <c r="A282" t="s">
        <v>427</v>
      </c>
      <c r="B282" t="s">
        <v>55</v>
      </c>
      <c r="C282" s="1">
        <v>36319</v>
      </c>
      <c r="D282" s="1">
        <v>44098</v>
      </c>
      <c r="E282">
        <v>10</v>
      </c>
      <c r="F282" t="s">
        <v>415</v>
      </c>
      <c r="G282">
        <v>3</v>
      </c>
      <c r="H282" t="s">
        <v>26</v>
      </c>
      <c r="I282" s="1">
        <v>41076</v>
      </c>
      <c r="J282">
        <v>3</v>
      </c>
      <c r="K282" t="s">
        <v>27</v>
      </c>
      <c r="L282" t="s">
        <v>11</v>
      </c>
      <c r="M282" s="3">
        <v>0.25</v>
      </c>
      <c r="N282" t="s">
        <v>28</v>
      </c>
      <c r="O282" t="s">
        <v>13</v>
      </c>
      <c r="P282">
        <v>0.51</v>
      </c>
      <c r="Q282" t="s">
        <v>29</v>
      </c>
      <c r="R282" t="s">
        <v>435</v>
      </c>
      <c r="S282" t="s">
        <v>31</v>
      </c>
      <c r="T282" t="s">
        <v>401</v>
      </c>
      <c r="U282">
        <v>7</v>
      </c>
      <c r="V282">
        <v>3</v>
      </c>
      <c r="X282">
        <v>57</v>
      </c>
      <c r="Y282">
        <v>1</v>
      </c>
      <c r="Z282" t="s">
        <v>33</v>
      </c>
      <c r="AA282" s="1">
        <v>45468</v>
      </c>
    </row>
    <row r="283" spans="1:27" x14ac:dyDescent="0.35">
      <c r="A283" t="s">
        <v>414</v>
      </c>
      <c r="B283" t="s">
        <v>24</v>
      </c>
      <c r="C283" s="1">
        <v>36413</v>
      </c>
      <c r="D283" s="1">
        <v>44099</v>
      </c>
      <c r="E283">
        <v>10</v>
      </c>
      <c r="F283" t="s">
        <v>415</v>
      </c>
      <c r="G283">
        <v>2</v>
      </c>
      <c r="H283" t="s">
        <v>41</v>
      </c>
      <c r="I283" s="1">
        <v>41588</v>
      </c>
      <c r="J283">
        <v>4</v>
      </c>
      <c r="K283" t="s">
        <v>36</v>
      </c>
      <c r="L283" t="s">
        <v>11</v>
      </c>
      <c r="M283" s="3">
        <v>0</v>
      </c>
      <c r="N283" t="s">
        <v>28</v>
      </c>
      <c r="O283" t="s">
        <v>13</v>
      </c>
      <c r="P283">
        <v>0</v>
      </c>
      <c r="Q283" t="s">
        <v>29</v>
      </c>
      <c r="R283" t="s">
        <v>436</v>
      </c>
      <c r="S283" t="s">
        <v>44</v>
      </c>
      <c r="X283">
        <v>0</v>
      </c>
      <c r="Y283">
        <v>1</v>
      </c>
      <c r="Z283" t="s">
        <v>33</v>
      </c>
      <c r="AA283" s="1">
        <v>45469</v>
      </c>
    </row>
    <row r="284" spans="1:27" x14ac:dyDescent="0.35">
      <c r="A284" t="s">
        <v>418</v>
      </c>
      <c r="B284" t="s">
        <v>24</v>
      </c>
      <c r="C284" s="1">
        <v>36698</v>
      </c>
      <c r="D284" s="1">
        <v>44100</v>
      </c>
      <c r="E284">
        <v>10</v>
      </c>
      <c r="F284" t="s">
        <v>415</v>
      </c>
      <c r="G284">
        <v>3</v>
      </c>
      <c r="H284" t="s">
        <v>26</v>
      </c>
      <c r="I284" s="1"/>
      <c r="J284">
        <v>4</v>
      </c>
      <c r="K284" t="s">
        <v>36</v>
      </c>
      <c r="L284" t="s">
        <v>11</v>
      </c>
      <c r="M284" s="3">
        <v>0.36</v>
      </c>
      <c r="N284" t="s">
        <v>28</v>
      </c>
      <c r="O284" t="s">
        <v>13</v>
      </c>
      <c r="P284">
        <v>0.34</v>
      </c>
      <c r="Q284" t="s">
        <v>29</v>
      </c>
      <c r="R284" t="s">
        <v>437</v>
      </c>
      <c r="S284" t="s">
        <v>31</v>
      </c>
      <c r="T284" t="s">
        <v>430</v>
      </c>
      <c r="U284">
        <v>7</v>
      </c>
      <c r="V284">
        <v>2</v>
      </c>
      <c r="X284">
        <v>35</v>
      </c>
      <c r="Y284">
        <v>2</v>
      </c>
      <c r="Z284" t="s">
        <v>59</v>
      </c>
      <c r="AA284" s="1">
        <v>45470</v>
      </c>
    </row>
    <row r="285" spans="1:27" x14ac:dyDescent="0.35">
      <c r="A285" t="s">
        <v>420</v>
      </c>
      <c r="B285" t="s">
        <v>47</v>
      </c>
      <c r="C285" s="1">
        <v>36907</v>
      </c>
      <c r="D285" s="1">
        <v>44101</v>
      </c>
      <c r="E285">
        <v>10</v>
      </c>
      <c r="F285" t="s">
        <v>415</v>
      </c>
      <c r="G285">
        <v>3</v>
      </c>
      <c r="H285" t="s">
        <v>26</v>
      </c>
      <c r="I285" s="1">
        <v>41478</v>
      </c>
      <c r="J285">
        <v>5</v>
      </c>
      <c r="K285" t="s">
        <v>60</v>
      </c>
      <c r="L285" t="s">
        <v>11</v>
      </c>
      <c r="M285" s="3">
        <v>0.39</v>
      </c>
      <c r="N285" t="s">
        <v>28</v>
      </c>
      <c r="O285" t="s">
        <v>13</v>
      </c>
      <c r="P285">
        <v>0.47</v>
      </c>
      <c r="Q285" t="s">
        <v>29</v>
      </c>
      <c r="R285" t="s">
        <v>438</v>
      </c>
      <c r="S285" t="s">
        <v>31</v>
      </c>
      <c r="T285" t="s">
        <v>395</v>
      </c>
      <c r="U285">
        <v>7</v>
      </c>
      <c r="V285">
        <v>3</v>
      </c>
      <c r="X285">
        <v>76</v>
      </c>
      <c r="Y285">
        <v>1</v>
      </c>
      <c r="Z285" t="s">
        <v>33</v>
      </c>
      <c r="AA285" s="1">
        <v>45471</v>
      </c>
    </row>
    <row r="286" spans="1:27" x14ac:dyDescent="0.35">
      <c r="A286" t="s">
        <v>423</v>
      </c>
      <c r="B286" t="s">
        <v>47</v>
      </c>
      <c r="C286" s="1">
        <v>37016</v>
      </c>
      <c r="D286" s="1">
        <v>44102</v>
      </c>
      <c r="E286">
        <v>10</v>
      </c>
      <c r="F286" t="s">
        <v>415</v>
      </c>
      <c r="G286">
        <v>5</v>
      </c>
      <c r="H286" t="s">
        <v>44</v>
      </c>
      <c r="I286" s="1">
        <v>40210</v>
      </c>
      <c r="J286">
        <v>2</v>
      </c>
      <c r="K286" t="s">
        <v>48</v>
      </c>
      <c r="L286" t="s">
        <v>11</v>
      </c>
      <c r="M286" s="3">
        <v>0</v>
      </c>
      <c r="N286" t="s">
        <v>28</v>
      </c>
      <c r="O286" t="s">
        <v>13</v>
      </c>
      <c r="P286">
        <v>0</v>
      </c>
      <c r="Q286" t="s">
        <v>29</v>
      </c>
      <c r="R286" t="s">
        <v>439</v>
      </c>
      <c r="S286" t="s">
        <v>44</v>
      </c>
      <c r="X286">
        <v>108</v>
      </c>
      <c r="Y286">
        <v>3</v>
      </c>
      <c r="Z286" t="s">
        <v>45</v>
      </c>
      <c r="AA286" s="1">
        <v>45472</v>
      </c>
    </row>
    <row r="287" spans="1:27" x14ac:dyDescent="0.35">
      <c r="A287" t="s">
        <v>425</v>
      </c>
      <c r="B287" t="s">
        <v>55</v>
      </c>
      <c r="C287" s="1">
        <v>36613</v>
      </c>
      <c r="D287" s="1">
        <v>44103</v>
      </c>
      <c r="E287">
        <v>10</v>
      </c>
      <c r="F287" t="s">
        <v>415</v>
      </c>
      <c r="G287">
        <v>2</v>
      </c>
      <c r="H287" t="s">
        <v>41</v>
      </c>
      <c r="I287" s="1"/>
      <c r="J287">
        <v>5</v>
      </c>
      <c r="K287" t="s">
        <v>60</v>
      </c>
      <c r="L287" t="s">
        <v>11</v>
      </c>
      <c r="M287" s="3">
        <v>0</v>
      </c>
      <c r="N287" t="s">
        <v>28</v>
      </c>
      <c r="O287" t="s">
        <v>13</v>
      </c>
      <c r="P287">
        <v>0</v>
      </c>
      <c r="Q287" t="s">
        <v>29</v>
      </c>
      <c r="R287" t="s">
        <v>440</v>
      </c>
      <c r="S287" t="s">
        <v>44</v>
      </c>
      <c r="X287">
        <v>0</v>
      </c>
      <c r="Y287">
        <v>2</v>
      </c>
      <c r="Z287" t="s">
        <v>59</v>
      </c>
      <c r="AA287" s="1">
        <v>45473</v>
      </c>
    </row>
    <row r="288" spans="1:27" x14ac:dyDescent="0.35">
      <c r="A288" t="s">
        <v>427</v>
      </c>
      <c r="B288" t="s">
        <v>55</v>
      </c>
      <c r="C288" s="1">
        <v>36398</v>
      </c>
      <c r="D288" s="1">
        <v>44104</v>
      </c>
      <c r="E288">
        <v>10</v>
      </c>
      <c r="F288" t="s">
        <v>415</v>
      </c>
      <c r="G288">
        <v>2</v>
      </c>
      <c r="H288" t="s">
        <v>41</v>
      </c>
      <c r="I288" s="1"/>
      <c r="J288">
        <v>3</v>
      </c>
      <c r="K288" t="s">
        <v>27</v>
      </c>
      <c r="L288" t="s">
        <v>11</v>
      </c>
      <c r="M288" s="3">
        <v>0</v>
      </c>
      <c r="N288" t="s">
        <v>28</v>
      </c>
      <c r="O288" t="s">
        <v>13</v>
      </c>
      <c r="P288">
        <v>0</v>
      </c>
      <c r="Q288" t="s">
        <v>29</v>
      </c>
      <c r="R288" t="s">
        <v>419</v>
      </c>
      <c r="S288" t="s">
        <v>44</v>
      </c>
      <c r="X288">
        <v>0</v>
      </c>
      <c r="Y288">
        <v>1</v>
      </c>
      <c r="Z288" t="s">
        <v>33</v>
      </c>
      <c r="AA288" s="1">
        <v>45474</v>
      </c>
    </row>
    <row r="289" spans="1:27" x14ac:dyDescent="0.35">
      <c r="A289" t="s">
        <v>414</v>
      </c>
      <c r="B289" t="s">
        <v>24</v>
      </c>
      <c r="C289" s="1">
        <v>37046</v>
      </c>
      <c r="D289" s="1">
        <v>44105</v>
      </c>
      <c r="E289">
        <v>10</v>
      </c>
      <c r="F289" t="s">
        <v>415</v>
      </c>
      <c r="G289">
        <v>5</v>
      </c>
      <c r="H289" t="s">
        <v>44</v>
      </c>
      <c r="I289" s="1">
        <v>41204</v>
      </c>
      <c r="J289">
        <v>5</v>
      </c>
      <c r="K289" t="s">
        <v>60</v>
      </c>
      <c r="L289" t="s">
        <v>11</v>
      </c>
      <c r="M289" s="3">
        <v>0</v>
      </c>
      <c r="N289" t="s">
        <v>28</v>
      </c>
      <c r="O289" t="s">
        <v>13</v>
      </c>
      <c r="P289">
        <v>0</v>
      </c>
      <c r="Q289" t="s">
        <v>29</v>
      </c>
      <c r="R289" t="s">
        <v>440</v>
      </c>
      <c r="S289" t="s">
        <v>44</v>
      </c>
      <c r="X289">
        <v>232</v>
      </c>
      <c r="Y289">
        <v>2</v>
      </c>
      <c r="Z289" t="s">
        <v>59</v>
      </c>
      <c r="AA289" s="1">
        <v>45475</v>
      </c>
    </row>
    <row r="290" spans="1:27" x14ac:dyDescent="0.35">
      <c r="A290" t="s">
        <v>418</v>
      </c>
      <c r="B290" t="s">
        <v>24</v>
      </c>
      <c r="C290" s="1">
        <v>37007</v>
      </c>
      <c r="D290" s="1">
        <v>44106</v>
      </c>
      <c r="E290">
        <v>10</v>
      </c>
      <c r="F290" t="s">
        <v>415</v>
      </c>
      <c r="G290">
        <v>1</v>
      </c>
      <c r="H290" t="s">
        <v>69</v>
      </c>
      <c r="I290" s="1"/>
      <c r="J290">
        <v>4</v>
      </c>
      <c r="K290" t="s">
        <v>36</v>
      </c>
      <c r="L290" t="s">
        <v>11</v>
      </c>
      <c r="M290" s="3">
        <v>0.06</v>
      </c>
      <c r="N290" t="s">
        <v>28</v>
      </c>
      <c r="O290" t="s">
        <v>13</v>
      </c>
      <c r="P290">
        <v>0.28999999999999998</v>
      </c>
      <c r="Q290" t="s">
        <v>29</v>
      </c>
      <c r="R290" t="s">
        <v>441</v>
      </c>
      <c r="S290" t="s">
        <v>71</v>
      </c>
      <c r="T290" t="s">
        <v>349</v>
      </c>
      <c r="U290">
        <v>5</v>
      </c>
      <c r="V290">
        <v>2</v>
      </c>
      <c r="X290">
        <v>7</v>
      </c>
      <c r="Y290">
        <v>1</v>
      </c>
      <c r="Z290" t="s">
        <v>33</v>
      </c>
      <c r="AA290" s="1">
        <v>45476</v>
      </c>
    </row>
    <row r="291" spans="1:27" x14ac:dyDescent="0.35">
      <c r="A291" t="s">
        <v>420</v>
      </c>
      <c r="B291" t="s">
        <v>47</v>
      </c>
      <c r="C291" s="1">
        <v>36547</v>
      </c>
      <c r="D291" s="1">
        <v>44107</v>
      </c>
      <c r="E291">
        <v>10</v>
      </c>
      <c r="F291" t="s">
        <v>415</v>
      </c>
      <c r="G291">
        <v>2</v>
      </c>
      <c r="H291" t="s">
        <v>41</v>
      </c>
      <c r="I291" s="1"/>
      <c r="J291">
        <v>5</v>
      </c>
      <c r="K291" t="s">
        <v>60</v>
      </c>
      <c r="L291" t="s">
        <v>11</v>
      </c>
      <c r="M291" s="3">
        <v>0</v>
      </c>
      <c r="N291" t="s">
        <v>28</v>
      </c>
      <c r="O291" t="s">
        <v>13</v>
      </c>
      <c r="P291">
        <v>0</v>
      </c>
      <c r="Q291" t="s">
        <v>29</v>
      </c>
      <c r="R291" t="s">
        <v>440</v>
      </c>
      <c r="S291" t="s">
        <v>44</v>
      </c>
      <c r="U291" t="s">
        <v>442</v>
      </c>
      <c r="V291" t="s">
        <v>442</v>
      </c>
      <c r="X291">
        <v>0</v>
      </c>
      <c r="Y291">
        <v>1</v>
      </c>
      <c r="Z291" t="s">
        <v>33</v>
      </c>
      <c r="AA291" s="1">
        <v>45477</v>
      </c>
    </row>
    <row r="292" spans="1:27" x14ac:dyDescent="0.35">
      <c r="A292" t="s">
        <v>423</v>
      </c>
      <c r="B292" t="s">
        <v>47</v>
      </c>
      <c r="C292" s="1">
        <v>36548</v>
      </c>
      <c r="D292" s="1">
        <v>44108</v>
      </c>
      <c r="E292">
        <v>10</v>
      </c>
      <c r="F292" t="s">
        <v>415</v>
      </c>
      <c r="G292">
        <v>5</v>
      </c>
      <c r="H292" t="s">
        <v>44</v>
      </c>
      <c r="I292" s="1">
        <v>39684</v>
      </c>
      <c r="J292">
        <v>1</v>
      </c>
      <c r="K292" t="s">
        <v>42</v>
      </c>
      <c r="L292" t="s">
        <v>11</v>
      </c>
      <c r="M292" s="3">
        <v>0</v>
      </c>
      <c r="N292" t="s">
        <v>28</v>
      </c>
      <c r="O292" t="s">
        <v>13</v>
      </c>
      <c r="P292">
        <v>0</v>
      </c>
      <c r="Q292" t="s">
        <v>29</v>
      </c>
      <c r="R292" t="s">
        <v>434</v>
      </c>
      <c r="S292" t="s">
        <v>44</v>
      </c>
      <c r="U292" t="s">
        <v>442</v>
      </c>
      <c r="V292" t="s">
        <v>442</v>
      </c>
      <c r="X292">
        <v>314</v>
      </c>
      <c r="Y292">
        <v>3</v>
      </c>
      <c r="Z292" t="s">
        <v>45</v>
      </c>
      <c r="AA292" s="1">
        <v>45478</v>
      </c>
    </row>
    <row r="293" spans="1:27" x14ac:dyDescent="0.35">
      <c r="A293" t="s">
        <v>425</v>
      </c>
      <c r="B293" t="s">
        <v>55</v>
      </c>
      <c r="C293" s="1">
        <v>37029</v>
      </c>
      <c r="D293" s="1">
        <v>44109</v>
      </c>
      <c r="E293">
        <v>10</v>
      </c>
      <c r="F293" t="s">
        <v>415</v>
      </c>
      <c r="G293">
        <v>2</v>
      </c>
      <c r="H293" t="s">
        <v>41</v>
      </c>
      <c r="I293" s="1">
        <v>41556</v>
      </c>
      <c r="J293">
        <v>2</v>
      </c>
      <c r="K293" t="s">
        <v>48</v>
      </c>
      <c r="L293" t="s">
        <v>11</v>
      </c>
      <c r="M293" s="3">
        <v>0</v>
      </c>
      <c r="N293" t="s">
        <v>28</v>
      </c>
      <c r="O293" t="s">
        <v>13</v>
      </c>
      <c r="P293">
        <v>0</v>
      </c>
      <c r="Q293" t="s">
        <v>29</v>
      </c>
      <c r="R293" t="s">
        <v>439</v>
      </c>
      <c r="S293" t="s">
        <v>44</v>
      </c>
      <c r="U293" t="s">
        <v>442</v>
      </c>
      <c r="V293" t="s">
        <v>442</v>
      </c>
      <c r="X293">
        <v>0</v>
      </c>
      <c r="Y293">
        <v>3</v>
      </c>
      <c r="Z293" t="s">
        <v>45</v>
      </c>
      <c r="AA293" s="1">
        <v>45479</v>
      </c>
    </row>
    <row r="294" spans="1:27" x14ac:dyDescent="0.35">
      <c r="A294" t="s">
        <v>427</v>
      </c>
      <c r="B294" t="s">
        <v>55</v>
      </c>
      <c r="C294" s="1">
        <v>36773</v>
      </c>
      <c r="D294" s="1">
        <v>44110</v>
      </c>
      <c r="E294">
        <v>10</v>
      </c>
      <c r="F294" t="s">
        <v>415</v>
      </c>
      <c r="G294">
        <v>1</v>
      </c>
      <c r="H294" t="s">
        <v>69</v>
      </c>
      <c r="I294" s="1"/>
      <c r="J294">
        <v>4</v>
      </c>
      <c r="K294" t="s">
        <v>36</v>
      </c>
      <c r="L294" t="s">
        <v>11</v>
      </c>
      <c r="M294" s="3">
        <v>0.23</v>
      </c>
      <c r="N294" t="s">
        <v>28</v>
      </c>
      <c r="O294" t="s">
        <v>13</v>
      </c>
      <c r="P294">
        <v>0.3</v>
      </c>
      <c r="Q294" t="s">
        <v>29</v>
      </c>
      <c r="R294" t="s">
        <v>443</v>
      </c>
      <c r="S294" t="s">
        <v>71</v>
      </c>
      <c r="T294" t="s">
        <v>444</v>
      </c>
      <c r="U294">
        <v>3</v>
      </c>
      <c r="V294">
        <v>1</v>
      </c>
      <c r="X294">
        <v>9</v>
      </c>
      <c r="Y294">
        <v>2</v>
      </c>
      <c r="Z294" t="s">
        <v>59</v>
      </c>
      <c r="AA294" s="1">
        <v>45480</v>
      </c>
    </row>
    <row r="295" spans="1:27" x14ac:dyDescent="0.35">
      <c r="A295" t="s">
        <v>414</v>
      </c>
      <c r="B295" t="s">
        <v>24</v>
      </c>
      <c r="C295" s="1">
        <v>36929</v>
      </c>
      <c r="D295" s="1">
        <v>44111</v>
      </c>
      <c r="E295">
        <v>10</v>
      </c>
      <c r="F295" t="s">
        <v>415</v>
      </c>
      <c r="G295">
        <v>1</v>
      </c>
      <c r="H295" t="s">
        <v>69</v>
      </c>
      <c r="I295" s="1">
        <v>41299</v>
      </c>
      <c r="J295">
        <v>2</v>
      </c>
      <c r="K295" t="s">
        <v>48</v>
      </c>
      <c r="L295" t="s">
        <v>11</v>
      </c>
      <c r="M295" s="3">
        <v>0.16</v>
      </c>
      <c r="N295" t="s">
        <v>28</v>
      </c>
      <c r="O295" t="s">
        <v>13</v>
      </c>
      <c r="P295">
        <v>0.57999999999999996</v>
      </c>
      <c r="Q295" t="s">
        <v>29</v>
      </c>
      <c r="R295" t="s">
        <v>445</v>
      </c>
      <c r="S295" t="s">
        <v>71</v>
      </c>
      <c r="T295" t="s">
        <v>446</v>
      </c>
      <c r="U295">
        <v>4</v>
      </c>
      <c r="V295">
        <v>2</v>
      </c>
      <c r="X295">
        <v>9</v>
      </c>
      <c r="Y295">
        <v>2</v>
      </c>
      <c r="Z295" t="s">
        <v>59</v>
      </c>
      <c r="AA295" s="1">
        <v>45481</v>
      </c>
    </row>
    <row r="296" spans="1:27" x14ac:dyDescent="0.35">
      <c r="A296" t="s">
        <v>418</v>
      </c>
      <c r="B296" t="s">
        <v>24</v>
      </c>
      <c r="C296" s="1">
        <v>36130</v>
      </c>
      <c r="D296" s="1">
        <v>44112</v>
      </c>
      <c r="E296">
        <v>10</v>
      </c>
      <c r="F296" t="s">
        <v>415</v>
      </c>
      <c r="G296">
        <v>5</v>
      </c>
      <c r="H296" t="s">
        <v>44</v>
      </c>
      <c r="I296" s="1"/>
      <c r="J296">
        <v>5</v>
      </c>
      <c r="K296" t="s">
        <v>60</v>
      </c>
      <c r="L296" t="s">
        <v>11</v>
      </c>
      <c r="M296" s="3">
        <v>0</v>
      </c>
      <c r="N296" t="s">
        <v>28</v>
      </c>
      <c r="O296" t="s">
        <v>13</v>
      </c>
      <c r="P296">
        <v>0</v>
      </c>
      <c r="Q296" t="s">
        <v>29</v>
      </c>
      <c r="R296" t="s">
        <v>440</v>
      </c>
      <c r="S296" t="s">
        <v>44</v>
      </c>
      <c r="U296" t="s">
        <v>442</v>
      </c>
      <c r="V296" t="s">
        <v>442</v>
      </c>
      <c r="X296">
        <v>555</v>
      </c>
      <c r="Y296">
        <v>1</v>
      </c>
      <c r="Z296" t="s">
        <v>33</v>
      </c>
      <c r="AA296" s="1">
        <v>45482</v>
      </c>
    </row>
    <row r="297" spans="1:27" x14ac:dyDescent="0.35">
      <c r="A297" t="s">
        <v>420</v>
      </c>
      <c r="B297" t="s">
        <v>47</v>
      </c>
      <c r="C297" s="1">
        <v>36653</v>
      </c>
      <c r="D297" s="1">
        <v>44113</v>
      </c>
      <c r="E297">
        <v>10</v>
      </c>
      <c r="F297" t="s">
        <v>415</v>
      </c>
      <c r="G297">
        <v>1</v>
      </c>
      <c r="H297" t="s">
        <v>69</v>
      </c>
      <c r="I297" s="1"/>
      <c r="J297">
        <v>5</v>
      </c>
      <c r="K297" t="s">
        <v>60</v>
      </c>
      <c r="L297" t="s">
        <v>11</v>
      </c>
      <c r="M297" s="3">
        <v>0.06</v>
      </c>
      <c r="N297" t="s">
        <v>28</v>
      </c>
      <c r="O297" t="s">
        <v>13</v>
      </c>
      <c r="P297">
        <v>0.4</v>
      </c>
      <c r="Q297" t="s">
        <v>29</v>
      </c>
      <c r="R297" t="s">
        <v>447</v>
      </c>
      <c r="S297" t="s">
        <v>71</v>
      </c>
      <c r="T297" t="s">
        <v>448</v>
      </c>
      <c r="U297">
        <v>5</v>
      </c>
      <c r="V297">
        <v>2</v>
      </c>
      <c r="X297">
        <v>1</v>
      </c>
      <c r="Y297">
        <v>2</v>
      </c>
      <c r="Z297" t="s">
        <v>59</v>
      </c>
      <c r="AA297" s="1">
        <v>45483</v>
      </c>
    </row>
    <row r="298" spans="1:27" x14ac:dyDescent="0.35">
      <c r="A298" t="s">
        <v>423</v>
      </c>
      <c r="B298" t="s">
        <v>47</v>
      </c>
      <c r="C298" s="1">
        <v>36613</v>
      </c>
      <c r="D298" s="1">
        <v>44114</v>
      </c>
      <c r="E298">
        <v>10</v>
      </c>
      <c r="F298" t="s">
        <v>415</v>
      </c>
      <c r="G298">
        <v>1</v>
      </c>
      <c r="H298" t="s">
        <v>69</v>
      </c>
      <c r="I298" s="1"/>
      <c r="J298">
        <v>2</v>
      </c>
      <c r="K298" t="s">
        <v>48</v>
      </c>
      <c r="L298" t="s">
        <v>11</v>
      </c>
      <c r="M298" s="3">
        <v>0.19</v>
      </c>
      <c r="N298" t="s">
        <v>28</v>
      </c>
      <c r="O298" t="s">
        <v>13</v>
      </c>
      <c r="P298">
        <v>0.63</v>
      </c>
      <c r="Q298" t="s">
        <v>29</v>
      </c>
      <c r="R298" t="s">
        <v>449</v>
      </c>
      <c r="S298" t="s">
        <v>71</v>
      </c>
      <c r="T298" t="s">
        <v>450</v>
      </c>
      <c r="U298">
        <v>4</v>
      </c>
      <c r="V298">
        <v>2</v>
      </c>
      <c r="X298">
        <v>10</v>
      </c>
      <c r="Y298">
        <v>1</v>
      </c>
      <c r="Z298" t="s">
        <v>33</v>
      </c>
      <c r="AA298" s="1">
        <v>45484</v>
      </c>
    </row>
    <row r="299" spans="1:27" x14ac:dyDescent="0.35">
      <c r="A299" t="s">
        <v>451</v>
      </c>
      <c r="B299" t="s">
        <v>24</v>
      </c>
      <c r="C299" s="1">
        <v>36627</v>
      </c>
      <c r="D299" s="1">
        <v>44115</v>
      </c>
      <c r="E299">
        <v>13</v>
      </c>
      <c r="F299" t="s">
        <v>452</v>
      </c>
      <c r="G299">
        <v>3</v>
      </c>
      <c r="H299" t="s">
        <v>26</v>
      </c>
      <c r="I299" s="1"/>
      <c r="J299">
        <v>1</v>
      </c>
      <c r="K299" t="s">
        <v>42</v>
      </c>
      <c r="L299" t="s">
        <v>11</v>
      </c>
      <c r="M299" s="3">
        <v>0.31</v>
      </c>
      <c r="N299" t="s">
        <v>28</v>
      </c>
      <c r="O299" t="s">
        <v>13</v>
      </c>
      <c r="P299">
        <v>0.55000000000000004</v>
      </c>
      <c r="Q299" t="s">
        <v>29</v>
      </c>
      <c r="R299" t="s">
        <v>453</v>
      </c>
      <c r="S299" t="s">
        <v>31</v>
      </c>
      <c r="T299" t="s">
        <v>388</v>
      </c>
      <c r="U299">
        <v>8</v>
      </c>
      <c r="V299">
        <v>3</v>
      </c>
      <c r="X299">
        <v>50</v>
      </c>
      <c r="Y299">
        <v>3</v>
      </c>
      <c r="Z299" t="s">
        <v>45</v>
      </c>
      <c r="AA299" s="1">
        <v>45485</v>
      </c>
    </row>
    <row r="300" spans="1:27" x14ac:dyDescent="0.35">
      <c r="A300" t="s">
        <v>454</v>
      </c>
      <c r="B300" t="s">
        <v>24</v>
      </c>
      <c r="C300" s="1">
        <v>36764</v>
      </c>
      <c r="D300" s="1">
        <v>44116</v>
      </c>
      <c r="E300">
        <v>13</v>
      </c>
      <c r="F300" t="s">
        <v>452</v>
      </c>
      <c r="G300">
        <v>1</v>
      </c>
      <c r="H300" t="s">
        <v>69</v>
      </c>
      <c r="I300" s="1">
        <v>40107</v>
      </c>
      <c r="J300">
        <v>2</v>
      </c>
      <c r="K300" t="s">
        <v>48</v>
      </c>
      <c r="L300" t="s">
        <v>11</v>
      </c>
      <c r="M300" s="3">
        <v>0.05</v>
      </c>
      <c r="N300" t="s">
        <v>28</v>
      </c>
      <c r="O300" t="s">
        <v>13</v>
      </c>
      <c r="P300">
        <v>0.47</v>
      </c>
      <c r="Q300" t="s">
        <v>29</v>
      </c>
      <c r="R300" t="s">
        <v>455</v>
      </c>
      <c r="S300" t="s">
        <v>71</v>
      </c>
      <c r="T300" t="s">
        <v>456</v>
      </c>
      <c r="U300">
        <v>3</v>
      </c>
      <c r="V300">
        <v>1</v>
      </c>
      <c r="X300">
        <v>2</v>
      </c>
      <c r="Y300">
        <v>3</v>
      </c>
      <c r="Z300" t="s">
        <v>45</v>
      </c>
      <c r="AA300" s="1">
        <v>45486</v>
      </c>
    </row>
    <row r="301" spans="1:27" x14ac:dyDescent="0.35">
      <c r="A301" t="s">
        <v>457</v>
      </c>
      <c r="B301" t="s">
        <v>47</v>
      </c>
      <c r="C301" s="1">
        <v>36889</v>
      </c>
      <c r="D301" s="1">
        <v>44117</v>
      </c>
      <c r="E301">
        <v>13</v>
      </c>
      <c r="F301" t="s">
        <v>452</v>
      </c>
      <c r="G301">
        <v>1</v>
      </c>
      <c r="H301" t="s">
        <v>69</v>
      </c>
      <c r="I301" s="1">
        <v>40115</v>
      </c>
      <c r="J301">
        <v>5</v>
      </c>
      <c r="K301" t="s">
        <v>60</v>
      </c>
      <c r="L301" t="s">
        <v>11</v>
      </c>
      <c r="M301" s="3">
        <v>0.06</v>
      </c>
      <c r="N301" t="s">
        <v>28</v>
      </c>
      <c r="O301" t="s">
        <v>13</v>
      </c>
      <c r="P301">
        <v>0.59</v>
      </c>
      <c r="Q301" t="s">
        <v>29</v>
      </c>
      <c r="R301" t="s">
        <v>458</v>
      </c>
      <c r="S301" t="s">
        <v>71</v>
      </c>
      <c r="T301" t="s">
        <v>459</v>
      </c>
      <c r="U301">
        <v>4</v>
      </c>
      <c r="V301">
        <v>2</v>
      </c>
      <c r="X301">
        <v>9</v>
      </c>
      <c r="Y301">
        <v>3</v>
      </c>
      <c r="Z301" t="s">
        <v>45</v>
      </c>
      <c r="AA301" s="1">
        <v>45487</v>
      </c>
    </row>
    <row r="302" spans="1:27" x14ac:dyDescent="0.35">
      <c r="A302" t="s">
        <v>460</v>
      </c>
      <c r="B302" t="s">
        <v>47</v>
      </c>
      <c r="C302" s="1">
        <v>36931</v>
      </c>
      <c r="D302" s="1">
        <v>44118</v>
      </c>
      <c r="E302">
        <v>13</v>
      </c>
      <c r="F302" t="s">
        <v>452</v>
      </c>
      <c r="G302">
        <v>4</v>
      </c>
      <c r="H302" t="s">
        <v>35</v>
      </c>
      <c r="I302" s="1">
        <v>39801</v>
      </c>
      <c r="J302">
        <v>4</v>
      </c>
      <c r="K302" t="s">
        <v>36</v>
      </c>
      <c r="L302" t="s">
        <v>11</v>
      </c>
      <c r="M302" s="3">
        <v>0.41</v>
      </c>
      <c r="N302" t="s">
        <v>28</v>
      </c>
      <c r="O302" t="s">
        <v>13</v>
      </c>
      <c r="P302">
        <v>0.33</v>
      </c>
      <c r="Q302" t="s">
        <v>29</v>
      </c>
      <c r="R302" t="s">
        <v>461</v>
      </c>
      <c r="S302" t="s">
        <v>38</v>
      </c>
      <c r="T302" t="s">
        <v>349</v>
      </c>
      <c r="U302">
        <v>6</v>
      </c>
      <c r="V302">
        <v>2</v>
      </c>
      <c r="X302">
        <v>399</v>
      </c>
      <c r="Y302">
        <v>1</v>
      </c>
      <c r="Z302" t="s">
        <v>33</v>
      </c>
      <c r="AA302" s="1">
        <v>45488</v>
      </c>
    </row>
    <row r="303" spans="1:27" x14ac:dyDescent="0.35">
      <c r="A303" t="s">
        <v>462</v>
      </c>
      <c r="B303" t="s">
        <v>55</v>
      </c>
      <c r="C303" s="1">
        <v>36747</v>
      </c>
      <c r="D303" s="1">
        <v>44119</v>
      </c>
      <c r="E303">
        <v>13</v>
      </c>
      <c r="F303" t="s">
        <v>452</v>
      </c>
      <c r="G303">
        <v>5</v>
      </c>
      <c r="H303" t="s">
        <v>44</v>
      </c>
      <c r="I303" s="1">
        <v>41651</v>
      </c>
      <c r="J303">
        <v>5</v>
      </c>
      <c r="K303" t="s">
        <v>60</v>
      </c>
      <c r="L303" t="s">
        <v>11</v>
      </c>
      <c r="M303" s="3">
        <v>0</v>
      </c>
      <c r="N303" t="s">
        <v>28</v>
      </c>
      <c r="O303" t="s">
        <v>13</v>
      </c>
      <c r="P303">
        <v>0</v>
      </c>
      <c r="Q303" t="s">
        <v>29</v>
      </c>
      <c r="R303" t="s">
        <v>463</v>
      </c>
      <c r="S303" t="s">
        <v>44</v>
      </c>
      <c r="U303" t="s">
        <v>442</v>
      </c>
      <c r="V303" t="s">
        <v>442</v>
      </c>
      <c r="X303">
        <v>425</v>
      </c>
      <c r="Y303">
        <v>1</v>
      </c>
      <c r="Z303" t="s">
        <v>33</v>
      </c>
      <c r="AA303" s="1">
        <v>45489</v>
      </c>
    </row>
    <row r="304" spans="1:27" x14ac:dyDescent="0.35">
      <c r="A304" t="s">
        <v>464</v>
      </c>
      <c r="B304" t="s">
        <v>55</v>
      </c>
      <c r="C304" s="1">
        <v>36298</v>
      </c>
      <c r="D304" s="1">
        <v>44120</v>
      </c>
      <c r="E304">
        <v>13</v>
      </c>
      <c r="F304" t="s">
        <v>452</v>
      </c>
      <c r="G304">
        <v>2</v>
      </c>
      <c r="H304" t="s">
        <v>41</v>
      </c>
      <c r="I304" s="1">
        <v>39299</v>
      </c>
      <c r="J304">
        <v>4</v>
      </c>
      <c r="K304" t="s">
        <v>36</v>
      </c>
      <c r="L304" t="s">
        <v>11</v>
      </c>
      <c r="M304" s="3">
        <v>0</v>
      </c>
      <c r="N304" t="s">
        <v>28</v>
      </c>
      <c r="O304" t="s">
        <v>13</v>
      </c>
      <c r="P304">
        <v>0</v>
      </c>
      <c r="Q304" t="s">
        <v>29</v>
      </c>
      <c r="R304" t="s">
        <v>465</v>
      </c>
      <c r="S304" t="s">
        <v>44</v>
      </c>
      <c r="U304" t="s">
        <v>442</v>
      </c>
      <c r="V304" t="s">
        <v>442</v>
      </c>
      <c r="X304">
        <v>0</v>
      </c>
      <c r="Y304">
        <v>2</v>
      </c>
      <c r="Z304" t="s">
        <v>59</v>
      </c>
      <c r="AA304" s="1">
        <v>45490</v>
      </c>
    </row>
    <row r="305" spans="1:27" x14ac:dyDescent="0.35">
      <c r="A305" t="s">
        <v>451</v>
      </c>
      <c r="B305" t="s">
        <v>24</v>
      </c>
      <c r="C305" s="1">
        <v>36593</v>
      </c>
      <c r="D305" s="1">
        <v>44121</v>
      </c>
      <c r="E305">
        <v>13</v>
      </c>
      <c r="F305" t="s">
        <v>452</v>
      </c>
      <c r="G305">
        <v>5</v>
      </c>
      <c r="H305" t="s">
        <v>44</v>
      </c>
      <c r="I305" s="1"/>
      <c r="J305">
        <v>4</v>
      </c>
      <c r="K305" t="s">
        <v>36</v>
      </c>
      <c r="L305" t="s">
        <v>11</v>
      </c>
      <c r="M305" s="3">
        <v>0</v>
      </c>
      <c r="N305" t="s">
        <v>28</v>
      </c>
      <c r="O305" t="s">
        <v>13</v>
      </c>
      <c r="P305">
        <v>0</v>
      </c>
      <c r="Q305" t="s">
        <v>29</v>
      </c>
      <c r="R305" t="s">
        <v>465</v>
      </c>
      <c r="S305" t="s">
        <v>44</v>
      </c>
      <c r="U305" t="s">
        <v>442</v>
      </c>
      <c r="V305" t="s">
        <v>442</v>
      </c>
      <c r="X305">
        <v>451</v>
      </c>
      <c r="Y305">
        <v>1</v>
      </c>
      <c r="Z305" t="s">
        <v>33</v>
      </c>
      <c r="AA305" s="1">
        <v>45491</v>
      </c>
    </row>
    <row r="306" spans="1:27" x14ac:dyDescent="0.35">
      <c r="A306" t="s">
        <v>454</v>
      </c>
      <c r="B306" t="s">
        <v>24</v>
      </c>
      <c r="C306" s="1">
        <v>36252</v>
      </c>
      <c r="D306" s="1">
        <v>44122</v>
      </c>
      <c r="E306">
        <v>13</v>
      </c>
      <c r="F306" t="s">
        <v>452</v>
      </c>
      <c r="G306">
        <v>4</v>
      </c>
      <c r="H306" t="s">
        <v>35</v>
      </c>
      <c r="I306" s="1">
        <v>41022</v>
      </c>
      <c r="J306">
        <v>3</v>
      </c>
      <c r="K306" t="s">
        <v>27</v>
      </c>
      <c r="L306" t="s">
        <v>11</v>
      </c>
      <c r="M306" s="3">
        <v>0.48</v>
      </c>
      <c r="N306" t="s">
        <v>28</v>
      </c>
      <c r="O306" t="s">
        <v>13</v>
      </c>
      <c r="P306">
        <v>0.33</v>
      </c>
      <c r="Q306" t="s">
        <v>29</v>
      </c>
      <c r="R306" t="s">
        <v>466</v>
      </c>
      <c r="S306" t="s">
        <v>38</v>
      </c>
      <c r="T306" t="s">
        <v>467</v>
      </c>
      <c r="U306">
        <v>7</v>
      </c>
      <c r="V306">
        <v>3</v>
      </c>
      <c r="X306">
        <v>183</v>
      </c>
      <c r="Y306">
        <v>2</v>
      </c>
      <c r="Z306" t="s">
        <v>59</v>
      </c>
      <c r="AA306" s="1">
        <v>45492</v>
      </c>
    </row>
    <row r="307" spans="1:27" x14ac:dyDescent="0.35">
      <c r="A307" t="s">
        <v>457</v>
      </c>
      <c r="B307" t="s">
        <v>47</v>
      </c>
      <c r="C307" s="1">
        <v>36970</v>
      </c>
      <c r="D307" s="1">
        <v>44123</v>
      </c>
      <c r="E307">
        <v>13</v>
      </c>
      <c r="F307" t="s">
        <v>452</v>
      </c>
      <c r="G307">
        <v>1</v>
      </c>
      <c r="H307" t="s">
        <v>69</v>
      </c>
      <c r="I307" s="1">
        <v>39417</v>
      </c>
      <c r="J307">
        <v>4</v>
      </c>
      <c r="K307" t="s">
        <v>36</v>
      </c>
      <c r="L307" t="s">
        <v>11</v>
      </c>
      <c r="M307" s="3">
        <v>0.23</v>
      </c>
      <c r="N307" t="s">
        <v>28</v>
      </c>
      <c r="O307" t="s">
        <v>13</v>
      </c>
      <c r="P307">
        <v>0.43</v>
      </c>
      <c r="Q307" t="s">
        <v>29</v>
      </c>
      <c r="R307" t="s">
        <v>468</v>
      </c>
      <c r="S307" t="s">
        <v>71</v>
      </c>
      <c r="T307" t="s">
        <v>469</v>
      </c>
      <c r="U307">
        <v>4</v>
      </c>
      <c r="V307">
        <v>1</v>
      </c>
      <c r="X307">
        <v>9</v>
      </c>
      <c r="Y307">
        <v>1</v>
      </c>
      <c r="Z307" t="s">
        <v>33</v>
      </c>
      <c r="AA307" s="1">
        <v>45493</v>
      </c>
    </row>
    <row r="308" spans="1:27" x14ac:dyDescent="0.35">
      <c r="A308" t="s">
        <v>460</v>
      </c>
      <c r="B308" t="s">
        <v>47</v>
      </c>
      <c r="C308" s="1">
        <v>36838</v>
      </c>
      <c r="D308" s="1">
        <v>44124</v>
      </c>
      <c r="E308">
        <v>13</v>
      </c>
      <c r="F308" t="s">
        <v>452</v>
      </c>
      <c r="G308">
        <v>2</v>
      </c>
      <c r="H308" t="s">
        <v>41</v>
      </c>
      <c r="I308" s="1"/>
      <c r="J308">
        <v>2</v>
      </c>
      <c r="K308" t="s">
        <v>48</v>
      </c>
      <c r="L308" t="s">
        <v>11</v>
      </c>
      <c r="M308" s="3">
        <v>0</v>
      </c>
      <c r="N308" t="s">
        <v>28</v>
      </c>
      <c r="O308" t="s">
        <v>13</v>
      </c>
      <c r="P308">
        <v>0</v>
      </c>
      <c r="Q308" t="s">
        <v>29</v>
      </c>
      <c r="R308" t="s">
        <v>470</v>
      </c>
      <c r="S308" t="s">
        <v>44</v>
      </c>
      <c r="U308" t="s">
        <v>442</v>
      </c>
      <c r="V308" t="s">
        <v>442</v>
      </c>
      <c r="X308">
        <v>0</v>
      </c>
      <c r="Y308">
        <v>2</v>
      </c>
      <c r="Z308" t="s">
        <v>59</v>
      </c>
      <c r="AA308" s="1">
        <v>45494</v>
      </c>
    </row>
    <row r="309" spans="1:27" x14ac:dyDescent="0.35">
      <c r="A309" t="s">
        <v>462</v>
      </c>
      <c r="B309" t="s">
        <v>55</v>
      </c>
      <c r="C309" s="1">
        <v>36699</v>
      </c>
      <c r="D309" s="1">
        <v>44125</v>
      </c>
      <c r="E309">
        <v>13</v>
      </c>
      <c r="F309" t="s">
        <v>452</v>
      </c>
      <c r="G309">
        <v>5</v>
      </c>
      <c r="H309" t="s">
        <v>44</v>
      </c>
      <c r="I309" s="1">
        <v>39620</v>
      </c>
      <c r="J309">
        <v>5</v>
      </c>
      <c r="K309" t="s">
        <v>60</v>
      </c>
      <c r="L309" t="s">
        <v>11</v>
      </c>
      <c r="M309" s="3">
        <v>0</v>
      </c>
      <c r="N309" t="s">
        <v>28</v>
      </c>
      <c r="O309" t="s">
        <v>13</v>
      </c>
      <c r="P309">
        <v>0</v>
      </c>
      <c r="Q309" t="s">
        <v>29</v>
      </c>
      <c r="R309" t="s">
        <v>463</v>
      </c>
      <c r="S309" t="s">
        <v>44</v>
      </c>
      <c r="U309" t="s">
        <v>442</v>
      </c>
      <c r="V309" t="s">
        <v>442</v>
      </c>
      <c r="X309">
        <v>112</v>
      </c>
      <c r="Y309">
        <v>1</v>
      </c>
      <c r="Z309" t="s">
        <v>33</v>
      </c>
      <c r="AA309" s="1">
        <v>45495</v>
      </c>
    </row>
    <row r="310" spans="1:27" x14ac:dyDescent="0.35">
      <c r="A310" t="s">
        <v>464</v>
      </c>
      <c r="B310" t="s">
        <v>55</v>
      </c>
      <c r="C310" s="1">
        <v>36522</v>
      </c>
      <c r="D310" s="1">
        <v>44126</v>
      </c>
      <c r="E310">
        <v>13</v>
      </c>
      <c r="F310" t="s">
        <v>452</v>
      </c>
      <c r="G310">
        <v>5</v>
      </c>
      <c r="H310" t="s">
        <v>44</v>
      </c>
      <c r="I310" s="1"/>
      <c r="J310">
        <v>5</v>
      </c>
      <c r="K310" t="s">
        <v>60</v>
      </c>
      <c r="L310" t="s">
        <v>11</v>
      </c>
      <c r="M310" s="3">
        <v>0</v>
      </c>
      <c r="N310" t="s">
        <v>28</v>
      </c>
      <c r="O310" t="s">
        <v>13</v>
      </c>
      <c r="P310">
        <v>0</v>
      </c>
      <c r="Q310" t="s">
        <v>29</v>
      </c>
      <c r="R310" t="s">
        <v>463</v>
      </c>
      <c r="S310" t="s">
        <v>44</v>
      </c>
      <c r="U310" t="s">
        <v>442</v>
      </c>
      <c r="V310" t="s">
        <v>442</v>
      </c>
      <c r="X310">
        <v>297</v>
      </c>
      <c r="Y310">
        <v>3</v>
      </c>
      <c r="Z310" t="s">
        <v>45</v>
      </c>
      <c r="AA310" s="1">
        <v>45496</v>
      </c>
    </row>
    <row r="311" spans="1:27" x14ac:dyDescent="0.35">
      <c r="A311" t="s">
        <v>451</v>
      </c>
      <c r="B311" t="s">
        <v>24</v>
      </c>
      <c r="C311" s="1">
        <v>36640</v>
      </c>
      <c r="D311" s="1">
        <v>44127</v>
      </c>
      <c r="E311">
        <v>13</v>
      </c>
      <c r="F311" t="s">
        <v>452</v>
      </c>
      <c r="G311">
        <v>1</v>
      </c>
      <c r="H311" t="s">
        <v>69</v>
      </c>
      <c r="I311" s="1">
        <v>40979</v>
      </c>
      <c r="J311">
        <v>5</v>
      </c>
      <c r="K311" t="s">
        <v>60</v>
      </c>
      <c r="L311" t="s">
        <v>11</v>
      </c>
      <c r="M311" s="3">
        <v>0.15</v>
      </c>
      <c r="N311" t="s">
        <v>28</v>
      </c>
      <c r="O311" t="s">
        <v>13</v>
      </c>
      <c r="P311">
        <v>0.62</v>
      </c>
      <c r="Q311" t="s">
        <v>29</v>
      </c>
      <c r="R311" t="s">
        <v>471</v>
      </c>
      <c r="S311" t="s">
        <v>71</v>
      </c>
      <c r="T311" t="s">
        <v>446</v>
      </c>
      <c r="U311">
        <v>5</v>
      </c>
      <c r="V311">
        <v>2</v>
      </c>
      <c r="X311">
        <v>10</v>
      </c>
      <c r="Y311">
        <v>2</v>
      </c>
      <c r="Z311" t="s">
        <v>59</v>
      </c>
      <c r="AA311" s="1">
        <v>45497</v>
      </c>
    </row>
    <row r="312" spans="1:27" x14ac:dyDescent="0.35">
      <c r="A312" t="s">
        <v>472</v>
      </c>
      <c r="B312" t="s">
        <v>24</v>
      </c>
      <c r="C312" s="1">
        <v>36547</v>
      </c>
      <c r="D312" s="1">
        <v>44128</v>
      </c>
      <c r="E312">
        <v>9</v>
      </c>
      <c r="F312" t="s">
        <v>473</v>
      </c>
      <c r="G312">
        <v>1</v>
      </c>
      <c r="H312" t="s">
        <v>69</v>
      </c>
      <c r="I312" s="1">
        <v>39604</v>
      </c>
      <c r="J312">
        <v>2</v>
      </c>
      <c r="K312" t="s">
        <v>48</v>
      </c>
      <c r="L312" t="s">
        <v>11</v>
      </c>
      <c r="M312" s="3">
        <v>0.1</v>
      </c>
      <c r="N312" t="s">
        <v>28</v>
      </c>
      <c r="O312" t="s">
        <v>13</v>
      </c>
      <c r="P312">
        <v>0.56999999999999995</v>
      </c>
      <c r="Q312" t="s">
        <v>29</v>
      </c>
      <c r="R312" t="s">
        <v>474</v>
      </c>
      <c r="S312" t="s">
        <v>71</v>
      </c>
      <c r="T312" t="s">
        <v>319</v>
      </c>
      <c r="U312">
        <v>4</v>
      </c>
      <c r="V312">
        <v>2</v>
      </c>
      <c r="X312">
        <v>1</v>
      </c>
      <c r="Y312">
        <v>2</v>
      </c>
      <c r="Z312" t="s">
        <v>59</v>
      </c>
      <c r="AA312" s="1">
        <v>45498</v>
      </c>
    </row>
    <row r="313" spans="1:27" x14ac:dyDescent="0.35">
      <c r="A313" t="s">
        <v>475</v>
      </c>
      <c r="B313" t="s">
        <v>24</v>
      </c>
      <c r="C313" s="1">
        <v>36293</v>
      </c>
      <c r="D313" s="1">
        <v>44129</v>
      </c>
      <c r="E313">
        <v>9</v>
      </c>
      <c r="F313" t="s">
        <v>473</v>
      </c>
      <c r="G313">
        <v>1</v>
      </c>
      <c r="H313" t="s">
        <v>69</v>
      </c>
      <c r="I313" s="1"/>
      <c r="J313">
        <v>5</v>
      </c>
      <c r="K313" t="s">
        <v>60</v>
      </c>
      <c r="L313" t="s">
        <v>11</v>
      </c>
      <c r="M313" s="3">
        <v>0.09</v>
      </c>
      <c r="N313" t="s">
        <v>28</v>
      </c>
      <c r="O313" t="s">
        <v>13</v>
      </c>
      <c r="P313">
        <v>0.26</v>
      </c>
      <c r="Q313" t="s">
        <v>29</v>
      </c>
      <c r="R313" t="s">
        <v>476</v>
      </c>
      <c r="S313" t="s">
        <v>71</v>
      </c>
      <c r="T313" t="s">
        <v>477</v>
      </c>
      <c r="U313">
        <v>3</v>
      </c>
      <c r="V313">
        <v>1</v>
      </c>
      <c r="X313">
        <v>10</v>
      </c>
      <c r="Y313">
        <v>1</v>
      </c>
      <c r="Z313" t="s">
        <v>33</v>
      </c>
      <c r="AA313" s="1">
        <v>45499</v>
      </c>
    </row>
    <row r="314" spans="1:27" x14ac:dyDescent="0.35">
      <c r="A314" t="s">
        <v>478</v>
      </c>
      <c r="B314" t="s">
        <v>47</v>
      </c>
      <c r="C314" s="1">
        <v>36865</v>
      </c>
      <c r="D314" s="1">
        <v>44130</v>
      </c>
      <c r="E314">
        <v>9</v>
      </c>
      <c r="F314" t="s">
        <v>473</v>
      </c>
      <c r="G314">
        <v>2</v>
      </c>
      <c r="H314" t="s">
        <v>41</v>
      </c>
      <c r="I314" s="1"/>
      <c r="J314">
        <v>1</v>
      </c>
      <c r="K314" t="s">
        <v>42</v>
      </c>
      <c r="L314" t="s">
        <v>11</v>
      </c>
      <c r="M314" s="3">
        <v>0</v>
      </c>
      <c r="N314" t="s">
        <v>28</v>
      </c>
      <c r="O314" t="s">
        <v>13</v>
      </c>
      <c r="P314">
        <v>0</v>
      </c>
      <c r="Q314" t="s">
        <v>29</v>
      </c>
      <c r="R314" t="s">
        <v>479</v>
      </c>
      <c r="S314" t="s">
        <v>44</v>
      </c>
      <c r="U314" t="s">
        <v>442</v>
      </c>
      <c r="V314" t="s">
        <v>442</v>
      </c>
      <c r="X314">
        <v>0</v>
      </c>
      <c r="Y314">
        <v>3</v>
      </c>
      <c r="Z314" t="s">
        <v>45</v>
      </c>
      <c r="AA314" s="1">
        <v>45500</v>
      </c>
    </row>
    <row r="315" spans="1:27" x14ac:dyDescent="0.35">
      <c r="A315" t="s">
        <v>480</v>
      </c>
      <c r="B315" t="s">
        <v>47</v>
      </c>
      <c r="C315" s="1">
        <v>36945</v>
      </c>
      <c r="D315" s="1">
        <v>44131</v>
      </c>
      <c r="E315">
        <v>9</v>
      </c>
      <c r="F315" t="s">
        <v>473</v>
      </c>
      <c r="G315">
        <v>3</v>
      </c>
      <c r="H315" t="s">
        <v>26</v>
      </c>
      <c r="I315" s="1"/>
      <c r="J315">
        <v>1</v>
      </c>
      <c r="K315" t="s">
        <v>42</v>
      </c>
      <c r="L315" t="s">
        <v>11</v>
      </c>
      <c r="M315" s="3">
        <v>0.32</v>
      </c>
      <c r="N315" t="s">
        <v>28</v>
      </c>
      <c r="O315" t="s">
        <v>13</v>
      </c>
      <c r="P315">
        <v>0.56999999999999995</v>
      </c>
      <c r="Q315" t="s">
        <v>29</v>
      </c>
      <c r="R315" t="s">
        <v>481</v>
      </c>
      <c r="S315" t="s">
        <v>31</v>
      </c>
      <c r="T315" t="s">
        <v>388</v>
      </c>
      <c r="U315">
        <v>8</v>
      </c>
      <c r="V315">
        <v>3</v>
      </c>
      <c r="X315">
        <v>57</v>
      </c>
      <c r="Y315">
        <v>3</v>
      </c>
      <c r="Z315" t="s">
        <v>45</v>
      </c>
      <c r="AA315" s="1">
        <v>45501</v>
      </c>
    </row>
    <row r="316" spans="1:27" x14ac:dyDescent="0.35">
      <c r="A316" t="s">
        <v>482</v>
      </c>
      <c r="B316" t="s">
        <v>55</v>
      </c>
      <c r="C316" s="1">
        <v>36384</v>
      </c>
      <c r="D316" s="1">
        <v>44132</v>
      </c>
      <c r="E316">
        <v>9</v>
      </c>
      <c r="F316" t="s">
        <v>473</v>
      </c>
      <c r="G316">
        <v>3</v>
      </c>
      <c r="H316" t="s">
        <v>26</v>
      </c>
      <c r="I316" s="1">
        <v>42246</v>
      </c>
      <c r="J316">
        <v>5</v>
      </c>
      <c r="K316" t="s">
        <v>60</v>
      </c>
      <c r="L316" t="s">
        <v>11</v>
      </c>
      <c r="M316" s="3">
        <v>0.25</v>
      </c>
      <c r="N316" t="s">
        <v>28</v>
      </c>
      <c r="O316" t="s">
        <v>13</v>
      </c>
      <c r="P316">
        <v>0.36</v>
      </c>
      <c r="Q316" t="s">
        <v>29</v>
      </c>
      <c r="R316" t="s">
        <v>483</v>
      </c>
      <c r="S316" t="s">
        <v>31</v>
      </c>
      <c r="T316" t="s">
        <v>484</v>
      </c>
      <c r="U316">
        <v>7</v>
      </c>
      <c r="V316">
        <v>3</v>
      </c>
      <c r="X316">
        <v>88</v>
      </c>
      <c r="Y316">
        <v>3</v>
      </c>
      <c r="Z316" t="s">
        <v>45</v>
      </c>
      <c r="AA316" s="1">
        <v>45502</v>
      </c>
    </row>
    <row r="317" spans="1:27" x14ac:dyDescent="0.35">
      <c r="A317" t="s">
        <v>485</v>
      </c>
      <c r="B317" t="s">
        <v>55</v>
      </c>
      <c r="C317" s="1">
        <v>36905</v>
      </c>
      <c r="D317" s="1">
        <v>44133</v>
      </c>
      <c r="E317">
        <v>9</v>
      </c>
      <c r="F317" t="s">
        <v>473</v>
      </c>
      <c r="G317">
        <v>2</v>
      </c>
      <c r="H317" t="s">
        <v>41</v>
      </c>
      <c r="I317" s="1"/>
      <c r="J317">
        <v>1</v>
      </c>
      <c r="K317" t="s">
        <v>42</v>
      </c>
      <c r="L317" t="s">
        <v>11</v>
      </c>
      <c r="M317" s="3">
        <v>0</v>
      </c>
      <c r="N317" t="s">
        <v>28</v>
      </c>
      <c r="O317" t="s">
        <v>13</v>
      </c>
      <c r="P317">
        <v>0</v>
      </c>
      <c r="Q317" t="s">
        <v>29</v>
      </c>
      <c r="R317" t="s">
        <v>479</v>
      </c>
      <c r="S317" t="s">
        <v>44</v>
      </c>
      <c r="U317" t="s">
        <v>442</v>
      </c>
      <c r="V317" t="s">
        <v>442</v>
      </c>
      <c r="X317">
        <v>0</v>
      </c>
      <c r="Y317">
        <v>3</v>
      </c>
      <c r="Z317" t="s">
        <v>45</v>
      </c>
      <c r="AA317" s="1">
        <v>45503</v>
      </c>
    </row>
    <row r="318" spans="1:27" x14ac:dyDescent="0.35">
      <c r="A318" t="s">
        <v>472</v>
      </c>
      <c r="B318" t="s">
        <v>24</v>
      </c>
      <c r="C318" s="1">
        <v>36856</v>
      </c>
      <c r="D318" s="1">
        <v>44134</v>
      </c>
      <c r="E318">
        <v>9</v>
      </c>
      <c r="F318" t="s">
        <v>473</v>
      </c>
      <c r="G318">
        <v>1</v>
      </c>
      <c r="H318" t="s">
        <v>69</v>
      </c>
      <c r="I318" s="1"/>
      <c r="J318">
        <v>5</v>
      </c>
      <c r="K318" t="s">
        <v>60</v>
      </c>
      <c r="L318" t="s">
        <v>11</v>
      </c>
      <c r="M318" s="3">
        <v>0.15</v>
      </c>
      <c r="N318" t="s">
        <v>28</v>
      </c>
      <c r="O318" t="s">
        <v>13</v>
      </c>
      <c r="P318">
        <v>0.59</v>
      </c>
      <c r="Q318" t="s">
        <v>29</v>
      </c>
      <c r="R318" t="s">
        <v>486</v>
      </c>
      <c r="S318" t="s">
        <v>71</v>
      </c>
      <c r="T318" t="s">
        <v>487</v>
      </c>
      <c r="U318">
        <v>4</v>
      </c>
      <c r="V318">
        <v>2</v>
      </c>
      <c r="X318">
        <v>5</v>
      </c>
      <c r="Y318">
        <v>3</v>
      </c>
      <c r="Z318" t="s">
        <v>45</v>
      </c>
      <c r="AA318" s="1">
        <v>45504</v>
      </c>
    </row>
    <row r="319" spans="1:27" x14ac:dyDescent="0.35">
      <c r="A319" t="s">
        <v>475</v>
      </c>
      <c r="B319" t="s">
        <v>24</v>
      </c>
      <c r="C319" s="1">
        <v>36465</v>
      </c>
      <c r="D319" s="1">
        <v>44135</v>
      </c>
      <c r="E319">
        <v>9</v>
      </c>
      <c r="F319" t="s">
        <v>473</v>
      </c>
      <c r="G319">
        <v>3</v>
      </c>
      <c r="H319" t="s">
        <v>26</v>
      </c>
      <c r="I319" s="1">
        <v>40371</v>
      </c>
      <c r="J319">
        <v>1</v>
      </c>
      <c r="K319" t="s">
        <v>42</v>
      </c>
      <c r="L319" t="s">
        <v>11</v>
      </c>
      <c r="M319" s="3">
        <v>0.26</v>
      </c>
      <c r="N319" t="s">
        <v>28</v>
      </c>
      <c r="O319" t="s">
        <v>13</v>
      </c>
      <c r="P319">
        <v>0.5</v>
      </c>
      <c r="Q319" t="s">
        <v>29</v>
      </c>
      <c r="R319" t="s">
        <v>488</v>
      </c>
      <c r="S319" t="s">
        <v>31</v>
      </c>
      <c r="T319" t="s">
        <v>489</v>
      </c>
      <c r="U319">
        <v>7</v>
      </c>
      <c r="V319">
        <v>3</v>
      </c>
      <c r="X319">
        <v>92</v>
      </c>
      <c r="Y319">
        <v>1</v>
      </c>
      <c r="Z319" t="s">
        <v>33</v>
      </c>
      <c r="AA319" s="1">
        <v>45505</v>
      </c>
    </row>
    <row r="320" spans="1:27" x14ac:dyDescent="0.35">
      <c r="A320" t="s">
        <v>478</v>
      </c>
      <c r="B320" t="s">
        <v>47</v>
      </c>
      <c r="C320" s="1">
        <v>36819</v>
      </c>
      <c r="D320" s="1">
        <v>44136</v>
      </c>
      <c r="E320">
        <v>9</v>
      </c>
      <c r="F320" t="s">
        <v>473</v>
      </c>
      <c r="G320">
        <v>1</v>
      </c>
      <c r="H320" t="s">
        <v>69</v>
      </c>
      <c r="I320" s="1"/>
      <c r="J320">
        <v>4</v>
      </c>
      <c r="K320" t="s">
        <v>36</v>
      </c>
      <c r="L320" t="s">
        <v>11</v>
      </c>
      <c r="M320" s="3">
        <v>0.12</v>
      </c>
      <c r="N320" t="s">
        <v>28</v>
      </c>
      <c r="O320" t="s">
        <v>13</v>
      </c>
      <c r="P320">
        <v>0.6</v>
      </c>
      <c r="Q320" t="s">
        <v>29</v>
      </c>
      <c r="R320" t="s">
        <v>490</v>
      </c>
      <c r="S320" t="s">
        <v>71</v>
      </c>
      <c r="T320" t="s">
        <v>319</v>
      </c>
      <c r="U320">
        <v>4</v>
      </c>
      <c r="V320">
        <v>1</v>
      </c>
      <c r="X320">
        <v>9</v>
      </c>
      <c r="Y320">
        <v>2</v>
      </c>
      <c r="Z320" t="s">
        <v>59</v>
      </c>
      <c r="AA320" s="1">
        <v>45506</v>
      </c>
    </row>
    <row r="321" spans="1:27" x14ac:dyDescent="0.35">
      <c r="A321" t="s">
        <v>480</v>
      </c>
      <c r="B321" t="s">
        <v>47</v>
      </c>
      <c r="C321" s="1">
        <v>36445</v>
      </c>
      <c r="D321" s="1">
        <v>44137</v>
      </c>
      <c r="E321">
        <v>9</v>
      </c>
      <c r="F321" t="s">
        <v>473</v>
      </c>
      <c r="G321">
        <v>5</v>
      </c>
      <c r="H321" t="s">
        <v>44</v>
      </c>
      <c r="I321" s="1">
        <v>40694</v>
      </c>
      <c r="J321">
        <v>1</v>
      </c>
      <c r="K321" t="s">
        <v>42</v>
      </c>
      <c r="L321" t="s">
        <v>11</v>
      </c>
      <c r="M321" s="3">
        <v>0</v>
      </c>
      <c r="N321" t="s">
        <v>28</v>
      </c>
      <c r="O321" t="s">
        <v>13</v>
      </c>
      <c r="P321">
        <v>0</v>
      </c>
      <c r="Q321" t="s">
        <v>29</v>
      </c>
      <c r="R321" t="s">
        <v>479</v>
      </c>
      <c r="S321" t="s">
        <v>44</v>
      </c>
      <c r="U321" t="s">
        <v>442</v>
      </c>
      <c r="V321" t="s">
        <v>442</v>
      </c>
      <c r="X321">
        <v>449</v>
      </c>
      <c r="Y321">
        <v>2</v>
      </c>
      <c r="Z321" t="s">
        <v>59</v>
      </c>
      <c r="AA321" s="1">
        <v>45507</v>
      </c>
    </row>
    <row r="322" spans="1:27" x14ac:dyDescent="0.35">
      <c r="A322" t="s">
        <v>482</v>
      </c>
      <c r="B322" t="s">
        <v>55</v>
      </c>
      <c r="C322" s="1">
        <v>36240</v>
      </c>
      <c r="D322" s="1">
        <v>44138</v>
      </c>
      <c r="E322">
        <v>9</v>
      </c>
      <c r="F322" t="s">
        <v>473</v>
      </c>
      <c r="G322">
        <v>5</v>
      </c>
      <c r="H322" t="s">
        <v>44</v>
      </c>
      <c r="I322" s="1"/>
      <c r="J322">
        <v>2</v>
      </c>
      <c r="K322" t="s">
        <v>48</v>
      </c>
      <c r="L322" t="s">
        <v>11</v>
      </c>
      <c r="M322" s="3">
        <v>0</v>
      </c>
      <c r="N322" t="s">
        <v>28</v>
      </c>
      <c r="O322" t="s">
        <v>13</v>
      </c>
      <c r="P322">
        <v>0</v>
      </c>
      <c r="Q322" t="s">
        <v>29</v>
      </c>
      <c r="R322" t="s">
        <v>491</v>
      </c>
      <c r="S322" t="s">
        <v>44</v>
      </c>
      <c r="U322" t="s">
        <v>442</v>
      </c>
      <c r="V322" t="s">
        <v>442</v>
      </c>
      <c r="X322">
        <v>261</v>
      </c>
      <c r="Y322">
        <v>1</v>
      </c>
      <c r="Z322" t="s">
        <v>33</v>
      </c>
      <c r="AA322" s="1">
        <v>45508</v>
      </c>
    </row>
    <row r="323" spans="1:27" x14ac:dyDescent="0.35">
      <c r="A323" t="s">
        <v>485</v>
      </c>
      <c r="B323" t="s">
        <v>55</v>
      </c>
      <c r="C323" s="1">
        <v>36758</v>
      </c>
      <c r="D323" s="1">
        <v>44139</v>
      </c>
      <c r="E323">
        <v>9</v>
      </c>
      <c r="F323" t="s">
        <v>473</v>
      </c>
      <c r="G323">
        <v>5</v>
      </c>
      <c r="H323" t="s">
        <v>44</v>
      </c>
      <c r="I323" s="1"/>
      <c r="J323">
        <v>2</v>
      </c>
      <c r="K323" t="s">
        <v>48</v>
      </c>
      <c r="L323" t="s">
        <v>11</v>
      </c>
      <c r="M323" s="3">
        <v>0</v>
      </c>
      <c r="N323" t="s">
        <v>28</v>
      </c>
      <c r="O323" t="s">
        <v>13</v>
      </c>
      <c r="P323">
        <v>0</v>
      </c>
      <c r="Q323" t="s">
        <v>29</v>
      </c>
      <c r="R323" t="s">
        <v>491</v>
      </c>
      <c r="S323" t="s">
        <v>44</v>
      </c>
      <c r="U323" t="s">
        <v>442</v>
      </c>
      <c r="V323" t="s">
        <v>442</v>
      </c>
      <c r="X323">
        <v>235</v>
      </c>
      <c r="Y323">
        <v>1</v>
      </c>
      <c r="Z323" t="s">
        <v>33</v>
      </c>
      <c r="AA323" s="1">
        <v>45509</v>
      </c>
    </row>
    <row r="324" spans="1:27" x14ac:dyDescent="0.35">
      <c r="A324" t="s">
        <v>472</v>
      </c>
      <c r="B324" t="s">
        <v>24</v>
      </c>
      <c r="C324" s="1">
        <v>36932</v>
      </c>
      <c r="D324" s="1">
        <v>44140</v>
      </c>
      <c r="E324">
        <v>9</v>
      </c>
      <c r="F324" t="s">
        <v>473</v>
      </c>
      <c r="G324">
        <v>1</v>
      </c>
      <c r="H324" t="s">
        <v>69</v>
      </c>
      <c r="I324" s="1">
        <v>40316</v>
      </c>
      <c r="J324">
        <v>2</v>
      </c>
      <c r="K324" t="s">
        <v>48</v>
      </c>
      <c r="L324" t="s">
        <v>11</v>
      </c>
      <c r="M324" s="3">
        <v>0.15</v>
      </c>
      <c r="N324" t="s">
        <v>28</v>
      </c>
      <c r="O324" t="s">
        <v>13</v>
      </c>
      <c r="P324">
        <v>0.51</v>
      </c>
      <c r="Q324" t="s">
        <v>29</v>
      </c>
      <c r="R324" t="s">
        <v>492</v>
      </c>
      <c r="S324" t="s">
        <v>71</v>
      </c>
      <c r="T324" t="s">
        <v>446</v>
      </c>
      <c r="U324">
        <v>5</v>
      </c>
      <c r="V324">
        <v>2</v>
      </c>
      <c r="X324">
        <v>7</v>
      </c>
      <c r="Y324">
        <v>1</v>
      </c>
      <c r="Z324" t="s">
        <v>33</v>
      </c>
      <c r="AA324" s="1">
        <v>45510</v>
      </c>
    </row>
    <row r="325" spans="1:27" x14ac:dyDescent="0.35">
      <c r="A325" t="s">
        <v>475</v>
      </c>
      <c r="B325" t="s">
        <v>24</v>
      </c>
      <c r="C325" s="1">
        <v>36391</v>
      </c>
      <c r="D325" s="1">
        <v>44141</v>
      </c>
      <c r="E325">
        <v>9</v>
      </c>
      <c r="F325" t="s">
        <v>473</v>
      </c>
      <c r="G325">
        <v>3</v>
      </c>
      <c r="H325" t="s">
        <v>26</v>
      </c>
      <c r="I325" s="1"/>
      <c r="J325">
        <v>5</v>
      </c>
      <c r="K325" t="s">
        <v>60</v>
      </c>
      <c r="L325" t="s">
        <v>11</v>
      </c>
      <c r="M325" s="3">
        <v>0.39</v>
      </c>
      <c r="N325" t="s">
        <v>28</v>
      </c>
      <c r="O325" t="s">
        <v>13</v>
      </c>
      <c r="P325">
        <v>0.64</v>
      </c>
      <c r="Q325" t="s">
        <v>29</v>
      </c>
      <c r="R325" t="s">
        <v>493</v>
      </c>
      <c r="S325" t="s">
        <v>31</v>
      </c>
      <c r="T325" t="s">
        <v>388</v>
      </c>
      <c r="U325">
        <v>8</v>
      </c>
      <c r="V325">
        <v>3</v>
      </c>
      <c r="X325">
        <v>18</v>
      </c>
      <c r="Y325">
        <v>2</v>
      </c>
      <c r="Z325" t="s">
        <v>59</v>
      </c>
      <c r="AA325" s="1">
        <v>45511</v>
      </c>
    </row>
    <row r="326" spans="1:27" x14ac:dyDescent="0.35">
      <c r="A326" t="s">
        <v>478</v>
      </c>
      <c r="B326" t="s">
        <v>47</v>
      </c>
      <c r="C326" s="1">
        <v>36160</v>
      </c>
      <c r="D326" s="1">
        <v>44142</v>
      </c>
      <c r="E326">
        <v>9</v>
      </c>
      <c r="F326" t="s">
        <v>473</v>
      </c>
      <c r="G326">
        <v>4</v>
      </c>
      <c r="H326" t="s">
        <v>35</v>
      </c>
      <c r="I326" s="1">
        <v>40290</v>
      </c>
      <c r="J326">
        <v>5</v>
      </c>
      <c r="K326" t="s">
        <v>60</v>
      </c>
      <c r="L326" t="s">
        <v>11</v>
      </c>
      <c r="M326" s="3">
        <v>0.5</v>
      </c>
      <c r="N326" t="s">
        <v>28</v>
      </c>
      <c r="O326" t="s">
        <v>13</v>
      </c>
      <c r="P326">
        <v>0.31</v>
      </c>
      <c r="Q326" t="s">
        <v>29</v>
      </c>
      <c r="R326" t="s">
        <v>494</v>
      </c>
      <c r="S326" t="s">
        <v>38</v>
      </c>
      <c r="T326" t="s">
        <v>495</v>
      </c>
      <c r="U326">
        <v>10</v>
      </c>
      <c r="V326">
        <v>4</v>
      </c>
      <c r="X326">
        <v>285</v>
      </c>
      <c r="Y326">
        <v>3</v>
      </c>
      <c r="Z326" t="s">
        <v>45</v>
      </c>
      <c r="AA326" s="1">
        <v>45512</v>
      </c>
    </row>
    <row r="327" spans="1:27" x14ac:dyDescent="0.35">
      <c r="A327" t="s">
        <v>480</v>
      </c>
      <c r="B327" t="s">
        <v>47</v>
      </c>
      <c r="C327" s="1">
        <v>36188</v>
      </c>
      <c r="D327" s="1">
        <v>44143</v>
      </c>
      <c r="E327">
        <v>9</v>
      </c>
      <c r="F327" t="s">
        <v>473</v>
      </c>
      <c r="G327">
        <v>3</v>
      </c>
      <c r="H327" t="s">
        <v>26</v>
      </c>
      <c r="I327" s="1">
        <v>42785</v>
      </c>
      <c r="J327">
        <v>4</v>
      </c>
      <c r="K327" t="s">
        <v>36</v>
      </c>
      <c r="L327" t="s">
        <v>11</v>
      </c>
      <c r="M327" s="3">
        <v>0.31</v>
      </c>
      <c r="N327" t="s">
        <v>28</v>
      </c>
      <c r="O327" t="s">
        <v>13</v>
      </c>
      <c r="P327">
        <v>0.34</v>
      </c>
      <c r="Q327" t="s">
        <v>29</v>
      </c>
      <c r="R327" t="s">
        <v>496</v>
      </c>
      <c r="S327" t="s">
        <v>31</v>
      </c>
      <c r="T327" t="s">
        <v>489</v>
      </c>
      <c r="U327">
        <v>7</v>
      </c>
      <c r="V327">
        <v>3</v>
      </c>
      <c r="X327">
        <v>65</v>
      </c>
      <c r="Y327">
        <v>1</v>
      </c>
      <c r="Z327" t="s">
        <v>33</v>
      </c>
      <c r="AA327" s="1">
        <v>45513</v>
      </c>
    </row>
    <row r="328" spans="1:27" x14ac:dyDescent="0.35">
      <c r="A328" t="s">
        <v>482</v>
      </c>
      <c r="B328" t="s">
        <v>55</v>
      </c>
      <c r="C328" s="1">
        <v>36649</v>
      </c>
      <c r="D328" s="1">
        <v>44144</v>
      </c>
      <c r="E328">
        <v>9</v>
      </c>
      <c r="F328" t="s">
        <v>473</v>
      </c>
      <c r="G328">
        <v>5</v>
      </c>
      <c r="H328" t="s">
        <v>44</v>
      </c>
      <c r="I328" s="1">
        <v>40521</v>
      </c>
      <c r="J328">
        <v>1</v>
      </c>
      <c r="K328" t="s">
        <v>42</v>
      </c>
      <c r="L328" t="s">
        <v>11</v>
      </c>
      <c r="M328" s="3">
        <v>0</v>
      </c>
      <c r="N328" t="s">
        <v>28</v>
      </c>
      <c r="O328" t="s">
        <v>13</v>
      </c>
      <c r="P328">
        <v>0</v>
      </c>
      <c r="Q328" t="s">
        <v>29</v>
      </c>
      <c r="R328" t="s">
        <v>479</v>
      </c>
      <c r="S328" t="s">
        <v>44</v>
      </c>
      <c r="U328" t="s">
        <v>442</v>
      </c>
      <c r="V328" t="s">
        <v>442</v>
      </c>
      <c r="X328">
        <v>555</v>
      </c>
      <c r="Y328">
        <v>2</v>
      </c>
      <c r="Z328" t="s">
        <v>59</v>
      </c>
      <c r="AA328" s="1">
        <v>45514</v>
      </c>
    </row>
    <row r="329" spans="1:27" x14ac:dyDescent="0.35">
      <c r="A329" t="s">
        <v>485</v>
      </c>
      <c r="B329" t="s">
        <v>55</v>
      </c>
      <c r="C329" s="1">
        <v>36536</v>
      </c>
      <c r="D329" s="1">
        <v>44145</v>
      </c>
      <c r="E329">
        <v>9</v>
      </c>
      <c r="F329" t="s">
        <v>473</v>
      </c>
      <c r="G329">
        <v>1</v>
      </c>
      <c r="H329" t="s">
        <v>69</v>
      </c>
      <c r="I329" s="1">
        <v>42587</v>
      </c>
      <c r="J329">
        <v>4</v>
      </c>
      <c r="K329" t="s">
        <v>36</v>
      </c>
      <c r="L329" t="s">
        <v>11</v>
      </c>
      <c r="M329" s="3">
        <v>0.25</v>
      </c>
      <c r="N329" t="s">
        <v>28</v>
      </c>
      <c r="O329" t="s">
        <v>13</v>
      </c>
      <c r="P329">
        <v>0.33</v>
      </c>
      <c r="Q329" t="s">
        <v>29</v>
      </c>
      <c r="R329" t="s">
        <v>497</v>
      </c>
      <c r="S329" t="s">
        <v>71</v>
      </c>
      <c r="T329" t="s">
        <v>498</v>
      </c>
      <c r="U329">
        <v>4</v>
      </c>
      <c r="V329">
        <v>1</v>
      </c>
      <c r="X329">
        <v>9</v>
      </c>
      <c r="Y329">
        <v>2</v>
      </c>
      <c r="Z329" t="s">
        <v>59</v>
      </c>
      <c r="AA329" s="1">
        <v>45515</v>
      </c>
    </row>
    <row r="330" spans="1:27" x14ac:dyDescent="0.35">
      <c r="A330" t="s">
        <v>472</v>
      </c>
      <c r="B330" t="s">
        <v>24</v>
      </c>
      <c r="C330" s="1">
        <v>36430</v>
      </c>
      <c r="D330" s="1">
        <v>44146</v>
      </c>
      <c r="E330">
        <v>9</v>
      </c>
      <c r="F330" t="s">
        <v>473</v>
      </c>
      <c r="G330">
        <v>5</v>
      </c>
      <c r="H330" t="s">
        <v>44</v>
      </c>
      <c r="I330" s="1">
        <v>39841</v>
      </c>
      <c r="J330">
        <v>3</v>
      </c>
      <c r="K330" t="s">
        <v>27</v>
      </c>
      <c r="L330" t="s">
        <v>11</v>
      </c>
      <c r="M330" s="3">
        <v>0</v>
      </c>
      <c r="N330" t="s">
        <v>28</v>
      </c>
      <c r="O330" t="s">
        <v>13</v>
      </c>
      <c r="P330">
        <v>0</v>
      </c>
      <c r="Q330" t="s">
        <v>29</v>
      </c>
      <c r="R330" t="s">
        <v>499</v>
      </c>
      <c r="S330" t="s">
        <v>44</v>
      </c>
      <c r="U330" t="s">
        <v>442</v>
      </c>
      <c r="V330" t="s">
        <v>442</v>
      </c>
      <c r="X330">
        <v>497</v>
      </c>
      <c r="Y330">
        <v>1</v>
      </c>
      <c r="Z330" t="s">
        <v>33</v>
      </c>
      <c r="AA330" s="1">
        <v>45516</v>
      </c>
    </row>
    <row r="331" spans="1:27" x14ac:dyDescent="0.35">
      <c r="A331" t="s">
        <v>475</v>
      </c>
      <c r="B331" t="s">
        <v>24</v>
      </c>
      <c r="C331" s="1">
        <v>36250</v>
      </c>
      <c r="D331" s="1">
        <v>44147</v>
      </c>
      <c r="E331">
        <v>9</v>
      </c>
      <c r="F331" t="s">
        <v>473</v>
      </c>
      <c r="G331">
        <v>1</v>
      </c>
      <c r="H331" t="s">
        <v>69</v>
      </c>
      <c r="I331" s="1">
        <v>40667</v>
      </c>
      <c r="J331">
        <v>1</v>
      </c>
      <c r="K331" t="s">
        <v>42</v>
      </c>
      <c r="L331" t="s">
        <v>11</v>
      </c>
      <c r="M331" s="3">
        <v>0.11</v>
      </c>
      <c r="N331" t="s">
        <v>28</v>
      </c>
      <c r="O331" t="s">
        <v>13</v>
      </c>
      <c r="P331">
        <v>0.28000000000000003</v>
      </c>
      <c r="Q331" t="s">
        <v>29</v>
      </c>
      <c r="R331" t="s">
        <v>500</v>
      </c>
      <c r="S331" t="s">
        <v>71</v>
      </c>
      <c r="T331" t="s">
        <v>321</v>
      </c>
      <c r="U331">
        <v>3</v>
      </c>
      <c r="V331">
        <v>1</v>
      </c>
      <c r="X331">
        <v>10</v>
      </c>
      <c r="Y331">
        <v>2</v>
      </c>
      <c r="Z331" t="s">
        <v>59</v>
      </c>
      <c r="AA331" s="1">
        <v>45517</v>
      </c>
    </row>
    <row r="332" spans="1:27" x14ac:dyDescent="0.35">
      <c r="A332" t="s">
        <v>478</v>
      </c>
      <c r="B332" t="s">
        <v>47</v>
      </c>
      <c r="C332" s="1">
        <v>36618</v>
      </c>
      <c r="D332" s="1">
        <v>44148</v>
      </c>
      <c r="E332">
        <v>9</v>
      </c>
      <c r="F332" t="s">
        <v>473</v>
      </c>
      <c r="G332">
        <v>5</v>
      </c>
      <c r="H332" t="s">
        <v>44</v>
      </c>
      <c r="I332" s="1">
        <v>42372</v>
      </c>
      <c r="J332">
        <v>1</v>
      </c>
      <c r="K332" t="s">
        <v>42</v>
      </c>
      <c r="L332" t="s">
        <v>11</v>
      </c>
      <c r="M332" s="3">
        <v>0</v>
      </c>
      <c r="N332" t="s">
        <v>28</v>
      </c>
      <c r="O332" t="s">
        <v>13</v>
      </c>
      <c r="P332">
        <v>0</v>
      </c>
      <c r="Q332" t="s">
        <v>29</v>
      </c>
      <c r="R332" t="s">
        <v>479</v>
      </c>
      <c r="S332" t="s">
        <v>44</v>
      </c>
      <c r="U332" t="s">
        <v>442</v>
      </c>
      <c r="V332" t="s">
        <v>442</v>
      </c>
      <c r="X332">
        <v>465</v>
      </c>
      <c r="Y332">
        <v>1</v>
      </c>
      <c r="Z332" t="s">
        <v>33</v>
      </c>
      <c r="AA332" s="1">
        <v>45518</v>
      </c>
    </row>
    <row r="333" spans="1:27" x14ac:dyDescent="0.35">
      <c r="A333" t="s">
        <v>480</v>
      </c>
      <c r="B333" t="s">
        <v>47</v>
      </c>
      <c r="C333" s="1">
        <v>37062</v>
      </c>
      <c r="D333" s="1">
        <v>44149</v>
      </c>
      <c r="E333">
        <v>9</v>
      </c>
      <c r="F333" t="s">
        <v>473</v>
      </c>
      <c r="G333">
        <v>2</v>
      </c>
      <c r="H333" t="s">
        <v>41</v>
      </c>
      <c r="I333" s="1"/>
      <c r="J333">
        <v>2</v>
      </c>
      <c r="K333" t="s">
        <v>48</v>
      </c>
      <c r="L333" t="s">
        <v>11</v>
      </c>
      <c r="M333" s="3">
        <v>0</v>
      </c>
      <c r="N333" t="s">
        <v>28</v>
      </c>
      <c r="O333" t="s">
        <v>13</v>
      </c>
      <c r="P333">
        <v>0</v>
      </c>
      <c r="Q333" t="s">
        <v>29</v>
      </c>
      <c r="R333" t="s">
        <v>491</v>
      </c>
      <c r="S333" t="s">
        <v>44</v>
      </c>
      <c r="U333" t="s">
        <v>442</v>
      </c>
      <c r="V333" t="s">
        <v>442</v>
      </c>
      <c r="X333">
        <v>0</v>
      </c>
      <c r="Y333">
        <v>1</v>
      </c>
      <c r="Z333" t="s">
        <v>33</v>
      </c>
      <c r="AA333" s="1">
        <v>45519</v>
      </c>
    </row>
    <row r="334" spans="1:27" x14ac:dyDescent="0.35">
      <c r="A334" t="s">
        <v>482</v>
      </c>
      <c r="B334" t="s">
        <v>55</v>
      </c>
      <c r="C334" s="1">
        <v>36517</v>
      </c>
      <c r="D334" s="1">
        <v>44150</v>
      </c>
      <c r="E334">
        <v>9</v>
      </c>
      <c r="F334" t="s">
        <v>473</v>
      </c>
      <c r="G334">
        <v>2</v>
      </c>
      <c r="H334" t="s">
        <v>41</v>
      </c>
      <c r="I334" s="1">
        <v>39857</v>
      </c>
      <c r="J334">
        <v>3</v>
      </c>
      <c r="K334" t="s">
        <v>27</v>
      </c>
      <c r="L334" t="s">
        <v>11</v>
      </c>
      <c r="M334" s="3">
        <v>0</v>
      </c>
      <c r="N334" t="s">
        <v>28</v>
      </c>
      <c r="O334" t="s">
        <v>13</v>
      </c>
      <c r="P334">
        <v>0</v>
      </c>
      <c r="Q334" t="s">
        <v>29</v>
      </c>
      <c r="R334" t="s">
        <v>499</v>
      </c>
      <c r="S334" t="s">
        <v>44</v>
      </c>
      <c r="U334" t="s">
        <v>442</v>
      </c>
      <c r="V334" t="s">
        <v>442</v>
      </c>
      <c r="X334">
        <v>0</v>
      </c>
      <c r="Y334">
        <v>2</v>
      </c>
      <c r="Z334" t="s">
        <v>59</v>
      </c>
      <c r="AA334" s="1">
        <v>45520</v>
      </c>
    </row>
    <row r="335" spans="1:27" x14ac:dyDescent="0.35">
      <c r="A335" t="s">
        <v>485</v>
      </c>
      <c r="B335" t="s">
        <v>55</v>
      </c>
      <c r="C335" s="1">
        <v>36770</v>
      </c>
      <c r="D335" s="1">
        <v>44151</v>
      </c>
      <c r="E335">
        <v>9</v>
      </c>
      <c r="F335" t="s">
        <v>473</v>
      </c>
      <c r="G335">
        <v>2</v>
      </c>
      <c r="H335" t="s">
        <v>41</v>
      </c>
      <c r="I335" s="1"/>
      <c r="J335">
        <v>2</v>
      </c>
      <c r="K335" t="s">
        <v>48</v>
      </c>
      <c r="L335" t="s">
        <v>11</v>
      </c>
      <c r="M335" s="3">
        <v>0</v>
      </c>
      <c r="N335" t="s">
        <v>28</v>
      </c>
      <c r="O335" t="s">
        <v>13</v>
      </c>
      <c r="P335">
        <v>0</v>
      </c>
      <c r="Q335" t="s">
        <v>29</v>
      </c>
      <c r="R335" t="s">
        <v>491</v>
      </c>
      <c r="S335" t="s">
        <v>44</v>
      </c>
      <c r="U335" t="s">
        <v>442</v>
      </c>
      <c r="V335" t="s">
        <v>442</v>
      </c>
      <c r="X335">
        <v>0</v>
      </c>
      <c r="Y335">
        <v>2</v>
      </c>
      <c r="Z335" t="s">
        <v>59</v>
      </c>
      <c r="AA335" s="1">
        <v>45521</v>
      </c>
    </row>
    <row r="336" spans="1:27" x14ac:dyDescent="0.35">
      <c r="A336" t="s">
        <v>472</v>
      </c>
      <c r="B336" t="s">
        <v>24</v>
      </c>
      <c r="C336" s="1">
        <v>36970</v>
      </c>
      <c r="D336" s="1">
        <v>44152</v>
      </c>
      <c r="E336">
        <v>9</v>
      </c>
      <c r="F336" t="s">
        <v>473</v>
      </c>
      <c r="G336">
        <v>3</v>
      </c>
      <c r="H336" t="s">
        <v>26</v>
      </c>
      <c r="I336" s="1"/>
      <c r="J336">
        <v>4</v>
      </c>
      <c r="K336" t="s">
        <v>36</v>
      </c>
      <c r="L336" t="s">
        <v>11</v>
      </c>
      <c r="M336" s="3">
        <v>0.28000000000000003</v>
      </c>
      <c r="N336" t="s">
        <v>28</v>
      </c>
      <c r="O336" t="s">
        <v>13</v>
      </c>
      <c r="P336">
        <v>0.61</v>
      </c>
      <c r="Q336" t="s">
        <v>29</v>
      </c>
      <c r="R336" t="s">
        <v>501</v>
      </c>
      <c r="S336" t="s">
        <v>31</v>
      </c>
      <c r="T336" t="s">
        <v>502</v>
      </c>
      <c r="U336">
        <v>7</v>
      </c>
      <c r="V336">
        <v>3</v>
      </c>
      <c r="X336">
        <v>38</v>
      </c>
      <c r="Y336">
        <v>2</v>
      </c>
      <c r="Z336" t="s">
        <v>59</v>
      </c>
      <c r="AA336" s="1">
        <v>45522</v>
      </c>
    </row>
    <row r="337" spans="1:27" x14ac:dyDescent="0.35">
      <c r="A337" t="s">
        <v>475</v>
      </c>
      <c r="B337" t="s">
        <v>24</v>
      </c>
      <c r="C337" s="1">
        <v>36582</v>
      </c>
      <c r="D337" s="1">
        <v>44153</v>
      </c>
      <c r="E337">
        <v>9</v>
      </c>
      <c r="F337" t="s">
        <v>473</v>
      </c>
      <c r="G337">
        <v>2</v>
      </c>
      <c r="H337" t="s">
        <v>41</v>
      </c>
      <c r="I337" s="1">
        <v>40796</v>
      </c>
      <c r="J337">
        <v>1</v>
      </c>
      <c r="K337" t="s">
        <v>42</v>
      </c>
      <c r="L337" t="s">
        <v>11</v>
      </c>
      <c r="M337" s="3">
        <v>0</v>
      </c>
      <c r="N337" t="s">
        <v>28</v>
      </c>
      <c r="O337" t="s">
        <v>13</v>
      </c>
      <c r="P337">
        <v>0</v>
      </c>
      <c r="Q337" t="s">
        <v>29</v>
      </c>
      <c r="R337" t="s">
        <v>479</v>
      </c>
      <c r="S337" t="s">
        <v>44</v>
      </c>
      <c r="U337" t="s">
        <v>442</v>
      </c>
      <c r="V337" t="s">
        <v>442</v>
      </c>
      <c r="X337">
        <v>0</v>
      </c>
      <c r="Y337">
        <v>3</v>
      </c>
      <c r="Z337" t="s">
        <v>45</v>
      </c>
      <c r="AA337" s="1">
        <v>45523</v>
      </c>
    </row>
    <row r="338" spans="1:27" x14ac:dyDescent="0.35">
      <c r="A338" t="s">
        <v>478</v>
      </c>
      <c r="B338" t="s">
        <v>47</v>
      </c>
      <c r="C338" s="1">
        <v>36561</v>
      </c>
      <c r="D338" s="1">
        <v>44154</v>
      </c>
      <c r="E338">
        <v>9</v>
      </c>
      <c r="F338" t="s">
        <v>473</v>
      </c>
      <c r="G338">
        <v>1</v>
      </c>
      <c r="H338" t="s">
        <v>69</v>
      </c>
      <c r="I338" s="1"/>
      <c r="J338">
        <v>1</v>
      </c>
      <c r="K338" t="s">
        <v>42</v>
      </c>
      <c r="L338" t="s">
        <v>11</v>
      </c>
      <c r="M338" s="3">
        <v>0.1</v>
      </c>
      <c r="N338" t="s">
        <v>28</v>
      </c>
      <c r="O338" t="s">
        <v>13</v>
      </c>
      <c r="P338">
        <v>0.27</v>
      </c>
      <c r="Q338" t="s">
        <v>29</v>
      </c>
      <c r="R338" t="s">
        <v>503</v>
      </c>
      <c r="S338" t="s">
        <v>71</v>
      </c>
      <c r="T338" t="s">
        <v>321</v>
      </c>
      <c r="U338">
        <v>3</v>
      </c>
      <c r="V338">
        <v>1</v>
      </c>
      <c r="X338">
        <v>8</v>
      </c>
      <c r="Y338">
        <v>1</v>
      </c>
      <c r="Z338" t="s">
        <v>33</v>
      </c>
      <c r="AA338" s="1">
        <v>45524</v>
      </c>
    </row>
    <row r="339" spans="1:27" x14ac:dyDescent="0.35">
      <c r="A339" t="s">
        <v>480</v>
      </c>
      <c r="B339" t="s">
        <v>47</v>
      </c>
      <c r="C339" s="1">
        <v>36185</v>
      </c>
      <c r="D339" s="1">
        <v>44155</v>
      </c>
      <c r="E339">
        <v>9</v>
      </c>
      <c r="F339" t="s">
        <v>473</v>
      </c>
      <c r="G339">
        <v>2</v>
      </c>
      <c r="H339" t="s">
        <v>41</v>
      </c>
      <c r="I339" s="1">
        <v>39302</v>
      </c>
      <c r="J339">
        <v>2</v>
      </c>
      <c r="K339" t="s">
        <v>48</v>
      </c>
      <c r="L339" t="s">
        <v>11</v>
      </c>
      <c r="M339" s="3">
        <v>0</v>
      </c>
      <c r="N339" t="s">
        <v>28</v>
      </c>
      <c r="O339" t="s">
        <v>13</v>
      </c>
      <c r="P339">
        <v>0</v>
      </c>
      <c r="Q339" t="s">
        <v>29</v>
      </c>
      <c r="R339" t="s">
        <v>491</v>
      </c>
      <c r="S339" t="s">
        <v>44</v>
      </c>
      <c r="U339" t="s">
        <v>442</v>
      </c>
      <c r="V339" t="s">
        <v>442</v>
      </c>
      <c r="X339">
        <v>0</v>
      </c>
      <c r="Y339">
        <v>1</v>
      </c>
      <c r="Z339" t="s">
        <v>33</v>
      </c>
      <c r="AA339" s="1">
        <v>45525</v>
      </c>
    </row>
    <row r="340" spans="1:27" x14ac:dyDescent="0.35">
      <c r="A340" t="s">
        <v>482</v>
      </c>
      <c r="B340" t="s">
        <v>55</v>
      </c>
      <c r="C340" s="1">
        <v>37023</v>
      </c>
      <c r="D340" s="1">
        <v>44156</v>
      </c>
      <c r="E340">
        <v>9</v>
      </c>
      <c r="F340" t="s">
        <v>473</v>
      </c>
      <c r="G340">
        <v>2</v>
      </c>
      <c r="H340" t="s">
        <v>41</v>
      </c>
      <c r="I340" s="1"/>
      <c r="J340">
        <v>4</v>
      </c>
      <c r="K340" t="s">
        <v>36</v>
      </c>
      <c r="L340" t="s">
        <v>11</v>
      </c>
      <c r="M340" s="3">
        <v>0</v>
      </c>
      <c r="N340" t="s">
        <v>28</v>
      </c>
      <c r="O340" t="s">
        <v>13</v>
      </c>
      <c r="P340">
        <v>0</v>
      </c>
      <c r="Q340" t="s">
        <v>29</v>
      </c>
      <c r="R340" t="s">
        <v>504</v>
      </c>
      <c r="S340" t="s">
        <v>44</v>
      </c>
      <c r="U340" t="s">
        <v>442</v>
      </c>
      <c r="V340" t="s">
        <v>442</v>
      </c>
      <c r="X340">
        <v>0</v>
      </c>
      <c r="Y340">
        <v>3</v>
      </c>
      <c r="Z340" t="s">
        <v>45</v>
      </c>
      <c r="AA340" s="1">
        <v>45526</v>
      </c>
    </row>
    <row r="341" spans="1:27" x14ac:dyDescent="0.35">
      <c r="A341" t="s">
        <v>485</v>
      </c>
      <c r="B341" t="s">
        <v>55</v>
      </c>
      <c r="C341" s="1">
        <v>36945</v>
      </c>
      <c r="D341" s="1">
        <v>44157</v>
      </c>
      <c r="E341">
        <v>9</v>
      </c>
      <c r="F341" t="s">
        <v>473</v>
      </c>
      <c r="G341">
        <v>1</v>
      </c>
      <c r="H341" t="s">
        <v>69</v>
      </c>
      <c r="I341" s="1">
        <v>40291</v>
      </c>
      <c r="J341">
        <v>3</v>
      </c>
      <c r="K341" t="s">
        <v>27</v>
      </c>
      <c r="L341" t="s">
        <v>11</v>
      </c>
      <c r="M341" s="3">
        <v>0.25</v>
      </c>
      <c r="N341" t="s">
        <v>28</v>
      </c>
      <c r="O341" t="s">
        <v>13</v>
      </c>
      <c r="P341">
        <v>0.65</v>
      </c>
      <c r="Q341" t="s">
        <v>29</v>
      </c>
      <c r="R341" t="s">
        <v>505</v>
      </c>
      <c r="S341" t="s">
        <v>71</v>
      </c>
      <c r="T341" t="s">
        <v>319</v>
      </c>
      <c r="U341">
        <v>5</v>
      </c>
      <c r="V341">
        <v>2</v>
      </c>
      <c r="X341">
        <v>7</v>
      </c>
      <c r="Y341">
        <v>1</v>
      </c>
      <c r="Z341" t="s">
        <v>33</v>
      </c>
      <c r="AA341" s="1">
        <v>45527</v>
      </c>
    </row>
    <row r="342" spans="1:27" x14ac:dyDescent="0.35">
      <c r="A342" t="s">
        <v>506</v>
      </c>
      <c r="B342" t="s">
        <v>24</v>
      </c>
      <c r="C342" s="1">
        <v>36400</v>
      </c>
      <c r="D342" s="1">
        <v>44158</v>
      </c>
      <c r="E342">
        <v>12</v>
      </c>
      <c r="F342" t="s">
        <v>507</v>
      </c>
      <c r="G342">
        <v>1</v>
      </c>
      <c r="H342" t="s">
        <v>69</v>
      </c>
      <c r="I342" s="1">
        <v>42919</v>
      </c>
      <c r="J342">
        <v>1</v>
      </c>
      <c r="K342" t="s">
        <v>42</v>
      </c>
      <c r="L342" t="s">
        <v>11</v>
      </c>
      <c r="M342" s="3">
        <v>0.15</v>
      </c>
      <c r="N342" t="s">
        <v>28</v>
      </c>
      <c r="O342" t="s">
        <v>13</v>
      </c>
      <c r="P342">
        <v>0.54</v>
      </c>
      <c r="Q342" t="s">
        <v>29</v>
      </c>
      <c r="R342" t="s">
        <v>508</v>
      </c>
      <c r="S342" t="s">
        <v>71</v>
      </c>
      <c r="T342" t="s">
        <v>321</v>
      </c>
      <c r="U342">
        <v>3</v>
      </c>
      <c r="V342">
        <v>1</v>
      </c>
      <c r="X342">
        <v>7</v>
      </c>
      <c r="Y342">
        <v>3</v>
      </c>
      <c r="Z342" t="s">
        <v>45</v>
      </c>
      <c r="AA342" s="1">
        <v>45528</v>
      </c>
    </row>
    <row r="343" spans="1:27" x14ac:dyDescent="0.35">
      <c r="A343" t="s">
        <v>509</v>
      </c>
      <c r="B343" t="s">
        <v>24</v>
      </c>
      <c r="C343" s="1">
        <v>36765</v>
      </c>
      <c r="D343" s="1">
        <v>44159</v>
      </c>
      <c r="E343">
        <v>12</v>
      </c>
      <c r="F343" t="s">
        <v>507</v>
      </c>
      <c r="G343">
        <v>2</v>
      </c>
      <c r="H343" t="s">
        <v>41</v>
      </c>
      <c r="I343" s="1"/>
      <c r="J343">
        <v>5</v>
      </c>
      <c r="K343" t="s">
        <v>60</v>
      </c>
      <c r="L343" t="s">
        <v>11</v>
      </c>
      <c r="M343" s="3">
        <v>0</v>
      </c>
      <c r="N343" t="s">
        <v>28</v>
      </c>
      <c r="O343" t="s">
        <v>13</v>
      </c>
      <c r="P343">
        <v>0</v>
      </c>
      <c r="Q343" t="s">
        <v>29</v>
      </c>
      <c r="R343" t="s">
        <v>510</v>
      </c>
      <c r="S343" t="s">
        <v>44</v>
      </c>
      <c r="U343" t="s">
        <v>442</v>
      </c>
      <c r="V343" t="s">
        <v>442</v>
      </c>
      <c r="X343">
        <v>0</v>
      </c>
      <c r="Y343">
        <v>2</v>
      </c>
      <c r="Z343" t="s">
        <v>59</v>
      </c>
      <c r="AA343" s="1">
        <v>45529</v>
      </c>
    </row>
    <row r="344" spans="1:27" x14ac:dyDescent="0.35">
      <c r="A344" t="s">
        <v>511</v>
      </c>
      <c r="B344" t="s">
        <v>47</v>
      </c>
      <c r="C344" s="1">
        <v>37044</v>
      </c>
      <c r="D344" s="1">
        <v>44160</v>
      </c>
      <c r="E344">
        <v>12</v>
      </c>
      <c r="F344" t="s">
        <v>507</v>
      </c>
      <c r="G344">
        <v>3</v>
      </c>
      <c r="H344" t="s">
        <v>26</v>
      </c>
      <c r="I344" s="1"/>
      <c r="J344">
        <v>4</v>
      </c>
      <c r="K344" t="s">
        <v>36</v>
      </c>
      <c r="L344" t="s">
        <v>11</v>
      </c>
      <c r="M344" s="3">
        <v>0.28000000000000003</v>
      </c>
      <c r="N344" t="s">
        <v>28</v>
      </c>
      <c r="O344" t="s">
        <v>13</v>
      </c>
      <c r="P344">
        <v>0.32</v>
      </c>
      <c r="Q344" t="s">
        <v>29</v>
      </c>
      <c r="R344" t="s">
        <v>512</v>
      </c>
      <c r="S344" t="s">
        <v>31</v>
      </c>
      <c r="T344" t="s">
        <v>513</v>
      </c>
      <c r="U344">
        <v>7</v>
      </c>
      <c r="V344">
        <v>3</v>
      </c>
      <c r="X344">
        <v>69</v>
      </c>
      <c r="Y344">
        <v>2</v>
      </c>
      <c r="Z344" t="s">
        <v>59</v>
      </c>
      <c r="AA344" s="1">
        <v>45530</v>
      </c>
    </row>
    <row r="345" spans="1:27" x14ac:dyDescent="0.35">
      <c r="A345" t="s">
        <v>514</v>
      </c>
      <c r="B345" t="s">
        <v>47</v>
      </c>
      <c r="C345" s="1">
        <v>36992</v>
      </c>
      <c r="D345" s="1">
        <v>44161</v>
      </c>
      <c r="E345">
        <v>12</v>
      </c>
      <c r="F345" t="s">
        <v>507</v>
      </c>
      <c r="G345">
        <v>4</v>
      </c>
      <c r="H345" t="s">
        <v>35</v>
      </c>
      <c r="I345" s="1"/>
      <c r="J345">
        <v>4</v>
      </c>
      <c r="K345" t="s">
        <v>36</v>
      </c>
      <c r="L345" t="s">
        <v>11</v>
      </c>
      <c r="M345" s="3">
        <v>0.56999999999999995</v>
      </c>
      <c r="N345" t="s">
        <v>28</v>
      </c>
      <c r="O345" t="s">
        <v>13</v>
      </c>
      <c r="P345">
        <v>0.39</v>
      </c>
      <c r="Q345" t="s">
        <v>29</v>
      </c>
      <c r="R345" t="s">
        <v>515</v>
      </c>
      <c r="S345" t="s">
        <v>38</v>
      </c>
      <c r="T345" t="s">
        <v>495</v>
      </c>
      <c r="U345">
        <v>10</v>
      </c>
      <c r="V345">
        <v>4</v>
      </c>
      <c r="X345">
        <v>264</v>
      </c>
      <c r="Y345">
        <v>1</v>
      </c>
      <c r="Z345" t="s">
        <v>33</v>
      </c>
      <c r="AA345" s="1">
        <v>45531</v>
      </c>
    </row>
    <row r="346" spans="1:27" x14ac:dyDescent="0.35">
      <c r="A346" t="s">
        <v>516</v>
      </c>
      <c r="B346" t="s">
        <v>55</v>
      </c>
      <c r="C346" s="1">
        <v>36161</v>
      </c>
      <c r="D346" s="1">
        <v>44162</v>
      </c>
      <c r="E346">
        <v>12</v>
      </c>
      <c r="F346" t="s">
        <v>507</v>
      </c>
      <c r="G346">
        <v>2</v>
      </c>
      <c r="H346" t="s">
        <v>41</v>
      </c>
      <c r="I346" s="1">
        <v>40420</v>
      </c>
      <c r="J346">
        <v>1</v>
      </c>
      <c r="K346" t="s">
        <v>42</v>
      </c>
      <c r="L346" t="s">
        <v>11</v>
      </c>
      <c r="M346" s="3">
        <v>0</v>
      </c>
      <c r="N346" t="s">
        <v>28</v>
      </c>
      <c r="O346" t="s">
        <v>13</v>
      </c>
      <c r="P346">
        <v>0</v>
      </c>
      <c r="Q346" t="s">
        <v>29</v>
      </c>
      <c r="R346" t="s">
        <v>517</v>
      </c>
      <c r="S346" t="s">
        <v>44</v>
      </c>
      <c r="U346" t="s">
        <v>442</v>
      </c>
      <c r="V346" t="s">
        <v>442</v>
      </c>
      <c r="X346">
        <v>0</v>
      </c>
      <c r="Y346">
        <v>2</v>
      </c>
      <c r="Z346" t="s">
        <v>59</v>
      </c>
      <c r="AA346" s="1">
        <v>45532</v>
      </c>
    </row>
    <row r="347" spans="1:27" x14ac:dyDescent="0.35">
      <c r="A347" t="s">
        <v>518</v>
      </c>
      <c r="B347" t="s">
        <v>55</v>
      </c>
      <c r="C347" s="1">
        <v>36447</v>
      </c>
      <c r="D347" s="1">
        <v>44163</v>
      </c>
      <c r="E347">
        <v>12</v>
      </c>
      <c r="F347" t="s">
        <v>507</v>
      </c>
      <c r="G347">
        <v>2</v>
      </c>
      <c r="H347" t="s">
        <v>41</v>
      </c>
      <c r="I347" s="1"/>
      <c r="J347">
        <v>3</v>
      </c>
      <c r="K347" t="s">
        <v>27</v>
      </c>
      <c r="L347" t="s">
        <v>11</v>
      </c>
      <c r="M347" s="3">
        <v>0</v>
      </c>
      <c r="N347" t="s">
        <v>28</v>
      </c>
      <c r="O347" t="s">
        <v>13</v>
      </c>
      <c r="P347">
        <v>0</v>
      </c>
      <c r="Q347" t="s">
        <v>29</v>
      </c>
      <c r="R347" t="s">
        <v>519</v>
      </c>
      <c r="S347" t="s">
        <v>44</v>
      </c>
      <c r="U347" t="s">
        <v>442</v>
      </c>
      <c r="V347" t="s">
        <v>442</v>
      </c>
      <c r="X347">
        <v>0</v>
      </c>
      <c r="Y347">
        <v>3</v>
      </c>
      <c r="Z347" t="s">
        <v>45</v>
      </c>
      <c r="AA347" s="1">
        <v>45533</v>
      </c>
    </row>
    <row r="348" spans="1:27" x14ac:dyDescent="0.35">
      <c r="A348" t="s">
        <v>506</v>
      </c>
      <c r="B348" t="s">
        <v>24</v>
      </c>
      <c r="C348" s="1">
        <v>36652</v>
      </c>
      <c r="D348" s="1">
        <v>44164</v>
      </c>
      <c r="E348">
        <v>12</v>
      </c>
      <c r="F348" t="s">
        <v>507</v>
      </c>
      <c r="G348">
        <v>3</v>
      </c>
      <c r="H348" t="s">
        <v>26</v>
      </c>
      <c r="I348" s="1">
        <v>41375</v>
      </c>
      <c r="J348">
        <v>1</v>
      </c>
      <c r="K348" t="s">
        <v>42</v>
      </c>
      <c r="L348" t="s">
        <v>11</v>
      </c>
      <c r="M348" s="3">
        <v>0.32</v>
      </c>
      <c r="N348" t="s">
        <v>28</v>
      </c>
      <c r="O348" t="s">
        <v>13</v>
      </c>
      <c r="P348">
        <v>0.51</v>
      </c>
      <c r="Q348" t="s">
        <v>29</v>
      </c>
      <c r="R348" t="s">
        <v>520</v>
      </c>
      <c r="S348" t="s">
        <v>31</v>
      </c>
      <c r="T348" t="s">
        <v>388</v>
      </c>
      <c r="U348">
        <v>8</v>
      </c>
      <c r="V348">
        <v>3</v>
      </c>
      <c r="X348">
        <v>80</v>
      </c>
      <c r="Y348">
        <v>2</v>
      </c>
      <c r="Z348" t="s">
        <v>59</v>
      </c>
      <c r="AA348" s="1">
        <v>45534</v>
      </c>
    </row>
    <row r="349" spans="1:27" x14ac:dyDescent="0.35">
      <c r="A349" t="s">
        <v>509</v>
      </c>
      <c r="B349" t="s">
        <v>24</v>
      </c>
      <c r="C349" s="1">
        <v>36879</v>
      </c>
      <c r="D349" s="1">
        <v>44165</v>
      </c>
      <c r="E349">
        <v>12</v>
      </c>
      <c r="F349" t="s">
        <v>507</v>
      </c>
      <c r="G349">
        <v>5</v>
      </c>
      <c r="H349" t="s">
        <v>44</v>
      </c>
      <c r="I349" s="1"/>
      <c r="J349">
        <v>2</v>
      </c>
      <c r="K349" t="s">
        <v>48</v>
      </c>
      <c r="L349" t="s">
        <v>11</v>
      </c>
      <c r="M349" s="3">
        <v>0</v>
      </c>
      <c r="N349" t="s">
        <v>28</v>
      </c>
      <c r="O349" t="s">
        <v>13</v>
      </c>
      <c r="P349">
        <v>0</v>
      </c>
      <c r="Q349" t="s">
        <v>29</v>
      </c>
      <c r="R349" t="s">
        <v>521</v>
      </c>
      <c r="S349" t="s">
        <v>44</v>
      </c>
      <c r="U349" t="s">
        <v>442</v>
      </c>
      <c r="V349" t="s">
        <v>442</v>
      </c>
      <c r="X349">
        <v>230</v>
      </c>
      <c r="Y349">
        <v>1</v>
      </c>
      <c r="Z349" t="s">
        <v>33</v>
      </c>
      <c r="AA349" s="1">
        <v>45535</v>
      </c>
    </row>
    <row r="350" spans="1:27" x14ac:dyDescent="0.35">
      <c r="A350" t="s">
        <v>511</v>
      </c>
      <c r="B350" t="s">
        <v>47</v>
      </c>
      <c r="C350" s="1">
        <v>36441</v>
      </c>
      <c r="D350" s="1">
        <v>44166</v>
      </c>
      <c r="E350">
        <v>12</v>
      </c>
      <c r="F350" t="s">
        <v>507</v>
      </c>
      <c r="G350">
        <v>1</v>
      </c>
      <c r="H350" t="s">
        <v>69</v>
      </c>
      <c r="I350" s="1"/>
      <c r="J350">
        <v>5</v>
      </c>
      <c r="K350" t="s">
        <v>60</v>
      </c>
      <c r="L350" t="s">
        <v>11</v>
      </c>
      <c r="M350" s="3">
        <v>0.08</v>
      </c>
      <c r="N350" t="s">
        <v>28</v>
      </c>
      <c r="O350" t="s">
        <v>13</v>
      </c>
      <c r="P350">
        <v>0.39</v>
      </c>
      <c r="Q350" t="s">
        <v>29</v>
      </c>
      <c r="R350" t="s">
        <v>522</v>
      </c>
      <c r="S350" t="s">
        <v>71</v>
      </c>
      <c r="T350" t="s">
        <v>487</v>
      </c>
      <c r="U350">
        <v>4</v>
      </c>
      <c r="V350">
        <v>2</v>
      </c>
      <c r="X350">
        <v>4</v>
      </c>
      <c r="Y350">
        <v>3</v>
      </c>
      <c r="Z350" t="s">
        <v>45</v>
      </c>
      <c r="AA350" s="1">
        <v>45536</v>
      </c>
    </row>
    <row r="351" spans="1:27" x14ac:dyDescent="0.35">
      <c r="A351" t="s">
        <v>514</v>
      </c>
      <c r="B351" t="s">
        <v>47</v>
      </c>
      <c r="C351" s="1">
        <v>37081</v>
      </c>
      <c r="D351" s="1">
        <v>44167</v>
      </c>
      <c r="E351">
        <v>12</v>
      </c>
      <c r="F351" t="s">
        <v>507</v>
      </c>
      <c r="G351">
        <v>5</v>
      </c>
      <c r="H351" t="s">
        <v>44</v>
      </c>
      <c r="I351" s="1"/>
      <c r="J351">
        <v>3</v>
      </c>
      <c r="K351" t="s">
        <v>27</v>
      </c>
      <c r="L351" t="s">
        <v>11</v>
      </c>
      <c r="M351" s="3">
        <v>0</v>
      </c>
      <c r="N351" t="s">
        <v>28</v>
      </c>
      <c r="O351" t="s">
        <v>13</v>
      </c>
      <c r="P351">
        <v>0</v>
      </c>
      <c r="Q351" t="s">
        <v>29</v>
      </c>
      <c r="R351" t="s">
        <v>519</v>
      </c>
      <c r="S351" t="s">
        <v>44</v>
      </c>
      <c r="U351" t="s">
        <v>442</v>
      </c>
      <c r="V351" t="s">
        <v>442</v>
      </c>
      <c r="X351">
        <v>157</v>
      </c>
      <c r="Y351">
        <v>1</v>
      </c>
      <c r="Z351" t="s">
        <v>33</v>
      </c>
      <c r="AA351" s="1">
        <v>45537</v>
      </c>
    </row>
    <row r="352" spans="1:27" x14ac:dyDescent="0.35">
      <c r="A352" t="s">
        <v>516</v>
      </c>
      <c r="B352" t="s">
        <v>55</v>
      </c>
      <c r="C352" s="1">
        <v>36225</v>
      </c>
      <c r="D352" s="1">
        <v>44168</v>
      </c>
      <c r="E352">
        <v>12</v>
      </c>
      <c r="F352" t="s">
        <v>507</v>
      </c>
      <c r="G352">
        <v>4</v>
      </c>
      <c r="H352" t="s">
        <v>35</v>
      </c>
      <c r="I352" s="1">
        <v>39224</v>
      </c>
      <c r="J352">
        <v>3</v>
      </c>
      <c r="K352" t="s">
        <v>27</v>
      </c>
      <c r="L352" t="s">
        <v>11</v>
      </c>
      <c r="M352" s="3">
        <v>0.44</v>
      </c>
      <c r="N352" t="s">
        <v>28</v>
      </c>
      <c r="O352" t="s">
        <v>13</v>
      </c>
      <c r="P352">
        <v>0.43</v>
      </c>
      <c r="Q352" t="s">
        <v>29</v>
      </c>
      <c r="R352" t="s">
        <v>523</v>
      </c>
      <c r="S352" t="s">
        <v>38</v>
      </c>
      <c r="T352" t="s">
        <v>495</v>
      </c>
      <c r="U352">
        <v>10</v>
      </c>
      <c r="V352">
        <v>4</v>
      </c>
      <c r="X352">
        <v>173</v>
      </c>
      <c r="Y352">
        <v>3</v>
      </c>
      <c r="Z352" t="s">
        <v>45</v>
      </c>
      <c r="AA352" s="1">
        <v>45538</v>
      </c>
    </row>
    <row r="353" spans="1:27" x14ac:dyDescent="0.35">
      <c r="A353" t="s">
        <v>518</v>
      </c>
      <c r="B353" t="s">
        <v>55</v>
      </c>
      <c r="C353" s="1">
        <v>36307</v>
      </c>
      <c r="D353" s="1">
        <v>44169</v>
      </c>
      <c r="E353">
        <v>12</v>
      </c>
      <c r="F353" t="s">
        <v>507</v>
      </c>
      <c r="G353">
        <v>2</v>
      </c>
      <c r="H353" t="s">
        <v>41</v>
      </c>
      <c r="I353" s="1"/>
      <c r="J353">
        <v>1</v>
      </c>
      <c r="K353" t="s">
        <v>42</v>
      </c>
      <c r="L353" t="s">
        <v>11</v>
      </c>
      <c r="M353" s="3">
        <v>0</v>
      </c>
      <c r="N353" t="s">
        <v>28</v>
      </c>
      <c r="O353" t="s">
        <v>13</v>
      </c>
      <c r="P353">
        <v>0</v>
      </c>
      <c r="Q353" t="s">
        <v>29</v>
      </c>
      <c r="R353" t="s">
        <v>517</v>
      </c>
      <c r="S353" t="s">
        <v>44</v>
      </c>
      <c r="U353" t="s">
        <v>442</v>
      </c>
      <c r="V353" t="s">
        <v>442</v>
      </c>
      <c r="X353">
        <v>0</v>
      </c>
      <c r="Y353">
        <v>1</v>
      </c>
      <c r="Z353" t="s">
        <v>33</v>
      </c>
      <c r="AA353" s="1">
        <v>45539</v>
      </c>
    </row>
    <row r="354" spans="1:27" x14ac:dyDescent="0.35">
      <c r="A354" t="s">
        <v>506</v>
      </c>
      <c r="B354" t="s">
        <v>24</v>
      </c>
      <c r="C354" s="1">
        <v>36259</v>
      </c>
      <c r="D354" s="1">
        <v>44170</v>
      </c>
      <c r="E354">
        <v>12</v>
      </c>
      <c r="F354" t="s">
        <v>507</v>
      </c>
      <c r="G354">
        <v>5</v>
      </c>
      <c r="H354" t="s">
        <v>44</v>
      </c>
      <c r="I354" s="1"/>
      <c r="J354">
        <v>4</v>
      </c>
      <c r="K354" t="s">
        <v>36</v>
      </c>
      <c r="L354" t="s">
        <v>11</v>
      </c>
      <c r="M354" s="3">
        <v>0</v>
      </c>
      <c r="N354" t="s">
        <v>28</v>
      </c>
      <c r="O354" t="s">
        <v>13</v>
      </c>
      <c r="P354">
        <v>0</v>
      </c>
      <c r="Q354" t="s">
        <v>29</v>
      </c>
      <c r="R354" t="s">
        <v>524</v>
      </c>
      <c r="S354" t="s">
        <v>44</v>
      </c>
      <c r="U354" t="s">
        <v>442</v>
      </c>
      <c r="V354" t="s">
        <v>442</v>
      </c>
      <c r="X354">
        <v>319</v>
      </c>
      <c r="Y354">
        <v>1</v>
      </c>
      <c r="Z354" t="s">
        <v>33</v>
      </c>
      <c r="AA354" s="1">
        <v>45540</v>
      </c>
    </row>
    <row r="355" spans="1:27" x14ac:dyDescent="0.35">
      <c r="A355" t="s">
        <v>525</v>
      </c>
      <c r="B355" t="s">
        <v>24</v>
      </c>
      <c r="C355" s="1">
        <v>36828</v>
      </c>
      <c r="D355" s="1">
        <v>44171</v>
      </c>
      <c r="E355">
        <v>11</v>
      </c>
      <c r="F355" t="s">
        <v>526</v>
      </c>
      <c r="G355">
        <v>3</v>
      </c>
      <c r="H355" t="s">
        <v>26</v>
      </c>
      <c r="I355" s="1">
        <v>39554</v>
      </c>
      <c r="J355">
        <v>4</v>
      </c>
      <c r="K355" t="s">
        <v>36</v>
      </c>
      <c r="L355" t="s">
        <v>11</v>
      </c>
      <c r="M355" s="3">
        <v>0.3</v>
      </c>
      <c r="N355" t="s">
        <v>28</v>
      </c>
      <c r="O355" t="s">
        <v>13</v>
      </c>
      <c r="P355">
        <v>0.43</v>
      </c>
      <c r="Q355" t="s">
        <v>29</v>
      </c>
      <c r="R355" t="s">
        <v>527</v>
      </c>
      <c r="S355" t="s">
        <v>31</v>
      </c>
      <c r="T355" t="s">
        <v>513</v>
      </c>
      <c r="U355">
        <v>7</v>
      </c>
      <c r="V355">
        <v>3</v>
      </c>
      <c r="X355">
        <v>87</v>
      </c>
      <c r="Y355">
        <v>3</v>
      </c>
      <c r="Z355" t="s">
        <v>45</v>
      </c>
      <c r="AA355" s="1">
        <v>45541</v>
      </c>
    </row>
    <row r="356" spans="1:27" x14ac:dyDescent="0.35">
      <c r="A356" t="s">
        <v>528</v>
      </c>
      <c r="B356" t="s">
        <v>24</v>
      </c>
      <c r="C356" s="1">
        <v>37091</v>
      </c>
      <c r="D356" s="1">
        <v>44172</v>
      </c>
      <c r="E356">
        <v>11</v>
      </c>
      <c r="F356" t="s">
        <v>526</v>
      </c>
      <c r="G356">
        <v>2</v>
      </c>
      <c r="H356" t="s">
        <v>41</v>
      </c>
      <c r="I356" s="1">
        <v>39904</v>
      </c>
      <c r="J356">
        <v>2</v>
      </c>
      <c r="K356" t="s">
        <v>48</v>
      </c>
      <c r="L356" t="s">
        <v>11</v>
      </c>
      <c r="M356" s="3">
        <v>0</v>
      </c>
      <c r="N356" t="s">
        <v>28</v>
      </c>
      <c r="O356" t="s">
        <v>13</v>
      </c>
      <c r="P356">
        <v>0</v>
      </c>
      <c r="Q356" t="s">
        <v>29</v>
      </c>
      <c r="R356" t="s">
        <v>529</v>
      </c>
      <c r="S356" t="s">
        <v>44</v>
      </c>
      <c r="U356" t="s">
        <v>442</v>
      </c>
      <c r="V356" t="s">
        <v>442</v>
      </c>
      <c r="X356">
        <v>0</v>
      </c>
      <c r="Y356">
        <v>2</v>
      </c>
      <c r="Z356" t="s">
        <v>59</v>
      </c>
      <c r="AA356" s="1">
        <v>45542</v>
      </c>
    </row>
    <row r="357" spans="1:27" x14ac:dyDescent="0.35">
      <c r="A357" t="s">
        <v>530</v>
      </c>
      <c r="B357" t="s">
        <v>47</v>
      </c>
      <c r="C357" s="1">
        <v>36690</v>
      </c>
      <c r="D357" s="1">
        <v>44173</v>
      </c>
      <c r="E357">
        <v>11</v>
      </c>
      <c r="F357" t="s">
        <v>526</v>
      </c>
      <c r="G357">
        <v>1</v>
      </c>
      <c r="H357" t="s">
        <v>69</v>
      </c>
      <c r="I357" s="1"/>
      <c r="J357">
        <v>3</v>
      </c>
      <c r="K357" t="s">
        <v>27</v>
      </c>
      <c r="L357" t="s">
        <v>11</v>
      </c>
      <c r="M357" s="3">
        <v>0.05</v>
      </c>
      <c r="N357" t="s">
        <v>28</v>
      </c>
      <c r="O357" t="s">
        <v>13</v>
      </c>
      <c r="P357">
        <v>0.26</v>
      </c>
      <c r="Q357" t="s">
        <v>29</v>
      </c>
      <c r="R357" t="s">
        <v>531</v>
      </c>
      <c r="S357" t="s">
        <v>71</v>
      </c>
      <c r="T357" t="s">
        <v>532</v>
      </c>
      <c r="U357">
        <v>4</v>
      </c>
      <c r="V357">
        <v>1</v>
      </c>
      <c r="X357">
        <v>9</v>
      </c>
      <c r="Y357">
        <v>2</v>
      </c>
      <c r="Z357" t="s">
        <v>59</v>
      </c>
      <c r="AA357" s="1">
        <v>45543</v>
      </c>
    </row>
    <row r="358" spans="1:27" x14ac:dyDescent="0.35">
      <c r="A358" t="s">
        <v>533</v>
      </c>
      <c r="B358" t="s">
        <v>47</v>
      </c>
      <c r="C358" s="1">
        <v>36796</v>
      </c>
      <c r="D358" s="1">
        <v>44174</v>
      </c>
      <c r="E358">
        <v>11</v>
      </c>
      <c r="F358" t="s">
        <v>526</v>
      </c>
      <c r="G358">
        <v>2</v>
      </c>
      <c r="H358" t="s">
        <v>41</v>
      </c>
      <c r="I358" s="1"/>
      <c r="J358">
        <v>1</v>
      </c>
      <c r="K358" t="s">
        <v>42</v>
      </c>
      <c r="L358" t="s">
        <v>11</v>
      </c>
      <c r="M358" s="3">
        <v>0</v>
      </c>
      <c r="N358" t="s">
        <v>28</v>
      </c>
      <c r="O358" t="s">
        <v>13</v>
      </c>
      <c r="P358">
        <v>0</v>
      </c>
      <c r="Q358" t="s">
        <v>29</v>
      </c>
      <c r="R358" t="s">
        <v>534</v>
      </c>
      <c r="S358" t="s">
        <v>44</v>
      </c>
      <c r="U358" t="s">
        <v>442</v>
      </c>
      <c r="V358" t="s">
        <v>442</v>
      </c>
      <c r="X358">
        <v>0</v>
      </c>
      <c r="Y358">
        <v>2</v>
      </c>
      <c r="Z358" t="s">
        <v>59</v>
      </c>
      <c r="AA358" s="1">
        <v>45544</v>
      </c>
    </row>
    <row r="359" spans="1:27" x14ac:dyDescent="0.35">
      <c r="A359" t="s">
        <v>535</v>
      </c>
      <c r="B359" t="s">
        <v>55</v>
      </c>
      <c r="C359" s="1">
        <v>36566</v>
      </c>
      <c r="D359" s="1">
        <v>44175</v>
      </c>
      <c r="E359">
        <v>11</v>
      </c>
      <c r="F359" t="s">
        <v>526</v>
      </c>
      <c r="G359">
        <v>1</v>
      </c>
      <c r="H359" t="s">
        <v>69</v>
      </c>
      <c r="I359" s="1"/>
      <c r="J359">
        <v>5</v>
      </c>
      <c r="K359" t="s">
        <v>60</v>
      </c>
      <c r="L359" t="s">
        <v>11</v>
      </c>
      <c r="M359" s="3">
        <v>0.12</v>
      </c>
      <c r="N359" t="s">
        <v>28</v>
      </c>
      <c r="O359" t="s">
        <v>13</v>
      </c>
      <c r="P359">
        <v>0.61</v>
      </c>
      <c r="Q359" t="s">
        <v>29</v>
      </c>
      <c r="R359" t="s">
        <v>536</v>
      </c>
      <c r="S359" t="s">
        <v>71</v>
      </c>
      <c r="T359" t="s">
        <v>537</v>
      </c>
      <c r="U359">
        <v>5</v>
      </c>
      <c r="V359">
        <v>2</v>
      </c>
      <c r="X359">
        <v>1</v>
      </c>
      <c r="Y359">
        <v>3</v>
      </c>
      <c r="Z359" t="s">
        <v>45</v>
      </c>
      <c r="AA359" s="1">
        <v>45545</v>
      </c>
    </row>
    <row r="360" spans="1:27" x14ac:dyDescent="0.35">
      <c r="A360" t="s">
        <v>538</v>
      </c>
      <c r="B360" t="s">
        <v>55</v>
      </c>
      <c r="C360" s="1">
        <v>36742</v>
      </c>
      <c r="D360" s="1">
        <v>44176</v>
      </c>
      <c r="E360">
        <v>11</v>
      </c>
      <c r="F360" t="s">
        <v>526</v>
      </c>
      <c r="G360">
        <v>4</v>
      </c>
      <c r="H360" t="s">
        <v>35</v>
      </c>
      <c r="I360" s="1"/>
      <c r="J360">
        <v>5</v>
      </c>
      <c r="K360" t="s">
        <v>60</v>
      </c>
      <c r="L360" t="s">
        <v>11</v>
      </c>
      <c r="M360" s="3">
        <v>0.53</v>
      </c>
      <c r="N360" t="s">
        <v>28</v>
      </c>
      <c r="O360" t="s">
        <v>13</v>
      </c>
      <c r="P360">
        <v>0.32</v>
      </c>
      <c r="Q360" t="s">
        <v>29</v>
      </c>
      <c r="R360" t="s">
        <v>539</v>
      </c>
      <c r="S360" t="s">
        <v>38</v>
      </c>
      <c r="T360" t="s">
        <v>495</v>
      </c>
      <c r="U360">
        <v>10</v>
      </c>
      <c r="V360">
        <v>3</v>
      </c>
      <c r="X360">
        <v>452</v>
      </c>
      <c r="Y360">
        <v>2</v>
      </c>
      <c r="Z360" t="s">
        <v>59</v>
      </c>
      <c r="AA360" s="1">
        <v>45546</v>
      </c>
    </row>
    <row r="361" spans="1:27" x14ac:dyDescent="0.35">
      <c r="A361" t="s">
        <v>525</v>
      </c>
      <c r="B361" t="s">
        <v>24</v>
      </c>
      <c r="C361" s="1">
        <v>37119</v>
      </c>
      <c r="D361" s="1">
        <v>44177</v>
      </c>
      <c r="E361">
        <v>11</v>
      </c>
      <c r="F361" t="s">
        <v>526</v>
      </c>
      <c r="G361">
        <v>2</v>
      </c>
      <c r="H361" t="s">
        <v>41</v>
      </c>
      <c r="I361" s="1"/>
      <c r="J361">
        <v>5</v>
      </c>
      <c r="K361" t="s">
        <v>60</v>
      </c>
      <c r="L361" t="s">
        <v>11</v>
      </c>
      <c r="M361" s="3">
        <v>0</v>
      </c>
      <c r="N361" t="s">
        <v>28</v>
      </c>
      <c r="O361" t="s">
        <v>13</v>
      </c>
      <c r="P361">
        <v>0</v>
      </c>
      <c r="Q361" t="s">
        <v>29</v>
      </c>
      <c r="R361" t="s">
        <v>540</v>
      </c>
      <c r="S361" t="s">
        <v>44</v>
      </c>
      <c r="U361" t="s">
        <v>442</v>
      </c>
      <c r="V361" t="s">
        <v>442</v>
      </c>
      <c r="X361">
        <v>0</v>
      </c>
      <c r="Y361">
        <v>2</v>
      </c>
      <c r="Z361" t="s">
        <v>59</v>
      </c>
      <c r="AA361" s="1">
        <v>45547</v>
      </c>
    </row>
    <row r="362" spans="1:27" x14ac:dyDescent="0.35">
      <c r="A362" t="s">
        <v>528</v>
      </c>
      <c r="B362" t="s">
        <v>24</v>
      </c>
      <c r="C362" s="1">
        <v>36847</v>
      </c>
      <c r="D362" s="1">
        <v>44178</v>
      </c>
      <c r="E362">
        <v>11</v>
      </c>
      <c r="F362" t="s">
        <v>526</v>
      </c>
      <c r="G362">
        <v>3</v>
      </c>
      <c r="H362" t="s">
        <v>26</v>
      </c>
      <c r="I362" s="1"/>
      <c r="J362">
        <v>4</v>
      </c>
      <c r="K362" t="s">
        <v>36</v>
      </c>
      <c r="L362" t="s">
        <v>11</v>
      </c>
      <c r="M362" s="3">
        <v>0.4</v>
      </c>
      <c r="N362" t="s">
        <v>28</v>
      </c>
      <c r="O362" t="s">
        <v>13</v>
      </c>
      <c r="P362">
        <v>0.6</v>
      </c>
      <c r="Q362" t="s">
        <v>29</v>
      </c>
      <c r="R362" t="s">
        <v>541</v>
      </c>
      <c r="S362" t="s">
        <v>31</v>
      </c>
      <c r="T362" t="s">
        <v>513</v>
      </c>
      <c r="U362">
        <v>7</v>
      </c>
      <c r="V362">
        <v>3</v>
      </c>
      <c r="X362">
        <v>69</v>
      </c>
      <c r="Y362">
        <v>2</v>
      </c>
      <c r="Z362" t="s">
        <v>59</v>
      </c>
      <c r="AA362" s="1">
        <v>45548</v>
      </c>
    </row>
    <row r="363" spans="1:27" x14ac:dyDescent="0.35">
      <c r="A363" t="s">
        <v>530</v>
      </c>
      <c r="B363" t="s">
        <v>47</v>
      </c>
      <c r="C363" s="1">
        <v>36253</v>
      </c>
      <c r="D363" s="1">
        <v>44179</v>
      </c>
      <c r="E363">
        <v>11</v>
      </c>
      <c r="F363" t="s">
        <v>526</v>
      </c>
      <c r="G363">
        <v>5</v>
      </c>
      <c r="H363" t="s">
        <v>44</v>
      </c>
      <c r="I363" s="1"/>
      <c r="J363">
        <v>3</v>
      </c>
      <c r="K363" t="s">
        <v>27</v>
      </c>
      <c r="L363" t="s">
        <v>11</v>
      </c>
      <c r="M363" s="3">
        <v>0</v>
      </c>
      <c r="N363" t="s">
        <v>28</v>
      </c>
      <c r="O363" t="s">
        <v>13</v>
      </c>
      <c r="P363">
        <v>0</v>
      </c>
      <c r="Q363" t="s">
        <v>29</v>
      </c>
      <c r="R363" t="s">
        <v>542</v>
      </c>
      <c r="S363" t="s">
        <v>44</v>
      </c>
      <c r="U363" t="s">
        <v>442</v>
      </c>
      <c r="V363" t="s">
        <v>442</v>
      </c>
      <c r="X363">
        <v>588</v>
      </c>
      <c r="Y363">
        <v>3</v>
      </c>
      <c r="Z363" t="s">
        <v>45</v>
      </c>
      <c r="AA363" s="1">
        <v>45549</v>
      </c>
    </row>
    <row r="364" spans="1:27" x14ac:dyDescent="0.35">
      <c r="A364" t="s">
        <v>533</v>
      </c>
      <c r="B364" t="s">
        <v>47</v>
      </c>
      <c r="C364" s="1">
        <v>36432</v>
      </c>
      <c r="D364" s="1">
        <v>44180</v>
      </c>
      <c r="E364">
        <v>11</v>
      </c>
      <c r="F364" t="s">
        <v>526</v>
      </c>
      <c r="G364">
        <v>5</v>
      </c>
      <c r="H364" t="s">
        <v>44</v>
      </c>
      <c r="I364" s="1"/>
      <c r="J364">
        <v>3</v>
      </c>
      <c r="K364" t="s">
        <v>27</v>
      </c>
      <c r="L364" t="s">
        <v>11</v>
      </c>
      <c r="M364" s="3">
        <v>0</v>
      </c>
      <c r="N364" t="s">
        <v>28</v>
      </c>
      <c r="O364" t="s">
        <v>13</v>
      </c>
      <c r="P364">
        <v>0</v>
      </c>
      <c r="Q364" t="s">
        <v>29</v>
      </c>
      <c r="R364" t="s">
        <v>542</v>
      </c>
      <c r="S364" t="s">
        <v>44</v>
      </c>
      <c r="U364" t="s">
        <v>442</v>
      </c>
      <c r="V364" t="s">
        <v>442</v>
      </c>
      <c r="X364">
        <v>578</v>
      </c>
      <c r="Y364">
        <v>2</v>
      </c>
      <c r="Z364" t="s">
        <v>59</v>
      </c>
      <c r="AA364" s="1">
        <v>45550</v>
      </c>
    </row>
    <row r="365" spans="1:27" x14ac:dyDescent="0.35">
      <c r="A365" t="s">
        <v>535</v>
      </c>
      <c r="B365" t="s">
        <v>55</v>
      </c>
      <c r="C365" s="1">
        <v>37091</v>
      </c>
      <c r="D365" s="1">
        <v>44181</v>
      </c>
      <c r="E365">
        <v>11</v>
      </c>
      <c r="F365" t="s">
        <v>526</v>
      </c>
      <c r="G365">
        <v>1</v>
      </c>
      <c r="H365" t="s">
        <v>69</v>
      </c>
      <c r="I365" s="1">
        <v>41481</v>
      </c>
      <c r="J365">
        <v>3</v>
      </c>
      <c r="K365" t="s">
        <v>27</v>
      </c>
      <c r="L365" t="s">
        <v>11</v>
      </c>
      <c r="M365" s="3">
        <v>0.19</v>
      </c>
      <c r="N365" t="s">
        <v>28</v>
      </c>
      <c r="O365" t="s">
        <v>13</v>
      </c>
      <c r="P365">
        <v>0.26</v>
      </c>
      <c r="Q365" t="s">
        <v>29</v>
      </c>
      <c r="R365" t="s">
        <v>543</v>
      </c>
      <c r="S365" t="s">
        <v>71</v>
      </c>
      <c r="T365" t="s">
        <v>544</v>
      </c>
      <c r="U365">
        <v>4</v>
      </c>
      <c r="V365">
        <v>2</v>
      </c>
      <c r="X365">
        <v>5</v>
      </c>
      <c r="Y365">
        <v>2</v>
      </c>
      <c r="Z365" t="s">
        <v>59</v>
      </c>
      <c r="AA365" s="1">
        <v>45551</v>
      </c>
    </row>
    <row r="366" spans="1:27" x14ac:dyDescent="0.35">
      <c r="A366" t="s">
        <v>538</v>
      </c>
      <c r="B366" t="s">
        <v>55</v>
      </c>
      <c r="C366" s="1">
        <v>36893</v>
      </c>
      <c r="D366" s="1">
        <v>44182</v>
      </c>
      <c r="E366">
        <v>11</v>
      </c>
      <c r="F366" t="s">
        <v>526</v>
      </c>
      <c r="G366">
        <v>2</v>
      </c>
      <c r="H366" t="s">
        <v>41</v>
      </c>
      <c r="I366" s="1">
        <v>40658</v>
      </c>
      <c r="J366">
        <v>3</v>
      </c>
      <c r="K366" t="s">
        <v>27</v>
      </c>
      <c r="L366" t="s">
        <v>11</v>
      </c>
      <c r="M366" s="3">
        <v>0</v>
      </c>
      <c r="N366" t="s">
        <v>28</v>
      </c>
      <c r="O366" t="s">
        <v>13</v>
      </c>
      <c r="P366">
        <v>0</v>
      </c>
      <c r="Q366" t="s">
        <v>29</v>
      </c>
      <c r="R366" t="s">
        <v>542</v>
      </c>
      <c r="S366" t="s">
        <v>44</v>
      </c>
      <c r="U366" t="s">
        <v>442</v>
      </c>
      <c r="V366" t="s">
        <v>442</v>
      </c>
      <c r="X366">
        <v>0</v>
      </c>
      <c r="Y366">
        <v>1</v>
      </c>
      <c r="Z366" t="s">
        <v>33</v>
      </c>
      <c r="AA366" s="1">
        <v>45552</v>
      </c>
    </row>
    <row r="367" spans="1:27" x14ac:dyDescent="0.35">
      <c r="A367" t="s">
        <v>525</v>
      </c>
      <c r="B367" t="s">
        <v>24</v>
      </c>
      <c r="C367" s="1">
        <v>36498</v>
      </c>
      <c r="D367" s="1">
        <v>44183</v>
      </c>
      <c r="E367">
        <v>11</v>
      </c>
      <c r="F367" t="s">
        <v>526</v>
      </c>
      <c r="G367">
        <v>2</v>
      </c>
      <c r="H367" t="s">
        <v>41</v>
      </c>
      <c r="I367" s="1"/>
      <c r="J367">
        <v>3</v>
      </c>
      <c r="K367" t="s">
        <v>27</v>
      </c>
      <c r="L367" t="s">
        <v>11</v>
      </c>
      <c r="M367" s="3">
        <v>0</v>
      </c>
      <c r="N367" t="s">
        <v>28</v>
      </c>
      <c r="O367" t="s">
        <v>13</v>
      </c>
      <c r="P367">
        <v>0</v>
      </c>
      <c r="Q367" t="s">
        <v>29</v>
      </c>
      <c r="R367" t="s">
        <v>542</v>
      </c>
      <c r="S367" t="s">
        <v>44</v>
      </c>
      <c r="U367" t="s">
        <v>442</v>
      </c>
      <c r="V367" t="s">
        <v>442</v>
      </c>
      <c r="X367">
        <v>0</v>
      </c>
      <c r="Y367">
        <v>2</v>
      </c>
      <c r="Z367" t="s">
        <v>59</v>
      </c>
      <c r="AA367" s="1">
        <v>45553</v>
      </c>
    </row>
    <row r="368" spans="1:27" x14ac:dyDescent="0.35">
      <c r="A368" t="s">
        <v>528</v>
      </c>
      <c r="B368" t="s">
        <v>24</v>
      </c>
      <c r="C368" s="1">
        <v>36819</v>
      </c>
      <c r="D368" s="1">
        <v>44184</v>
      </c>
      <c r="E368">
        <v>11</v>
      </c>
      <c r="F368" t="s">
        <v>526</v>
      </c>
      <c r="G368">
        <v>3</v>
      </c>
      <c r="H368" t="s">
        <v>26</v>
      </c>
      <c r="I368" s="1"/>
      <c r="J368">
        <v>2</v>
      </c>
      <c r="K368" t="s">
        <v>48</v>
      </c>
      <c r="L368" t="s">
        <v>11</v>
      </c>
      <c r="M368" s="3">
        <v>0.26</v>
      </c>
      <c r="N368" t="s">
        <v>28</v>
      </c>
      <c r="O368" t="s">
        <v>13</v>
      </c>
      <c r="P368">
        <v>0.55000000000000004</v>
      </c>
      <c r="Q368" t="s">
        <v>29</v>
      </c>
      <c r="R368" t="s">
        <v>545</v>
      </c>
      <c r="S368" t="s">
        <v>31</v>
      </c>
      <c r="T368" t="s">
        <v>388</v>
      </c>
      <c r="U368">
        <v>8</v>
      </c>
      <c r="V368">
        <v>3</v>
      </c>
      <c r="X368">
        <v>21</v>
      </c>
      <c r="Y368">
        <v>1</v>
      </c>
      <c r="Z368" t="s">
        <v>33</v>
      </c>
      <c r="AA368" s="1">
        <v>45554</v>
      </c>
    </row>
    <row r="369" spans="1:27" x14ac:dyDescent="0.35">
      <c r="A369" t="s">
        <v>530</v>
      </c>
      <c r="B369" t="s">
        <v>47</v>
      </c>
      <c r="C369" s="1">
        <v>37050</v>
      </c>
      <c r="D369" s="1">
        <v>44185</v>
      </c>
      <c r="E369">
        <v>11</v>
      </c>
      <c r="F369" t="s">
        <v>526</v>
      </c>
      <c r="G369">
        <v>1</v>
      </c>
      <c r="H369" t="s">
        <v>69</v>
      </c>
      <c r="I369" s="1"/>
      <c r="J369">
        <v>1</v>
      </c>
      <c r="K369" t="s">
        <v>42</v>
      </c>
      <c r="L369" t="s">
        <v>11</v>
      </c>
      <c r="M369" s="3">
        <v>0.24</v>
      </c>
      <c r="N369" t="s">
        <v>28</v>
      </c>
      <c r="O369" t="s">
        <v>13</v>
      </c>
      <c r="P369">
        <v>0.43</v>
      </c>
      <c r="Q369" t="s">
        <v>29</v>
      </c>
      <c r="R369" t="s">
        <v>546</v>
      </c>
      <c r="S369" t="s">
        <v>71</v>
      </c>
      <c r="T369" t="s">
        <v>321</v>
      </c>
      <c r="U369">
        <v>3</v>
      </c>
      <c r="V369">
        <v>1</v>
      </c>
      <c r="X369">
        <v>2</v>
      </c>
      <c r="Y369">
        <v>2</v>
      </c>
      <c r="Z369" t="s">
        <v>59</v>
      </c>
      <c r="AA369" s="1">
        <v>45555</v>
      </c>
    </row>
    <row r="370" spans="1:27" x14ac:dyDescent="0.35">
      <c r="A370" t="s">
        <v>533</v>
      </c>
      <c r="B370" t="s">
        <v>47</v>
      </c>
      <c r="C370" s="1">
        <v>36341</v>
      </c>
      <c r="D370" s="1">
        <v>44186</v>
      </c>
      <c r="E370">
        <v>11</v>
      </c>
      <c r="F370" t="s">
        <v>526</v>
      </c>
      <c r="G370">
        <v>1</v>
      </c>
      <c r="H370" t="s">
        <v>69</v>
      </c>
      <c r="I370" s="1">
        <v>42776</v>
      </c>
      <c r="J370">
        <v>4</v>
      </c>
      <c r="K370" t="s">
        <v>36</v>
      </c>
      <c r="L370" t="s">
        <v>11</v>
      </c>
      <c r="M370" s="3">
        <v>0.14000000000000001</v>
      </c>
      <c r="N370" t="s">
        <v>28</v>
      </c>
      <c r="O370" t="s">
        <v>13</v>
      </c>
      <c r="P370">
        <v>0.41</v>
      </c>
      <c r="Q370" t="s">
        <v>29</v>
      </c>
      <c r="R370" t="s">
        <v>547</v>
      </c>
      <c r="S370" t="s">
        <v>71</v>
      </c>
      <c r="T370" t="s">
        <v>498</v>
      </c>
      <c r="U370">
        <v>4</v>
      </c>
      <c r="V370">
        <v>1</v>
      </c>
      <c r="X370">
        <v>10</v>
      </c>
      <c r="Y370">
        <v>2</v>
      </c>
      <c r="Z370" t="s">
        <v>59</v>
      </c>
      <c r="AA370" s="1">
        <v>45556</v>
      </c>
    </row>
    <row r="371" spans="1:27" x14ac:dyDescent="0.35">
      <c r="A371" t="s">
        <v>535</v>
      </c>
      <c r="B371" t="s">
        <v>55</v>
      </c>
      <c r="C371" s="1">
        <v>36540</v>
      </c>
      <c r="D371" s="1">
        <v>44187</v>
      </c>
      <c r="E371">
        <v>11</v>
      </c>
      <c r="F371" t="s">
        <v>526</v>
      </c>
      <c r="G371">
        <v>2</v>
      </c>
      <c r="H371" t="s">
        <v>41</v>
      </c>
      <c r="I371" s="1"/>
      <c r="J371">
        <v>1</v>
      </c>
      <c r="K371" t="s">
        <v>42</v>
      </c>
      <c r="L371" t="s">
        <v>11</v>
      </c>
      <c r="M371" s="3">
        <v>0</v>
      </c>
      <c r="N371" t="s">
        <v>28</v>
      </c>
      <c r="O371" t="s">
        <v>13</v>
      </c>
      <c r="P371">
        <v>0</v>
      </c>
      <c r="Q371" t="s">
        <v>29</v>
      </c>
      <c r="R371" t="s">
        <v>534</v>
      </c>
      <c r="S371" t="s">
        <v>44</v>
      </c>
      <c r="U371" t="s">
        <v>442</v>
      </c>
      <c r="V371" t="s">
        <v>442</v>
      </c>
      <c r="X371">
        <v>0</v>
      </c>
      <c r="Y371">
        <v>3</v>
      </c>
      <c r="Z371" t="s">
        <v>45</v>
      </c>
      <c r="AA371" s="1">
        <v>45557</v>
      </c>
    </row>
    <row r="372" spans="1:27" x14ac:dyDescent="0.35">
      <c r="A372" t="s">
        <v>538</v>
      </c>
      <c r="B372" t="s">
        <v>55</v>
      </c>
      <c r="C372" s="1">
        <v>36801</v>
      </c>
      <c r="D372" s="1">
        <v>44188</v>
      </c>
      <c r="E372">
        <v>11</v>
      </c>
      <c r="F372" t="s">
        <v>526</v>
      </c>
      <c r="G372">
        <v>1</v>
      </c>
      <c r="H372" t="s">
        <v>69</v>
      </c>
      <c r="I372" s="1">
        <v>39839</v>
      </c>
      <c r="J372">
        <v>4</v>
      </c>
      <c r="K372" t="s">
        <v>36</v>
      </c>
      <c r="L372" t="s">
        <v>11</v>
      </c>
      <c r="M372" s="3">
        <v>0.16</v>
      </c>
      <c r="N372" t="s">
        <v>28</v>
      </c>
      <c r="O372" t="s">
        <v>13</v>
      </c>
      <c r="P372">
        <v>0.64</v>
      </c>
      <c r="Q372" t="s">
        <v>29</v>
      </c>
      <c r="R372" t="s">
        <v>548</v>
      </c>
      <c r="S372" t="s">
        <v>71</v>
      </c>
      <c r="T372" t="s">
        <v>549</v>
      </c>
      <c r="U372">
        <v>4</v>
      </c>
      <c r="V372">
        <v>1</v>
      </c>
      <c r="X372">
        <v>10</v>
      </c>
      <c r="Y372">
        <v>2</v>
      </c>
      <c r="Z372" t="s">
        <v>59</v>
      </c>
      <c r="AA372" s="1">
        <v>45558</v>
      </c>
    </row>
    <row r="373" spans="1:27" x14ac:dyDescent="0.35">
      <c r="A373" t="s">
        <v>525</v>
      </c>
      <c r="B373" t="s">
        <v>24</v>
      </c>
      <c r="C373" s="1">
        <v>36716</v>
      </c>
      <c r="D373" s="1">
        <v>44189</v>
      </c>
      <c r="E373">
        <v>11</v>
      </c>
      <c r="F373" t="s">
        <v>526</v>
      </c>
      <c r="G373">
        <v>4</v>
      </c>
      <c r="H373" t="s">
        <v>35</v>
      </c>
      <c r="I373" s="1"/>
      <c r="J373">
        <v>3</v>
      </c>
      <c r="K373" t="s">
        <v>27</v>
      </c>
      <c r="L373" t="s">
        <v>11</v>
      </c>
      <c r="M373" s="3">
        <v>0.48</v>
      </c>
      <c r="N373" t="s">
        <v>28</v>
      </c>
      <c r="O373" t="s">
        <v>13</v>
      </c>
      <c r="P373">
        <v>0.27</v>
      </c>
      <c r="Q373" t="s">
        <v>29</v>
      </c>
      <c r="R373" t="s">
        <v>550</v>
      </c>
      <c r="S373" t="s">
        <v>38</v>
      </c>
      <c r="T373" t="s">
        <v>495</v>
      </c>
      <c r="U373">
        <v>10</v>
      </c>
      <c r="V373">
        <v>4</v>
      </c>
      <c r="X373">
        <v>324</v>
      </c>
      <c r="Y373">
        <v>1</v>
      </c>
      <c r="Z373" t="s">
        <v>33</v>
      </c>
      <c r="AA373" s="1">
        <v>45559</v>
      </c>
    </row>
    <row r="374" spans="1:27" x14ac:dyDescent="0.35">
      <c r="A374" t="s">
        <v>528</v>
      </c>
      <c r="B374" t="s">
        <v>24</v>
      </c>
      <c r="C374" s="1">
        <v>36830</v>
      </c>
      <c r="D374" s="1">
        <v>44190</v>
      </c>
      <c r="E374">
        <v>11</v>
      </c>
      <c r="F374" t="s">
        <v>526</v>
      </c>
      <c r="G374">
        <v>5</v>
      </c>
      <c r="H374" t="s">
        <v>44</v>
      </c>
      <c r="I374" s="1"/>
      <c r="J374">
        <v>2</v>
      </c>
      <c r="K374" t="s">
        <v>48</v>
      </c>
      <c r="L374" t="s">
        <v>11</v>
      </c>
      <c r="M374" s="3">
        <v>0</v>
      </c>
      <c r="N374" t="s">
        <v>28</v>
      </c>
      <c r="O374" t="s">
        <v>13</v>
      </c>
      <c r="P374">
        <v>0</v>
      </c>
      <c r="Q374" t="s">
        <v>29</v>
      </c>
      <c r="R374" t="s">
        <v>529</v>
      </c>
      <c r="S374" t="s">
        <v>44</v>
      </c>
      <c r="U374" t="s">
        <v>442</v>
      </c>
      <c r="V374" t="s">
        <v>442</v>
      </c>
      <c r="X374">
        <v>291</v>
      </c>
      <c r="Y374">
        <v>3</v>
      </c>
      <c r="Z374" t="s">
        <v>45</v>
      </c>
      <c r="AA374" s="1">
        <v>45560</v>
      </c>
    </row>
    <row r="375" spans="1:27" x14ac:dyDescent="0.35">
      <c r="A375" t="s">
        <v>530</v>
      </c>
      <c r="B375" t="s">
        <v>47</v>
      </c>
      <c r="C375" s="1">
        <v>36258</v>
      </c>
      <c r="D375" s="1">
        <v>44191</v>
      </c>
      <c r="E375">
        <v>11</v>
      </c>
      <c r="F375" t="s">
        <v>526</v>
      </c>
      <c r="G375">
        <v>4</v>
      </c>
      <c r="H375" t="s">
        <v>35</v>
      </c>
      <c r="I375" s="1"/>
      <c r="J375">
        <v>3</v>
      </c>
      <c r="K375" t="s">
        <v>27</v>
      </c>
      <c r="L375" t="s">
        <v>11</v>
      </c>
      <c r="M375" s="3">
        <v>0.51</v>
      </c>
      <c r="N375" t="s">
        <v>28</v>
      </c>
      <c r="O375" t="s">
        <v>13</v>
      </c>
      <c r="P375">
        <v>0.27</v>
      </c>
      <c r="Q375" t="s">
        <v>29</v>
      </c>
      <c r="R375" t="s">
        <v>551</v>
      </c>
      <c r="S375" t="s">
        <v>38</v>
      </c>
      <c r="T375" t="s">
        <v>495</v>
      </c>
      <c r="U375">
        <v>10</v>
      </c>
      <c r="V375">
        <v>4</v>
      </c>
      <c r="X375">
        <v>149</v>
      </c>
      <c r="Y375">
        <v>3</v>
      </c>
      <c r="Z375" t="s">
        <v>45</v>
      </c>
      <c r="AA375" s="1">
        <v>45561</v>
      </c>
    </row>
    <row r="376" spans="1:27" x14ac:dyDescent="0.35">
      <c r="A376" t="s">
        <v>533</v>
      </c>
      <c r="B376" t="s">
        <v>47</v>
      </c>
      <c r="C376" s="1">
        <v>37046</v>
      </c>
      <c r="D376" s="1">
        <v>44192</v>
      </c>
      <c r="E376">
        <v>11</v>
      </c>
      <c r="F376" t="s">
        <v>526</v>
      </c>
      <c r="G376">
        <v>3</v>
      </c>
      <c r="H376" t="s">
        <v>26</v>
      </c>
      <c r="I376" s="1"/>
      <c r="J376">
        <v>5</v>
      </c>
      <c r="K376" t="s">
        <v>60</v>
      </c>
      <c r="L376" t="s">
        <v>11</v>
      </c>
      <c r="M376" s="3">
        <v>0.35</v>
      </c>
      <c r="N376" t="s">
        <v>28</v>
      </c>
      <c r="O376" t="s">
        <v>13</v>
      </c>
      <c r="P376">
        <v>0.46</v>
      </c>
      <c r="Q376" t="s">
        <v>29</v>
      </c>
      <c r="R376" t="s">
        <v>552</v>
      </c>
      <c r="S376" t="s">
        <v>31</v>
      </c>
      <c r="T376" t="s">
        <v>553</v>
      </c>
      <c r="U376">
        <v>6</v>
      </c>
      <c r="V376">
        <v>2</v>
      </c>
      <c r="X376">
        <v>70</v>
      </c>
      <c r="Y376">
        <v>1</v>
      </c>
      <c r="Z376" t="s">
        <v>33</v>
      </c>
      <c r="AA376" s="1">
        <v>45562</v>
      </c>
    </row>
    <row r="377" spans="1:27" x14ac:dyDescent="0.35">
      <c r="A377" t="s">
        <v>535</v>
      </c>
      <c r="B377" t="s">
        <v>55</v>
      </c>
      <c r="C377" s="1">
        <v>36393</v>
      </c>
      <c r="D377" s="1">
        <v>44193</v>
      </c>
      <c r="E377">
        <v>11</v>
      </c>
      <c r="F377" t="s">
        <v>526</v>
      </c>
      <c r="G377">
        <v>4</v>
      </c>
      <c r="H377" t="s">
        <v>35</v>
      </c>
      <c r="I377" s="1">
        <v>40058</v>
      </c>
      <c r="J377">
        <v>2</v>
      </c>
      <c r="K377" t="s">
        <v>48</v>
      </c>
      <c r="L377" t="s">
        <v>11</v>
      </c>
      <c r="M377" s="3">
        <v>0.57999999999999996</v>
      </c>
      <c r="N377" t="s">
        <v>28</v>
      </c>
      <c r="O377" t="s">
        <v>13</v>
      </c>
      <c r="P377">
        <v>0.38</v>
      </c>
      <c r="Q377" t="s">
        <v>29</v>
      </c>
      <c r="R377" t="s">
        <v>554</v>
      </c>
      <c r="S377" t="s">
        <v>38</v>
      </c>
      <c r="T377" t="s">
        <v>495</v>
      </c>
      <c r="U377">
        <v>10</v>
      </c>
      <c r="V377">
        <v>4</v>
      </c>
      <c r="X377">
        <v>383</v>
      </c>
      <c r="Y377">
        <v>1</v>
      </c>
      <c r="Z377" t="s">
        <v>33</v>
      </c>
      <c r="AA377" s="1">
        <v>45563</v>
      </c>
    </row>
    <row r="378" spans="1:27" x14ac:dyDescent="0.35">
      <c r="A378" t="s">
        <v>538</v>
      </c>
      <c r="B378" t="s">
        <v>55</v>
      </c>
      <c r="C378" s="1">
        <v>36215</v>
      </c>
      <c r="D378" s="1">
        <v>44194</v>
      </c>
      <c r="E378">
        <v>11</v>
      </c>
      <c r="F378" t="s">
        <v>526</v>
      </c>
      <c r="G378">
        <v>5</v>
      </c>
      <c r="H378" t="s">
        <v>44</v>
      </c>
      <c r="I378" s="1">
        <v>40470</v>
      </c>
      <c r="J378">
        <v>2</v>
      </c>
      <c r="K378" t="s">
        <v>48</v>
      </c>
      <c r="L378" t="s">
        <v>11</v>
      </c>
      <c r="M378" s="3">
        <v>0</v>
      </c>
      <c r="N378" t="s">
        <v>28</v>
      </c>
      <c r="O378" t="s">
        <v>13</v>
      </c>
      <c r="P378">
        <v>0</v>
      </c>
      <c r="Q378" t="s">
        <v>29</v>
      </c>
      <c r="R378" t="s">
        <v>529</v>
      </c>
      <c r="S378" t="s">
        <v>44</v>
      </c>
      <c r="U378" t="s">
        <v>442</v>
      </c>
      <c r="V378" t="s">
        <v>442</v>
      </c>
      <c r="X378">
        <v>151</v>
      </c>
      <c r="Y378">
        <v>3</v>
      </c>
      <c r="Z378" t="s">
        <v>45</v>
      </c>
      <c r="AA378" s="1">
        <v>45564</v>
      </c>
    </row>
    <row r="379" spans="1:27" x14ac:dyDescent="0.35">
      <c r="A379" t="s">
        <v>555</v>
      </c>
      <c r="B379" t="s">
        <v>24</v>
      </c>
      <c r="C379" s="1">
        <v>36378</v>
      </c>
      <c r="D379" s="1">
        <v>44195</v>
      </c>
      <c r="E379">
        <v>20</v>
      </c>
      <c r="F379" t="s">
        <v>556</v>
      </c>
      <c r="G379">
        <v>1</v>
      </c>
      <c r="H379" t="s">
        <v>69</v>
      </c>
      <c r="I379" s="1">
        <v>40091</v>
      </c>
      <c r="J379">
        <v>3</v>
      </c>
      <c r="K379" t="s">
        <v>27</v>
      </c>
      <c r="L379" t="s">
        <v>11</v>
      </c>
      <c r="M379" s="3">
        <v>0.25</v>
      </c>
      <c r="N379" t="s">
        <v>28</v>
      </c>
      <c r="O379" t="s">
        <v>13</v>
      </c>
      <c r="P379">
        <v>0.3</v>
      </c>
      <c r="Q379" t="s">
        <v>29</v>
      </c>
      <c r="R379" t="s">
        <v>557</v>
      </c>
      <c r="S379" t="s">
        <v>71</v>
      </c>
      <c r="T379" t="s">
        <v>544</v>
      </c>
      <c r="U379">
        <v>5</v>
      </c>
      <c r="V379">
        <v>2</v>
      </c>
      <c r="X379">
        <v>1</v>
      </c>
      <c r="Y379">
        <v>2</v>
      </c>
      <c r="Z379" t="s">
        <v>59</v>
      </c>
      <c r="AA379" s="1">
        <v>45565</v>
      </c>
    </row>
    <row r="380" spans="1:27" x14ac:dyDescent="0.35">
      <c r="A380" t="s">
        <v>558</v>
      </c>
      <c r="B380" t="s">
        <v>24</v>
      </c>
      <c r="C380" s="1">
        <v>36499</v>
      </c>
      <c r="D380" s="1">
        <v>44196</v>
      </c>
      <c r="E380">
        <v>20</v>
      </c>
      <c r="F380" t="s">
        <v>556</v>
      </c>
      <c r="G380">
        <v>2</v>
      </c>
      <c r="H380" t="s">
        <v>41</v>
      </c>
      <c r="I380" s="1">
        <v>41085</v>
      </c>
      <c r="J380">
        <v>1</v>
      </c>
      <c r="K380" t="s">
        <v>42</v>
      </c>
      <c r="L380" t="s">
        <v>11</v>
      </c>
      <c r="M380" s="3">
        <v>0</v>
      </c>
      <c r="N380" t="s">
        <v>28</v>
      </c>
      <c r="O380" t="s">
        <v>13</v>
      </c>
      <c r="P380">
        <v>0</v>
      </c>
      <c r="Q380" t="s">
        <v>29</v>
      </c>
      <c r="R380" t="s">
        <v>559</v>
      </c>
      <c r="S380" t="s">
        <v>44</v>
      </c>
      <c r="U380" t="s">
        <v>442</v>
      </c>
      <c r="V380" t="s">
        <v>442</v>
      </c>
      <c r="X380">
        <v>0</v>
      </c>
      <c r="Y380">
        <v>3</v>
      </c>
      <c r="Z380" t="s">
        <v>45</v>
      </c>
      <c r="AA380" s="1">
        <v>45566</v>
      </c>
    </row>
    <row r="381" spans="1:27" x14ac:dyDescent="0.35">
      <c r="A381" t="s">
        <v>560</v>
      </c>
      <c r="B381" t="s">
        <v>47</v>
      </c>
      <c r="C381" s="1">
        <v>36447</v>
      </c>
      <c r="D381" s="1">
        <v>44197</v>
      </c>
      <c r="E381">
        <v>20</v>
      </c>
      <c r="F381" t="s">
        <v>556</v>
      </c>
      <c r="G381">
        <v>5</v>
      </c>
      <c r="H381" t="s">
        <v>44</v>
      </c>
      <c r="I381" s="1"/>
      <c r="J381">
        <v>4</v>
      </c>
      <c r="K381" t="s">
        <v>36</v>
      </c>
      <c r="L381" t="s">
        <v>11</v>
      </c>
      <c r="M381" s="3">
        <v>0</v>
      </c>
      <c r="N381" t="s">
        <v>28</v>
      </c>
      <c r="O381" t="s">
        <v>13</v>
      </c>
      <c r="P381">
        <v>0</v>
      </c>
      <c r="Q381" t="s">
        <v>29</v>
      </c>
      <c r="R381" t="s">
        <v>561</v>
      </c>
      <c r="S381" t="s">
        <v>44</v>
      </c>
      <c r="U381" t="s">
        <v>442</v>
      </c>
      <c r="V381" t="s">
        <v>442</v>
      </c>
      <c r="X381">
        <v>346</v>
      </c>
      <c r="Y381">
        <v>2</v>
      </c>
      <c r="Z381" t="s">
        <v>59</v>
      </c>
      <c r="AA381" s="1">
        <v>45567</v>
      </c>
    </row>
    <row r="382" spans="1:27" x14ac:dyDescent="0.35">
      <c r="A382" t="s">
        <v>562</v>
      </c>
      <c r="B382" t="s">
        <v>47</v>
      </c>
      <c r="C382" s="1">
        <v>36870</v>
      </c>
      <c r="D382" s="1">
        <v>44198</v>
      </c>
      <c r="E382">
        <v>20</v>
      </c>
      <c r="F382" t="s">
        <v>556</v>
      </c>
      <c r="G382">
        <v>1</v>
      </c>
      <c r="H382" t="s">
        <v>69</v>
      </c>
      <c r="I382" s="1"/>
      <c r="J382">
        <v>4</v>
      </c>
      <c r="K382" t="s">
        <v>36</v>
      </c>
      <c r="L382" t="s">
        <v>11</v>
      </c>
      <c r="M382" s="3">
        <v>0.25</v>
      </c>
      <c r="N382" t="s">
        <v>28</v>
      </c>
      <c r="O382" t="s">
        <v>13</v>
      </c>
      <c r="P382">
        <v>0.52</v>
      </c>
      <c r="Q382" t="s">
        <v>29</v>
      </c>
      <c r="R382" t="s">
        <v>563</v>
      </c>
      <c r="S382" t="s">
        <v>71</v>
      </c>
      <c r="T382" t="s">
        <v>549</v>
      </c>
      <c r="U382">
        <v>5</v>
      </c>
      <c r="V382">
        <v>2</v>
      </c>
      <c r="X382">
        <v>1</v>
      </c>
      <c r="Y382">
        <v>2</v>
      </c>
      <c r="Z382" t="s">
        <v>59</v>
      </c>
      <c r="AA382" s="1">
        <v>45568</v>
      </c>
    </row>
    <row r="383" spans="1:27" x14ac:dyDescent="0.35">
      <c r="A383" t="s">
        <v>564</v>
      </c>
      <c r="B383" t="s">
        <v>55</v>
      </c>
      <c r="C383" s="1">
        <v>36390</v>
      </c>
      <c r="D383" s="1">
        <v>44199</v>
      </c>
      <c r="E383">
        <v>20</v>
      </c>
      <c r="F383" t="s">
        <v>556</v>
      </c>
      <c r="G383">
        <v>5</v>
      </c>
      <c r="H383" t="s">
        <v>44</v>
      </c>
      <c r="I383" s="1">
        <v>41401</v>
      </c>
      <c r="J383">
        <v>4</v>
      </c>
      <c r="K383" t="s">
        <v>36</v>
      </c>
      <c r="L383" t="s">
        <v>11</v>
      </c>
      <c r="M383" s="3">
        <v>0</v>
      </c>
      <c r="N383" t="s">
        <v>28</v>
      </c>
      <c r="O383" t="s">
        <v>13</v>
      </c>
      <c r="P383">
        <v>0</v>
      </c>
      <c r="Q383" t="s">
        <v>29</v>
      </c>
      <c r="R383" t="s">
        <v>561</v>
      </c>
      <c r="S383" t="s">
        <v>44</v>
      </c>
      <c r="U383" t="s">
        <v>442</v>
      </c>
      <c r="V383" t="s">
        <v>442</v>
      </c>
      <c r="X383">
        <v>428</v>
      </c>
      <c r="Y383">
        <v>1</v>
      </c>
      <c r="Z383" t="s">
        <v>33</v>
      </c>
      <c r="AA383" s="1">
        <v>45569</v>
      </c>
    </row>
    <row r="384" spans="1:27" x14ac:dyDescent="0.35">
      <c r="A384" t="s">
        <v>565</v>
      </c>
      <c r="B384" t="s">
        <v>55</v>
      </c>
      <c r="C384" s="1">
        <v>36508</v>
      </c>
      <c r="D384" s="1">
        <v>44200</v>
      </c>
      <c r="E384">
        <v>20</v>
      </c>
      <c r="F384" t="s">
        <v>556</v>
      </c>
      <c r="G384">
        <v>3</v>
      </c>
      <c r="H384" t="s">
        <v>26</v>
      </c>
      <c r="I384" s="1">
        <v>39617</v>
      </c>
      <c r="J384">
        <v>4</v>
      </c>
      <c r="K384" t="s">
        <v>36</v>
      </c>
      <c r="L384" t="s">
        <v>11</v>
      </c>
      <c r="M384" s="3">
        <v>0.3</v>
      </c>
      <c r="N384" t="s">
        <v>28</v>
      </c>
      <c r="O384" t="s">
        <v>13</v>
      </c>
      <c r="P384">
        <v>0.27</v>
      </c>
      <c r="Q384" t="s">
        <v>29</v>
      </c>
      <c r="R384" t="s">
        <v>566</v>
      </c>
      <c r="S384" t="s">
        <v>31</v>
      </c>
      <c r="T384" t="s">
        <v>513</v>
      </c>
      <c r="U384">
        <v>7</v>
      </c>
      <c r="V384">
        <v>3</v>
      </c>
      <c r="X384">
        <v>31</v>
      </c>
      <c r="Y384">
        <v>2</v>
      </c>
      <c r="Z384" t="s">
        <v>59</v>
      </c>
      <c r="AA384" s="1">
        <v>45570</v>
      </c>
    </row>
    <row r="385" spans="1:27" x14ac:dyDescent="0.35">
      <c r="A385" t="s">
        <v>555</v>
      </c>
      <c r="B385" t="s">
        <v>24</v>
      </c>
      <c r="C385" s="1">
        <v>36575</v>
      </c>
      <c r="D385" s="1">
        <v>44201</v>
      </c>
      <c r="E385">
        <v>20</v>
      </c>
      <c r="F385" t="s">
        <v>556</v>
      </c>
      <c r="G385">
        <v>4</v>
      </c>
      <c r="H385" t="s">
        <v>35</v>
      </c>
      <c r="I385" s="1"/>
      <c r="J385">
        <v>1</v>
      </c>
      <c r="K385" t="s">
        <v>42</v>
      </c>
      <c r="L385" t="s">
        <v>11</v>
      </c>
      <c r="M385" s="3">
        <v>0.53</v>
      </c>
      <c r="N385" t="s">
        <v>28</v>
      </c>
      <c r="O385" t="s">
        <v>13</v>
      </c>
      <c r="P385">
        <v>0.32</v>
      </c>
      <c r="Q385" t="s">
        <v>29</v>
      </c>
      <c r="R385" t="s">
        <v>567</v>
      </c>
      <c r="S385" t="s">
        <v>38</v>
      </c>
      <c r="T385" t="s">
        <v>568</v>
      </c>
      <c r="U385">
        <v>10</v>
      </c>
      <c r="V385">
        <v>4</v>
      </c>
      <c r="X385">
        <v>349</v>
      </c>
      <c r="Y385">
        <v>1</v>
      </c>
      <c r="Z385" t="s">
        <v>33</v>
      </c>
      <c r="AA385" s="1">
        <v>45571</v>
      </c>
    </row>
    <row r="386" spans="1:27" x14ac:dyDescent="0.35">
      <c r="A386" t="s">
        <v>558</v>
      </c>
      <c r="B386" t="s">
        <v>24</v>
      </c>
      <c r="C386" s="1">
        <v>37022</v>
      </c>
      <c r="D386" s="1">
        <v>44202</v>
      </c>
      <c r="E386">
        <v>20</v>
      </c>
      <c r="F386" t="s">
        <v>556</v>
      </c>
      <c r="G386">
        <v>5</v>
      </c>
      <c r="H386" t="s">
        <v>44</v>
      </c>
      <c r="I386" s="1">
        <v>41839</v>
      </c>
      <c r="J386">
        <v>2</v>
      </c>
      <c r="K386" t="s">
        <v>48</v>
      </c>
      <c r="L386" t="s">
        <v>11</v>
      </c>
      <c r="M386" s="3">
        <v>0</v>
      </c>
      <c r="N386" t="s">
        <v>28</v>
      </c>
      <c r="O386" t="s">
        <v>13</v>
      </c>
      <c r="P386">
        <v>0</v>
      </c>
      <c r="Q386" t="s">
        <v>29</v>
      </c>
      <c r="R386" t="s">
        <v>569</v>
      </c>
      <c r="S386" t="s">
        <v>44</v>
      </c>
      <c r="U386" t="s">
        <v>442</v>
      </c>
      <c r="V386" t="s">
        <v>442</v>
      </c>
      <c r="X386">
        <v>493</v>
      </c>
      <c r="Y386">
        <v>1</v>
      </c>
      <c r="Z386" t="s">
        <v>33</v>
      </c>
      <c r="AA386" s="1">
        <v>45572</v>
      </c>
    </row>
    <row r="387" spans="1:27" x14ac:dyDescent="0.35">
      <c r="A387" t="s">
        <v>560</v>
      </c>
      <c r="B387" t="s">
        <v>47</v>
      </c>
      <c r="C387" s="1">
        <v>36344</v>
      </c>
      <c r="D387" s="1">
        <v>44203</v>
      </c>
      <c r="E387">
        <v>20</v>
      </c>
      <c r="F387" t="s">
        <v>556</v>
      </c>
      <c r="G387">
        <v>2</v>
      </c>
      <c r="H387" t="s">
        <v>41</v>
      </c>
      <c r="I387" s="1">
        <v>41965</v>
      </c>
      <c r="J387">
        <v>1</v>
      </c>
      <c r="K387" t="s">
        <v>42</v>
      </c>
      <c r="L387" t="s">
        <v>11</v>
      </c>
      <c r="M387" s="3">
        <v>0</v>
      </c>
      <c r="N387" t="s">
        <v>28</v>
      </c>
      <c r="O387" t="s">
        <v>13</v>
      </c>
      <c r="P387">
        <v>0</v>
      </c>
      <c r="Q387" t="s">
        <v>29</v>
      </c>
      <c r="R387" t="s">
        <v>559</v>
      </c>
      <c r="S387" t="s">
        <v>44</v>
      </c>
      <c r="U387" t="s">
        <v>442</v>
      </c>
      <c r="V387" t="s">
        <v>442</v>
      </c>
      <c r="X387">
        <v>0</v>
      </c>
      <c r="Y387">
        <v>3</v>
      </c>
      <c r="Z387" t="s">
        <v>45</v>
      </c>
      <c r="AA387" s="1">
        <v>45573</v>
      </c>
    </row>
    <row r="388" spans="1:27" x14ac:dyDescent="0.35">
      <c r="A388" t="s">
        <v>562</v>
      </c>
      <c r="B388" t="s">
        <v>47</v>
      </c>
      <c r="C388" s="1">
        <v>36389</v>
      </c>
      <c r="D388" s="1">
        <v>44204</v>
      </c>
      <c r="E388">
        <v>20</v>
      </c>
      <c r="F388" t="s">
        <v>556</v>
      </c>
      <c r="G388">
        <v>3</v>
      </c>
      <c r="H388" t="s">
        <v>26</v>
      </c>
      <c r="I388" s="1"/>
      <c r="J388">
        <v>4</v>
      </c>
      <c r="K388" t="s">
        <v>36</v>
      </c>
      <c r="L388" t="s">
        <v>11</v>
      </c>
      <c r="M388" s="3">
        <v>0.25</v>
      </c>
      <c r="N388" t="s">
        <v>28</v>
      </c>
      <c r="O388" t="s">
        <v>13</v>
      </c>
      <c r="P388">
        <v>0.55000000000000004</v>
      </c>
      <c r="Q388" t="s">
        <v>29</v>
      </c>
      <c r="R388" t="s">
        <v>570</v>
      </c>
      <c r="S388" t="s">
        <v>31</v>
      </c>
      <c r="T388" t="s">
        <v>513</v>
      </c>
      <c r="U388">
        <v>7</v>
      </c>
      <c r="V388">
        <v>3</v>
      </c>
      <c r="X388">
        <v>42</v>
      </c>
      <c r="Y388">
        <v>2</v>
      </c>
      <c r="Z388" t="s">
        <v>59</v>
      </c>
      <c r="AA388" s="1">
        <v>45574</v>
      </c>
    </row>
    <row r="389" spans="1:27" x14ac:dyDescent="0.35">
      <c r="A389" t="s">
        <v>564</v>
      </c>
      <c r="B389" t="s">
        <v>55</v>
      </c>
      <c r="C389" s="1">
        <v>36485</v>
      </c>
      <c r="D389" s="1">
        <v>44205</v>
      </c>
      <c r="E389">
        <v>20</v>
      </c>
      <c r="F389" t="s">
        <v>556</v>
      </c>
      <c r="G389">
        <v>5</v>
      </c>
      <c r="H389" t="s">
        <v>44</v>
      </c>
      <c r="I389" s="1"/>
      <c r="J389">
        <v>1</v>
      </c>
      <c r="K389" t="s">
        <v>42</v>
      </c>
      <c r="L389" t="s">
        <v>11</v>
      </c>
      <c r="M389" s="3">
        <v>0</v>
      </c>
      <c r="N389" t="s">
        <v>28</v>
      </c>
      <c r="O389" t="s">
        <v>13</v>
      </c>
      <c r="P389">
        <v>0</v>
      </c>
      <c r="Q389" t="s">
        <v>29</v>
      </c>
      <c r="R389" t="s">
        <v>559</v>
      </c>
      <c r="S389" t="s">
        <v>44</v>
      </c>
      <c r="U389" t="s">
        <v>442</v>
      </c>
      <c r="V389" t="s">
        <v>442</v>
      </c>
      <c r="X389">
        <v>234</v>
      </c>
      <c r="Y389">
        <v>1</v>
      </c>
      <c r="Z389" t="s">
        <v>33</v>
      </c>
      <c r="AA389" s="1">
        <v>45575</v>
      </c>
    </row>
    <row r="390" spans="1:27" x14ac:dyDescent="0.35">
      <c r="A390" t="s">
        <v>565</v>
      </c>
      <c r="B390" t="s">
        <v>55</v>
      </c>
      <c r="C390" s="1">
        <v>36521</v>
      </c>
      <c r="D390" s="1">
        <v>44206</v>
      </c>
      <c r="E390">
        <v>20</v>
      </c>
      <c r="F390" t="s">
        <v>556</v>
      </c>
      <c r="G390">
        <v>1</v>
      </c>
      <c r="H390" t="s">
        <v>69</v>
      </c>
      <c r="I390" s="1"/>
      <c r="J390">
        <v>5</v>
      </c>
      <c r="K390" t="s">
        <v>60</v>
      </c>
      <c r="L390" t="s">
        <v>11</v>
      </c>
      <c r="M390" s="3">
        <v>0.19</v>
      </c>
      <c r="N390" t="s">
        <v>28</v>
      </c>
      <c r="O390" t="s">
        <v>13</v>
      </c>
      <c r="P390">
        <v>0.62</v>
      </c>
      <c r="Q390" t="s">
        <v>29</v>
      </c>
      <c r="R390" t="s">
        <v>571</v>
      </c>
      <c r="S390" t="s">
        <v>71</v>
      </c>
      <c r="T390" t="s">
        <v>537</v>
      </c>
      <c r="U390">
        <v>5</v>
      </c>
      <c r="V390">
        <v>2</v>
      </c>
      <c r="X390">
        <v>6</v>
      </c>
      <c r="Y390">
        <v>1</v>
      </c>
      <c r="Z390" t="s">
        <v>33</v>
      </c>
      <c r="AA390" s="1">
        <v>45576</v>
      </c>
    </row>
    <row r="391" spans="1:27" x14ac:dyDescent="0.35">
      <c r="A391" t="s">
        <v>555</v>
      </c>
      <c r="B391" t="s">
        <v>24</v>
      </c>
      <c r="C391" s="1">
        <v>36945</v>
      </c>
      <c r="D391" s="1">
        <v>44207</v>
      </c>
      <c r="E391">
        <v>20</v>
      </c>
      <c r="F391" t="s">
        <v>556</v>
      </c>
      <c r="G391">
        <v>3</v>
      </c>
      <c r="H391" t="s">
        <v>26</v>
      </c>
      <c r="I391" s="1"/>
      <c r="J391">
        <v>2</v>
      </c>
      <c r="K391" t="s">
        <v>48</v>
      </c>
      <c r="L391" t="s">
        <v>11</v>
      </c>
      <c r="M391" s="3">
        <v>0.33</v>
      </c>
      <c r="N391" t="s">
        <v>28</v>
      </c>
      <c r="O391" t="s">
        <v>13</v>
      </c>
      <c r="P391">
        <v>0.48</v>
      </c>
      <c r="Q391" t="s">
        <v>29</v>
      </c>
      <c r="R391" t="s">
        <v>572</v>
      </c>
      <c r="S391" t="s">
        <v>31</v>
      </c>
      <c r="T391" t="s">
        <v>573</v>
      </c>
      <c r="U391">
        <v>6</v>
      </c>
      <c r="V391">
        <v>2</v>
      </c>
      <c r="X391">
        <v>35</v>
      </c>
      <c r="Y391">
        <v>1</v>
      </c>
      <c r="Z391" t="s">
        <v>33</v>
      </c>
      <c r="AA391" s="1">
        <v>45577</v>
      </c>
    </row>
    <row r="392" spans="1:27" x14ac:dyDescent="0.35">
      <c r="A392" t="s">
        <v>558</v>
      </c>
      <c r="B392" t="s">
        <v>24</v>
      </c>
      <c r="C392" s="1">
        <v>36299</v>
      </c>
      <c r="D392" s="1">
        <v>44208</v>
      </c>
      <c r="E392">
        <v>20</v>
      </c>
      <c r="F392" t="s">
        <v>556</v>
      </c>
      <c r="G392">
        <v>1</v>
      </c>
      <c r="H392" t="s">
        <v>69</v>
      </c>
      <c r="I392" s="1">
        <v>39158</v>
      </c>
      <c r="J392">
        <v>2</v>
      </c>
      <c r="K392" t="s">
        <v>48</v>
      </c>
      <c r="L392" t="s">
        <v>11</v>
      </c>
      <c r="M392" s="3">
        <v>0.08</v>
      </c>
      <c r="N392" t="s">
        <v>28</v>
      </c>
      <c r="O392" t="s">
        <v>13</v>
      </c>
      <c r="P392">
        <v>0.44</v>
      </c>
      <c r="Q392" t="s">
        <v>29</v>
      </c>
      <c r="R392" t="s">
        <v>574</v>
      </c>
      <c r="S392" t="s">
        <v>71</v>
      </c>
      <c r="T392" t="s">
        <v>544</v>
      </c>
      <c r="U392">
        <v>4</v>
      </c>
      <c r="V392">
        <v>1</v>
      </c>
      <c r="X392">
        <v>3</v>
      </c>
      <c r="Y392">
        <v>1</v>
      </c>
      <c r="Z392" t="s">
        <v>33</v>
      </c>
      <c r="AA392" s="1">
        <v>45578</v>
      </c>
    </row>
    <row r="393" spans="1:27" x14ac:dyDescent="0.35">
      <c r="A393" t="s">
        <v>560</v>
      </c>
      <c r="B393" t="s">
        <v>47</v>
      </c>
      <c r="C393" s="1">
        <v>36673</v>
      </c>
      <c r="D393" s="1">
        <v>44209</v>
      </c>
      <c r="E393">
        <v>20</v>
      </c>
      <c r="F393" t="s">
        <v>556</v>
      </c>
      <c r="G393">
        <v>2</v>
      </c>
      <c r="H393" t="s">
        <v>41</v>
      </c>
      <c r="I393" s="1">
        <v>39337</v>
      </c>
      <c r="J393">
        <v>4</v>
      </c>
      <c r="K393" t="s">
        <v>36</v>
      </c>
      <c r="L393" t="s">
        <v>11</v>
      </c>
      <c r="M393" s="3">
        <v>0</v>
      </c>
      <c r="N393" t="s">
        <v>28</v>
      </c>
      <c r="O393" t="s">
        <v>13</v>
      </c>
      <c r="P393">
        <v>0</v>
      </c>
      <c r="Q393" t="s">
        <v>29</v>
      </c>
      <c r="R393" t="s">
        <v>561</v>
      </c>
      <c r="S393" t="s">
        <v>44</v>
      </c>
      <c r="U393" t="s">
        <v>442</v>
      </c>
      <c r="V393" t="s">
        <v>442</v>
      </c>
      <c r="X393">
        <v>0</v>
      </c>
      <c r="Y393">
        <v>2</v>
      </c>
      <c r="Z393" t="s">
        <v>59</v>
      </c>
      <c r="AA393" s="1">
        <v>45579</v>
      </c>
    </row>
    <row r="394" spans="1:27" x14ac:dyDescent="0.35">
      <c r="A394" t="s">
        <v>562</v>
      </c>
      <c r="B394" t="s">
        <v>47</v>
      </c>
      <c r="C394" s="1">
        <v>37087</v>
      </c>
      <c r="D394" s="1">
        <v>44210</v>
      </c>
      <c r="E394">
        <v>20</v>
      </c>
      <c r="F394" t="s">
        <v>556</v>
      </c>
      <c r="G394">
        <v>3</v>
      </c>
      <c r="H394" t="s">
        <v>26</v>
      </c>
      <c r="I394" s="1">
        <v>42514</v>
      </c>
      <c r="J394">
        <v>2</v>
      </c>
      <c r="K394" t="s">
        <v>48</v>
      </c>
      <c r="L394" t="s">
        <v>11</v>
      </c>
      <c r="M394" s="3">
        <v>0.35</v>
      </c>
      <c r="N394" t="s">
        <v>28</v>
      </c>
      <c r="O394" t="s">
        <v>13</v>
      </c>
      <c r="P394">
        <v>0.33</v>
      </c>
      <c r="Q394" t="s">
        <v>29</v>
      </c>
      <c r="R394" t="s">
        <v>575</v>
      </c>
      <c r="S394" t="s">
        <v>31</v>
      </c>
      <c r="T394" t="s">
        <v>573</v>
      </c>
      <c r="U394">
        <v>6</v>
      </c>
      <c r="V394">
        <v>2</v>
      </c>
      <c r="X394">
        <v>18</v>
      </c>
      <c r="Y394">
        <v>3</v>
      </c>
      <c r="Z394" t="s">
        <v>45</v>
      </c>
      <c r="AA394" s="1">
        <v>45580</v>
      </c>
    </row>
    <row r="395" spans="1:27" x14ac:dyDescent="0.35">
      <c r="A395" t="s">
        <v>564</v>
      </c>
      <c r="B395" t="s">
        <v>55</v>
      </c>
      <c r="C395" s="1">
        <v>36150</v>
      </c>
      <c r="D395" s="1">
        <v>44211</v>
      </c>
      <c r="E395">
        <v>20</v>
      </c>
      <c r="F395" t="s">
        <v>556</v>
      </c>
      <c r="G395">
        <v>2</v>
      </c>
      <c r="H395" t="s">
        <v>41</v>
      </c>
      <c r="I395" s="1">
        <v>42603</v>
      </c>
      <c r="J395">
        <v>2</v>
      </c>
      <c r="K395" t="s">
        <v>48</v>
      </c>
      <c r="L395" t="s">
        <v>11</v>
      </c>
      <c r="M395" s="3">
        <v>0</v>
      </c>
      <c r="N395" t="s">
        <v>28</v>
      </c>
      <c r="O395" t="s">
        <v>13</v>
      </c>
      <c r="P395">
        <v>0</v>
      </c>
      <c r="Q395" t="s">
        <v>29</v>
      </c>
      <c r="R395" t="s">
        <v>569</v>
      </c>
      <c r="S395" t="s">
        <v>44</v>
      </c>
      <c r="U395" t="s">
        <v>442</v>
      </c>
      <c r="V395" t="s">
        <v>442</v>
      </c>
      <c r="X395">
        <v>0</v>
      </c>
      <c r="Y395">
        <v>2</v>
      </c>
      <c r="Z395" t="s">
        <v>59</v>
      </c>
      <c r="AA395" s="1">
        <v>45581</v>
      </c>
    </row>
    <row r="396" spans="1:27" x14ac:dyDescent="0.35">
      <c r="A396" t="s">
        <v>576</v>
      </c>
      <c r="B396" t="s">
        <v>24</v>
      </c>
      <c r="C396" s="1">
        <v>36572</v>
      </c>
      <c r="D396" s="1">
        <v>44212</v>
      </c>
      <c r="E396">
        <v>6</v>
      </c>
      <c r="F396" t="s">
        <v>577</v>
      </c>
      <c r="G396">
        <v>2</v>
      </c>
      <c r="H396" t="s">
        <v>41</v>
      </c>
      <c r="I396" s="1"/>
      <c r="J396">
        <v>5</v>
      </c>
      <c r="K396" t="s">
        <v>60</v>
      </c>
      <c r="L396" t="s">
        <v>11</v>
      </c>
      <c r="M396" s="3">
        <v>0</v>
      </c>
      <c r="N396" t="s">
        <v>28</v>
      </c>
      <c r="O396" t="s">
        <v>13</v>
      </c>
      <c r="P396">
        <v>0</v>
      </c>
      <c r="Q396" t="s">
        <v>29</v>
      </c>
      <c r="R396" t="s">
        <v>578</v>
      </c>
      <c r="S396" t="s">
        <v>44</v>
      </c>
      <c r="U396" t="s">
        <v>442</v>
      </c>
      <c r="V396" t="s">
        <v>442</v>
      </c>
      <c r="X396">
        <v>0</v>
      </c>
      <c r="Y396">
        <v>1</v>
      </c>
      <c r="Z396" t="s">
        <v>33</v>
      </c>
      <c r="AA396" s="1">
        <v>45582</v>
      </c>
    </row>
    <row r="397" spans="1:27" x14ac:dyDescent="0.35">
      <c r="A397" t="s">
        <v>579</v>
      </c>
      <c r="B397" t="s">
        <v>24</v>
      </c>
      <c r="C397" s="1">
        <v>37050</v>
      </c>
      <c r="D397" s="1">
        <v>44213</v>
      </c>
      <c r="E397">
        <v>6</v>
      </c>
      <c r="F397" t="s">
        <v>577</v>
      </c>
      <c r="G397">
        <v>4</v>
      </c>
      <c r="H397" t="s">
        <v>35</v>
      </c>
      <c r="I397" s="1">
        <v>42834</v>
      </c>
      <c r="J397">
        <v>2</v>
      </c>
      <c r="K397" t="s">
        <v>48</v>
      </c>
      <c r="L397" t="s">
        <v>11</v>
      </c>
      <c r="M397" s="3">
        <v>0.52</v>
      </c>
      <c r="N397" t="s">
        <v>28</v>
      </c>
      <c r="O397" t="s">
        <v>13</v>
      </c>
      <c r="P397">
        <v>0.25</v>
      </c>
      <c r="Q397" t="s">
        <v>29</v>
      </c>
      <c r="R397" t="s">
        <v>580</v>
      </c>
      <c r="S397" t="s">
        <v>38</v>
      </c>
      <c r="T397" t="s">
        <v>581</v>
      </c>
      <c r="U397">
        <v>10</v>
      </c>
      <c r="V397">
        <v>4</v>
      </c>
      <c r="X397">
        <v>578</v>
      </c>
      <c r="Y397">
        <v>3</v>
      </c>
      <c r="Z397" t="s">
        <v>45</v>
      </c>
      <c r="AA397" s="1">
        <v>45583</v>
      </c>
    </row>
    <row r="398" spans="1:27" x14ac:dyDescent="0.35">
      <c r="A398" t="s">
        <v>582</v>
      </c>
      <c r="B398" t="s">
        <v>47</v>
      </c>
      <c r="C398" s="1">
        <v>36860</v>
      </c>
      <c r="D398" s="1">
        <v>44214</v>
      </c>
      <c r="E398">
        <v>6</v>
      </c>
      <c r="F398" t="s">
        <v>577</v>
      </c>
      <c r="G398">
        <v>4</v>
      </c>
      <c r="H398" t="s">
        <v>35</v>
      </c>
      <c r="I398" s="1">
        <v>43092</v>
      </c>
      <c r="J398">
        <v>2</v>
      </c>
      <c r="K398" t="s">
        <v>48</v>
      </c>
      <c r="L398" t="s">
        <v>11</v>
      </c>
      <c r="M398" s="3">
        <v>0.43</v>
      </c>
      <c r="N398" t="s">
        <v>28</v>
      </c>
      <c r="O398" t="s">
        <v>13</v>
      </c>
      <c r="P398">
        <v>0.65</v>
      </c>
      <c r="Q398" t="s">
        <v>29</v>
      </c>
      <c r="R398" t="s">
        <v>583</v>
      </c>
      <c r="S398" t="s">
        <v>38</v>
      </c>
      <c r="T398" t="s">
        <v>581</v>
      </c>
      <c r="U398">
        <v>10</v>
      </c>
      <c r="V398">
        <v>4</v>
      </c>
      <c r="X398">
        <v>556</v>
      </c>
      <c r="Y398">
        <v>1</v>
      </c>
      <c r="Z398" t="s">
        <v>33</v>
      </c>
      <c r="AA398" s="1">
        <v>45584</v>
      </c>
    </row>
    <row r="399" spans="1:27" x14ac:dyDescent="0.35">
      <c r="A399" t="s">
        <v>584</v>
      </c>
      <c r="B399" t="s">
        <v>47</v>
      </c>
      <c r="C399" s="1">
        <v>36481</v>
      </c>
      <c r="D399" s="1">
        <v>44215</v>
      </c>
      <c r="E399">
        <v>6</v>
      </c>
      <c r="F399" t="s">
        <v>577</v>
      </c>
      <c r="G399">
        <v>1</v>
      </c>
      <c r="H399" t="s">
        <v>69</v>
      </c>
      <c r="I399" s="1">
        <v>40939</v>
      </c>
      <c r="J399">
        <v>1</v>
      </c>
      <c r="K399" t="s">
        <v>42</v>
      </c>
      <c r="L399" t="s">
        <v>11</v>
      </c>
      <c r="M399" s="3">
        <v>0.11</v>
      </c>
      <c r="N399" t="s">
        <v>28</v>
      </c>
      <c r="O399" t="s">
        <v>13</v>
      </c>
      <c r="P399">
        <v>0.53</v>
      </c>
      <c r="Q399" t="s">
        <v>29</v>
      </c>
      <c r="R399" t="s">
        <v>585</v>
      </c>
      <c r="S399" t="s">
        <v>71</v>
      </c>
      <c r="T399" t="s">
        <v>544</v>
      </c>
      <c r="U399">
        <v>5</v>
      </c>
      <c r="V399">
        <v>2</v>
      </c>
      <c r="X399">
        <v>3</v>
      </c>
      <c r="Y399">
        <v>1</v>
      </c>
      <c r="Z399" t="s">
        <v>33</v>
      </c>
      <c r="AA399" s="1">
        <v>45585</v>
      </c>
    </row>
    <row r="400" spans="1:27" x14ac:dyDescent="0.35">
      <c r="A400" t="s">
        <v>586</v>
      </c>
      <c r="B400" t="s">
        <v>55</v>
      </c>
      <c r="C400" s="1">
        <v>36762</v>
      </c>
      <c r="D400" s="1">
        <v>44216</v>
      </c>
      <c r="E400">
        <v>6</v>
      </c>
      <c r="F400" t="s">
        <v>577</v>
      </c>
      <c r="G400">
        <v>4</v>
      </c>
      <c r="H400" t="s">
        <v>35</v>
      </c>
      <c r="I400" s="1"/>
      <c r="J400">
        <v>1</v>
      </c>
      <c r="K400" t="s">
        <v>42</v>
      </c>
      <c r="L400" t="s">
        <v>11</v>
      </c>
      <c r="M400" s="3">
        <v>0.5</v>
      </c>
      <c r="N400" t="s">
        <v>28</v>
      </c>
      <c r="O400" t="s">
        <v>13</v>
      </c>
      <c r="P400">
        <v>0.56000000000000005</v>
      </c>
      <c r="Q400" t="s">
        <v>29</v>
      </c>
      <c r="R400" t="s">
        <v>587</v>
      </c>
      <c r="S400" t="s">
        <v>38</v>
      </c>
      <c r="T400" t="s">
        <v>581</v>
      </c>
      <c r="U400">
        <v>10</v>
      </c>
      <c r="V400">
        <v>4</v>
      </c>
      <c r="X400">
        <v>204</v>
      </c>
      <c r="Y400">
        <v>3</v>
      </c>
      <c r="Z400" t="s">
        <v>45</v>
      </c>
      <c r="AA400" s="1">
        <v>45586</v>
      </c>
    </row>
    <row r="401" spans="1:27" x14ac:dyDescent="0.35">
      <c r="A401" t="s">
        <v>588</v>
      </c>
      <c r="B401" t="s">
        <v>55</v>
      </c>
      <c r="C401" s="1">
        <v>36578</v>
      </c>
      <c r="D401" s="1">
        <v>44217</v>
      </c>
      <c r="E401">
        <v>6</v>
      </c>
      <c r="F401" t="s">
        <v>577</v>
      </c>
      <c r="G401">
        <v>4</v>
      </c>
      <c r="H401" t="s">
        <v>35</v>
      </c>
      <c r="I401" s="1">
        <v>39157</v>
      </c>
      <c r="J401">
        <v>1</v>
      </c>
      <c r="K401" t="s">
        <v>42</v>
      </c>
      <c r="L401" t="s">
        <v>11</v>
      </c>
      <c r="M401" s="3">
        <v>0.42</v>
      </c>
      <c r="N401" t="s">
        <v>28</v>
      </c>
      <c r="O401" t="s">
        <v>13</v>
      </c>
      <c r="P401">
        <v>0.4</v>
      </c>
      <c r="Q401" t="s">
        <v>29</v>
      </c>
      <c r="R401" t="s">
        <v>589</v>
      </c>
      <c r="S401" t="s">
        <v>38</v>
      </c>
      <c r="T401" t="s">
        <v>581</v>
      </c>
      <c r="U401">
        <v>10</v>
      </c>
      <c r="V401">
        <v>4</v>
      </c>
      <c r="X401">
        <v>588</v>
      </c>
      <c r="Y401">
        <v>3</v>
      </c>
      <c r="Z401" t="s">
        <v>45</v>
      </c>
      <c r="AA401" s="1">
        <v>45587</v>
      </c>
    </row>
    <row r="402" spans="1:27" x14ac:dyDescent="0.35">
      <c r="A402" t="s">
        <v>576</v>
      </c>
      <c r="B402" t="s">
        <v>24</v>
      </c>
      <c r="C402" s="1">
        <v>36986</v>
      </c>
      <c r="D402" s="1">
        <v>44218</v>
      </c>
      <c r="E402">
        <v>6</v>
      </c>
      <c r="F402" t="s">
        <v>577</v>
      </c>
      <c r="G402">
        <v>4</v>
      </c>
      <c r="H402" t="s">
        <v>35</v>
      </c>
      <c r="I402" s="1">
        <v>41605</v>
      </c>
      <c r="J402">
        <v>5</v>
      </c>
      <c r="K402" t="s">
        <v>60</v>
      </c>
      <c r="L402" t="s">
        <v>11</v>
      </c>
      <c r="M402" s="3">
        <v>0.47</v>
      </c>
      <c r="N402" t="s">
        <v>28</v>
      </c>
      <c r="O402" t="s">
        <v>13</v>
      </c>
      <c r="P402">
        <v>0.32</v>
      </c>
      <c r="Q402" t="s">
        <v>29</v>
      </c>
      <c r="R402" t="s">
        <v>590</v>
      </c>
      <c r="S402" t="s">
        <v>38</v>
      </c>
      <c r="T402" t="s">
        <v>591</v>
      </c>
      <c r="U402">
        <v>7</v>
      </c>
      <c r="V402">
        <v>3</v>
      </c>
      <c r="X402">
        <v>585</v>
      </c>
      <c r="Y402">
        <v>1</v>
      </c>
      <c r="Z402" t="s">
        <v>33</v>
      </c>
      <c r="AA402" s="1">
        <v>45588</v>
      </c>
    </row>
    <row r="403" spans="1:27" x14ac:dyDescent="0.35">
      <c r="A403" t="s">
        <v>579</v>
      </c>
      <c r="B403" t="s">
        <v>24</v>
      </c>
      <c r="C403" s="1">
        <v>36722</v>
      </c>
      <c r="D403" s="1">
        <v>44219</v>
      </c>
      <c r="E403">
        <v>6</v>
      </c>
      <c r="F403" t="s">
        <v>577</v>
      </c>
      <c r="G403">
        <v>4</v>
      </c>
      <c r="H403" t="s">
        <v>35</v>
      </c>
      <c r="I403" s="1">
        <v>41694</v>
      </c>
      <c r="J403">
        <v>2</v>
      </c>
      <c r="K403" t="s">
        <v>48</v>
      </c>
      <c r="L403" t="s">
        <v>11</v>
      </c>
      <c r="M403" s="3">
        <v>0.41</v>
      </c>
      <c r="N403" t="s">
        <v>28</v>
      </c>
      <c r="O403" t="s">
        <v>13</v>
      </c>
      <c r="P403">
        <v>0.34</v>
      </c>
      <c r="Q403" t="s">
        <v>29</v>
      </c>
      <c r="R403" t="s">
        <v>592</v>
      </c>
      <c r="S403" t="s">
        <v>38</v>
      </c>
      <c r="T403" t="s">
        <v>581</v>
      </c>
      <c r="U403">
        <v>10</v>
      </c>
      <c r="V403">
        <v>4</v>
      </c>
      <c r="X403">
        <v>391</v>
      </c>
      <c r="Y403">
        <v>2</v>
      </c>
      <c r="Z403" t="s">
        <v>59</v>
      </c>
      <c r="AA403" s="1">
        <v>45589</v>
      </c>
    </row>
    <row r="404" spans="1:27" x14ac:dyDescent="0.35">
      <c r="A404" t="s">
        <v>582</v>
      </c>
      <c r="B404" t="s">
        <v>47</v>
      </c>
      <c r="C404" s="1">
        <v>36989</v>
      </c>
      <c r="D404" s="1">
        <v>44220</v>
      </c>
      <c r="E404">
        <v>6</v>
      </c>
      <c r="F404" t="s">
        <v>577</v>
      </c>
      <c r="G404">
        <v>2</v>
      </c>
      <c r="H404" t="s">
        <v>41</v>
      </c>
      <c r="I404" s="1"/>
      <c r="J404">
        <v>4</v>
      </c>
      <c r="K404" t="s">
        <v>36</v>
      </c>
      <c r="L404" t="s">
        <v>11</v>
      </c>
      <c r="M404" s="3">
        <v>0</v>
      </c>
      <c r="N404" t="s">
        <v>28</v>
      </c>
      <c r="O404" t="s">
        <v>13</v>
      </c>
      <c r="P404">
        <v>0</v>
      </c>
      <c r="Q404" t="s">
        <v>29</v>
      </c>
      <c r="R404" t="s">
        <v>593</v>
      </c>
      <c r="S404" t="s">
        <v>44</v>
      </c>
      <c r="U404" t="s">
        <v>442</v>
      </c>
      <c r="V404" t="s">
        <v>442</v>
      </c>
      <c r="X404">
        <v>0</v>
      </c>
      <c r="Y404">
        <v>1</v>
      </c>
      <c r="Z404" t="s">
        <v>33</v>
      </c>
      <c r="AA404" s="1">
        <v>45590</v>
      </c>
    </row>
    <row r="405" spans="1:27" x14ac:dyDescent="0.35">
      <c r="A405" t="s">
        <v>584</v>
      </c>
      <c r="B405" t="s">
        <v>47</v>
      </c>
      <c r="C405" s="1">
        <v>36275</v>
      </c>
      <c r="D405" s="1">
        <v>44221</v>
      </c>
      <c r="E405">
        <v>6</v>
      </c>
      <c r="F405" t="s">
        <v>577</v>
      </c>
      <c r="G405">
        <v>4</v>
      </c>
      <c r="H405" t="s">
        <v>35</v>
      </c>
      <c r="I405" s="1"/>
      <c r="J405">
        <v>4</v>
      </c>
      <c r="K405" t="s">
        <v>36</v>
      </c>
      <c r="L405" t="s">
        <v>11</v>
      </c>
      <c r="M405" s="3">
        <v>0.46</v>
      </c>
      <c r="N405" t="s">
        <v>28</v>
      </c>
      <c r="O405" t="s">
        <v>13</v>
      </c>
      <c r="P405">
        <v>0.37</v>
      </c>
      <c r="Q405" t="s">
        <v>29</v>
      </c>
      <c r="R405" t="s">
        <v>594</v>
      </c>
      <c r="S405" t="s">
        <v>38</v>
      </c>
      <c r="T405" t="s">
        <v>581</v>
      </c>
      <c r="U405">
        <v>10</v>
      </c>
      <c r="V405">
        <v>4</v>
      </c>
      <c r="X405">
        <v>305</v>
      </c>
      <c r="Y405">
        <v>2</v>
      </c>
      <c r="Z405" t="s">
        <v>59</v>
      </c>
      <c r="AA405" s="1">
        <v>45591</v>
      </c>
    </row>
    <row r="406" spans="1:27" x14ac:dyDescent="0.35">
      <c r="A406" t="s">
        <v>586</v>
      </c>
      <c r="B406" t="s">
        <v>55</v>
      </c>
      <c r="C406" s="1">
        <v>36930</v>
      </c>
      <c r="D406" s="1">
        <v>44222</v>
      </c>
      <c r="E406">
        <v>6</v>
      </c>
      <c r="F406" t="s">
        <v>577</v>
      </c>
      <c r="G406">
        <v>1</v>
      </c>
      <c r="H406" t="s">
        <v>69</v>
      </c>
      <c r="I406" s="1"/>
      <c r="J406">
        <v>1</v>
      </c>
      <c r="K406" t="s">
        <v>42</v>
      </c>
      <c r="L406" t="s">
        <v>11</v>
      </c>
      <c r="M406" s="3">
        <v>0.25</v>
      </c>
      <c r="N406" t="s">
        <v>28</v>
      </c>
      <c r="O406" t="s">
        <v>13</v>
      </c>
      <c r="P406">
        <v>0.45</v>
      </c>
      <c r="Q406" t="s">
        <v>29</v>
      </c>
      <c r="R406" t="s">
        <v>595</v>
      </c>
      <c r="S406" t="s">
        <v>71</v>
      </c>
      <c r="T406" t="s">
        <v>544</v>
      </c>
      <c r="U406">
        <v>5</v>
      </c>
      <c r="V406">
        <v>2</v>
      </c>
      <c r="X406">
        <v>5</v>
      </c>
      <c r="Y406">
        <v>3</v>
      </c>
      <c r="Z406" t="s">
        <v>45</v>
      </c>
      <c r="AA406" s="1">
        <v>45592</v>
      </c>
    </row>
    <row r="407" spans="1:27" x14ac:dyDescent="0.35">
      <c r="A407" t="s">
        <v>588</v>
      </c>
      <c r="B407" t="s">
        <v>55</v>
      </c>
      <c r="C407" s="1">
        <v>36799</v>
      </c>
      <c r="D407" s="1">
        <v>44223</v>
      </c>
      <c r="E407">
        <v>6</v>
      </c>
      <c r="F407" t="s">
        <v>577</v>
      </c>
      <c r="G407">
        <v>3</v>
      </c>
      <c r="H407" t="s">
        <v>26</v>
      </c>
      <c r="I407" s="1"/>
      <c r="J407">
        <v>3</v>
      </c>
      <c r="K407" t="s">
        <v>27</v>
      </c>
      <c r="L407" t="s">
        <v>11</v>
      </c>
      <c r="M407" s="3">
        <v>0.28000000000000003</v>
      </c>
      <c r="N407" t="s">
        <v>28</v>
      </c>
      <c r="O407" t="s">
        <v>13</v>
      </c>
      <c r="P407">
        <v>0.64</v>
      </c>
      <c r="Q407" t="s">
        <v>29</v>
      </c>
      <c r="R407" t="s">
        <v>596</v>
      </c>
      <c r="S407" t="s">
        <v>31</v>
      </c>
      <c r="T407" t="s">
        <v>597</v>
      </c>
      <c r="U407">
        <v>6</v>
      </c>
      <c r="V407">
        <v>2</v>
      </c>
      <c r="X407">
        <v>84</v>
      </c>
      <c r="Y407">
        <v>2</v>
      </c>
      <c r="Z407" t="s">
        <v>59</v>
      </c>
      <c r="AA407" s="1">
        <v>45593</v>
      </c>
    </row>
    <row r="408" spans="1:27" x14ac:dyDescent="0.35">
      <c r="A408" t="s">
        <v>576</v>
      </c>
      <c r="B408" t="s">
        <v>24</v>
      </c>
      <c r="C408" s="1">
        <v>37003</v>
      </c>
      <c r="D408" s="1">
        <v>44224</v>
      </c>
      <c r="E408">
        <v>6</v>
      </c>
      <c r="F408" t="s">
        <v>577</v>
      </c>
      <c r="G408">
        <v>4</v>
      </c>
      <c r="H408" t="s">
        <v>35</v>
      </c>
      <c r="I408" s="1">
        <v>39467</v>
      </c>
      <c r="J408">
        <v>4</v>
      </c>
      <c r="K408" t="s">
        <v>36</v>
      </c>
      <c r="L408" t="s">
        <v>11</v>
      </c>
      <c r="M408" s="3">
        <v>0.42</v>
      </c>
      <c r="N408" t="s">
        <v>28</v>
      </c>
      <c r="O408" t="s">
        <v>13</v>
      </c>
      <c r="P408">
        <v>0.59</v>
      </c>
      <c r="Q408" t="s">
        <v>29</v>
      </c>
      <c r="R408" t="s">
        <v>598</v>
      </c>
      <c r="S408" t="s">
        <v>38</v>
      </c>
      <c r="T408" t="s">
        <v>581</v>
      </c>
      <c r="U408">
        <v>10</v>
      </c>
      <c r="V408">
        <v>4</v>
      </c>
      <c r="X408">
        <v>393</v>
      </c>
      <c r="Y408">
        <v>2</v>
      </c>
      <c r="Z408" t="s">
        <v>59</v>
      </c>
      <c r="AA408" s="1">
        <v>45594</v>
      </c>
    </row>
    <row r="409" spans="1:27" x14ac:dyDescent="0.35">
      <c r="A409" t="s">
        <v>579</v>
      </c>
      <c r="B409" t="s">
        <v>24</v>
      </c>
      <c r="C409" s="1">
        <v>36613</v>
      </c>
      <c r="D409" s="1">
        <v>44225</v>
      </c>
      <c r="E409">
        <v>6</v>
      </c>
      <c r="F409" t="s">
        <v>577</v>
      </c>
      <c r="G409">
        <v>3</v>
      </c>
      <c r="H409" t="s">
        <v>26</v>
      </c>
      <c r="I409" s="1">
        <v>41922</v>
      </c>
      <c r="J409">
        <v>4</v>
      </c>
      <c r="K409" t="s">
        <v>36</v>
      </c>
      <c r="L409" t="s">
        <v>11</v>
      </c>
      <c r="M409" s="3">
        <v>0.37</v>
      </c>
      <c r="N409" t="s">
        <v>28</v>
      </c>
      <c r="O409" t="s">
        <v>13</v>
      </c>
      <c r="P409">
        <v>0.28999999999999998</v>
      </c>
      <c r="Q409" t="s">
        <v>29</v>
      </c>
      <c r="R409" t="s">
        <v>599</v>
      </c>
      <c r="S409" t="s">
        <v>31</v>
      </c>
      <c r="T409" t="s">
        <v>600</v>
      </c>
      <c r="U409">
        <v>7</v>
      </c>
      <c r="V409">
        <v>3</v>
      </c>
      <c r="X409">
        <v>69</v>
      </c>
      <c r="Y409">
        <v>3</v>
      </c>
      <c r="Z409" t="s">
        <v>45</v>
      </c>
      <c r="AA409" s="1">
        <v>45595</v>
      </c>
    </row>
    <row r="410" spans="1:27" x14ac:dyDescent="0.35">
      <c r="A410" t="s">
        <v>582</v>
      </c>
      <c r="B410" t="s">
        <v>47</v>
      </c>
      <c r="C410" s="1">
        <v>36691</v>
      </c>
      <c r="D410" s="1">
        <v>44226</v>
      </c>
      <c r="E410">
        <v>6</v>
      </c>
      <c r="F410" t="s">
        <v>577</v>
      </c>
      <c r="G410">
        <v>1</v>
      </c>
      <c r="H410" t="s">
        <v>69</v>
      </c>
      <c r="I410" s="1">
        <v>40733</v>
      </c>
      <c r="J410">
        <v>2</v>
      </c>
      <c r="K410" t="s">
        <v>48</v>
      </c>
      <c r="L410" t="s">
        <v>11</v>
      </c>
      <c r="M410" s="3">
        <v>0.25</v>
      </c>
      <c r="N410" t="s">
        <v>28</v>
      </c>
      <c r="O410" t="s">
        <v>13</v>
      </c>
      <c r="P410">
        <v>0.62</v>
      </c>
      <c r="Q410" t="s">
        <v>29</v>
      </c>
      <c r="R410" t="s">
        <v>601</v>
      </c>
      <c r="S410" t="s">
        <v>71</v>
      </c>
      <c r="T410" t="s">
        <v>602</v>
      </c>
      <c r="U410">
        <v>5</v>
      </c>
      <c r="V410">
        <v>2</v>
      </c>
      <c r="X410">
        <v>3</v>
      </c>
      <c r="Y410">
        <v>1</v>
      </c>
      <c r="Z410" t="s">
        <v>33</v>
      </c>
      <c r="AA410" s="1">
        <v>45596</v>
      </c>
    </row>
    <row r="411" spans="1:27" x14ac:dyDescent="0.35">
      <c r="A411" t="s">
        <v>584</v>
      </c>
      <c r="B411" t="s">
        <v>47</v>
      </c>
      <c r="C411" s="1">
        <v>36580</v>
      </c>
      <c r="D411" s="1">
        <v>44227</v>
      </c>
      <c r="E411">
        <v>6</v>
      </c>
      <c r="F411" t="s">
        <v>577</v>
      </c>
      <c r="G411">
        <v>2</v>
      </c>
      <c r="H411" t="s">
        <v>41</v>
      </c>
      <c r="I411" s="1"/>
      <c r="J411">
        <v>3</v>
      </c>
      <c r="K411" t="s">
        <v>27</v>
      </c>
      <c r="L411" t="s">
        <v>11</v>
      </c>
      <c r="M411" s="3">
        <v>0</v>
      </c>
      <c r="N411" t="s">
        <v>28</v>
      </c>
      <c r="O411" t="s">
        <v>13</v>
      </c>
      <c r="P411">
        <v>0</v>
      </c>
      <c r="Q411" t="s">
        <v>29</v>
      </c>
      <c r="R411" t="s">
        <v>603</v>
      </c>
      <c r="S411" t="s">
        <v>44</v>
      </c>
      <c r="U411" t="s">
        <v>442</v>
      </c>
      <c r="V411" t="s">
        <v>442</v>
      </c>
      <c r="X411">
        <v>0</v>
      </c>
      <c r="Y411">
        <v>3</v>
      </c>
      <c r="Z411" t="s">
        <v>45</v>
      </c>
      <c r="AA411" s="1">
        <v>45597</v>
      </c>
    </row>
    <row r="412" spans="1:27" x14ac:dyDescent="0.35">
      <c r="A412" t="s">
        <v>586</v>
      </c>
      <c r="B412" t="s">
        <v>55</v>
      </c>
      <c r="C412" s="1">
        <v>36294</v>
      </c>
      <c r="D412" s="1">
        <v>44228</v>
      </c>
      <c r="E412">
        <v>6</v>
      </c>
      <c r="F412" t="s">
        <v>577</v>
      </c>
      <c r="G412">
        <v>3</v>
      </c>
      <c r="H412" t="s">
        <v>26</v>
      </c>
      <c r="I412" s="1">
        <v>41609</v>
      </c>
      <c r="J412">
        <v>5</v>
      </c>
      <c r="K412" t="s">
        <v>60</v>
      </c>
      <c r="L412" t="s">
        <v>11</v>
      </c>
      <c r="M412" s="3">
        <v>0.38</v>
      </c>
      <c r="N412" t="s">
        <v>28</v>
      </c>
      <c r="O412" t="s">
        <v>13</v>
      </c>
      <c r="P412">
        <v>0.41</v>
      </c>
      <c r="Q412" t="s">
        <v>29</v>
      </c>
      <c r="R412" t="s">
        <v>604</v>
      </c>
      <c r="S412" t="s">
        <v>31</v>
      </c>
      <c r="T412" t="s">
        <v>553</v>
      </c>
      <c r="U412">
        <v>7</v>
      </c>
      <c r="V412">
        <v>3</v>
      </c>
      <c r="X412">
        <v>20</v>
      </c>
      <c r="Y412">
        <v>2</v>
      </c>
      <c r="Z412" t="s">
        <v>59</v>
      </c>
      <c r="AA412" s="1">
        <v>45598</v>
      </c>
    </row>
    <row r="413" spans="1:27" x14ac:dyDescent="0.35">
      <c r="A413" t="s">
        <v>588</v>
      </c>
      <c r="B413" t="s">
        <v>55</v>
      </c>
      <c r="C413" s="1">
        <v>36860</v>
      </c>
      <c r="D413" s="1">
        <v>44229</v>
      </c>
      <c r="E413">
        <v>6</v>
      </c>
      <c r="F413" t="s">
        <v>577</v>
      </c>
      <c r="G413">
        <v>2</v>
      </c>
      <c r="H413" t="s">
        <v>41</v>
      </c>
      <c r="I413" s="1"/>
      <c r="J413">
        <v>2</v>
      </c>
      <c r="K413" t="s">
        <v>48</v>
      </c>
      <c r="L413" t="s">
        <v>11</v>
      </c>
      <c r="M413" s="3">
        <v>0</v>
      </c>
      <c r="N413" t="s">
        <v>28</v>
      </c>
      <c r="O413" t="s">
        <v>13</v>
      </c>
      <c r="P413">
        <v>0</v>
      </c>
      <c r="Q413" t="s">
        <v>29</v>
      </c>
      <c r="R413" t="s">
        <v>605</v>
      </c>
      <c r="S413" t="s">
        <v>44</v>
      </c>
      <c r="U413" t="s">
        <v>442</v>
      </c>
      <c r="V413" t="s">
        <v>442</v>
      </c>
      <c r="X413">
        <v>0</v>
      </c>
      <c r="Y413">
        <v>3</v>
      </c>
      <c r="Z413" t="s">
        <v>45</v>
      </c>
      <c r="AA413" s="1">
        <v>45599</v>
      </c>
    </row>
    <row r="414" spans="1:27" x14ac:dyDescent="0.35">
      <c r="A414" t="s">
        <v>576</v>
      </c>
      <c r="B414" t="s">
        <v>24</v>
      </c>
      <c r="C414" s="1">
        <v>36831</v>
      </c>
      <c r="D414" s="1">
        <v>44230</v>
      </c>
      <c r="E414">
        <v>6</v>
      </c>
      <c r="F414" t="s">
        <v>577</v>
      </c>
      <c r="G414">
        <v>4</v>
      </c>
      <c r="H414" t="s">
        <v>35</v>
      </c>
      <c r="I414" s="1">
        <v>41505</v>
      </c>
      <c r="J414">
        <v>2</v>
      </c>
      <c r="K414" t="s">
        <v>48</v>
      </c>
      <c r="L414" t="s">
        <v>11</v>
      </c>
      <c r="M414" s="3">
        <v>0.57999999999999996</v>
      </c>
      <c r="N414" t="s">
        <v>28</v>
      </c>
      <c r="O414" t="s">
        <v>13</v>
      </c>
      <c r="P414">
        <v>0.56999999999999995</v>
      </c>
      <c r="Q414" t="s">
        <v>29</v>
      </c>
      <c r="R414" t="s">
        <v>606</v>
      </c>
      <c r="S414" t="s">
        <v>38</v>
      </c>
      <c r="T414" t="s">
        <v>581</v>
      </c>
      <c r="U414">
        <v>10</v>
      </c>
      <c r="V414">
        <v>4</v>
      </c>
      <c r="X414">
        <v>484</v>
      </c>
      <c r="Y414">
        <v>1</v>
      </c>
      <c r="Z414" t="s">
        <v>33</v>
      </c>
      <c r="AA414" s="1">
        <v>45600</v>
      </c>
    </row>
    <row r="415" spans="1:27" x14ac:dyDescent="0.35">
      <c r="A415" t="s">
        <v>579</v>
      </c>
      <c r="B415" t="s">
        <v>24</v>
      </c>
      <c r="C415" s="1">
        <v>36835</v>
      </c>
      <c r="D415" s="1">
        <v>44231</v>
      </c>
      <c r="E415">
        <v>6</v>
      </c>
      <c r="F415" t="s">
        <v>577</v>
      </c>
      <c r="G415">
        <v>4</v>
      </c>
      <c r="H415" t="s">
        <v>35</v>
      </c>
      <c r="I415" s="1"/>
      <c r="J415">
        <v>5</v>
      </c>
      <c r="K415" t="s">
        <v>60</v>
      </c>
      <c r="L415" t="s">
        <v>11</v>
      </c>
      <c r="M415" s="3">
        <v>0.46</v>
      </c>
      <c r="N415" t="s">
        <v>28</v>
      </c>
      <c r="O415" t="s">
        <v>13</v>
      </c>
      <c r="P415">
        <v>0.31</v>
      </c>
      <c r="Q415" t="s">
        <v>29</v>
      </c>
      <c r="R415" t="s">
        <v>607</v>
      </c>
      <c r="S415" t="s">
        <v>38</v>
      </c>
      <c r="T415" t="s">
        <v>581</v>
      </c>
      <c r="U415">
        <v>10</v>
      </c>
      <c r="V415">
        <v>4</v>
      </c>
      <c r="X415">
        <v>373</v>
      </c>
      <c r="Y415">
        <v>1</v>
      </c>
      <c r="Z415" t="s">
        <v>33</v>
      </c>
      <c r="AA415" s="1">
        <v>45601</v>
      </c>
    </row>
    <row r="416" spans="1:27" x14ac:dyDescent="0.35">
      <c r="A416" t="s">
        <v>582</v>
      </c>
      <c r="B416" t="s">
        <v>47</v>
      </c>
      <c r="C416" s="1">
        <v>36160</v>
      </c>
      <c r="D416" s="1">
        <v>44232</v>
      </c>
      <c r="E416">
        <v>6</v>
      </c>
      <c r="F416" t="s">
        <v>577</v>
      </c>
      <c r="G416">
        <v>1</v>
      </c>
      <c r="H416" t="s">
        <v>69</v>
      </c>
      <c r="I416" s="1">
        <v>40959</v>
      </c>
      <c r="J416">
        <v>2</v>
      </c>
      <c r="K416" t="s">
        <v>48</v>
      </c>
      <c r="L416" t="s">
        <v>11</v>
      </c>
      <c r="M416" s="3">
        <v>0.21</v>
      </c>
      <c r="N416" t="s">
        <v>28</v>
      </c>
      <c r="O416" t="s">
        <v>13</v>
      </c>
      <c r="P416">
        <v>0.39</v>
      </c>
      <c r="Q416" t="s">
        <v>29</v>
      </c>
      <c r="R416" t="s">
        <v>608</v>
      </c>
      <c r="S416" t="s">
        <v>71</v>
      </c>
      <c r="T416" t="s">
        <v>602</v>
      </c>
      <c r="U416">
        <v>5</v>
      </c>
      <c r="V416">
        <v>2</v>
      </c>
      <c r="X416">
        <v>7</v>
      </c>
      <c r="Y416">
        <v>2</v>
      </c>
      <c r="Z416" t="s">
        <v>59</v>
      </c>
      <c r="AA416" s="1">
        <v>45602</v>
      </c>
    </row>
    <row r="417" spans="1:27" x14ac:dyDescent="0.35">
      <c r="A417" t="s">
        <v>584</v>
      </c>
      <c r="B417" t="s">
        <v>47</v>
      </c>
      <c r="C417" s="1">
        <v>36839</v>
      </c>
      <c r="D417" s="1">
        <v>44233</v>
      </c>
      <c r="E417">
        <v>6</v>
      </c>
      <c r="F417" t="s">
        <v>577</v>
      </c>
      <c r="G417">
        <v>1</v>
      </c>
      <c r="H417" t="s">
        <v>69</v>
      </c>
      <c r="I417" s="1"/>
      <c r="J417">
        <v>1</v>
      </c>
      <c r="K417" t="s">
        <v>42</v>
      </c>
      <c r="L417" t="s">
        <v>11</v>
      </c>
      <c r="M417" s="3">
        <v>0.13</v>
      </c>
      <c r="N417" t="s">
        <v>28</v>
      </c>
      <c r="O417" t="s">
        <v>13</v>
      </c>
      <c r="P417">
        <v>0.27</v>
      </c>
      <c r="Q417" t="s">
        <v>29</v>
      </c>
      <c r="R417" t="s">
        <v>609</v>
      </c>
      <c r="S417" t="s">
        <v>71</v>
      </c>
      <c r="T417" t="s">
        <v>544</v>
      </c>
      <c r="U417">
        <v>5</v>
      </c>
      <c r="V417">
        <v>2</v>
      </c>
      <c r="X417">
        <v>6</v>
      </c>
      <c r="Y417">
        <v>1</v>
      </c>
      <c r="Z417" t="s">
        <v>33</v>
      </c>
      <c r="AA417" s="1">
        <v>45603</v>
      </c>
    </row>
    <row r="418" spans="1:27" x14ac:dyDescent="0.35">
      <c r="A418" t="s">
        <v>586</v>
      </c>
      <c r="B418" t="s">
        <v>55</v>
      </c>
      <c r="C418" s="1">
        <v>36622</v>
      </c>
      <c r="D418" s="1">
        <v>44234</v>
      </c>
      <c r="E418">
        <v>6</v>
      </c>
      <c r="F418" t="s">
        <v>577</v>
      </c>
      <c r="G418">
        <v>4</v>
      </c>
      <c r="H418" t="s">
        <v>35</v>
      </c>
      <c r="I418" s="1"/>
      <c r="J418">
        <v>3</v>
      </c>
      <c r="K418" t="s">
        <v>27</v>
      </c>
      <c r="L418" t="s">
        <v>11</v>
      </c>
      <c r="M418" s="3">
        <v>0.49</v>
      </c>
      <c r="N418" t="s">
        <v>28</v>
      </c>
      <c r="O418" t="s">
        <v>13</v>
      </c>
      <c r="P418">
        <v>0.33</v>
      </c>
      <c r="Q418" t="s">
        <v>29</v>
      </c>
      <c r="R418" t="s">
        <v>610</v>
      </c>
      <c r="S418" t="s">
        <v>38</v>
      </c>
      <c r="T418" t="s">
        <v>581</v>
      </c>
      <c r="U418">
        <v>10</v>
      </c>
      <c r="V418">
        <v>4</v>
      </c>
      <c r="X418">
        <v>355</v>
      </c>
      <c r="Y418">
        <v>2</v>
      </c>
      <c r="Z418" t="s">
        <v>59</v>
      </c>
      <c r="AA418" s="1">
        <v>45604</v>
      </c>
    </row>
    <row r="419" spans="1:27" x14ac:dyDescent="0.35">
      <c r="A419" t="s">
        <v>588</v>
      </c>
      <c r="B419" t="s">
        <v>55</v>
      </c>
      <c r="C419" s="1">
        <v>36771</v>
      </c>
      <c r="D419" s="1">
        <v>44235</v>
      </c>
      <c r="E419">
        <v>6</v>
      </c>
      <c r="F419" t="s">
        <v>577</v>
      </c>
      <c r="G419">
        <v>2</v>
      </c>
      <c r="H419" t="s">
        <v>41</v>
      </c>
      <c r="I419" s="1">
        <v>43117</v>
      </c>
      <c r="J419">
        <v>3</v>
      </c>
      <c r="K419" t="s">
        <v>27</v>
      </c>
      <c r="L419" t="s">
        <v>11</v>
      </c>
      <c r="M419" s="3">
        <v>0</v>
      </c>
      <c r="N419" t="s">
        <v>28</v>
      </c>
      <c r="O419" t="s">
        <v>13</v>
      </c>
      <c r="P419">
        <v>0</v>
      </c>
      <c r="Q419" t="s">
        <v>29</v>
      </c>
      <c r="R419" t="s">
        <v>603</v>
      </c>
      <c r="S419" t="s">
        <v>44</v>
      </c>
      <c r="U419" t="s">
        <v>442</v>
      </c>
      <c r="V419" t="s">
        <v>442</v>
      </c>
      <c r="X419">
        <v>0</v>
      </c>
      <c r="Y419">
        <v>3</v>
      </c>
      <c r="Z419" t="s">
        <v>45</v>
      </c>
      <c r="AA419" s="1">
        <v>45605</v>
      </c>
    </row>
    <row r="420" spans="1:27" x14ac:dyDescent="0.35">
      <c r="A420" t="s">
        <v>576</v>
      </c>
      <c r="B420" t="s">
        <v>24</v>
      </c>
      <c r="C420" s="1">
        <v>36233</v>
      </c>
      <c r="D420" s="1">
        <v>44236</v>
      </c>
      <c r="E420">
        <v>6</v>
      </c>
      <c r="F420" t="s">
        <v>577</v>
      </c>
      <c r="G420">
        <v>5</v>
      </c>
      <c r="H420" t="s">
        <v>44</v>
      </c>
      <c r="I420" s="1"/>
      <c r="J420">
        <v>3</v>
      </c>
      <c r="K420" t="s">
        <v>27</v>
      </c>
      <c r="L420" t="s">
        <v>11</v>
      </c>
      <c r="M420" s="3">
        <v>0</v>
      </c>
      <c r="N420" t="s">
        <v>28</v>
      </c>
      <c r="O420" t="s">
        <v>13</v>
      </c>
      <c r="P420">
        <v>0</v>
      </c>
      <c r="Q420" t="s">
        <v>29</v>
      </c>
      <c r="R420" t="s">
        <v>603</v>
      </c>
      <c r="S420" t="s">
        <v>44</v>
      </c>
      <c r="U420" t="s">
        <v>442</v>
      </c>
      <c r="V420" t="s">
        <v>442</v>
      </c>
      <c r="X420">
        <v>310</v>
      </c>
      <c r="Y420">
        <v>3</v>
      </c>
      <c r="Z420" t="s">
        <v>45</v>
      </c>
      <c r="AA420" s="1">
        <v>45606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12CDE-1FF7-463F-8CC1-6707C6E0001F}">
  <dimension ref="A1:C1600"/>
  <sheetViews>
    <sheetView workbookViewId="0"/>
  </sheetViews>
  <sheetFormatPr defaultRowHeight="14.5" x14ac:dyDescent="0.35"/>
  <cols>
    <col min="2" max="2" width="26.54296875" bestFit="1" customWidth="1"/>
    <col min="3" max="3" width="19.54296875" bestFit="1" customWidth="1"/>
  </cols>
  <sheetData>
    <row r="1" spans="1:3" x14ac:dyDescent="0.35">
      <c r="A1" t="s">
        <v>0</v>
      </c>
      <c r="B1" t="s">
        <v>611</v>
      </c>
      <c r="C1" t="s">
        <v>612</v>
      </c>
    </row>
    <row r="2" spans="1:3" x14ac:dyDescent="0.35">
      <c r="A2" t="s">
        <v>23</v>
      </c>
      <c r="B2" s="1"/>
    </row>
    <row r="3" spans="1:3" x14ac:dyDescent="0.35">
      <c r="A3" t="s">
        <v>34</v>
      </c>
      <c r="B3" s="1"/>
    </row>
    <row r="4" spans="1:3" x14ac:dyDescent="0.35">
      <c r="A4" t="s">
        <v>40</v>
      </c>
      <c r="B4" s="1"/>
    </row>
    <row r="5" spans="1:3" x14ac:dyDescent="0.35">
      <c r="A5" t="s">
        <v>46</v>
      </c>
      <c r="B5" s="1"/>
    </row>
    <row r="6" spans="1:3" x14ac:dyDescent="0.35">
      <c r="A6" t="s">
        <v>50</v>
      </c>
      <c r="B6" s="1"/>
    </row>
    <row r="7" spans="1:3" x14ac:dyDescent="0.35">
      <c r="A7" t="s">
        <v>51</v>
      </c>
      <c r="B7" s="1"/>
    </row>
    <row r="8" spans="1:3" x14ac:dyDescent="0.35">
      <c r="A8" t="s">
        <v>54</v>
      </c>
      <c r="B8" s="1"/>
    </row>
    <row r="9" spans="1:3" x14ac:dyDescent="0.35">
      <c r="A9" t="s">
        <v>57</v>
      </c>
      <c r="B9" s="1"/>
    </row>
    <row r="10" spans="1:3" x14ac:dyDescent="0.35">
      <c r="A10" t="s">
        <v>74</v>
      </c>
      <c r="B10" s="1"/>
    </row>
    <row r="11" spans="1:3" x14ac:dyDescent="0.35">
      <c r="A11" t="s">
        <v>76</v>
      </c>
      <c r="B11" s="1"/>
    </row>
    <row r="12" spans="1:3" x14ac:dyDescent="0.35">
      <c r="A12" t="s">
        <v>79</v>
      </c>
      <c r="B12" s="1"/>
    </row>
    <row r="13" spans="1:3" x14ac:dyDescent="0.35">
      <c r="A13" t="s">
        <v>81</v>
      </c>
      <c r="B13" s="1"/>
    </row>
    <row r="14" spans="1:3" x14ac:dyDescent="0.35">
      <c r="A14" t="s">
        <v>83</v>
      </c>
      <c r="B14" s="1"/>
    </row>
    <row r="15" spans="1:3" x14ac:dyDescent="0.35">
      <c r="A15" t="s">
        <v>85</v>
      </c>
      <c r="B15" s="1"/>
    </row>
    <row r="16" spans="1:3" x14ac:dyDescent="0.35">
      <c r="A16" t="s">
        <v>88</v>
      </c>
      <c r="B16" s="1"/>
    </row>
    <row r="17" spans="1:2" x14ac:dyDescent="0.35">
      <c r="A17" t="s">
        <v>90</v>
      </c>
      <c r="B17" s="1"/>
    </row>
    <row r="18" spans="1:2" x14ac:dyDescent="0.35">
      <c r="A18" t="s">
        <v>93</v>
      </c>
      <c r="B18" s="1"/>
    </row>
    <row r="19" spans="1:2" x14ac:dyDescent="0.35">
      <c r="A19" t="s">
        <v>96</v>
      </c>
      <c r="B19" s="1"/>
    </row>
    <row r="20" spans="1:2" x14ac:dyDescent="0.35">
      <c r="A20" t="s">
        <v>98</v>
      </c>
      <c r="B20" s="1"/>
    </row>
    <row r="21" spans="1:2" x14ac:dyDescent="0.35">
      <c r="A21" t="s">
        <v>104</v>
      </c>
      <c r="B21" s="1"/>
    </row>
    <row r="22" spans="1:2" x14ac:dyDescent="0.35">
      <c r="A22" t="s">
        <v>105</v>
      </c>
      <c r="B22" s="1"/>
    </row>
    <row r="23" spans="1:2" x14ac:dyDescent="0.35">
      <c r="A23" t="s">
        <v>108</v>
      </c>
      <c r="B23" s="1"/>
    </row>
    <row r="24" spans="1:2" x14ac:dyDescent="0.35">
      <c r="A24" t="s">
        <v>111</v>
      </c>
      <c r="B24" s="1"/>
    </row>
    <row r="25" spans="1:2" x14ac:dyDescent="0.35">
      <c r="A25" t="s">
        <v>113</v>
      </c>
      <c r="B25" s="1"/>
    </row>
    <row r="26" spans="1:2" x14ac:dyDescent="0.35">
      <c r="A26" t="s">
        <v>114</v>
      </c>
      <c r="B26" s="1"/>
    </row>
    <row r="27" spans="1:2" x14ac:dyDescent="0.35">
      <c r="A27" t="s">
        <v>128</v>
      </c>
      <c r="B27" s="1"/>
    </row>
    <row r="28" spans="1:2" x14ac:dyDescent="0.35">
      <c r="A28" t="s">
        <v>129</v>
      </c>
      <c r="B28" s="1"/>
    </row>
    <row r="29" spans="1:2" x14ac:dyDescent="0.35">
      <c r="A29" t="s">
        <v>132</v>
      </c>
      <c r="B29" s="1"/>
    </row>
    <row r="30" spans="1:2" x14ac:dyDescent="0.35">
      <c r="A30" t="s">
        <v>134</v>
      </c>
      <c r="B30" s="1"/>
    </row>
    <row r="31" spans="1:2" x14ac:dyDescent="0.35">
      <c r="A31" t="s">
        <v>147</v>
      </c>
      <c r="B31" s="1"/>
    </row>
    <row r="32" spans="1:2" x14ac:dyDescent="0.35">
      <c r="A32" t="s">
        <v>150</v>
      </c>
      <c r="B32" s="1"/>
    </row>
    <row r="33" spans="1:2" x14ac:dyDescent="0.35">
      <c r="A33" t="s">
        <v>154</v>
      </c>
      <c r="B33" s="1"/>
    </row>
    <row r="34" spans="1:2" x14ac:dyDescent="0.35">
      <c r="A34" t="s">
        <v>156</v>
      </c>
      <c r="B34" s="1"/>
    </row>
    <row r="35" spans="1:2" x14ac:dyDescent="0.35">
      <c r="A35" t="s">
        <v>158</v>
      </c>
      <c r="B35" s="1"/>
    </row>
    <row r="36" spans="1:2" x14ac:dyDescent="0.35">
      <c r="A36" t="s">
        <v>161</v>
      </c>
      <c r="B36" s="1"/>
    </row>
    <row r="37" spans="1:2" x14ac:dyDescent="0.35">
      <c r="A37" t="s">
        <v>163</v>
      </c>
      <c r="B37" s="1"/>
    </row>
    <row r="38" spans="1:2" x14ac:dyDescent="0.35">
      <c r="A38" t="s">
        <v>176</v>
      </c>
      <c r="B38" s="1"/>
    </row>
    <row r="39" spans="1:2" x14ac:dyDescent="0.35">
      <c r="A39" t="s">
        <v>179</v>
      </c>
      <c r="B39" s="1"/>
    </row>
    <row r="40" spans="1:2" x14ac:dyDescent="0.35">
      <c r="A40" t="s">
        <v>180</v>
      </c>
      <c r="B40" s="1"/>
    </row>
    <row r="41" spans="1:2" x14ac:dyDescent="0.35">
      <c r="A41" t="s">
        <v>183</v>
      </c>
      <c r="B41" s="1"/>
    </row>
    <row r="42" spans="1:2" x14ac:dyDescent="0.35">
      <c r="A42" t="s">
        <v>185</v>
      </c>
      <c r="B42" s="1"/>
    </row>
    <row r="43" spans="1:2" x14ac:dyDescent="0.35">
      <c r="A43" t="s">
        <v>187</v>
      </c>
      <c r="B43" s="1"/>
    </row>
    <row r="44" spans="1:2" x14ac:dyDescent="0.35">
      <c r="A44" t="s">
        <v>208</v>
      </c>
      <c r="B44" s="1"/>
    </row>
    <row r="45" spans="1:2" x14ac:dyDescent="0.35">
      <c r="A45" t="s">
        <v>212</v>
      </c>
      <c r="B45" s="1"/>
    </row>
    <row r="46" spans="1:2" x14ac:dyDescent="0.35">
      <c r="A46" t="s">
        <v>214</v>
      </c>
      <c r="B46" s="1"/>
    </row>
    <row r="47" spans="1:2" x14ac:dyDescent="0.35">
      <c r="A47" t="s">
        <v>217</v>
      </c>
      <c r="B47" s="1"/>
    </row>
    <row r="48" spans="1:2" x14ac:dyDescent="0.35">
      <c r="A48" t="s">
        <v>219</v>
      </c>
      <c r="B48" s="1"/>
    </row>
    <row r="49" spans="1:2" x14ac:dyDescent="0.35">
      <c r="A49" t="s">
        <v>221</v>
      </c>
      <c r="B49" s="1"/>
    </row>
    <row r="50" spans="1:2" x14ac:dyDescent="0.35">
      <c r="A50" t="s">
        <v>233</v>
      </c>
      <c r="B50" s="1"/>
    </row>
    <row r="51" spans="1:2" x14ac:dyDescent="0.35">
      <c r="A51" t="s">
        <v>237</v>
      </c>
      <c r="B51" s="1"/>
    </row>
    <row r="52" spans="1:2" x14ac:dyDescent="0.35">
      <c r="A52" t="s">
        <v>239</v>
      </c>
      <c r="B52" s="1"/>
    </row>
    <row r="53" spans="1:2" x14ac:dyDescent="0.35">
      <c r="A53" t="s">
        <v>241</v>
      </c>
      <c r="B53" s="1"/>
    </row>
    <row r="54" spans="1:2" x14ac:dyDescent="0.35">
      <c r="A54" t="s">
        <v>243</v>
      </c>
      <c r="B54" s="1"/>
    </row>
    <row r="55" spans="1:2" x14ac:dyDescent="0.35">
      <c r="A55" t="s">
        <v>245</v>
      </c>
      <c r="B55" s="1"/>
    </row>
    <row r="56" spans="1:2" x14ac:dyDescent="0.35">
      <c r="A56" t="s">
        <v>257</v>
      </c>
      <c r="B56" s="1"/>
    </row>
    <row r="57" spans="1:2" x14ac:dyDescent="0.35">
      <c r="A57" t="s">
        <v>260</v>
      </c>
      <c r="B57" s="1"/>
    </row>
    <row r="58" spans="1:2" x14ac:dyDescent="0.35">
      <c r="A58" t="s">
        <v>262</v>
      </c>
      <c r="B58" s="1"/>
    </row>
    <row r="59" spans="1:2" x14ac:dyDescent="0.35">
      <c r="A59" t="s">
        <v>264</v>
      </c>
      <c r="B59" s="1"/>
    </row>
    <row r="60" spans="1:2" x14ac:dyDescent="0.35">
      <c r="A60" t="s">
        <v>265</v>
      </c>
      <c r="B60" s="1"/>
    </row>
    <row r="61" spans="1:2" x14ac:dyDescent="0.35">
      <c r="A61" t="s">
        <v>267</v>
      </c>
      <c r="B61" s="1"/>
    </row>
    <row r="62" spans="1:2" x14ac:dyDescent="0.35">
      <c r="A62" t="s">
        <v>282</v>
      </c>
      <c r="B62" s="1"/>
    </row>
    <row r="63" spans="1:2" x14ac:dyDescent="0.35">
      <c r="A63" t="s">
        <v>285</v>
      </c>
      <c r="B63" s="1"/>
    </row>
    <row r="64" spans="1:2" x14ac:dyDescent="0.35">
      <c r="A64" t="s">
        <v>288</v>
      </c>
      <c r="B64" s="1"/>
    </row>
    <row r="65" spans="1:2" x14ac:dyDescent="0.35">
      <c r="A65" t="s">
        <v>290</v>
      </c>
      <c r="B65" s="1"/>
    </row>
    <row r="66" spans="1:2" x14ac:dyDescent="0.35">
      <c r="A66" t="s">
        <v>292</v>
      </c>
      <c r="B66" s="1"/>
    </row>
    <row r="67" spans="1:2" x14ac:dyDescent="0.35">
      <c r="A67" t="s">
        <v>294</v>
      </c>
      <c r="B67" s="1"/>
    </row>
    <row r="68" spans="1:2" x14ac:dyDescent="0.35">
      <c r="A68" t="s">
        <v>304</v>
      </c>
      <c r="B68" s="1"/>
    </row>
    <row r="69" spans="1:2" x14ac:dyDescent="0.35">
      <c r="A69" t="s">
        <v>307</v>
      </c>
      <c r="B69" s="1"/>
    </row>
    <row r="70" spans="1:2" x14ac:dyDescent="0.35">
      <c r="A70" t="s">
        <v>309</v>
      </c>
      <c r="B70" s="1"/>
    </row>
    <row r="71" spans="1:2" x14ac:dyDescent="0.35">
      <c r="A71" t="s">
        <v>311</v>
      </c>
      <c r="B71" s="1"/>
    </row>
    <row r="72" spans="1:2" x14ac:dyDescent="0.35">
      <c r="A72" t="s">
        <v>313</v>
      </c>
      <c r="B72" s="1"/>
    </row>
    <row r="73" spans="1:2" x14ac:dyDescent="0.35">
      <c r="A73" t="s">
        <v>315</v>
      </c>
      <c r="B73" s="1"/>
    </row>
    <row r="74" spans="1:2" x14ac:dyDescent="0.35">
      <c r="A74" t="s">
        <v>340</v>
      </c>
      <c r="B74" s="1"/>
    </row>
    <row r="75" spans="1:2" x14ac:dyDescent="0.35">
      <c r="A75" t="s">
        <v>344</v>
      </c>
      <c r="B75" s="1"/>
    </row>
    <row r="76" spans="1:2" x14ac:dyDescent="0.35">
      <c r="A76" t="s">
        <v>347</v>
      </c>
      <c r="B76" s="1"/>
    </row>
    <row r="77" spans="1:2" x14ac:dyDescent="0.35">
      <c r="A77" t="s">
        <v>350</v>
      </c>
      <c r="B77" s="1"/>
    </row>
    <row r="78" spans="1:2" x14ac:dyDescent="0.35">
      <c r="A78" t="s">
        <v>352</v>
      </c>
      <c r="B78" s="1"/>
    </row>
    <row r="79" spans="1:2" x14ac:dyDescent="0.35">
      <c r="A79" t="s">
        <v>355</v>
      </c>
      <c r="B79" s="1"/>
    </row>
    <row r="80" spans="1:2" x14ac:dyDescent="0.35">
      <c r="A80" t="s">
        <v>377</v>
      </c>
      <c r="B80" s="1"/>
    </row>
    <row r="81" spans="1:2" x14ac:dyDescent="0.35">
      <c r="A81" t="s">
        <v>380</v>
      </c>
      <c r="B81" s="1"/>
    </row>
    <row r="82" spans="1:2" x14ac:dyDescent="0.35">
      <c r="A82" t="s">
        <v>383</v>
      </c>
      <c r="B82" s="1"/>
    </row>
    <row r="83" spans="1:2" x14ac:dyDescent="0.35">
      <c r="A83" t="s">
        <v>386</v>
      </c>
      <c r="B83" s="1"/>
    </row>
    <row r="84" spans="1:2" x14ac:dyDescent="0.35">
      <c r="A84" t="s">
        <v>389</v>
      </c>
      <c r="B84" s="1"/>
    </row>
    <row r="85" spans="1:2" x14ac:dyDescent="0.35">
      <c r="A85" t="s">
        <v>392</v>
      </c>
      <c r="B85" s="1"/>
    </row>
    <row r="86" spans="1:2" x14ac:dyDescent="0.35">
      <c r="A86" t="s">
        <v>414</v>
      </c>
      <c r="B86" s="1"/>
    </row>
    <row r="87" spans="1:2" x14ac:dyDescent="0.35">
      <c r="A87" t="s">
        <v>418</v>
      </c>
      <c r="B87" s="1"/>
    </row>
    <row r="88" spans="1:2" x14ac:dyDescent="0.35">
      <c r="A88" t="s">
        <v>420</v>
      </c>
      <c r="B88" s="1"/>
    </row>
    <row r="89" spans="1:2" x14ac:dyDescent="0.35">
      <c r="A89" t="s">
        <v>423</v>
      </c>
      <c r="B89" s="1"/>
    </row>
    <row r="90" spans="1:2" x14ac:dyDescent="0.35">
      <c r="A90" t="s">
        <v>425</v>
      </c>
      <c r="B90" s="1"/>
    </row>
    <row r="91" spans="1:2" x14ac:dyDescent="0.35">
      <c r="A91" t="s">
        <v>427</v>
      </c>
      <c r="B91" s="1"/>
    </row>
    <row r="92" spans="1:2" x14ac:dyDescent="0.35">
      <c r="A92" t="s">
        <v>451</v>
      </c>
      <c r="B92" s="1"/>
    </row>
    <row r="93" spans="1:2" x14ac:dyDescent="0.35">
      <c r="A93" t="s">
        <v>454</v>
      </c>
      <c r="B93" s="1"/>
    </row>
    <row r="94" spans="1:2" x14ac:dyDescent="0.35">
      <c r="A94" t="s">
        <v>457</v>
      </c>
      <c r="B94" s="1"/>
    </row>
    <row r="95" spans="1:2" x14ac:dyDescent="0.35">
      <c r="A95" t="s">
        <v>460</v>
      </c>
      <c r="B95" s="1"/>
    </row>
    <row r="96" spans="1:2" x14ac:dyDescent="0.35">
      <c r="A96" t="s">
        <v>462</v>
      </c>
      <c r="B96" s="1"/>
    </row>
    <row r="97" spans="1:2" x14ac:dyDescent="0.35">
      <c r="A97" t="s">
        <v>464</v>
      </c>
      <c r="B97" s="1"/>
    </row>
    <row r="98" spans="1:2" x14ac:dyDescent="0.35">
      <c r="A98" t="s">
        <v>472</v>
      </c>
      <c r="B98" s="1"/>
    </row>
    <row r="99" spans="1:2" x14ac:dyDescent="0.35">
      <c r="A99" t="s">
        <v>475</v>
      </c>
      <c r="B99" s="1"/>
    </row>
    <row r="100" spans="1:2" x14ac:dyDescent="0.35">
      <c r="A100" t="s">
        <v>478</v>
      </c>
      <c r="B100" s="1"/>
    </row>
    <row r="101" spans="1:2" x14ac:dyDescent="0.35">
      <c r="A101" t="s">
        <v>480</v>
      </c>
      <c r="B101" s="1"/>
    </row>
    <row r="102" spans="1:2" x14ac:dyDescent="0.35">
      <c r="A102" t="s">
        <v>482</v>
      </c>
      <c r="B102" s="1"/>
    </row>
    <row r="103" spans="1:2" x14ac:dyDescent="0.35">
      <c r="A103" t="s">
        <v>485</v>
      </c>
      <c r="B103" s="1"/>
    </row>
    <row r="104" spans="1:2" x14ac:dyDescent="0.35">
      <c r="A104" t="s">
        <v>506</v>
      </c>
      <c r="B104" s="1"/>
    </row>
    <row r="105" spans="1:2" x14ac:dyDescent="0.35">
      <c r="A105" t="s">
        <v>509</v>
      </c>
      <c r="B105" s="1"/>
    </row>
    <row r="106" spans="1:2" x14ac:dyDescent="0.35">
      <c r="A106" t="s">
        <v>511</v>
      </c>
      <c r="B106" s="1"/>
    </row>
    <row r="107" spans="1:2" x14ac:dyDescent="0.35">
      <c r="A107" t="s">
        <v>514</v>
      </c>
      <c r="B107" s="1"/>
    </row>
    <row r="108" spans="1:2" x14ac:dyDescent="0.35">
      <c r="A108" t="s">
        <v>516</v>
      </c>
      <c r="B108" s="1"/>
    </row>
    <row r="109" spans="1:2" x14ac:dyDescent="0.35">
      <c r="A109" t="s">
        <v>518</v>
      </c>
      <c r="B109" s="1"/>
    </row>
    <row r="110" spans="1:2" x14ac:dyDescent="0.35">
      <c r="A110" t="s">
        <v>525</v>
      </c>
      <c r="B110" s="1"/>
    </row>
    <row r="111" spans="1:2" x14ac:dyDescent="0.35">
      <c r="A111" t="s">
        <v>528</v>
      </c>
      <c r="B111" s="1"/>
    </row>
    <row r="112" spans="1:2" x14ac:dyDescent="0.35">
      <c r="A112" t="s">
        <v>530</v>
      </c>
      <c r="B112" s="1"/>
    </row>
    <row r="113" spans="1:2" x14ac:dyDescent="0.35">
      <c r="A113" t="s">
        <v>533</v>
      </c>
      <c r="B113" s="1"/>
    </row>
    <row r="114" spans="1:2" x14ac:dyDescent="0.35">
      <c r="A114" t="s">
        <v>535</v>
      </c>
      <c r="B114" s="1"/>
    </row>
    <row r="115" spans="1:2" x14ac:dyDescent="0.35">
      <c r="A115" t="s">
        <v>538</v>
      </c>
      <c r="B115" s="1"/>
    </row>
    <row r="116" spans="1:2" x14ac:dyDescent="0.35">
      <c r="A116" t="s">
        <v>555</v>
      </c>
      <c r="B116" s="1"/>
    </row>
    <row r="117" spans="1:2" x14ac:dyDescent="0.35">
      <c r="A117" t="s">
        <v>558</v>
      </c>
      <c r="B117" s="1"/>
    </row>
    <row r="118" spans="1:2" x14ac:dyDescent="0.35">
      <c r="A118" t="s">
        <v>560</v>
      </c>
      <c r="B118" s="1"/>
    </row>
    <row r="119" spans="1:2" x14ac:dyDescent="0.35">
      <c r="A119" t="s">
        <v>562</v>
      </c>
      <c r="B119" s="1"/>
    </row>
    <row r="120" spans="1:2" x14ac:dyDescent="0.35">
      <c r="A120" t="s">
        <v>564</v>
      </c>
      <c r="B120" s="5"/>
    </row>
    <row r="121" spans="1:2" x14ac:dyDescent="0.35">
      <c r="A121" t="s">
        <v>565</v>
      </c>
      <c r="B121" s="5"/>
    </row>
    <row r="122" spans="1:2" x14ac:dyDescent="0.35">
      <c r="A122" t="s">
        <v>613</v>
      </c>
      <c r="B122" s="5"/>
    </row>
    <row r="123" spans="1:2" x14ac:dyDescent="0.35">
      <c r="A123" t="s">
        <v>614</v>
      </c>
      <c r="B123" s="5"/>
    </row>
    <row r="124" spans="1:2" x14ac:dyDescent="0.35">
      <c r="A124" t="s">
        <v>615</v>
      </c>
      <c r="B124" s="1"/>
    </row>
    <row r="125" spans="1:2" x14ac:dyDescent="0.35">
      <c r="A125" t="s">
        <v>23</v>
      </c>
    </row>
    <row r="126" spans="1:2" x14ac:dyDescent="0.35">
      <c r="A126" t="s">
        <v>34</v>
      </c>
    </row>
    <row r="127" spans="1:2" x14ac:dyDescent="0.35">
      <c r="A127" t="s">
        <v>40</v>
      </c>
    </row>
    <row r="128" spans="1:2" x14ac:dyDescent="0.35">
      <c r="A128" t="s">
        <v>46</v>
      </c>
    </row>
    <row r="129" spans="1:1" x14ac:dyDescent="0.35">
      <c r="A129" t="s">
        <v>50</v>
      </c>
    </row>
    <row r="130" spans="1:1" x14ac:dyDescent="0.35">
      <c r="A130" t="s">
        <v>51</v>
      </c>
    </row>
    <row r="131" spans="1:1" x14ac:dyDescent="0.35">
      <c r="A131" t="s">
        <v>54</v>
      </c>
    </row>
    <row r="132" spans="1:1" x14ac:dyDescent="0.35">
      <c r="A132" t="s">
        <v>57</v>
      </c>
    </row>
    <row r="133" spans="1:1" x14ac:dyDescent="0.35">
      <c r="A133" t="s">
        <v>74</v>
      </c>
    </row>
    <row r="134" spans="1:1" x14ac:dyDescent="0.35">
      <c r="A134" t="s">
        <v>76</v>
      </c>
    </row>
    <row r="135" spans="1:1" x14ac:dyDescent="0.35">
      <c r="A135" t="s">
        <v>79</v>
      </c>
    </row>
    <row r="136" spans="1:1" x14ac:dyDescent="0.35">
      <c r="A136" t="s">
        <v>81</v>
      </c>
    </row>
    <row r="137" spans="1:1" x14ac:dyDescent="0.35">
      <c r="A137" t="s">
        <v>83</v>
      </c>
    </row>
    <row r="138" spans="1:1" x14ac:dyDescent="0.35">
      <c r="A138" t="s">
        <v>85</v>
      </c>
    </row>
    <row r="139" spans="1:1" x14ac:dyDescent="0.35">
      <c r="A139" t="s">
        <v>88</v>
      </c>
    </row>
    <row r="140" spans="1:1" x14ac:dyDescent="0.35">
      <c r="A140" t="s">
        <v>90</v>
      </c>
    </row>
    <row r="141" spans="1:1" x14ac:dyDescent="0.35">
      <c r="A141" t="s">
        <v>93</v>
      </c>
    </row>
    <row r="142" spans="1:1" x14ac:dyDescent="0.35">
      <c r="A142" t="s">
        <v>96</v>
      </c>
    </row>
    <row r="143" spans="1:1" x14ac:dyDescent="0.35">
      <c r="A143" t="s">
        <v>98</v>
      </c>
    </row>
    <row r="144" spans="1:1" x14ac:dyDescent="0.35">
      <c r="A144" t="s">
        <v>104</v>
      </c>
    </row>
    <row r="145" spans="1:1" x14ac:dyDescent="0.35">
      <c r="A145" t="s">
        <v>105</v>
      </c>
    </row>
    <row r="146" spans="1:1" x14ac:dyDescent="0.35">
      <c r="A146" t="s">
        <v>108</v>
      </c>
    </row>
    <row r="147" spans="1:1" x14ac:dyDescent="0.35">
      <c r="A147" t="s">
        <v>111</v>
      </c>
    </row>
    <row r="148" spans="1:1" x14ac:dyDescent="0.35">
      <c r="A148" t="s">
        <v>113</v>
      </c>
    </row>
    <row r="149" spans="1:1" x14ac:dyDescent="0.35">
      <c r="A149" t="s">
        <v>114</v>
      </c>
    </row>
    <row r="150" spans="1:1" x14ac:dyDescent="0.35">
      <c r="A150" t="s">
        <v>128</v>
      </c>
    </row>
    <row r="151" spans="1:1" x14ac:dyDescent="0.35">
      <c r="A151" t="s">
        <v>129</v>
      </c>
    </row>
    <row r="152" spans="1:1" x14ac:dyDescent="0.35">
      <c r="A152" t="s">
        <v>132</v>
      </c>
    </row>
    <row r="153" spans="1:1" x14ac:dyDescent="0.35">
      <c r="A153" t="s">
        <v>134</v>
      </c>
    </row>
    <row r="154" spans="1:1" x14ac:dyDescent="0.35">
      <c r="A154" t="s">
        <v>147</v>
      </c>
    </row>
    <row r="155" spans="1:1" x14ac:dyDescent="0.35">
      <c r="A155" t="s">
        <v>150</v>
      </c>
    </row>
    <row r="156" spans="1:1" x14ac:dyDescent="0.35">
      <c r="A156" t="s">
        <v>154</v>
      </c>
    </row>
    <row r="157" spans="1:1" x14ac:dyDescent="0.35">
      <c r="A157" t="s">
        <v>156</v>
      </c>
    </row>
    <row r="158" spans="1:1" x14ac:dyDescent="0.35">
      <c r="A158" t="s">
        <v>158</v>
      </c>
    </row>
    <row r="159" spans="1:1" x14ac:dyDescent="0.35">
      <c r="A159" t="s">
        <v>161</v>
      </c>
    </row>
    <row r="160" spans="1:1" x14ac:dyDescent="0.35">
      <c r="A160" t="s">
        <v>163</v>
      </c>
    </row>
    <row r="161" spans="1:1" x14ac:dyDescent="0.35">
      <c r="A161" t="s">
        <v>176</v>
      </c>
    </row>
    <row r="162" spans="1:1" x14ac:dyDescent="0.35">
      <c r="A162" t="s">
        <v>179</v>
      </c>
    </row>
    <row r="163" spans="1:1" x14ac:dyDescent="0.35">
      <c r="A163" t="s">
        <v>180</v>
      </c>
    </row>
    <row r="164" spans="1:1" x14ac:dyDescent="0.35">
      <c r="A164" t="s">
        <v>183</v>
      </c>
    </row>
    <row r="165" spans="1:1" x14ac:dyDescent="0.35">
      <c r="A165" t="s">
        <v>185</v>
      </c>
    </row>
    <row r="166" spans="1:1" x14ac:dyDescent="0.35">
      <c r="A166" t="s">
        <v>187</v>
      </c>
    </row>
    <row r="167" spans="1:1" x14ac:dyDescent="0.35">
      <c r="A167" t="s">
        <v>208</v>
      </c>
    </row>
    <row r="168" spans="1:1" x14ac:dyDescent="0.35">
      <c r="A168" t="s">
        <v>212</v>
      </c>
    </row>
    <row r="169" spans="1:1" x14ac:dyDescent="0.35">
      <c r="A169" t="s">
        <v>214</v>
      </c>
    </row>
    <row r="170" spans="1:1" x14ac:dyDescent="0.35">
      <c r="A170" t="s">
        <v>217</v>
      </c>
    </row>
    <row r="171" spans="1:1" x14ac:dyDescent="0.35">
      <c r="A171" t="s">
        <v>219</v>
      </c>
    </row>
    <row r="172" spans="1:1" x14ac:dyDescent="0.35">
      <c r="A172" t="s">
        <v>221</v>
      </c>
    </row>
    <row r="173" spans="1:1" x14ac:dyDescent="0.35">
      <c r="A173" t="s">
        <v>233</v>
      </c>
    </row>
    <row r="174" spans="1:1" x14ac:dyDescent="0.35">
      <c r="A174" t="s">
        <v>237</v>
      </c>
    </row>
    <row r="175" spans="1:1" x14ac:dyDescent="0.35">
      <c r="A175" t="s">
        <v>239</v>
      </c>
    </row>
    <row r="176" spans="1:1" x14ac:dyDescent="0.35">
      <c r="A176" t="s">
        <v>241</v>
      </c>
    </row>
    <row r="177" spans="1:1" x14ac:dyDescent="0.35">
      <c r="A177" t="s">
        <v>243</v>
      </c>
    </row>
    <row r="178" spans="1:1" x14ac:dyDescent="0.35">
      <c r="A178" t="s">
        <v>245</v>
      </c>
    </row>
    <row r="179" spans="1:1" x14ac:dyDescent="0.35">
      <c r="A179" t="s">
        <v>257</v>
      </c>
    </row>
    <row r="180" spans="1:1" x14ac:dyDescent="0.35">
      <c r="A180" t="s">
        <v>260</v>
      </c>
    </row>
    <row r="181" spans="1:1" x14ac:dyDescent="0.35">
      <c r="A181" t="s">
        <v>262</v>
      </c>
    </row>
    <row r="182" spans="1:1" x14ac:dyDescent="0.35">
      <c r="A182" t="s">
        <v>264</v>
      </c>
    </row>
    <row r="183" spans="1:1" x14ac:dyDescent="0.35">
      <c r="A183" t="s">
        <v>265</v>
      </c>
    </row>
    <row r="184" spans="1:1" x14ac:dyDescent="0.35">
      <c r="A184" t="s">
        <v>267</v>
      </c>
    </row>
    <row r="185" spans="1:1" x14ac:dyDescent="0.35">
      <c r="A185" t="s">
        <v>282</v>
      </c>
    </row>
    <row r="186" spans="1:1" x14ac:dyDescent="0.35">
      <c r="A186" t="s">
        <v>285</v>
      </c>
    </row>
    <row r="187" spans="1:1" x14ac:dyDescent="0.35">
      <c r="A187" t="s">
        <v>288</v>
      </c>
    </row>
    <row r="188" spans="1:1" x14ac:dyDescent="0.35">
      <c r="A188" t="s">
        <v>290</v>
      </c>
    </row>
    <row r="189" spans="1:1" x14ac:dyDescent="0.35">
      <c r="A189" t="s">
        <v>292</v>
      </c>
    </row>
    <row r="190" spans="1:1" x14ac:dyDescent="0.35">
      <c r="A190" t="s">
        <v>294</v>
      </c>
    </row>
    <row r="191" spans="1:1" x14ac:dyDescent="0.35">
      <c r="A191" t="s">
        <v>304</v>
      </c>
    </row>
    <row r="192" spans="1:1" x14ac:dyDescent="0.35">
      <c r="A192" t="s">
        <v>307</v>
      </c>
    </row>
    <row r="193" spans="1:1" x14ac:dyDescent="0.35">
      <c r="A193" t="s">
        <v>309</v>
      </c>
    </row>
    <row r="194" spans="1:1" x14ac:dyDescent="0.35">
      <c r="A194" t="s">
        <v>311</v>
      </c>
    </row>
    <row r="195" spans="1:1" x14ac:dyDescent="0.35">
      <c r="A195" t="s">
        <v>313</v>
      </c>
    </row>
    <row r="196" spans="1:1" x14ac:dyDescent="0.35">
      <c r="A196" t="s">
        <v>315</v>
      </c>
    </row>
    <row r="197" spans="1:1" x14ac:dyDescent="0.35">
      <c r="A197" t="s">
        <v>340</v>
      </c>
    </row>
    <row r="198" spans="1:1" x14ac:dyDescent="0.35">
      <c r="A198" t="s">
        <v>344</v>
      </c>
    </row>
    <row r="199" spans="1:1" x14ac:dyDescent="0.35">
      <c r="A199" t="s">
        <v>347</v>
      </c>
    </row>
    <row r="200" spans="1:1" x14ac:dyDescent="0.35">
      <c r="A200" t="s">
        <v>350</v>
      </c>
    </row>
    <row r="201" spans="1:1" x14ac:dyDescent="0.35">
      <c r="A201" t="s">
        <v>352</v>
      </c>
    </row>
    <row r="202" spans="1:1" x14ac:dyDescent="0.35">
      <c r="A202" t="s">
        <v>355</v>
      </c>
    </row>
    <row r="203" spans="1:1" x14ac:dyDescent="0.35">
      <c r="A203" t="s">
        <v>377</v>
      </c>
    </row>
    <row r="204" spans="1:1" x14ac:dyDescent="0.35">
      <c r="A204" t="s">
        <v>380</v>
      </c>
    </row>
    <row r="205" spans="1:1" x14ac:dyDescent="0.35">
      <c r="A205" t="s">
        <v>383</v>
      </c>
    </row>
    <row r="206" spans="1:1" x14ac:dyDescent="0.35">
      <c r="A206" t="s">
        <v>386</v>
      </c>
    </row>
    <row r="207" spans="1:1" x14ac:dyDescent="0.35">
      <c r="A207" t="s">
        <v>389</v>
      </c>
    </row>
    <row r="208" spans="1:1" x14ac:dyDescent="0.35">
      <c r="A208" t="s">
        <v>392</v>
      </c>
    </row>
    <row r="209" spans="1:1" x14ac:dyDescent="0.35">
      <c r="A209" t="s">
        <v>414</v>
      </c>
    </row>
    <row r="210" spans="1:1" x14ac:dyDescent="0.35">
      <c r="A210" t="s">
        <v>418</v>
      </c>
    </row>
    <row r="211" spans="1:1" x14ac:dyDescent="0.35">
      <c r="A211" t="s">
        <v>420</v>
      </c>
    </row>
    <row r="212" spans="1:1" x14ac:dyDescent="0.35">
      <c r="A212" t="s">
        <v>423</v>
      </c>
    </row>
    <row r="213" spans="1:1" x14ac:dyDescent="0.35">
      <c r="A213" t="s">
        <v>425</v>
      </c>
    </row>
    <row r="214" spans="1:1" x14ac:dyDescent="0.35">
      <c r="A214" t="s">
        <v>427</v>
      </c>
    </row>
    <row r="215" spans="1:1" x14ac:dyDescent="0.35">
      <c r="A215" t="s">
        <v>451</v>
      </c>
    </row>
    <row r="216" spans="1:1" x14ac:dyDescent="0.35">
      <c r="A216" t="s">
        <v>454</v>
      </c>
    </row>
    <row r="217" spans="1:1" x14ac:dyDescent="0.35">
      <c r="A217" t="s">
        <v>457</v>
      </c>
    </row>
    <row r="218" spans="1:1" x14ac:dyDescent="0.35">
      <c r="A218" t="s">
        <v>460</v>
      </c>
    </row>
    <row r="219" spans="1:1" x14ac:dyDescent="0.35">
      <c r="A219" t="s">
        <v>462</v>
      </c>
    </row>
    <row r="220" spans="1:1" x14ac:dyDescent="0.35">
      <c r="A220" t="s">
        <v>464</v>
      </c>
    </row>
    <row r="221" spans="1:1" x14ac:dyDescent="0.35">
      <c r="A221" t="s">
        <v>472</v>
      </c>
    </row>
    <row r="222" spans="1:1" x14ac:dyDescent="0.35">
      <c r="A222" t="s">
        <v>475</v>
      </c>
    </row>
    <row r="223" spans="1:1" x14ac:dyDescent="0.35">
      <c r="A223" t="s">
        <v>478</v>
      </c>
    </row>
    <row r="224" spans="1:1" x14ac:dyDescent="0.35">
      <c r="A224" t="s">
        <v>480</v>
      </c>
    </row>
    <row r="225" spans="1:1" x14ac:dyDescent="0.35">
      <c r="A225" t="s">
        <v>482</v>
      </c>
    </row>
    <row r="226" spans="1:1" x14ac:dyDescent="0.35">
      <c r="A226" t="s">
        <v>485</v>
      </c>
    </row>
    <row r="227" spans="1:1" x14ac:dyDescent="0.35">
      <c r="A227" t="s">
        <v>506</v>
      </c>
    </row>
    <row r="228" spans="1:1" x14ac:dyDescent="0.35">
      <c r="A228" t="s">
        <v>509</v>
      </c>
    </row>
    <row r="229" spans="1:1" x14ac:dyDescent="0.35">
      <c r="A229" t="s">
        <v>511</v>
      </c>
    </row>
    <row r="230" spans="1:1" x14ac:dyDescent="0.35">
      <c r="A230" t="s">
        <v>514</v>
      </c>
    </row>
    <row r="231" spans="1:1" x14ac:dyDescent="0.35">
      <c r="A231" t="s">
        <v>516</v>
      </c>
    </row>
    <row r="232" spans="1:1" x14ac:dyDescent="0.35">
      <c r="A232" t="s">
        <v>518</v>
      </c>
    </row>
    <row r="233" spans="1:1" x14ac:dyDescent="0.35">
      <c r="A233" t="s">
        <v>525</v>
      </c>
    </row>
    <row r="234" spans="1:1" x14ac:dyDescent="0.35">
      <c r="A234" t="s">
        <v>528</v>
      </c>
    </row>
    <row r="235" spans="1:1" x14ac:dyDescent="0.35">
      <c r="A235" t="s">
        <v>530</v>
      </c>
    </row>
    <row r="236" spans="1:1" x14ac:dyDescent="0.35">
      <c r="A236" t="s">
        <v>533</v>
      </c>
    </row>
    <row r="237" spans="1:1" x14ac:dyDescent="0.35">
      <c r="A237" t="s">
        <v>535</v>
      </c>
    </row>
    <row r="238" spans="1:1" x14ac:dyDescent="0.35">
      <c r="A238" t="s">
        <v>538</v>
      </c>
    </row>
    <row r="239" spans="1:1" x14ac:dyDescent="0.35">
      <c r="A239" t="s">
        <v>555</v>
      </c>
    </row>
    <row r="240" spans="1:1" x14ac:dyDescent="0.35">
      <c r="A240" t="s">
        <v>558</v>
      </c>
    </row>
    <row r="241" spans="1:1" x14ac:dyDescent="0.35">
      <c r="A241" t="s">
        <v>560</v>
      </c>
    </row>
    <row r="242" spans="1:1" x14ac:dyDescent="0.35">
      <c r="A242" t="s">
        <v>562</v>
      </c>
    </row>
    <row r="243" spans="1:1" x14ac:dyDescent="0.35">
      <c r="A243" t="s">
        <v>564</v>
      </c>
    </row>
    <row r="244" spans="1:1" x14ac:dyDescent="0.35">
      <c r="A244" t="s">
        <v>565</v>
      </c>
    </row>
    <row r="245" spans="1:1" x14ac:dyDescent="0.35">
      <c r="A245" t="s">
        <v>613</v>
      </c>
    </row>
    <row r="246" spans="1:1" x14ac:dyDescent="0.35">
      <c r="A246" t="s">
        <v>614</v>
      </c>
    </row>
    <row r="247" spans="1:1" x14ac:dyDescent="0.35">
      <c r="A247" t="s">
        <v>615</v>
      </c>
    </row>
    <row r="248" spans="1:1" x14ac:dyDescent="0.35">
      <c r="A248" t="s">
        <v>23</v>
      </c>
    </row>
    <row r="249" spans="1:1" x14ac:dyDescent="0.35">
      <c r="A249" t="s">
        <v>34</v>
      </c>
    </row>
    <row r="250" spans="1:1" x14ac:dyDescent="0.35">
      <c r="A250" t="s">
        <v>40</v>
      </c>
    </row>
    <row r="251" spans="1:1" x14ac:dyDescent="0.35">
      <c r="A251" t="s">
        <v>46</v>
      </c>
    </row>
    <row r="252" spans="1:1" x14ac:dyDescent="0.35">
      <c r="A252" t="s">
        <v>50</v>
      </c>
    </row>
    <row r="253" spans="1:1" x14ac:dyDescent="0.35">
      <c r="A253" t="s">
        <v>51</v>
      </c>
    </row>
    <row r="254" spans="1:1" x14ac:dyDescent="0.35">
      <c r="A254" t="s">
        <v>54</v>
      </c>
    </row>
    <row r="255" spans="1:1" x14ac:dyDescent="0.35">
      <c r="A255" t="s">
        <v>57</v>
      </c>
    </row>
    <row r="256" spans="1:1" x14ac:dyDescent="0.35">
      <c r="A256" t="s">
        <v>74</v>
      </c>
    </row>
    <row r="257" spans="1:1" x14ac:dyDescent="0.35">
      <c r="A257" t="s">
        <v>76</v>
      </c>
    </row>
    <row r="258" spans="1:1" x14ac:dyDescent="0.35">
      <c r="A258" t="s">
        <v>79</v>
      </c>
    </row>
    <row r="259" spans="1:1" x14ac:dyDescent="0.35">
      <c r="A259" t="s">
        <v>81</v>
      </c>
    </row>
    <row r="260" spans="1:1" x14ac:dyDescent="0.35">
      <c r="A260" t="s">
        <v>83</v>
      </c>
    </row>
    <row r="261" spans="1:1" x14ac:dyDescent="0.35">
      <c r="A261" t="s">
        <v>85</v>
      </c>
    </row>
    <row r="262" spans="1:1" x14ac:dyDescent="0.35">
      <c r="A262" t="s">
        <v>88</v>
      </c>
    </row>
    <row r="263" spans="1:1" x14ac:dyDescent="0.35">
      <c r="A263" t="s">
        <v>90</v>
      </c>
    </row>
    <row r="264" spans="1:1" x14ac:dyDescent="0.35">
      <c r="A264" t="s">
        <v>93</v>
      </c>
    </row>
    <row r="265" spans="1:1" x14ac:dyDescent="0.35">
      <c r="A265" t="s">
        <v>96</v>
      </c>
    </row>
    <row r="266" spans="1:1" x14ac:dyDescent="0.35">
      <c r="A266" t="s">
        <v>98</v>
      </c>
    </row>
    <row r="267" spans="1:1" x14ac:dyDescent="0.35">
      <c r="A267" t="s">
        <v>104</v>
      </c>
    </row>
    <row r="268" spans="1:1" x14ac:dyDescent="0.35">
      <c r="A268" t="s">
        <v>105</v>
      </c>
    </row>
    <row r="269" spans="1:1" x14ac:dyDescent="0.35">
      <c r="A269" t="s">
        <v>108</v>
      </c>
    </row>
    <row r="270" spans="1:1" x14ac:dyDescent="0.35">
      <c r="A270" t="s">
        <v>111</v>
      </c>
    </row>
    <row r="271" spans="1:1" x14ac:dyDescent="0.35">
      <c r="A271" t="s">
        <v>113</v>
      </c>
    </row>
    <row r="272" spans="1:1" x14ac:dyDescent="0.35">
      <c r="A272" t="s">
        <v>114</v>
      </c>
    </row>
    <row r="273" spans="1:1" x14ac:dyDescent="0.35">
      <c r="A273" t="s">
        <v>128</v>
      </c>
    </row>
    <row r="274" spans="1:1" x14ac:dyDescent="0.35">
      <c r="A274" t="s">
        <v>129</v>
      </c>
    </row>
    <row r="275" spans="1:1" x14ac:dyDescent="0.35">
      <c r="A275" t="s">
        <v>132</v>
      </c>
    </row>
    <row r="276" spans="1:1" x14ac:dyDescent="0.35">
      <c r="A276" t="s">
        <v>134</v>
      </c>
    </row>
    <row r="277" spans="1:1" x14ac:dyDescent="0.35">
      <c r="A277" t="s">
        <v>147</v>
      </c>
    </row>
    <row r="278" spans="1:1" x14ac:dyDescent="0.35">
      <c r="A278" t="s">
        <v>150</v>
      </c>
    </row>
    <row r="279" spans="1:1" x14ac:dyDescent="0.35">
      <c r="A279" t="s">
        <v>154</v>
      </c>
    </row>
    <row r="280" spans="1:1" x14ac:dyDescent="0.35">
      <c r="A280" t="s">
        <v>156</v>
      </c>
    </row>
    <row r="281" spans="1:1" x14ac:dyDescent="0.35">
      <c r="A281" t="s">
        <v>158</v>
      </c>
    </row>
    <row r="282" spans="1:1" x14ac:dyDescent="0.35">
      <c r="A282" t="s">
        <v>161</v>
      </c>
    </row>
    <row r="283" spans="1:1" x14ac:dyDescent="0.35">
      <c r="A283" t="s">
        <v>163</v>
      </c>
    </row>
    <row r="284" spans="1:1" x14ac:dyDescent="0.35">
      <c r="A284" t="s">
        <v>176</v>
      </c>
    </row>
    <row r="285" spans="1:1" x14ac:dyDescent="0.35">
      <c r="A285" t="s">
        <v>179</v>
      </c>
    </row>
    <row r="286" spans="1:1" x14ac:dyDescent="0.35">
      <c r="A286" t="s">
        <v>180</v>
      </c>
    </row>
    <row r="287" spans="1:1" x14ac:dyDescent="0.35">
      <c r="A287" t="s">
        <v>183</v>
      </c>
    </row>
    <row r="288" spans="1:1" x14ac:dyDescent="0.35">
      <c r="A288" t="s">
        <v>185</v>
      </c>
    </row>
    <row r="289" spans="1:1" x14ac:dyDescent="0.35">
      <c r="A289" t="s">
        <v>187</v>
      </c>
    </row>
    <row r="290" spans="1:1" x14ac:dyDescent="0.35">
      <c r="A290" t="s">
        <v>208</v>
      </c>
    </row>
    <row r="291" spans="1:1" x14ac:dyDescent="0.35">
      <c r="A291" t="s">
        <v>212</v>
      </c>
    </row>
    <row r="292" spans="1:1" x14ac:dyDescent="0.35">
      <c r="A292" t="s">
        <v>214</v>
      </c>
    </row>
    <row r="293" spans="1:1" x14ac:dyDescent="0.35">
      <c r="A293" t="s">
        <v>217</v>
      </c>
    </row>
    <row r="294" spans="1:1" x14ac:dyDescent="0.35">
      <c r="A294" t="s">
        <v>219</v>
      </c>
    </row>
    <row r="295" spans="1:1" x14ac:dyDescent="0.35">
      <c r="A295" t="s">
        <v>221</v>
      </c>
    </row>
    <row r="296" spans="1:1" x14ac:dyDescent="0.35">
      <c r="A296" t="s">
        <v>233</v>
      </c>
    </row>
    <row r="297" spans="1:1" x14ac:dyDescent="0.35">
      <c r="A297" t="s">
        <v>237</v>
      </c>
    </row>
    <row r="298" spans="1:1" x14ac:dyDescent="0.35">
      <c r="A298" t="s">
        <v>239</v>
      </c>
    </row>
    <row r="299" spans="1:1" x14ac:dyDescent="0.35">
      <c r="A299" t="s">
        <v>241</v>
      </c>
    </row>
    <row r="300" spans="1:1" x14ac:dyDescent="0.35">
      <c r="A300" t="s">
        <v>243</v>
      </c>
    </row>
    <row r="301" spans="1:1" x14ac:dyDescent="0.35">
      <c r="A301" t="s">
        <v>245</v>
      </c>
    </row>
    <row r="302" spans="1:1" x14ac:dyDescent="0.35">
      <c r="A302" t="s">
        <v>257</v>
      </c>
    </row>
    <row r="303" spans="1:1" x14ac:dyDescent="0.35">
      <c r="A303" t="s">
        <v>260</v>
      </c>
    </row>
    <row r="304" spans="1:1" x14ac:dyDescent="0.35">
      <c r="A304" t="s">
        <v>262</v>
      </c>
    </row>
    <row r="305" spans="1:1" x14ac:dyDescent="0.35">
      <c r="A305" t="s">
        <v>264</v>
      </c>
    </row>
    <row r="306" spans="1:1" x14ac:dyDescent="0.35">
      <c r="A306" t="s">
        <v>265</v>
      </c>
    </row>
    <row r="307" spans="1:1" x14ac:dyDescent="0.35">
      <c r="A307" t="s">
        <v>267</v>
      </c>
    </row>
    <row r="308" spans="1:1" x14ac:dyDescent="0.35">
      <c r="A308" t="s">
        <v>282</v>
      </c>
    </row>
    <row r="309" spans="1:1" x14ac:dyDescent="0.35">
      <c r="A309" t="s">
        <v>285</v>
      </c>
    </row>
    <row r="310" spans="1:1" x14ac:dyDescent="0.35">
      <c r="A310" t="s">
        <v>288</v>
      </c>
    </row>
    <row r="311" spans="1:1" x14ac:dyDescent="0.35">
      <c r="A311" t="s">
        <v>290</v>
      </c>
    </row>
    <row r="312" spans="1:1" x14ac:dyDescent="0.35">
      <c r="A312" t="s">
        <v>292</v>
      </c>
    </row>
    <row r="313" spans="1:1" x14ac:dyDescent="0.35">
      <c r="A313" t="s">
        <v>294</v>
      </c>
    </row>
    <row r="314" spans="1:1" x14ac:dyDescent="0.35">
      <c r="A314" t="s">
        <v>304</v>
      </c>
    </row>
    <row r="315" spans="1:1" x14ac:dyDescent="0.35">
      <c r="A315" t="s">
        <v>307</v>
      </c>
    </row>
    <row r="316" spans="1:1" x14ac:dyDescent="0.35">
      <c r="A316" t="s">
        <v>309</v>
      </c>
    </row>
    <row r="317" spans="1:1" x14ac:dyDescent="0.35">
      <c r="A317" t="s">
        <v>311</v>
      </c>
    </row>
    <row r="318" spans="1:1" x14ac:dyDescent="0.35">
      <c r="A318" t="s">
        <v>313</v>
      </c>
    </row>
    <row r="319" spans="1:1" x14ac:dyDescent="0.35">
      <c r="A319" t="s">
        <v>315</v>
      </c>
    </row>
    <row r="320" spans="1:1" x14ac:dyDescent="0.35">
      <c r="A320" t="s">
        <v>340</v>
      </c>
    </row>
    <row r="321" spans="1:1" x14ac:dyDescent="0.35">
      <c r="A321" t="s">
        <v>344</v>
      </c>
    </row>
    <row r="322" spans="1:1" x14ac:dyDescent="0.35">
      <c r="A322" t="s">
        <v>347</v>
      </c>
    </row>
    <row r="323" spans="1:1" x14ac:dyDescent="0.35">
      <c r="A323" t="s">
        <v>350</v>
      </c>
    </row>
    <row r="324" spans="1:1" x14ac:dyDescent="0.35">
      <c r="A324" t="s">
        <v>352</v>
      </c>
    </row>
    <row r="325" spans="1:1" x14ac:dyDescent="0.35">
      <c r="A325" t="s">
        <v>355</v>
      </c>
    </row>
    <row r="326" spans="1:1" x14ac:dyDescent="0.35">
      <c r="A326" t="s">
        <v>377</v>
      </c>
    </row>
    <row r="327" spans="1:1" x14ac:dyDescent="0.35">
      <c r="A327" t="s">
        <v>380</v>
      </c>
    </row>
    <row r="328" spans="1:1" x14ac:dyDescent="0.35">
      <c r="A328" t="s">
        <v>383</v>
      </c>
    </row>
    <row r="329" spans="1:1" x14ac:dyDescent="0.35">
      <c r="A329" t="s">
        <v>386</v>
      </c>
    </row>
    <row r="330" spans="1:1" x14ac:dyDescent="0.35">
      <c r="A330" t="s">
        <v>389</v>
      </c>
    </row>
    <row r="331" spans="1:1" x14ac:dyDescent="0.35">
      <c r="A331" t="s">
        <v>392</v>
      </c>
    </row>
    <row r="332" spans="1:1" x14ac:dyDescent="0.35">
      <c r="A332" t="s">
        <v>414</v>
      </c>
    </row>
    <row r="333" spans="1:1" x14ac:dyDescent="0.35">
      <c r="A333" t="s">
        <v>418</v>
      </c>
    </row>
    <row r="334" spans="1:1" x14ac:dyDescent="0.35">
      <c r="A334" t="s">
        <v>420</v>
      </c>
    </row>
    <row r="335" spans="1:1" x14ac:dyDescent="0.35">
      <c r="A335" t="s">
        <v>423</v>
      </c>
    </row>
    <row r="336" spans="1:1" x14ac:dyDescent="0.35">
      <c r="A336" t="s">
        <v>425</v>
      </c>
    </row>
    <row r="337" spans="1:1" x14ac:dyDescent="0.35">
      <c r="A337" t="s">
        <v>427</v>
      </c>
    </row>
    <row r="338" spans="1:1" x14ac:dyDescent="0.35">
      <c r="A338" t="s">
        <v>451</v>
      </c>
    </row>
    <row r="339" spans="1:1" x14ac:dyDescent="0.35">
      <c r="A339" t="s">
        <v>454</v>
      </c>
    </row>
    <row r="340" spans="1:1" x14ac:dyDescent="0.35">
      <c r="A340" t="s">
        <v>457</v>
      </c>
    </row>
    <row r="341" spans="1:1" x14ac:dyDescent="0.35">
      <c r="A341" t="s">
        <v>460</v>
      </c>
    </row>
    <row r="342" spans="1:1" x14ac:dyDescent="0.35">
      <c r="A342" t="s">
        <v>462</v>
      </c>
    </row>
    <row r="343" spans="1:1" x14ac:dyDescent="0.35">
      <c r="A343" t="s">
        <v>464</v>
      </c>
    </row>
    <row r="344" spans="1:1" x14ac:dyDescent="0.35">
      <c r="A344" t="s">
        <v>472</v>
      </c>
    </row>
    <row r="345" spans="1:1" x14ac:dyDescent="0.35">
      <c r="A345" t="s">
        <v>475</v>
      </c>
    </row>
    <row r="346" spans="1:1" x14ac:dyDescent="0.35">
      <c r="A346" t="s">
        <v>478</v>
      </c>
    </row>
    <row r="347" spans="1:1" x14ac:dyDescent="0.35">
      <c r="A347" t="s">
        <v>480</v>
      </c>
    </row>
    <row r="348" spans="1:1" x14ac:dyDescent="0.35">
      <c r="A348" t="s">
        <v>482</v>
      </c>
    </row>
    <row r="349" spans="1:1" x14ac:dyDescent="0.35">
      <c r="A349" t="s">
        <v>485</v>
      </c>
    </row>
    <row r="350" spans="1:1" x14ac:dyDescent="0.35">
      <c r="A350" t="s">
        <v>506</v>
      </c>
    </row>
    <row r="351" spans="1:1" x14ac:dyDescent="0.35">
      <c r="A351" t="s">
        <v>509</v>
      </c>
    </row>
    <row r="352" spans="1:1" x14ac:dyDescent="0.35">
      <c r="A352" t="s">
        <v>511</v>
      </c>
    </row>
    <row r="353" spans="1:1" x14ac:dyDescent="0.35">
      <c r="A353" t="s">
        <v>514</v>
      </c>
    </row>
    <row r="354" spans="1:1" x14ac:dyDescent="0.35">
      <c r="A354" t="s">
        <v>516</v>
      </c>
    </row>
    <row r="355" spans="1:1" x14ac:dyDescent="0.35">
      <c r="A355" t="s">
        <v>518</v>
      </c>
    </row>
    <row r="356" spans="1:1" x14ac:dyDescent="0.35">
      <c r="A356" t="s">
        <v>525</v>
      </c>
    </row>
    <row r="357" spans="1:1" x14ac:dyDescent="0.35">
      <c r="A357" t="s">
        <v>528</v>
      </c>
    </row>
    <row r="358" spans="1:1" x14ac:dyDescent="0.35">
      <c r="A358" t="s">
        <v>530</v>
      </c>
    </row>
    <row r="359" spans="1:1" x14ac:dyDescent="0.35">
      <c r="A359" t="s">
        <v>533</v>
      </c>
    </row>
    <row r="360" spans="1:1" x14ac:dyDescent="0.35">
      <c r="A360" t="s">
        <v>535</v>
      </c>
    </row>
    <row r="361" spans="1:1" x14ac:dyDescent="0.35">
      <c r="A361" t="s">
        <v>538</v>
      </c>
    </row>
    <row r="362" spans="1:1" x14ac:dyDescent="0.35">
      <c r="A362" t="s">
        <v>555</v>
      </c>
    </row>
    <row r="363" spans="1:1" x14ac:dyDescent="0.35">
      <c r="A363" t="s">
        <v>558</v>
      </c>
    </row>
    <row r="364" spans="1:1" x14ac:dyDescent="0.35">
      <c r="A364" t="s">
        <v>560</v>
      </c>
    </row>
    <row r="365" spans="1:1" x14ac:dyDescent="0.35">
      <c r="A365" t="s">
        <v>562</v>
      </c>
    </row>
    <row r="366" spans="1:1" x14ac:dyDescent="0.35">
      <c r="A366" t="s">
        <v>564</v>
      </c>
    </row>
    <row r="367" spans="1:1" x14ac:dyDescent="0.35">
      <c r="A367" t="s">
        <v>565</v>
      </c>
    </row>
    <row r="368" spans="1:1" x14ac:dyDescent="0.35">
      <c r="A368" t="s">
        <v>613</v>
      </c>
    </row>
    <row r="369" spans="1:1" x14ac:dyDescent="0.35">
      <c r="A369" t="s">
        <v>614</v>
      </c>
    </row>
    <row r="370" spans="1:1" x14ac:dyDescent="0.35">
      <c r="A370" t="s">
        <v>615</v>
      </c>
    </row>
    <row r="371" spans="1:1" x14ac:dyDescent="0.35">
      <c r="A371" t="s">
        <v>23</v>
      </c>
    </row>
    <row r="372" spans="1:1" x14ac:dyDescent="0.35">
      <c r="A372" t="s">
        <v>34</v>
      </c>
    </row>
    <row r="373" spans="1:1" x14ac:dyDescent="0.35">
      <c r="A373" t="s">
        <v>40</v>
      </c>
    </row>
    <row r="374" spans="1:1" x14ac:dyDescent="0.35">
      <c r="A374" t="s">
        <v>46</v>
      </c>
    </row>
    <row r="375" spans="1:1" x14ac:dyDescent="0.35">
      <c r="A375" t="s">
        <v>50</v>
      </c>
    </row>
    <row r="376" spans="1:1" x14ac:dyDescent="0.35">
      <c r="A376" t="s">
        <v>51</v>
      </c>
    </row>
    <row r="377" spans="1:1" x14ac:dyDescent="0.35">
      <c r="A377" t="s">
        <v>54</v>
      </c>
    </row>
    <row r="378" spans="1:1" x14ac:dyDescent="0.35">
      <c r="A378" t="s">
        <v>57</v>
      </c>
    </row>
    <row r="379" spans="1:1" x14ac:dyDescent="0.35">
      <c r="A379" t="s">
        <v>74</v>
      </c>
    </row>
    <row r="380" spans="1:1" x14ac:dyDescent="0.35">
      <c r="A380" t="s">
        <v>76</v>
      </c>
    </row>
    <row r="381" spans="1:1" x14ac:dyDescent="0.35">
      <c r="A381" t="s">
        <v>79</v>
      </c>
    </row>
    <row r="382" spans="1:1" x14ac:dyDescent="0.35">
      <c r="A382" t="s">
        <v>81</v>
      </c>
    </row>
    <row r="383" spans="1:1" x14ac:dyDescent="0.35">
      <c r="A383" t="s">
        <v>83</v>
      </c>
    </row>
    <row r="384" spans="1:1" x14ac:dyDescent="0.35">
      <c r="A384" t="s">
        <v>85</v>
      </c>
    </row>
    <row r="385" spans="1:1" x14ac:dyDescent="0.35">
      <c r="A385" t="s">
        <v>88</v>
      </c>
    </row>
    <row r="386" spans="1:1" x14ac:dyDescent="0.35">
      <c r="A386" t="s">
        <v>90</v>
      </c>
    </row>
    <row r="387" spans="1:1" x14ac:dyDescent="0.35">
      <c r="A387" t="s">
        <v>93</v>
      </c>
    </row>
    <row r="388" spans="1:1" x14ac:dyDescent="0.35">
      <c r="A388" t="s">
        <v>96</v>
      </c>
    </row>
    <row r="389" spans="1:1" x14ac:dyDescent="0.35">
      <c r="A389" t="s">
        <v>98</v>
      </c>
    </row>
    <row r="390" spans="1:1" x14ac:dyDescent="0.35">
      <c r="A390" t="s">
        <v>104</v>
      </c>
    </row>
    <row r="391" spans="1:1" x14ac:dyDescent="0.35">
      <c r="A391" t="s">
        <v>105</v>
      </c>
    </row>
    <row r="392" spans="1:1" x14ac:dyDescent="0.35">
      <c r="A392" t="s">
        <v>108</v>
      </c>
    </row>
    <row r="393" spans="1:1" x14ac:dyDescent="0.35">
      <c r="A393" t="s">
        <v>111</v>
      </c>
    </row>
    <row r="394" spans="1:1" x14ac:dyDescent="0.35">
      <c r="A394" t="s">
        <v>113</v>
      </c>
    </row>
    <row r="395" spans="1:1" x14ac:dyDescent="0.35">
      <c r="A395" t="s">
        <v>114</v>
      </c>
    </row>
    <row r="396" spans="1:1" x14ac:dyDescent="0.35">
      <c r="A396" t="s">
        <v>128</v>
      </c>
    </row>
    <row r="397" spans="1:1" x14ac:dyDescent="0.35">
      <c r="A397" t="s">
        <v>129</v>
      </c>
    </row>
    <row r="398" spans="1:1" x14ac:dyDescent="0.35">
      <c r="A398" t="s">
        <v>132</v>
      </c>
    </row>
    <row r="399" spans="1:1" x14ac:dyDescent="0.35">
      <c r="A399" t="s">
        <v>134</v>
      </c>
    </row>
    <row r="400" spans="1:1" x14ac:dyDescent="0.35">
      <c r="A400" t="s">
        <v>147</v>
      </c>
    </row>
    <row r="401" spans="1:1" x14ac:dyDescent="0.35">
      <c r="A401" t="s">
        <v>150</v>
      </c>
    </row>
    <row r="402" spans="1:1" x14ac:dyDescent="0.35">
      <c r="A402" t="s">
        <v>154</v>
      </c>
    </row>
    <row r="403" spans="1:1" x14ac:dyDescent="0.35">
      <c r="A403" t="s">
        <v>156</v>
      </c>
    </row>
    <row r="404" spans="1:1" x14ac:dyDescent="0.35">
      <c r="A404" t="s">
        <v>158</v>
      </c>
    </row>
    <row r="405" spans="1:1" x14ac:dyDescent="0.35">
      <c r="A405" t="s">
        <v>161</v>
      </c>
    </row>
    <row r="406" spans="1:1" x14ac:dyDescent="0.35">
      <c r="A406" t="s">
        <v>163</v>
      </c>
    </row>
    <row r="407" spans="1:1" x14ac:dyDescent="0.35">
      <c r="A407" t="s">
        <v>176</v>
      </c>
    </row>
    <row r="408" spans="1:1" x14ac:dyDescent="0.35">
      <c r="A408" t="s">
        <v>179</v>
      </c>
    </row>
    <row r="409" spans="1:1" x14ac:dyDescent="0.35">
      <c r="A409" t="s">
        <v>180</v>
      </c>
    </row>
    <row r="410" spans="1:1" x14ac:dyDescent="0.35">
      <c r="A410" t="s">
        <v>183</v>
      </c>
    </row>
    <row r="411" spans="1:1" x14ac:dyDescent="0.35">
      <c r="A411" t="s">
        <v>185</v>
      </c>
    </row>
    <row r="412" spans="1:1" x14ac:dyDescent="0.35">
      <c r="A412" t="s">
        <v>187</v>
      </c>
    </row>
    <row r="413" spans="1:1" x14ac:dyDescent="0.35">
      <c r="A413" t="s">
        <v>208</v>
      </c>
    </row>
    <row r="414" spans="1:1" x14ac:dyDescent="0.35">
      <c r="A414" t="s">
        <v>212</v>
      </c>
    </row>
    <row r="415" spans="1:1" x14ac:dyDescent="0.35">
      <c r="A415" t="s">
        <v>214</v>
      </c>
    </row>
    <row r="416" spans="1:1" x14ac:dyDescent="0.35">
      <c r="A416" t="s">
        <v>217</v>
      </c>
    </row>
    <row r="417" spans="1:1" x14ac:dyDescent="0.35">
      <c r="A417" t="s">
        <v>219</v>
      </c>
    </row>
    <row r="418" spans="1:1" x14ac:dyDescent="0.35">
      <c r="A418" t="s">
        <v>221</v>
      </c>
    </row>
    <row r="419" spans="1:1" x14ac:dyDescent="0.35">
      <c r="A419" t="s">
        <v>233</v>
      </c>
    </row>
    <row r="420" spans="1:1" x14ac:dyDescent="0.35">
      <c r="A420" t="s">
        <v>237</v>
      </c>
    </row>
    <row r="421" spans="1:1" x14ac:dyDescent="0.35">
      <c r="A421" t="s">
        <v>239</v>
      </c>
    </row>
    <row r="422" spans="1:1" x14ac:dyDescent="0.35">
      <c r="A422" t="s">
        <v>241</v>
      </c>
    </row>
    <row r="423" spans="1:1" x14ac:dyDescent="0.35">
      <c r="A423" t="s">
        <v>243</v>
      </c>
    </row>
    <row r="424" spans="1:1" x14ac:dyDescent="0.35">
      <c r="A424" t="s">
        <v>245</v>
      </c>
    </row>
    <row r="425" spans="1:1" x14ac:dyDescent="0.35">
      <c r="A425" t="s">
        <v>257</v>
      </c>
    </row>
    <row r="426" spans="1:1" x14ac:dyDescent="0.35">
      <c r="A426" t="s">
        <v>260</v>
      </c>
    </row>
    <row r="427" spans="1:1" x14ac:dyDescent="0.35">
      <c r="A427" t="s">
        <v>262</v>
      </c>
    </row>
    <row r="428" spans="1:1" x14ac:dyDescent="0.35">
      <c r="A428" t="s">
        <v>264</v>
      </c>
    </row>
    <row r="429" spans="1:1" x14ac:dyDescent="0.35">
      <c r="A429" t="s">
        <v>265</v>
      </c>
    </row>
    <row r="430" spans="1:1" x14ac:dyDescent="0.35">
      <c r="A430" t="s">
        <v>267</v>
      </c>
    </row>
    <row r="431" spans="1:1" x14ac:dyDescent="0.35">
      <c r="A431" t="s">
        <v>282</v>
      </c>
    </row>
    <row r="432" spans="1:1" x14ac:dyDescent="0.35">
      <c r="A432" t="s">
        <v>285</v>
      </c>
    </row>
    <row r="433" spans="1:1" x14ac:dyDescent="0.35">
      <c r="A433" t="s">
        <v>288</v>
      </c>
    </row>
    <row r="434" spans="1:1" x14ac:dyDescent="0.35">
      <c r="A434" t="s">
        <v>290</v>
      </c>
    </row>
    <row r="435" spans="1:1" x14ac:dyDescent="0.35">
      <c r="A435" t="s">
        <v>292</v>
      </c>
    </row>
    <row r="436" spans="1:1" x14ac:dyDescent="0.35">
      <c r="A436" t="s">
        <v>294</v>
      </c>
    </row>
    <row r="437" spans="1:1" x14ac:dyDescent="0.35">
      <c r="A437" t="s">
        <v>304</v>
      </c>
    </row>
    <row r="438" spans="1:1" x14ac:dyDescent="0.35">
      <c r="A438" t="s">
        <v>307</v>
      </c>
    </row>
    <row r="439" spans="1:1" x14ac:dyDescent="0.35">
      <c r="A439" t="s">
        <v>309</v>
      </c>
    </row>
    <row r="440" spans="1:1" x14ac:dyDescent="0.35">
      <c r="A440" t="s">
        <v>311</v>
      </c>
    </row>
    <row r="441" spans="1:1" x14ac:dyDescent="0.35">
      <c r="A441" t="s">
        <v>313</v>
      </c>
    </row>
    <row r="442" spans="1:1" x14ac:dyDescent="0.35">
      <c r="A442" t="s">
        <v>315</v>
      </c>
    </row>
    <row r="443" spans="1:1" x14ac:dyDescent="0.35">
      <c r="A443" t="s">
        <v>340</v>
      </c>
    </row>
    <row r="444" spans="1:1" x14ac:dyDescent="0.35">
      <c r="A444" t="s">
        <v>344</v>
      </c>
    </row>
    <row r="445" spans="1:1" x14ac:dyDescent="0.35">
      <c r="A445" t="s">
        <v>347</v>
      </c>
    </row>
    <row r="446" spans="1:1" x14ac:dyDescent="0.35">
      <c r="A446" t="s">
        <v>350</v>
      </c>
    </row>
    <row r="447" spans="1:1" x14ac:dyDescent="0.35">
      <c r="A447" t="s">
        <v>352</v>
      </c>
    </row>
    <row r="448" spans="1:1" x14ac:dyDescent="0.35">
      <c r="A448" t="s">
        <v>355</v>
      </c>
    </row>
    <row r="449" spans="1:1" x14ac:dyDescent="0.35">
      <c r="A449" t="s">
        <v>377</v>
      </c>
    </row>
    <row r="450" spans="1:1" x14ac:dyDescent="0.35">
      <c r="A450" t="s">
        <v>380</v>
      </c>
    </row>
    <row r="451" spans="1:1" x14ac:dyDescent="0.35">
      <c r="A451" t="s">
        <v>383</v>
      </c>
    </row>
    <row r="452" spans="1:1" x14ac:dyDescent="0.35">
      <c r="A452" t="s">
        <v>386</v>
      </c>
    </row>
    <row r="453" spans="1:1" x14ac:dyDescent="0.35">
      <c r="A453" t="s">
        <v>389</v>
      </c>
    </row>
    <row r="454" spans="1:1" x14ac:dyDescent="0.35">
      <c r="A454" t="s">
        <v>392</v>
      </c>
    </row>
    <row r="455" spans="1:1" x14ac:dyDescent="0.35">
      <c r="A455" t="s">
        <v>414</v>
      </c>
    </row>
    <row r="456" spans="1:1" x14ac:dyDescent="0.35">
      <c r="A456" t="s">
        <v>418</v>
      </c>
    </row>
    <row r="457" spans="1:1" x14ac:dyDescent="0.35">
      <c r="A457" t="s">
        <v>420</v>
      </c>
    </row>
    <row r="458" spans="1:1" x14ac:dyDescent="0.35">
      <c r="A458" t="s">
        <v>423</v>
      </c>
    </row>
    <row r="459" spans="1:1" x14ac:dyDescent="0.35">
      <c r="A459" t="s">
        <v>425</v>
      </c>
    </row>
    <row r="460" spans="1:1" x14ac:dyDescent="0.35">
      <c r="A460" t="s">
        <v>427</v>
      </c>
    </row>
    <row r="461" spans="1:1" x14ac:dyDescent="0.35">
      <c r="A461" t="s">
        <v>451</v>
      </c>
    </row>
    <row r="462" spans="1:1" x14ac:dyDescent="0.35">
      <c r="A462" t="s">
        <v>454</v>
      </c>
    </row>
    <row r="463" spans="1:1" x14ac:dyDescent="0.35">
      <c r="A463" t="s">
        <v>457</v>
      </c>
    </row>
    <row r="464" spans="1:1" x14ac:dyDescent="0.35">
      <c r="A464" t="s">
        <v>460</v>
      </c>
    </row>
    <row r="465" spans="1:1" x14ac:dyDescent="0.35">
      <c r="A465" t="s">
        <v>462</v>
      </c>
    </row>
    <row r="466" spans="1:1" x14ac:dyDescent="0.35">
      <c r="A466" t="s">
        <v>464</v>
      </c>
    </row>
    <row r="467" spans="1:1" x14ac:dyDescent="0.35">
      <c r="A467" t="s">
        <v>472</v>
      </c>
    </row>
    <row r="468" spans="1:1" x14ac:dyDescent="0.35">
      <c r="A468" t="s">
        <v>475</v>
      </c>
    </row>
    <row r="469" spans="1:1" x14ac:dyDescent="0.35">
      <c r="A469" t="s">
        <v>478</v>
      </c>
    </row>
    <row r="470" spans="1:1" x14ac:dyDescent="0.35">
      <c r="A470" t="s">
        <v>480</v>
      </c>
    </row>
    <row r="471" spans="1:1" x14ac:dyDescent="0.35">
      <c r="A471" t="s">
        <v>482</v>
      </c>
    </row>
    <row r="472" spans="1:1" x14ac:dyDescent="0.35">
      <c r="A472" t="s">
        <v>485</v>
      </c>
    </row>
    <row r="473" spans="1:1" x14ac:dyDescent="0.35">
      <c r="A473" t="s">
        <v>506</v>
      </c>
    </row>
    <row r="474" spans="1:1" x14ac:dyDescent="0.35">
      <c r="A474" t="s">
        <v>509</v>
      </c>
    </row>
    <row r="475" spans="1:1" x14ac:dyDescent="0.35">
      <c r="A475" t="s">
        <v>511</v>
      </c>
    </row>
    <row r="476" spans="1:1" x14ac:dyDescent="0.35">
      <c r="A476" t="s">
        <v>514</v>
      </c>
    </row>
    <row r="477" spans="1:1" x14ac:dyDescent="0.35">
      <c r="A477" t="s">
        <v>516</v>
      </c>
    </row>
    <row r="478" spans="1:1" x14ac:dyDescent="0.35">
      <c r="A478" t="s">
        <v>518</v>
      </c>
    </row>
    <row r="479" spans="1:1" x14ac:dyDescent="0.35">
      <c r="A479" t="s">
        <v>525</v>
      </c>
    </row>
    <row r="480" spans="1:1" x14ac:dyDescent="0.35">
      <c r="A480" t="s">
        <v>528</v>
      </c>
    </row>
    <row r="481" spans="1:1" x14ac:dyDescent="0.35">
      <c r="A481" t="s">
        <v>530</v>
      </c>
    </row>
    <row r="482" spans="1:1" x14ac:dyDescent="0.35">
      <c r="A482" t="s">
        <v>533</v>
      </c>
    </row>
    <row r="483" spans="1:1" x14ac:dyDescent="0.35">
      <c r="A483" t="s">
        <v>535</v>
      </c>
    </row>
    <row r="484" spans="1:1" x14ac:dyDescent="0.35">
      <c r="A484" t="s">
        <v>538</v>
      </c>
    </row>
    <row r="485" spans="1:1" x14ac:dyDescent="0.35">
      <c r="A485" t="s">
        <v>555</v>
      </c>
    </row>
    <row r="486" spans="1:1" x14ac:dyDescent="0.35">
      <c r="A486" t="s">
        <v>558</v>
      </c>
    </row>
    <row r="487" spans="1:1" x14ac:dyDescent="0.35">
      <c r="A487" t="s">
        <v>560</v>
      </c>
    </row>
    <row r="488" spans="1:1" x14ac:dyDescent="0.35">
      <c r="A488" t="s">
        <v>562</v>
      </c>
    </row>
    <row r="489" spans="1:1" x14ac:dyDescent="0.35">
      <c r="A489" t="s">
        <v>564</v>
      </c>
    </row>
    <row r="490" spans="1:1" x14ac:dyDescent="0.35">
      <c r="A490" t="s">
        <v>565</v>
      </c>
    </row>
    <row r="491" spans="1:1" x14ac:dyDescent="0.35">
      <c r="A491" t="s">
        <v>613</v>
      </c>
    </row>
    <row r="492" spans="1:1" x14ac:dyDescent="0.35">
      <c r="A492" t="s">
        <v>614</v>
      </c>
    </row>
    <row r="493" spans="1:1" x14ac:dyDescent="0.35">
      <c r="A493" t="s">
        <v>615</v>
      </c>
    </row>
    <row r="494" spans="1:1" x14ac:dyDescent="0.35">
      <c r="A494" t="s">
        <v>23</v>
      </c>
    </row>
    <row r="495" spans="1:1" x14ac:dyDescent="0.35">
      <c r="A495" t="s">
        <v>34</v>
      </c>
    </row>
    <row r="496" spans="1:1" x14ac:dyDescent="0.35">
      <c r="A496" t="s">
        <v>40</v>
      </c>
    </row>
    <row r="497" spans="1:1" x14ac:dyDescent="0.35">
      <c r="A497" t="s">
        <v>46</v>
      </c>
    </row>
    <row r="498" spans="1:1" x14ac:dyDescent="0.35">
      <c r="A498" t="s">
        <v>50</v>
      </c>
    </row>
    <row r="499" spans="1:1" x14ac:dyDescent="0.35">
      <c r="A499" t="s">
        <v>51</v>
      </c>
    </row>
    <row r="500" spans="1:1" x14ac:dyDescent="0.35">
      <c r="A500" t="s">
        <v>54</v>
      </c>
    </row>
    <row r="501" spans="1:1" x14ac:dyDescent="0.35">
      <c r="A501" t="s">
        <v>57</v>
      </c>
    </row>
    <row r="502" spans="1:1" x14ac:dyDescent="0.35">
      <c r="A502" t="s">
        <v>74</v>
      </c>
    </row>
    <row r="503" spans="1:1" x14ac:dyDescent="0.35">
      <c r="A503" t="s">
        <v>76</v>
      </c>
    </row>
    <row r="504" spans="1:1" x14ac:dyDescent="0.35">
      <c r="A504" t="s">
        <v>79</v>
      </c>
    </row>
    <row r="505" spans="1:1" x14ac:dyDescent="0.35">
      <c r="A505" t="s">
        <v>81</v>
      </c>
    </row>
    <row r="506" spans="1:1" x14ac:dyDescent="0.35">
      <c r="A506" t="s">
        <v>83</v>
      </c>
    </row>
    <row r="507" spans="1:1" x14ac:dyDescent="0.35">
      <c r="A507" t="s">
        <v>85</v>
      </c>
    </row>
    <row r="508" spans="1:1" x14ac:dyDescent="0.35">
      <c r="A508" t="s">
        <v>88</v>
      </c>
    </row>
    <row r="509" spans="1:1" x14ac:dyDescent="0.35">
      <c r="A509" t="s">
        <v>90</v>
      </c>
    </row>
    <row r="510" spans="1:1" x14ac:dyDescent="0.35">
      <c r="A510" t="s">
        <v>93</v>
      </c>
    </row>
    <row r="511" spans="1:1" x14ac:dyDescent="0.35">
      <c r="A511" t="s">
        <v>96</v>
      </c>
    </row>
    <row r="512" spans="1:1" x14ac:dyDescent="0.35">
      <c r="A512" t="s">
        <v>98</v>
      </c>
    </row>
    <row r="513" spans="1:1" x14ac:dyDescent="0.35">
      <c r="A513" t="s">
        <v>104</v>
      </c>
    </row>
    <row r="514" spans="1:1" x14ac:dyDescent="0.35">
      <c r="A514" t="s">
        <v>105</v>
      </c>
    </row>
    <row r="515" spans="1:1" x14ac:dyDescent="0.35">
      <c r="A515" t="s">
        <v>108</v>
      </c>
    </row>
    <row r="516" spans="1:1" x14ac:dyDescent="0.35">
      <c r="A516" t="s">
        <v>111</v>
      </c>
    </row>
    <row r="517" spans="1:1" x14ac:dyDescent="0.35">
      <c r="A517" t="s">
        <v>113</v>
      </c>
    </row>
    <row r="518" spans="1:1" x14ac:dyDescent="0.35">
      <c r="A518" t="s">
        <v>114</v>
      </c>
    </row>
    <row r="519" spans="1:1" x14ac:dyDescent="0.35">
      <c r="A519" t="s">
        <v>128</v>
      </c>
    </row>
    <row r="520" spans="1:1" x14ac:dyDescent="0.35">
      <c r="A520" t="s">
        <v>129</v>
      </c>
    </row>
    <row r="521" spans="1:1" x14ac:dyDescent="0.35">
      <c r="A521" t="s">
        <v>132</v>
      </c>
    </row>
    <row r="522" spans="1:1" x14ac:dyDescent="0.35">
      <c r="A522" t="s">
        <v>134</v>
      </c>
    </row>
    <row r="523" spans="1:1" x14ac:dyDescent="0.35">
      <c r="A523" t="s">
        <v>147</v>
      </c>
    </row>
    <row r="524" spans="1:1" x14ac:dyDescent="0.35">
      <c r="A524" t="s">
        <v>150</v>
      </c>
    </row>
    <row r="525" spans="1:1" x14ac:dyDescent="0.35">
      <c r="A525" t="s">
        <v>154</v>
      </c>
    </row>
    <row r="526" spans="1:1" x14ac:dyDescent="0.35">
      <c r="A526" t="s">
        <v>156</v>
      </c>
    </row>
    <row r="527" spans="1:1" x14ac:dyDescent="0.35">
      <c r="A527" t="s">
        <v>158</v>
      </c>
    </row>
    <row r="528" spans="1:1" x14ac:dyDescent="0.35">
      <c r="A528" t="s">
        <v>161</v>
      </c>
    </row>
    <row r="529" spans="1:1" x14ac:dyDescent="0.35">
      <c r="A529" t="s">
        <v>163</v>
      </c>
    </row>
    <row r="530" spans="1:1" x14ac:dyDescent="0.35">
      <c r="A530" t="s">
        <v>176</v>
      </c>
    </row>
    <row r="531" spans="1:1" x14ac:dyDescent="0.35">
      <c r="A531" t="s">
        <v>179</v>
      </c>
    </row>
    <row r="532" spans="1:1" x14ac:dyDescent="0.35">
      <c r="A532" t="s">
        <v>180</v>
      </c>
    </row>
    <row r="533" spans="1:1" x14ac:dyDescent="0.35">
      <c r="A533" t="s">
        <v>183</v>
      </c>
    </row>
    <row r="534" spans="1:1" x14ac:dyDescent="0.35">
      <c r="A534" t="s">
        <v>185</v>
      </c>
    </row>
    <row r="535" spans="1:1" x14ac:dyDescent="0.35">
      <c r="A535" t="s">
        <v>187</v>
      </c>
    </row>
    <row r="536" spans="1:1" x14ac:dyDescent="0.35">
      <c r="A536" t="s">
        <v>208</v>
      </c>
    </row>
    <row r="537" spans="1:1" x14ac:dyDescent="0.35">
      <c r="A537" t="s">
        <v>212</v>
      </c>
    </row>
    <row r="538" spans="1:1" x14ac:dyDescent="0.35">
      <c r="A538" t="s">
        <v>214</v>
      </c>
    </row>
    <row r="539" spans="1:1" x14ac:dyDescent="0.35">
      <c r="A539" t="s">
        <v>217</v>
      </c>
    </row>
    <row r="540" spans="1:1" x14ac:dyDescent="0.35">
      <c r="A540" t="s">
        <v>219</v>
      </c>
    </row>
    <row r="541" spans="1:1" x14ac:dyDescent="0.35">
      <c r="A541" t="s">
        <v>221</v>
      </c>
    </row>
    <row r="542" spans="1:1" x14ac:dyDescent="0.35">
      <c r="A542" t="s">
        <v>233</v>
      </c>
    </row>
    <row r="543" spans="1:1" x14ac:dyDescent="0.35">
      <c r="A543" t="s">
        <v>237</v>
      </c>
    </row>
    <row r="544" spans="1:1" x14ac:dyDescent="0.35">
      <c r="A544" t="s">
        <v>239</v>
      </c>
    </row>
    <row r="545" spans="1:1" x14ac:dyDescent="0.35">
      <c r="A545" t="s">
        <v>241</v>
      </c>
    </row>
    <row r="546" spans="1:1" x14ac:dyDescent="0.35">
      <c r="A546" t="s">
        <v>243</v>
      </c>
    </row>
    <row r="547" spans="1:1" x14ac:dyDescent="0.35">
      <c r="A547" t="s">
        <v>245</v>
      </c>
    </row>
    <row r="548" spans="1:1" x14ac:dyDescent="0.35">
      <c r="A548" t="s">
        <v>257</v>
      </c>
    </row>
    <row r="549" spans="1:1" x14ac:dyDescent="0.35">
      <c r="A549" t="s">
        <v>260</v>
      </c>
    </row>
    <row r="550" spans="1:1" x14ac:dyDescent="0.35">
      <c r="A550" t="s">
        <v>262</v>
      </c>
    </row>
    <row r="551" spans="1:1" x14ac:dyDescent="0.35">
      <c r="A551" t="s">
        <v>264</v>
      </c>
    </row>
    <row r="552" spans="1:1" x14ac:dyDescent="0.35">
      <c r="A552" t="s">
        <v>265</v>
      </c>
    </row>
    <row r="553" spans="1:1" x14ac:dyDescent="0.35">
      <c r="A553" t="s">
        <v>267</v>
      </c>
    </row>
    <row r="554" spans="1:1" x14ac:dyDescent="0.35">
      <c r="A554" t="s">
        <v>282</v>
      </c>
    </row>
    <row r="555" spans="1:1" x14ac:dyDescent="0.35">
      <c r="A555" t="s">
        <v>285</v>
      </c>
    </row>
    <row r="556" spans="1:1" x14ac:dyDescent="0.35">
      <c r="A556" t="s">
        <v>288</v>
      </c>
    </row>
    <row r="557" spans="1:1" x14ac:dyDescent="0.35">
      <c r="A557" t="s">
        <v>290</v>
      </c>
    </row>
    <row r="558" spans="1:1" x14ac:dyDescent="0.35">
      <c r="A558" t="s">
        <v>292</v>
      </c>
    </row>
    <row r="559" spans="1:1" x14ac:dyDescent="0.35">
      <c r="A559" t="s">
        <v>294</v>
      </c>
    </row>
    <row r="560" spans="1:1" x14ac:dyDescent="0.35">
      <c r="A560" t="s">
        <v>304</v>
      </c>
    </row>
    <row r="561" spans="1:1" x14ac:dyDescent="0.35">
      <c r="A561" t="s">
        <v>307</v>
      </c>
    </row>
    <row r="562" spans="1:1" x14ac:dyDescent="0.35">
      <c r="A562" t="s">
        <v>309</v>
      </c>
    </row>
    <row r="563" spans="1:1" x14ac:dyDescent="0.35">
      <c r="A563" t="s">
        <v>311</v>
      </c>
    </row>
    <row r="564" spans="1:1" x14ac:dyDescent="0.35">
      <c r="A564" t="s">
        <v>313</v>
      </c>
    </row>
    <row r="565" spans="1:1" x14ac:dyDescent="0.35">
      <c r="A565" t="s">
        <v>315</v>
      </c>
    </row>
    <row r="566" spans="1:1" x14ac:dyDescent="0.35">
      <c r="A566" t="s">
        <v>340</v>
      </c>
    </row>
    <row r="567" spans="1:1" x14ac:dyDescent="0.35">
      <c r="A567" t="s">
        <v>344</v>
      </c>
    </row>
    <row r="568" spans="1:1" x14ac:dyDescent="0.35">
      <c r="A568" t="s">
        <v>347</v>
      </c>
    </row>
    <row r="569" spans="1:1" x14ac:dyDescent="0.35">
      <c r="A569" t="s">
        <v>350</v>
      </c>
    </row>
    <row r="570" spans="1:1" x14ac:dyDescent="0.35">
      <c r="A570" t="s">
        <v>352</v>
      </c>
    </row>
    <row r="571" spans="1:1" x14ac:dyDescent="0.35">
      <c r="A571" t="s">
        <v>355</v>
      </c>
    </row>
    <row r="572" spans="1:1" x14ac:dyDescent="0.35">
      <c r="A572" t="s">
        <v>377</v>
      </c>
    </row>
    <row r="573" spans="1:1" x14ac:dyDescent="0.35">
      <c r="A573" t="s">
        <v>380</v>
      </c>
    </row>
    <row r="574" spans="1:1" x14ac:dyDescent="0.35">
      <c r="A574" t="s">
        <v>383</v>
      </c>
    </row>
    <row r="575" spans="1:1" x14ac:dyDescent="0.35">
      <c r="A575" t="s">
        <v>386</v>
      </c>
    </row>
    <row r="576" spans="1:1" x14ac:dyDescent="0.35">
      <c r="A576" t="s">
        <v>389</v>
      </c>
    </row>
    <row r="577" spans="1:1" x14ac:dyDescent="0.35">
      <c r="A577" t="s">
        <v>392</v>
      </c>
    </row>
    <row r="578" spans="1:1" x14ac:dyDescent="0.35">
      <c r="A578" t="s">
        <v>414</v>
      </c>
    </row>
    <row r="579" spans="1:1" x14ac:dyDescent="0.35">
      <c r="A579" t="s">
        <v>418</v>
      </c>
    </row>
    <row r="580" spans="1:1" x14ac:dyDescent="0.35">
      <c r="A580" t="s">
        <v>420</v>
      </c>
    </row>
    <row r="581" spans="1:1" x14ac:dyDescent="0.35">
      <c r="A581" t="s">
        <v>423</v>
      </c>
    </row>
    <row r="582" spans="1:1" x14ac:dyDescent="0.35">
      <c r="A582" t="s">
        <v>425</v>
      </c>
    </row>
    <row r="583" spans="1:1" x14ac:dyDescent="0.35">
      <c r="A583" t="s">
        <v>427</v>
      </c>
    </row>
    <row r="584" spans="1:1" x14ac:dyDescent="0.35">
      <c r="A584" t="s">
        <v>451</v>
      </c>
    </row>
    <row r="585" spans="1:1" x14ac:dyDescent="0.35">
      <c r="A585" t="s">
        <v>454</v>
      </c>
    </row>
    <row r="586" spans="1:1" x14ac:dyDescent="0.35">
      <c r="A586" t="s">
        <v>457</v>
      </c>
    </row>
    <row r="587" spans="1:1" x14ac:dyDescent="0.35">
      <c r="A587" t="s">
        <v>460</v>
      </c>
    </row>
    <row r="588" spans="1:1" x14ac:dyDescent="0.35">
      <c r="A588" t="s">
        <v>462</v>
      </c>
    </row>
    <row r="589" spans="1:1" x14ac:dyDescent="0.35">
      <c r="A589" t="s">
        <v>464</v>
      </c>
    </row>
    <row r="590" spans="1:1" x14ac:dyDescent="0.35">
      <c r="A590" t="s">
        <v>472</v>
      </c>
    </row>
    <row r="591" spans="1:1" x14ac:dyDescent="0.35">
      <c r="A591" t="s">
        <v>475</v>
      </c>
    </row>
    <row r="592" spans="1:1" x14ac:dyDescent="0.35">
      <c r="A592" t="s">
        <v>478</v>
      </c>
    </row>
    <row r="593" spans="1:1" x14ac:dyDescent="0.35">
      <c r="A593" t="s">
        <v>480</v>
      </c>
    </row>
    <row r="594" spans="1:1" x14ac:dyDescent="0.35">
      <c r="A594" t="s">
        <v>482</v>
      </c>
    </row>
    <row r="595" spans="1:1" x14ac:dyDescent="0.35">
      <c r="A595" t="s">
        <v>485</v>
      </c>
    </row>
    <row r="596" spans="1:1" x14ac:dyDescent="0.35">
      <c r="A596" t="s">
        <v>506</v>
      </c>
    </row>
    <row r="597" spans="1:1" x14ac:dyDescent="0.35">
      <c r="A597" t="s">
        <v>509</v>
      </c>
    </row>
    <row r="598" spans="1:1" x14ac:dyDescent="0.35">
      <c r="A598" t="s">
        <v>511</v>
      </c>
    </row>
    <row r="599" spans="1:1" x14ac:dyDescent="0.35">
      <c r="A599" t="s">
        <v>514</v>
      </c>
    </row>
    <row r="600" spans="1:1" x14ac:dyDescent="0.35">
      <c r="A600" t="s">
        <v>516</v>
      </c>
    </row>
    <row r="601" spans="1:1" x14ac:dyDescent="0.35">
      <c r="A601" t="s">
        <v>518</v>
      </c>
    </row>
    <row r="602" spans="1:1" x14ac:dyDescent="0.35">
      <c r="A602" t="s">
        <v>525</v>
      </c>
    </row>
    <row r="603" spans="1:1" x14ac:dyDescent="0.35">
      <c r="A603" t="s">
        <v>528</v>
      </c>
    </row>
    <row r="604" spans="1:1" x14ac:dyDescent="0.35">
      <c r="A604" t="s">
        <v>530</v>
      </c>
    </row>
    <row r="605" spans="1:1" x14ac:dyDescent="0.35">
      <c r="A605" t="s">
        <v>533</v>
      </c>
    </row>
    <row r="606" spans="1:1" x14ac:dyDescent="0.35">
      <c r="A606" t="s">
        <v>535</v>
      </c>
    </row>
    <row r="607" spans="1:1" x14ac:dyDescent="0.35">
      <c r="A607" t="s">
        <v>538</v>
      </c>
    </row>
    <row r="608" spans="1:1" x14ac:dyDescent="0.35">
      <c r="A608" t="s">
        <v>555</v>
      </c>
    </row>
    <row r="609" spans="1:1" x14ac:dyDescent="0.35">
      <c r="A609" t="s">
        <v>558</v>
      </c>
    </row>
    <row r="610" spans="1:1" x14ac:dyDescent="0.35">
      <c r="A610" t="s">
        <v>560</v>
      </c>
    </row>
    <row r="611" spans="1:1" x14ac:dyDescent="0.35">
      <c r="A611" t="s">
        <v>562</v>
      </c>
    </row>
    <row r="612" spans="1:1" x14ac:dyDescent="0.35">
      <c r="A612" t="s">
        <v>564</v>
      </c>
    </row>
    <row r="613" spans="1:1" x14ac:dyDescent="0.35">
      <c r="A613" t="s">
        <v>565</v>
      </c>
    </row>
    <row r="614" spans="1:1" x14ac:dyDescent="0.35">
      <c r="A614" t="s">
        <v>613</v>
      </c>
    </row>
    <row r="615" spans="1:1" x14ac:dyDescent="0.35">
      <c r="A615" t="s">
        <v>614</v>
      </c>
    </row>
    <row r="616" spans="1:1" x14ac:dyDescent="0.35">
      <c r="A616" t="s">
        <v>615</v>
      </c>
    </row>
    <row r="617" spans="1:1" x14ac:dyDescent="0.35">
      <c r="A617" t="s">
        <v>23</v>
      </c>
    </row>
    <row r="618" spans="1:1" x14ac:dyDescent="0.35">
      <c r="A618" t="s">
        <v>34</v>
      </c>
    </row>
    <row r="619" spans="1:1" x14ac:dyDescent="0.35">
      <c r="A619" t="s">
        <v>40</v>
      </c>
    </row>
    <row r="620" spans="1:1" x14ac:dyDescent="0.35">
      <c r="A620" t="s">
        <v>46</v>
      </c>
    </row>
    <row r="621" spans="1:1" x14ac:dyDescent="0.35">
      <c r="A621" t="s">
        <v>50</v>
      </c>
    </row>
    <row r="622" spans="1:1" x14ac:dyDescent="0.35">
      <c r="A622" t="s">
        <v>51</v>
      </c>
    </row>
    <row r="623" spans="1:1" x14ac:dyDescent="0.35">
      <c r="A623" t="s">
        <v>54</v>
      </c>
    </row>
    <row r="624" spans="1:1" x14ac:dyDescent="0.35">
      <c r="A624" t="s">
        <v>57</v>
      </c>
    </row>
    <row r="625" spans="1:1" x14ac:dyDescent="0.35">
      <c r="A625" t="s">
        <v>74</v>
      </c>
    </row>
    <row r="626" spans="1:1" x14ac:dyDescent="0.35">
      <c r="A626" t="s">
        <v>76</v>
      </c>
    </row>
    <row r="627" spans="1:1" x14ac:dyDescent="0.35">
      <c r="A627" t="s">
        <v>79</v>
      </c>
    </row>
    <row r="628" spans="1:1" x14ac:dyDescent="0.35">
      <c r="A628" t="s">
        <v>81</v>
      </c>
    </row>
    <row r="629" spans="1:1" x14ac:dyDescent="0.35">
      <c r="A629" t="s">
        <v>83</v>
      </c>
    </row>
    <row r="630" spans="1:1" x14ac:dyDescent="0.35">
      <c r="A630" t="s">
        <v>85</v>
      </c>
    </row>
    <row r="631" spans="1:1" x14ac:dyDescent="0.35">
      <c r="A631" t="s">
        <v>88</v>
      </c>
    </row>
    <row r="632" spans="1:1" x14ac:dyDescent="0.35">
      <c r="A632" t="s">
        <v>90</v>
      </c>
    </row>
    <row r="633" spans="1:1" x14ac:dyDescent="0.35">
      <c r="A633" t="s">
        <v>93</v>
      </c>
    </row>
    <row r="634" spans="1:1" x14ac:dyDescent="0.35">
      <c r="A634" t="s">
        <v>96</v>
      </c>
    </row>
    <row r="635" spans="1:1" x14ac:dyDescent="0.35">
      <c r="A635" t="s">
        <v>98</v>
      </c>
    </row>
    <row r="636" spans="1:1" x14ac:dyDescent="0.35">
      <c r="A636" t="s">
        <v>104</v>
      </c>
    </row>
    <row r="637" spans="1:1" x14ac:dyDescent="0.35">
      <c r="A637" t="s">
        <v>105</v>
      </c>
    </row>
    <row r="638" spans="1:1" x14ac:dyDescent="0.35">
      <c r="A638" t="s">
        <v>108</v>
      </c>
    </row>
    <row r="639" spans="1:1" x14ac:dyDescent="0.35">
      <c r="A639" t="s">
        <v>111</v>
      </c>
    </row>
    <row r="640" spans="1:1" x14ac:dyDescent="0.35">
      <c r="A640" t="s">
        <v>113</v>
      </c>
    </row>
    <row r="641" spans="1:1" x14ac:dyDescent="0.35">
      <c r="A641" t="s">
        <v>114</v>
      </c>
    </row>
    <row r="642" spans="1:1" x14ac:dyDescent="0.35">
      <c r="A642" t="s">
        <v>128</v>
      </c>
    </row>
    <row r="643" spans="1:1" x14ac:dyDescent="0.35">
      <c r="A643" t="s">
        <v>129</v>
      </c>
    </row>
    <row r="644" spans="1:1" x14ac:dyDescent="0.35">
      <c r="A644" t="s">
        <v>132</v>
      </c>
    </row>
    <row r="645" spans="1:1" x14ac:dyDescent="0.35">
      <c r="A645" t="s">
        <v>134</v>
      </c>
    </row>
    <row r="646" spans="1:1" x14ac:dyDescent="0.35">
      <c r="A646" t="s">
        <v>147</v>
      </c>
    </row>
    <row r="647" spans="1:1" x14ac:dyDescent="0.35">
      <c r="A647" t="s">
        <v>150</v>
      </c>
    </row>
    <row r="648" spans="1:1" x14ac:dyDescent="0.35">
      <c r="A648" t="s">
        <v>154</v>
      </c>
    </row>
    <row r="649" spans="1:1" x14ac:dyDescent="0.35">
      <c r="A649" t="s">
        <v>156</v>
      </c>
    </row>
    <row r="650" spans="1:1" x14ac:dyDescent="0.35">
      <c r="A650" t="s">
        <v>158</v>
      </c>
    </row>
    <row r="651" spans="1:1" x14ac:dyDescent="0.35">
      <c r="A651" t="s">
        <v>161</v>
      </c>
    </row>
    <row r="652" spans="1:1" x14ac:dyDescent="0.35">
      <c r="A652" t="s">
        <v>163</v>
      </c>
    </row>
    <row r="653" spans="1:1" x14ac:dyDescent="0.35">
      <c r="A653" t="s">
        <v>176</v>
      </c>
    </row>
    <row r="654" spans="1:1" x14ac:dyDescent="0.35">
      <c r="A654" t="s">
        <v>179</v>
      </c>
    </row>
    <row r="655" spans="1:1" x14ac:dyDescent="0.35">
      <c r="A655" t="s">
        <v>180</v>
      </c>
    </row>
    <row r="656" spans="1:1" x14ac:dyDescent="0.35">
      <c r="A656" t="s">
        <v>183</v>
      </c>
    </row>
    <row r="657" spans="1:1" x14ac:dyDescent="0.35">
      <c r="A657" t="s">
        <v>185</v>
      </c>
    </row>
    <row r="658" spans="1:1" x14ac:dyDescent="0.35">
      <c r="A658" t="s">
        <v>187</v>
      </c>
    </row>
    <row r="659" spans="1:1" x14ac:dyDescent="0.35">
      <c r="A659" t="s">
        <v>208</v>
      </c>
    </row>
    <row r="660" spans="1:1" x14ac:dyDescent="0.35">
      <c r="A660" t="s">
        <v>212</v>
      </c>
    </row>
    <row r="661" spans="1:1" x14ac:dyDescent="0.35">
      <c r="A661" t="s">
        <v>214</v>
      </c>
    </row>
    <row r="662" spans="1:1" x14ac:dyDescent="0.35">
      <c r="A662" t="s">
        <v>217</v>
      </c>
    </row>
    <row r="663" spans="1:1" x14ac:dyDescent="0.35">
      <c r="A663" t="s">
        <v>219</v>
      </c>
    </row>
    <row r="664" spans="1:1" x14ac:dyDescent="0.35">
      <c r="A664" t="s">
        <v>221</v>
      </c>
    </row>
    <row r="665" spans="1:1" x14ac:dyDescent="0.35">
      <c r="A665" t="s">
        <v>233</v>
      </c>
    </row>
    <row r="666" spans="1:1" x14ac:dyDescent="0.35">
      <c r="A666" t="s">
        <v>237</v>
      </c>
    </row>
    <row r="667" spans="1:1" x14ac:dyDescent="0.35">
      <c r="A667" t="s">
        <v>239</v>
      </c>
    </row>
    <row r="668" spans="1:1" x14ac:dyDescent="0.35">
      <c r="A668" t="s">
        <v>241</v>
      </c>
    </row>
    <row r="669" spans="1:1" x14ac:dyDescent="0.35">
      <c r="A669" t="s">
        <v>243</v>
      </c>
    </row>
    <row r="670" spans="1:1" x14ac:dyDescent="0.35">
      <c r="A670" t="s">
        <v>245</v>
      </c>
    </row>
    <row r="671" spans="1:1" x14ac:dyDescent="0.35">
      <c r="A671" t="s">
        <v>257</v>
      </c>
    </row>
    <row r="672" spans="1:1" x14ac:dyDescent="0.35">
      <c r="A672" t="s">
        <v>260</v>
      </c>
    </row>
    <row r="673" spans="1:1" x14ac:dyDescent="0.35">
      <c r="A673" t="s">
        <v>262</v>
      </c>
    </row>
    <row r="674" spans="1:1" x14ac:dyDescent="0.35">
      <c r="A674" t="s">
        <v>264</v>
      </c>
    </row>
    <row r="675" spans="1:1" x14ac:dyDescent="0.35">
      <c r="A675" t="s">
        <v>265</v>
      </c>
    </row>
    <row r="676" spans="1:1" x14ac:dyDescent="0.35">
      <c r="A676" t="s">
        <v>267</v>
      </c>
    </row>
    <row r="677" spans="1:1" x14ac:dyDescent="0.35">
      <c r="A677" t="s">
        <v>282</v>
      </c>
    </row>
    <row r="678" spans="1:1" x14ac:dyDescent="0.35">
      <c r="A678" t="s">
        <v>285</v>
      </c>
    </row>
    <row r="679" spans="1:1" x14ac:dyDescent="0.35">
      <c r="A679" t="s">
        <v>288</v>
      </c>
    </row>
    <row r="680" spans="1:1" x14ac:dyDescent="0.35">
      <c r="A680" t="s">
        <v>290</v>
      </c>
    </row>
    <row r="681" spans="1:1" x14ac:dyDescent="0.35">
      <c r="A681" t="s">
        <v>292</v>
      </c>
    </row>
    <row r="682" spans="1:1" x14ac:dyDescent="0.35">
      <c r="A682" t="s">
        <v>294</v>
      </c>
    </row>
    <row r="683" spans="1:1" x14ac:dyDescent="0.35">
      <c r="A683" t="s">
        <v>304</v>
      </c>
    </row>
    <row r="684" spans="1:1" x14ac:dyDescent="0.35">
      <c r="A684" t="s">
        <v>307</v>
      </c>
    </row>
    <row r="685" spans="1:1" x14ac:dyDescent="0.35">
      <c r="A685" t="s">
        <v>309</v>
      </c>
    </row>
    <row r="686" spans="1:1" x14ac:dyDescent="0.35">
      <c r="A686" t="s">
        <v>311</v>
      </c>
    </row>
    <row r="687" spans="1:1" x14ac:dyDescent="0.35">
      <c r="A687" t="s">
        <v>313</v>
      </c>
    </row>
    <row r="688" spans="1:1" x14ac:dyDescent="0.35">
      <c r="A688" t="s">
        <v>315</v>
      </c>
    </row>
    <row r="689" spans="1:1" x14ac:dyDescent="0.35">
      <c r="A689" t="s">
        <v>340</v>
      </c>
    </row>
    <row r="690" spans="1:1" x14ac:dyDescent="0.35">
      <c r="A690" t="s">
        <v>344</v>
      </c>
    </row>
    <row r="691" spans="1:1" x14ac:dyDescent="0.35">
      <c r="A691" t="s">
        <v>347</v>
      </c>
    </row>
    <row r="692" spans="1:1" x14ac:dyDescent="0.35">
      <c r="A692" t="s">
        <v>350</v>
      </c>
    </row>
    <row r="693" spans="1:1" x14ac:dyDescent="0.35">
      <c r="A693" t="s">
        <v>352</v>
      </c>
    </row>
    <row r="694" spans="1:1" x14ac:dyDescent="0.35">
      <c r="A694" t="s">
        <v>355</v>
      </c>
    </row>
    <row r="695" spans="1:1" x14ac:dyDescent="0.35">
      <c r="A695" t="s">
        <v>377</v>
      </c>
    </row>
    <row r="696" spans="1:1" x14ac:dyDescent="0.35">
      <c r="A696" t="s">
        <v>380</v>
      </c>
    </row>
    <row r="697" spans="1:1" x14ac:dyDescent="0.35">
      <c r="A697" t="s">
        <v>383</v>
      </c>
    </row>
    <row r="698" spans="1:1" x14ac:dyDescent="0.35">
      <c r="A698" t="s">
        <v>386</v>
      </c>
    </row>
    <row r="699" spans="1:1" x14ac:dyDescent="0.35">
      <c r="A699" t="s">
        <v>389</v>
      </c>
    </row>
    <row r="700" spans="1:1" x14ac:dyDescent="0.35">
      <c r="A700" t="s">
        <v>392</v>
      </c>
    </row>
    <row r="701" spans="1:1" x14ac:dyDescent="0.35">
      <c r="A701" t="s">
        <v>414</v>
      </c>
    </row>
    <row r="702" spans="1:1" x14ac:dyDescent="0.35">
      <c r="A702" t="s">
        <v>418</v>
      </c>
    </row>
    <row r="703" spans="1:1" x14ac:dyDescent="0.35">
      <c r="A703" t="s">
        <v>420</v>
      </c>
    </row>
    <row r="704" spans="1:1" x14ac:dyDescent="0.35">
      <c r="A704" t="s">
        <v>423</v>
      </c>
    </row>
    <row r="705" spans="1:1" x14ac:dyDescent="0.35">
      <c r="A705" t="s">
        <v>425</v>
      </c>
    </row>
    <row r="706" spans="1:1" x14ac:dyDescent="0.35">
      <c r="A706" t="s">
        <v>427</v>
      </c>
    </row>
    <row r="707" spans="1:1" x14ac:dyDescent="0.35">
      <c r="A707" t="s">
        <v>451</v>
      </c>
    </row>
    <row r="708" spans="1:1" x14ac:dyDescent="0.35">
      <c r="A708" t="s">
        <v>454</v>
      </c>
    </row>
    <row r="709" spans="1:1" x14ac:dyDescent="0.35">
      <c r="A709" t="s">
        <v>457</v>
      </c>
    </row>
    <row r="710" spans="1:1" x14ac:dyDescent="0.35">
      <c r="A710" t="s">
        <v>460</v>
      </c>
    </row>
    <row r="711" spans="1:1" x14ac:dyDescent="0.35">
      <c r="A711" t="s">
        <v>462</v>
      </c>
    </row>
    <row r="712" spans="1:1" x14ac:dyDescent="0.35">
      <c r="A712" t="s">
        <v>464</v>
      </c>
    </row>
    <row r="713" spans="1:1" x14ac:dyDescent="0.35">
      <c r="A713" t="s">
        <v>472</v>
      </c>
    </row>
    <row r="714" spans="1:1" x14ac:dyDescent="0.35">
      <c r="A714" t="s">
        <v>475</v>
      </c>
    </row>
    <row r="715" spans="1:1" x14ac:dyDescent="0.35">
      <c r="A715" t="s">
        <v>478</v>
      </c>
    </row>
    <row r="716" spans="1:1" x14ac:dyDescent="0.35">
      <c r="A716" t="s">
        <v>480</v>
      </c>
    </row>
    <row r="717" spans="1:1" x14ac:dyDescent="0.35">
      <c r="A717" t="s">
        <v>482</v>
      </c>
    </row>
    <row r="718" spans="1:1" x14ac:dyDescent="0.35">
      <c r="A718" t="s">
        <v>485</v>
      </c>
    </row>
    <row r="719" spans="1:1" x14ac:dyDescent="0.35">
      <c r="A719" t="s">
        <v>506</v>
      </c>
    </row>
    <row r="720" spans="1:1" x14ac:dyDescent="0.35">
      <c r="A720" t="s">
        <v>509</v>
      </c>
    </row>
    <row r="721" spans="1:1" x14ac:dyDescent="0.35">
      <c r="A721" t="s">
        <v>511</v>
      </c>
    </row>
    <row r="722" spans="1:1" x14ac:dyDescent="0.35">
      <c r="A722" t="s">
        <v>514</v>
      </c>
    </row>
    <row r="723" spans="1:1" x14ac:dyDescent="0.35">
      <c r="A723" t="s">
        <v>516</v>
      </c>
    </row>
    <row r="724" spans="1:1" x14ac:dyDescent="0.35">
      <c r="A724" t="s">
        <v>518</v>
      </c>
    </row>
    <row r="725" spans="1:1" x14ac:dyDescent="0.35">
      <c r="A725" t="s">
        <v>525</v>
      </c>
    </row>
    <row r="726" spans="1:1" x14ac:dyDescent="0.35">
      <c r="A726" t="s">
        <v>528</v>
      </c>
    </row>
    <row r="727" spans="1:1" x14ac:dyDescent="0.35">
      <c r="A727" t="s">
        <v>530</v>
      </c>
    </row>
    <row r="728" spans="1:1" x14ac:dyDescent="0.35">
      <c r="A728" t="s">
        <v>533</v>
      </c>
    </row>
    <row r="729" spans="1:1" x14ac:dyDescent="0.35">
      <c r="A729" t="s">
        <v>535</v>
      </c>
    </row>
    <row r="730" spans="1:1" x14ac:dyDescent="0.35">
      <c r="A730" t="s">
        <v>538</v>
      </c>
    </row>
    <row r="731" spans="1:1" x14ac:dyDescent="0.35">
      <c r="A731" t="s">
        <v>555</v>
      </c>
    </row>
    <row r="732" spans="1:1" x14ac:dyDescent="0.35">
      <c r="A732" t="s">
        <v>558</v>
      </c>
    </row>
    <row r="733" spans="1:1" x14ac:dyDescent="0.35">
      <c r="A733" t="s">
        <v>560</v>
      </c>
    </row>
    <row r="734" spans="1:1" x14ac:dyDescent="0.35">
      <c r="A734" t="s">
        <v>562</v>
      </c>
    </row>
    <row r="735" spans="1:1" x14ac:dyDescent="0.35">
      <c r="A735" t="s">
        <v>564</v>
      </c>
    </row>
    <row r="736" spans="1:1" x14ac:dyDescent="0.35">
      <c r="A736" t="s">
        <v>565</v>
      </c>
    </row>
    <row r="737" spans="1:1" x14ac:dyDescent="0.35">
      <c r="A737" t="s">
        <v>613</v>
      </c>
    </row>
    <row r="738" spans="1:1" x14ac:dyDescent="0.35">
      <c r="A738" t="s">
        <v>614</v>
      </c>
    </row>
    <row r="739" spans="1:1" x14ac:dyDescent="0.35">
      <c r="A739" t="s">
        <v>615</v>
      </c>
    </row>
    <row r="740" spans="1:1" x14ac:dyDescent="0.35">
      <c r="A740" t="s">
        <v>23</v>
      </c>
    </row>
    <row r="741" spans="1:1" x14ac:dyDescent="0.35">
      <c r="A741" t="s">
        <v>34</v>
      </c>
    </row>
    <row r="742" spans="1:1" x14ac:dyDescent="0.35">
      <c r="A742" t="s">
        <v>40</v>
      </c>
    </row>
    <row r="743" spans="1:1" x14ac:dyDescent="0.35">
      <c r="A743" t="s">
        <v>46</v>
      </c>
    </row>
    <row r="744" spans="1:1" x14ac:dyDescent="0.35">
      <c r="A744" t="s">
        <v>50</v>
      </c>
    </row>
    <row r="745" spans="1:1" x14ac:dyDescent="0.35">
      <c r="A745" t="s">
        <v>51</v>
      </c>
    </row>
    <row r="746" spans="1:1" x14ac:dyDescent="0.35">
      <c r="A746" t="s">
        <v>54</v>
      </c>
    </row>
    <row r="747" spans="1:1" x14ac:dyDescent="0.35">
      <c r="A747" t="s">
        <v>57</v>
      </c>
    </row>
    <row r="748" spans="1:1" x14ac:dyDescent="0.35">
      <c r="A748" t="s">
        <v>74</v>
      </c>
    </row>
    <row r="749" spans="1:1" x14ac:dyDescent="0.35">
      <c r="A749" t="s">
        <v>76</v>
      </c>
    </row>
    <row r="750" spans="1:1" x14ac:dyDescent="0.35">
      <c r="A750" t="s">
        <v>79</v>
      </c>
    </row>
    <row r="751" spans="1:1" x14ac:dyDescent="0.35">
      <c r="A751" t="s">
        <v>81</v>
      </c>
    </row>
    <row r="752" spans="1:1" x14ac:dyDescent="0.35">
      <c r="A752" t="s">
        <v>83</v>
      </c>
    </row>
    <row r="753" spans="1:1" x14ac:dyDescent="0.35">
      <c r="A753" t="s">
        <v>85</v>
      </c>
    </row>
    <row r="754" spans="1:1" x14ac:dyDescent="0.35">
      <c r="A754" t="s">
        <v>88</v>
      </c>
    </row>
    <row r="755" spans="1:1" x14ac:dyDescent="0.35">
      <c r="A755" t="s">
        <v>90</v>
      </c>
    </row>
    <row r="756" spans="1:1" x14ac:dyDescent="0.35">
      <c r="A756" t="s">
        <v>93</v>
      </c>
    </row>
    <row r="757" spans="1:1" x14ac:dyDescent="0.35">
      <c r="A757" t="s">
        <v>96</v>
      </c>
    </row>
    <row r="758" spans="1:1" x14ac:dyDescent="0.35">
      <c r="A758" t="s">
        <v>98</v>
      </c>
    </row>
    <row r="759" spans="1:1" x14ac:dyDescent="0.35">
      <c r="A759" t="s">
        <v>104</v>
      </c>
    </row>
    <row r="760" spans="1:1" x14ac:dyDescent="0.35">
      <c r="A760" t="s">
        <v>105</v>
      </c>
    </row>
    <row r="761" spans="1:1" x14ac:dyDescent="0.35">
      <c r="A761" t="s">
        <v>108</v>
      </c>
    </row>
    <row r="762" spans="1:1" x14ac:dyDescent="0.35">
      <c r="A762" t="s">
        <v>111</v>
      </c>
    </row>
    <row r="763" spans="1:1" x14ac:dyDescent="0.35">
      <c r="A763" t="s">
        <v>113</v>
      </c>
    </row>
    <row r="764" spans="1:1" x14ac:dyDescent="0.35">
      <c r="A764" t="s">
        <v>114</v>
      </c>
    </row>
    <row r="765" spans="1:1" x14ac:dyDescent="0.35">
      <c r="A765" t="s">
        <v>128</v>
      </c>
    </row>
    <row r="766" spans="1:1" x14ac:dyDescent="0.35">
      <c r="A766" t="s">
        <v>129</v>
      </c>
    </row>
    <row r="767" spans="1:1" x14ac:dyDescent="0.35">
      <c r="A767" t="s">
        <v>132</v>
      </c>
    </row>
    <row r="768" spans="1:1" x14ac:dyDescent="0.35">
      <c r="A768" t="s">
        <v>134</v>
      </c>
    </row>
    <row r="769" spans="1:1" x14ac:dyDescent="0.35">
      <c r="A769" t="s">
        <v>147</v>
      </c>
    </row>
    <row r="770" spans="1:1" x14ac:dyDescent="0.35">
      <c r="A770" t="s">
        <v>150</v>
      </c>
    </row>
    <row r="771" spans="1:1" x14ac:dyDescent="0.35">
      <c r="A771" t="s">
        <v>154</v>
      </c>
    </row>
    <row r="772" spans="1:1" x14ac:dyDescent="0.35">
      <c r="A772" t="s">
        <v>156</v>
      </c>
    </row>
    <row r="773" spans="1:1" x14ac:dyDescent="0.35">
      <c r="A773" t="s">
        <v>158</v>
      </c>
    </row>
    <row r="774" spans="1:1" x14ac:dyDescent="0.35">
      <c r="A774" t="s">
        <v>161</v>
      </c>
    </row>
    <row r="775" spans="1:1" x14ac:dyDescent="0.35">
      <c r="A775" t="s">
        <v>163</v>
      </c>
    </row>
    <row r="776" spans="1:1" x14ac:dyDescent="0.35">
      <c r="A776" t="s">
        <v>176</v>
      </c>
    </row>
    <row r="777" spans="1:1" x14ac:dyDescent="0.35">
      <c r="A777" t="s">
        <v>179</v>
      </c>
    </row>
    <row r="778" spans="1:1" x14ac:dyDescent="0.35">
      <c r="A778" t="s">
        <v>180</v>
      </c>
    </row>
    <row r="779" spans="1:1" x14ac:dyDescent="0.35">
      <c r="A779" t="s">
        <v>183</v>
      </c>
    </row>
    <row r="780" spans="1:1" x14ac:dyDescent="0.35">
      <c r="A780" t="s">
        <v>185</v>
      </c>
    </row>
    <row r="781" spans="1:1" x14ac:dyDescent="0.35">
      <c r="A781" t="s">
        <v>187</v>
      </c>
    </row>
    <row r="782" spans="1:1" x14ac:dyDescent="0.35">
      <c r="A782" t="s">
        <v>208</v>
      </c>
    </row>
    <row r="783" spans="1:1" x14ac:dyDescent="0.35">
      <c r="A783" t="s">
        <v>212</v>
      </c>
    </row>
    <row r="784" spans="1:1" x14ac:dyDescent="0.35">
      <c r="A784" t="s">
        <v>214</v>
      </c>
    </row>
    <row r="785" spans="1:1" x14ac:dyDescent="0.35">
      <c r="A785" t="s">
        <v>217</v>
      </c>
    </row>
    <row r="786" spans="1:1" x14ac:dyDescent="0.35">
      <c r="A786" t="s">
        <v>219</v>
      </c>
    </row>
    <row r="787" spans="1:1" x14ac:dyDescent="0.35">
      <c r="A787" t="s">
        <v>221</v>
      </c>
    </row>
    <row r="788" spans="1:1" x14ac:dyDescent="0.35">
      <c r="A788" t="s">
        <v>233</v>
      </c>
    </row>
    <row r="789" spans="1:1" x14ac:dyDescent="0.35">
      <c r="A789" t="s">
        <v>237</v>
      </c>
    </row>
    <row r="790" spans="1:1" x14ac:dyDescent="0.35">
      <c r="A790" t="s">
        <v>239</v>
      </c>
    </row>
    <row r="791" spans="1:1" x14ac:dyDescent="0.35">
      <c r="A791" t="s">
        <v>241</v>
      </c>
    </row>
    <row r="792" spans="1:1" x14ac:dyDescent="0.35">
      <c r="A792" t="s">
        <v>243</v>
      </c>
    </row>
    <row r="793" spans="1:1" x14ac:dyDescent="0.35">
      <c r="A793" t="s">
        <v>245</v>
      </c>
    </row>
    <row r="794" spans="1:1" x14ac:dyDescent="0.35">
      <c r="A794" t="s">
        <v>257</v>
      </c>
    </row>
    <row r="795" spans="1:1" x14ac:dyDescent="0.35">
      <c r="A795" t="s">
        <v>260</v>
      </c>
    </row>
    <row r="796" spans="1:1" x14ac:dyDescent="0.35">
      <c r="A796" t="s">
        <v>262</v>
      </c>
    </row>
    <row r="797" spans="1:1" x14ac:dyDescent="0.35">
      <c r="A797" t="s">
        <v>264</v>
      </c>
    </row>
    <row r="798" spans="1:1" x14ac:dyDescent="0.35">
      <c r="A798" t="s">
        <v>265</v>
      </c>
    </row>
    <row r="799" spans="1:1" x14ac:dyDescent="0.35">
      <c r="A799" t="s">
        <v>267</v>
      </c>
    </row>
    <row r="800" spans="1:1" x14ac:dyDescent="0.35">
      <c r="A800" t="s">
        <v>282</v>
      </c>
    </row>
    <row r="801" spans="1:1" x14ac:dyDescent="0.35">
      <c r="A801" t="s">
        <v>285</v>
      </c>
    </row>
    <row r="802" spans="1:1" x14ac:dyDescent="0.35">
      <c r="A802" t="s">
        <v>288</v>
      </c>
    </row>
    <row r="803" spans="1:1" x14ac:dyDescent="0.35">
      <c r="A803" t="s">
        <v>290</v>
      </c>
    </row>
    <row r="804" spans="1:1" x14ac:dyDescent="0.35">
      <c r="A804" t="s">
        <v>292</v>
      </c>
    </row>
    <row r="805" spans="1:1" x14ac:dyDescent="0.35">
      <c r="A805" t="s">
        <v>294</v>
      </c>
    </row>
    <row r="806" spans="1:1" x14ac:dyDescent="0.35">
      <c r="A806" t="s">
        <v>304</v>
      </c>
    </row>
    <row r="807" spans="1:1" x14ac:dyDescent="0.35">
      <c r="A807" t="s">
        <v>307</v>
      </c>
    </row>
    <row r="808" spans="1:1" x14ac:dyDescent="0.35">
      <c r="A808" t="s">
        <v>309</v>
      </c>
    </row>
    <row r="809" spans="1:1" x14ac:dyDescent="0.35">
      <c r="A809" t="s">
        <v>311</v>
      </c>
    </row>
    <row r="810" spans="1:1" x14ac:dyDescent="0.35">
      <c r="A810" t="s">
        <v>313</v>
      </c>
    </row>
    <row r="811" spans="1:1" x14ac:dyDescent="0.35">
      <c r="A811" t="s">
        <v>315</v>
      </c>
    </row>
    <row r="812" spans="1:1" x14ac:dyDescent="0.35">
      <c r="A812" t="s">
        <v>340</v>
      </c>
    </row>
    <row r="813" spans="1:1" x14ac:dyDescent="0.35">
      <c r="A813" t="s">
        <v>344</v>
      </c>
    </row>
    <row r="814" spans="1:1" x14ac:dyDescent="0.35">
      <c r="A814" t="s">
        <v>347</v>
      </c>
    </row>
    <row r="815" spans="1:1" x14ac:dyDescent="0.35">
      <c r="A815" t="s">
        <v>350</v>
      </c>
    </row>
    <row r="816" spans="1:1" x14ac:dyDescent="0.35">
      <c r="A816" t="s">
        <v>352</v>
      </c>
    </row>
    <row r="817" spans="1:1" x14ac:dyDescent="0.35">
      <c r="A817" t="s">
        <v>355</v>
      </c>
    </row>
    <row r="818" spans="1:1" x14ac:dyDescent="0.35">
      <c r="A818" t="s">
        <v>377</v>
      </c>
    </row>
    <row r="819" spans="1:1" x14ac:dyDescent="0.35">
      <c r="A819" t="s">
        <v>380</v>
      </c>
    </row>
    <row r="820" spans="1:1" x14ac:dyDescent="0.35">
      <c r="A820" t="s">
        <v>383</v>
      </c>
    </row>
    <row r="821" spans="1:1" x14ac:dyDescent="0.35">
      <c r="A821" t="s">
        <v>386</v>
      </c>
    </row>
    <row r="822" spans="1:1" x14ac:dyDescent="0.35">
      <c r="A822" t="s">
        <v>389</v>
      </c>
    </row>
    <row r="823" spans="1:1" x14ac:dyDescent="0.35">
      <c r="A823" t="s">
        <v>392</v>
      </c>
    </row>
    <row r="824" spans="1:1" x14ac:dyDescent="0.35">
      <c r="A824" t="s">
        <v>414</v>
      </c>
    </row>
    <row r="825" spans="1:1" x14ac:dyDescent="0.35">
      <c r="A825" t="s">
        <v>418</v>
      </c>
    </row>
    <row r="826" spans="1:1" x14ac:dyDescent="0.35">
      <c r="A826" t="s">
        <v>420</v>
      </c>
    </row>
    <row r="827" spans="1:1" x14ac:dyDescent="0.35">
      <c r="A827" t="s">
        <v>423</v>
      </c>
    </row>
    <row r="828" spans="1:1" x14ac:dyDescent="0.35">
      <c r="A828" t="s">
        <v>425</v>
      </c>
    </row>
    <row r="829" spans="1:1" x14ac:dyDescent="0.35">
      <c r="A829" t="s">
        <v>427</v>
      </c>
    </row>
    <row r="830" spans="1:1" x14ac:dyDescent="0.35">
      <c r="A830" t="s">
        <v>451</v>
      </c>
    </row>
    <row r="831" spans="1:1" x14ac:dyDescent="0.35">
      <c r="A831" t="s">
        <v>454</v>
      </c>
    </row>
    <row r="832" spans="1:1" x14ac:dyDescent="0.35">
      <c r="A832" t="s">
        <v>457</v>
      </c>
    </row>
    <row r="833" spans="1:1" x14ac:dyDescent="0.35">
      <c r="A833" t="s">
        <v>460</v>
      </c>
    </row>
    <row r="834" spans="1:1" x14ac:dyDescent="0.35">
      <c r="A834" t="s">
        <v>462</v>
      </c>
    </row>
    <row r="835" spans="1:1" x14ac:dyDescent="0.35">
      <c r="A835" t="s">
        <v>464</v>
      </c>
    </row>
    <row r="836" spans="1:1" x14ac:dyDescent="0.35">
      <c r="A836" t="s">
        <v>472</v>
      </c>
    </row>
    <row r="837" spans="1:1" x14ac:dyDescent="0.35">
      <c r="A837" t="s">
        <v>475</v>
      </c>
    </row>
    <row r="838" spans="1:1" x14ac:dyDescent="0.35">
      <c r="A838" t="s">
        <v>478</v>
      </c>
    </row>
    <row r="839" spans="1:1" x14ac:dyDescent="0.35">
      <c r="A839" t="s">
        <v>480</v>
      </c>
    </row>
    <row r="840" spans="1:1" x14ac:dyDescent="0.35">
      <c r="A840" t="s">
        <v>482</v>
      </c>
    </row>
    <row r="841" spans="1:1" x14ac:dyDescent="0.35">
      <c r="A841" t="s">
        <v>485</v>
      </c>
    </row>
    <row r="842" spans="1:1" x14ac:dyDescent="0.35">
      <c r="A842" t="s">
        <v>506</v>
      </c>
    </row>
    <row r="843" spans="1:1" x14ac:dyDescent="0.35">
      <c r="A843" t="s">
        <v>509</v>
      </c>
    </row>
    <row r="844" spans="1:1" x14ac:dyDescent="0.35">
      <c r="A844" t="s">
        <v>511</v>
      </c>
    </row>
    <row r="845" spans="1:1" x14ac:dyDescent="0.35">
      <c r="A845" t="s">
        <v>514</v>
      </c>
    </row>
    <row r="846" spans="1:1" x14ac:dyDescent="0.35">
      <c r="A846" t="s">
        <v>516</v>
      </c>
    </row>
    <row r="847" spans="1:1" x14ac:dyDescent="0.35">
      <c r="A847" t="s">
        <v>518</v>
      </c>
    </row>
    <row r="848" spans="1:1" x14ac:dyDescent="0.35">
      <c r="A848" t="s">
        <v>525</v>
      </c>
    </row>
    <row r="849" spans="1:1" x14ac:dyDescent="0.35">
      <c r="A849" t="s">
        <v>528</v>
      </c>
    </row>
    <row r="850" spans="1:1" x14ac:dyDescent="0.35">
      <c r="A850" t="s">
        <v>530</v>
      </c>
    </row>
    <row r="851" spans="1:1" x14ac:dyDescent="0.35">
      <c r="A851" t="s">
        <v>533</v>
      </c>
    </row>
    <row r="852" spans="1:1" x14ac:dyDescent="0.35">
      <c r="A852" t="s">
        <v>535</v>
      </c>
    </row>
    <row r="853" spans="1:1" x14ac:dyDescent="0.35">
      <c r="A853" t="s">
        <v>538</v>
      </c>
    </row>
    <row r="854" spans="1:1" x14ac:dyDescent="0.35">
      <c r="A854" t="s">
        <v>555</v>
      </c>
    </row>
    <row r="855" spans="1:1" x14ac:dyDescent="0.35">
      <c r="A855" t="s">
        <v>558</v>
      </c>
    </row>
    <row r="856" spans="1:1" x14ac:dyDescent="0.35">
      <c r="A856" t="s">
        <v>560</v>
      </c>
    </row>
    <row r="857" spans="1:1" x14ac:dyDescent="0.35">
      <c r="A857" t="s">
        <v>562</v>
      </c>
    </row>
    <row r="858" spans="1:1" x14ac:dyDescent="0.35">
      <c r="A858" t="s">
        <v>564</v>
      </c>
    </row>
    <row r="859" spans="1:1" x14ac:dyDescent="0.35">
      <c r="A859" t="s">
        <v>565</v>
      </c>
    </row>
    <row r="860" spans="1:1" x14ac:dyDescent="0.35">
      <c r="A860" t="s">
        <v>613</v>
      </c>
    </row>
    <row r="861" spans="1:1" x14ac:dyDescent="0.35">
      <c r="A861" t="s">
        <v>614</v>
      </c>
    </row>
    <row r="862" spans="1:1" x14ac:dyDescent="0.35">
      <c r="A862" t="s">
        <v>615</v>
      </c>
    </row>
    <row r="863" spans="1:1" x14ac:dyDescent="0.35">
      <c r="A863" t="s">
        <v>23</v>
      </c>
    </row>
    <row r="864" spans="1:1" x14ac:dyDescent="0.35">
      <c r="A864" t="s">
        <v>34</v>
      </c>
    </row>
    <row r="865" spans="1:1" x14ac:dyDescent="0.35">
      <c r="A865" t="s">
        <v>40</v>
      </c>
    </row>
    <row r="866" spans="1:1" x14ac:dyDescent="0.35">
      <c r="A866" t="s">
        <v>46</v>
      </c>
    </row>
    <row r="867" spans="1:1" x14ac:dyDescent="0.35">
      <c r="A867" t="s">
        <v>50</v>
      </c>
    </row>
    <row r="868" spans="1:1" x14ac:dyDescent="0.35">
      <c r="A868" t="s">
        <v>51</v>
      </c>
    </row>
    <row r="869" spans="1:1" x14ac:dyDescent="0.35">
      <c r="A869" t="s">
        <v>54</v>
      </c>
    </row>
    <row r="870" spans="1:1" x14ac:dyDescent="0.35">
      <c r="A870" t="s">
        <v>57</v>
      </c>
    </row>
    <row r="871" spans="1:1" x14ac:dyDescent="0.35">
      <c r="A871" t="s">
        <v>74</v>
      </c>
    </row>
    <row r="872" spans="1:1" x14ac:dyDescent="0.35">
      <c r="A872" t="s">
        <v>76</v>
      </c>
    </row>
    <row r="873" spans="1:1" x14ac:dyDescent="0.35">
      <c r="A873" t="s">
        <v>79</v>
      </c>
    </row>
    <row r="874" spans="1:1" x14ac:dyDescent="0.35">
      <c r="A874" t="s">
        <v>81</v>
      </c>
    </row>
    <row r="875" spans="1:1" x14ac:dyDescent="0.35">
      <c r="A875" t="s">
        <v>83</v>
      </c>
    </row>
    <row r="876" spans="1:1" x14ac:dyDescent="0.35">
      <c r="A876" t="s">
        <v>85</v>
      </c>
    </row>
    <row r="877" spans="1:1" x14ac:dyDescent="0.35">
      <c r="A877" t="s">
        <v>88</v>
      </c>
    </row>
    <row r="878" spans="1:1" x14ac:dyDescent="0.35">
      <c r="A878" t="s">
        <v>90</v>
      </c>
    </row>
    <row r="879" spans="1:1" x14ac:dyDescent="0.35">
      <c r="A879" t="s">
        <v>93</v>
      </c>
    </row>
    <row r="880" spans="1:1" x14ac:dyDescent="0.35">
      <c r="A880" t="s">
        <v>96</v>
      </c>
    </row>
    <row r="881" spans="1:1" x14ac:dyDescent="0.35">
      <c r="A881" t="s">
        <v>98</v>
      </c>
    </row>
    <row r="882" spans="1:1" x14ac:dyDescent="0.35">
      <c r="A882" t="s">
        <v>104</v>
      </c>
    </row>
    <row r="883" spans="1:1" x14ac:dyDescent="0.35">
      <c r="A883" t="s">
        <v>105</v>
      </c>
    </row>
    <row r="884" spans="1:1" x14ac:dyDescent="0.35">
      <c r="A884" t="s">
        <v>108</v>
      </c>
    </row>
    <row r="885" spans="1:1" x14ac:dyDescent="0.35">
      <c r="A885" t="s">
        <v>111</v>
      </c>
    </row>
    <row r="886" spans="1:1" x14ac:dyDescent="0.35">
      <c r="A886" t="s">
        <v>113</v>
      </c>
    </row>
    <row r="887" spans="1:1" x14ac:dyDescent="0.35">
      <c r="A887" t="s">
        <v>114</v>
      </c>
    </row>
    <row r="888" spans="1:1" x14ac:dyDescent="0.35">
      <c r="A888" t="s">
        <v>128</v>
      </c>
    </row>
    <row r="889" spans="1:1" x14ac:dyDescent="0.35">
      <c r="A889" t="s">
        <v>129</v>
      </c>
    </row>
    <row r="890" spans="1:1" x14ac:dyDescent="0.35">
      <c r="A890" t="s">
        <v>132</v>
      </c>
    </row>
    <row r="891" spans="1:1" x14ac:dyDescent="0.35">
      <c r="A891" t="s">
        <v>134</v>
      </c>
    </row>
    <row r="892" spans="1:1" x14ac:dyDescent="0.35">
      <c r="A892" t="s">
        <v>147</v>
      </c>
    </row>
    <row r="893" spans="1:1" x14ac:dyDescent="0.35">
      <c r="A893" t="s">
        <v>150</v>
      </c>
    </row>
    <row r="894" spans="1:1" x14ac:dyDescent="0.35">
      <c r="A894" t="s">
        <v>154</v>
      </c>
    </row>
    <row r="895" spans="1:1" x14ac:dyDescent="0.35">
      <c r="A895" t="s">
        <v>156</v>
      </c>
    </row>
    <row r="896" spans="1:1" x14ac:dyDescent="0.35">
      <c r="A896" t="s">
        <v>158</v>
      </c>
    </row>
    <row r="897" spans="1:1" x14ac:dyDescent="0.35">
      <c r="A897" t="s">
        <v>161</v>
      </c>
    </row>
    <row r="898" spans="1:1" x14ac:dyDescent="0.35">
      <c r="A898" t="s">
        <v>163</v>
      </c>
    </row>
    <row r="899" spans="1:1" x14ac:dyDescent="0.35">
      <c r="A899" t="s">
        <v>176</v>
      </c>
    </row>
    <row r="900" spans="1:1" x14ac:dyDescent="0.35">
      <c r="A900" t="s">
        <v>179</v>
      </c>
    </row>
    <row r="901" spans="1:1" x14ac:dyDescent="0.35">
      <c r="A901" t="s">
        <v>180</v>
      </c>
    </row>
    <row r="902" spans="1:1" x14ac:dyDescent="0.35">
      <c r="A902" t="s">
        <v>183</v>
      </c>
    </row>
    <row r="903" spans="1:1" x14ac:dyDescent="0.35">
      <c r="A903" t="s">
        <v>185</v>
      </c>
    </row>
    <row r="904" spans="1:1" x14ac:dyDescent="0.35">
      <c r="A904" t="s">
        <v>187</v>
      </c>
    </row>
    <row r="905" spans="1:1" x14ac:dyDescent="0.35">
      <c r="A905" t="s">
        <v>208</v>
      </c>
    </row>
    <row r="906" spans="1:1" x14ac:dyDescent="0.35">
      <c r="A906" t="s">
        <v>212</v>
      </c>
    </row>
    <row r="907" spans="1:1" x14ac:dyDescent="0.35">
      <c r="A907" t="s">
        <v>214</v>
      </c>
    </row>
    <row r="908" spans="1:1" x14ac:dyDescent="0.35">
      <c r="A908" t="s">
        <v>217</v>
      </c>
    </row>
    <row r="909" spans="1:1" x14ac:dyDescent="0.35">
      <c r="A909" t="s">
        <v>219</v>
      </c>
    </row>
    <row r="910" spans="1:1" x14ac:dyDescent="0.35">
      <c r="A910" t="s">
        <v>221</v>
      </c>
    </row>
    <row r="911" spans="1:1" x14ac:dyDescent="0.35">
      <c r="A911" t="s">
        <v>233</v>
      </c>
    </row>
    <row r="912" spans="1:1" x14ac:dyDescent="0.35">
      <c r="A912" t="s">
        <v>237</v>
      </c>
    </row>
    <row r="913" spans="1:1" x14ac:dyDescent="0.35">
      <c r="A913" t="s">
        <v>239</v>
      </c>
    </row>
    <row r="914" spans="1:1" x14ac:dyDescent="0.35">
      <c r="A914" t="s">
        <v>241</v>
      </c>
    </row>
    <row r="915" spans="1:1" x14ac:dyDescent="0.35">
      <c r="A915" t="s">
        <v>243</v>
      </c>
    </row>
    <row r="916" spans="1:1" x14ac:dyDescent="0.35">
      <c r="A916" t="s">
        <v>245</v>
      </c>
    </row>
    <row r="917" spans="1:1" x14ac:dyDescent="0.35">
      <c r="A917" t="s">
        <v>257</v>
      </c>
    </row>
    <row r="918" spans="1:1" x14ac:dyDescent="0.35">
      <c r="A918" t="s">
        <v>260</v>
      </c>
    </row>
    <row r="919" spans="1:1" x14ac:dyDescent="0.35">
      <c r="A919" t="s">
        <v>262</v>
      </c>
    </row>
    <row r="920" spans="1:1" x14ac:dyDescent="0.35">
      <c r="A920" t="s">
        <v>264</v>
      </c>
    </row>
    <row r="921" spans="1:1" x14ac:dyDescent="0.35">
      <c r="A921" t="s">
        <v>265</v>
      </c>
    </row>
    <row r="922" spans="1:1" x14ac:dyDescent="0.35">
      <c r="A922" t="s">
        <v>267</v>
      </c>
    </row>
    <row r="923" spans="1:1" x14ac:dyDescent="0.35">
      <c r="A923" t="s">
        <v>282</v>
      </c>
    </row>
    <row r="924" spans="1:1" x14ac:dyDescent="0.35">
      <c r="A924" t="s">
        <v>285</v>
      </c>
    </row>
    <row r="925" spans="1:1" x14ac:dyDescent="0.35">
      <c r="A925" t="s">
        <v>288</v>
      </c>
    </row>
    <row r="926" spans="1:1" x14ac:dyDescent="0.35">
      <c r="A926" t="s">
        <v>290</v>
      </c>
    </row>
    <row r="927" spans="1:1" x14ac:dyDescent="0.35">
      <c r="A927" t="s">
        <v>292</v>
      </c>
    </row>
    <row r="928" spans="1:1" x14ac:dyDescent="0.35">
      <c r="A928" t="s">
        <v>294</v>
      </c>
    </row>
    <row r="929" spans="1:1" x14ac:dyDescent="0.35">
      <c r="A929" t="s">
        <v>304</v>
      </c>
    </row>
    <row r="930" spans="1:1" x14ac:dyDescent="0.35">
      <c r="A930" t="s">
        <v>307</v>
      </c>
    </row>
    <row r="931" spans="1:1" x14ac:dyDescent="0.35">
      <c r="A931" t="s">
        <v>309</v>
      </c>
    </row>
    <row r="932" spans="1:1" x14ac:dyDescent="0.35">
      <c r="A932" t="s">
        <v>311</v>
      </c>
    </row>
    <row r="933" spans="1:1" x14ac:dyDescent="0.35">
      <c r="A933" t="s">
        <v>313</v>
      </c>
    </row>
    <row r="934" spans="1:1" x14ac:dyDescent="0.35">
      <c r="A934" t="s">
        <v>315</v>
      </c>
    </row>
    <row r="935" spans="1:1" x14ac:dyDescent="0.35">
      <c r="A935" t="s">
        <v>340</v>
      </c>
    </row>
    <row r="936" spans="1:1" x14ac:dyDescent="0.35">
      <c r="A936" t="s">
        <v>344</v>
      </c>
    </row>
    <row r="937" spans="1:1" x14ac:dyDescent="0.35">
      <c r="A937" t="s">
        <v>347</v>
      </c>
    </row>
    <row r="938" spans="1:1" x14ac:dyDescent="0.35">
      <c r="A938" t="s">
        <v>350</v>
      </c>
    </row>
    <row r="939" spans="1:1" x14ac:dyDescent="0.35">
      <c r="A939" t="s">
        <v>352</v>
      </c>
    </row>
    <row r="940" spans="1:1" x14ac:dyDescent="0.35">
      <c r="A940" t="s">
        <v>355</v>
      </c>
    </row>
    <row r="941" spans="1:1" x14ac:dyDescent="0.35">
      <c r="A941" t="s">
        <v>377</v>
      </c>
    </row>
    <row r="942" spans="1:1" x14ac:dyDescent="0.35">
      <c r="A942" t="s">
        <v>380</v>
      </c>
    </row>
    <row r="943" spans="1:1" x14ac:dyDescent="0.35">
      <c r="A943" t="s">
        <v>383</v>
      </c>
    </row>
    <row r="944" spans="1:1" x14ac:dyDescent="0.35">
      <c r="A944" t="s">
        <v>386</v>
      </c>
    </row>
    <row r="945" spans="1:1" x14ac:dyDescent="0.35">
      <c r="A945" t="s">
        <v>389</v>
      </c>
    </row>
    <row r="946" spans="1:1" x14ac:dyDescent="0.35">
      <c r="A946" t="s">
        <v>392</v>
      </c>
    </row>
    <row r="947" spans="1:1" x14ac:dyDescent="0.35">
      <c r="A947" t="s">
        <v>414</v>
      </c>
    </row>
    <row r="948" spans="1:1" x14ac:dyDescent="0.35">
      <c r="A948" t="s">
        <v>418</v>
      </c>
    </row>
    <row r="949" spans="1:1" x14ac:dyDescent="0.35">
      <c r="A949" t="s">
        <v>420</v>
      </c>
    </row>
    <row r="950" spans="1:1" x14ac:dyDescent="0.35">
      <c r="A950" t="s">
        <v>423</v>
      </c>
    </row>
    <row r="951" spans="1:1" x14ac:dyDescent="0.35">
      <c r="A951" t="s">
        <v>425</v>
      </c>
    </row>
    <row r="952" spans="1:1" x14ac:dyDescent="0.35">
      <c r="A952" t="s">
        <v>427</v>
      </c>
    </row>
    <row r="953" spans="1:1" x14ac:dyDescent="0.35">
      <c r="A953" t="s">
        <v>451</v>
      </c>
    </row>
    <row r="954" spans="1:1" x14ac:dyDescent="0.35">
      <c r="A954" t="s">
        <v>454</v>
      </c>
    </row>
    <row r="955" spans="1:1" x14ac:dyDescent="0.35">
      <c r="A955" t="s">
        <v>457</v>
      </c>
    </row>
    <row r="956" spans="1:1" x14ac:dyDescent="0.35">
      <c r="A956" t="s">
        <v>460</v>
      </c>
    </row>
    <row r="957" spans="1:1" x14ac:dyDescent="0.35">
      <c r="A957" t="s">
        <v>462</v>
      </c>
    </row>
    <row r="958" spans="1:1" x14ac:dyDescent="0.35">
      <c r="A958" t="s">
        <v>464</v>
      </c>
    </row>
    <row r="959" spans="1:1" x14ac:dyDescent="0.35">
      <c r="A959" t="s">
        <v>472</v>
      </c>
    </row>
    <row r="960" spans="1:1" x14ac:dyDescent="0.35">
      <c r="A960" t="s">
        <v>475</v>
      </c>
    </row>
    <row r="961" spans="1:1" x14ac:dyDescent="0.35">
      <c r="A961" t="s">
        <v>478</v>
      </c>
    </row>
    <row r="962" spans="1:1" x14ac:dyDescent="0.35">
      <c r="A962" t="s">
        <v>480</v>
      </c>
    </row>
    <row r="963" spans="1:1" x14ac:dyDescent="0.35">
      <c r="A963" t="s">
        <v>482</v>
      </c>
    </row>
    <row r="964" spans="1:1" x14ac:dyDescent="0.35">
      <c r="A964" t="s">
        <v>485</v>
      </c>
    </row>
    <row r="965" spans="1:1" x14ac:dyDescent="0.35">
      <c r="A965" t="s">
        <v>506</v>
      </c>
    </row>
    <row r="966" spans="1:1" x14ac:dyDescent="0.35">
      <c r="A966" t="s">
        <v>509</v>
      </c>
    </row>
    <row r="967" spans="1:1" x14ac:dyDescent="0.35">
      <c r="A967" t="s">
        <v>511</v>
      </c>
    </row>
    <row r="968" spans="1:1" x14ac:dyDescent="0.35">
      <c r="A968" t="s">
        <v>514</v>
      </c>
    </row>
    <row r="969" spans="1:1" x14ac:dyDescent="0.35">
      <c r="A969" t="s">
        <v>516</v>
      </c>
    </row>
    <row r="970" spans="1:1" x14ac:dyDescent="0.35">
      <c r="A970" t="s">
        <v>518</v>
      </c>
    </row>
    <row r="971" spans="1:1" x14ac:dyDescent="0.35">
      <c r="A971" t="s">
        <v>525</v>
      </c>
    </row>
    <row r="972" spans="1:1" x14ac:dyDescent="0.35">
      <c r="A972" t="s">
        <v>528</v>
      </c>
    </row>
    <row r="973" spans="1:1" x14ac:dyDescent="0.35">
      <c r="A973" t="s">
        <v>530</v>
      </c>
    </row>
    <row r="974" spans="1:1" x14ac:dyDescent="0.35">
      <c r="A974" t="s">
        <v>533</v>
      </c>
    </row>
    <row r="975" spans="1:1" x14ac:dyDescent="0.35">
      <c r="A975" t="s">
        <v>535</v>
      </c>
    </row>
    <row r="976" spans="1:1" x14ac:dyDescent="0.35">
      <c r="A976" t="s">
        <v>538</v>
      </c>
    </row>
    <row r="977" spans="1:1" x14ac:dyDescent="0.35">
      <c r="A977" t="s">
        <v>555</v>
      </c>
    </row>
    <row r="978" spans="1:1" x14ac:dyDescent="0.35">
      <c r="A978" t="s">
        <v>558</v>
      </c>
    </row>
    <row r="979" spans="1:1" x14ac:dyDescent="0.35">
      <c r="A979" t="s">
        <v>560</v>
      </c>
    </row>
    <row r="980" spans="1:1" x14ac:dyDescent="0.35">
      <c r="A980" t="s">
        <v>562</v>
      </c>
    </row>
    <row r="981" spans="1:1" x14ac:dyDescent="0.35">
      <c r="A981" t="s">
        <v>564</v>
      </c>
    </row>
    <row r="982" spans="1:1" x14ac:dyDescent="0.35">
      <c r="A982" t="s">
        <v>565</v>
      </c>
    </row>
    <row r="983" spans="1:1" x14ac:dyDescent="0.35">
      <c r="A983" t="s">
        <v>613</v>
      </c>
    </row>
    <row r="984" spans="1:1" x14ac:dyDescent="0.35">
      <c r="A984" t="s">
        <v>614</v>
      </c>
    </row>
    <row r="985" spans="1:1" x14ac:dyDescent="0.35">
      <c r="A985" t="s">
        <v>615</v>
      </c>
    </row>
    <row r="986" spans="1:1" x14ac:dyDescent="0.35">
      <c r="A986" t="s">
        <v>23</v>
      </c>
    </row>
    <row r="987" spans="1:1" x14ac:dyDescent="0.35">
      <c r="A987" t="s">
        <v>34</v>
      </c>
    </row>
    <row r="988" spans="1:1" x14ac:dyDescent="0.35">
      <c r="A988" t="s">
        <v>40</v>
      </c>
    </row>
    <row r="989" spans="1:1" x14ac:dyDescent="0.35">
      <c r="A989" t="s">
        <v>46</v>
      </c>
    </row>
    <row r="990" spans="1:1" x14ac:dyDescent="0.35">
      <c r="A990" t="s">
        <v>50</v>
      </c>
    </row>
    <row r="991" spans="1:1" x14ac:dyDescent="0.35">
      <c r="A991" t="s">
        <v>51</v>
      </c>
    </row>
    <row r="992" spans="1:1" x14ac:dyDescent="0.35">
      <c r="A992" t="s">
        <v>54</v>
      </c>
    </row>
    <row r="993" spans="1:1" x14ac:dyDescent="0.35">
      <c r="A993" t="s">
        <v>57</v>
      </c>
    </row>
    <row r="994" spans="1:1" x14ac:dyDescent="0.35">
      <c r="A994" t="s">
        <v>74</v>
      </c>
    </row>
    <row r="995" spans="1:1" x14ac:dyDescent="0.35">
      <c r="A995" t="s">
        <v>76</v>
      </c>
    </row>
    <row r="996" spans="1:1" x14ac:dyDescent="0.35">
      <c r="A996" t="s">
        <v>79</v>
      </c>
    </row>
    <row r="997" spans="1:1" x14ac:dyDescent="0.35">
      <c r="A997" t="s">
        <v>81</v>
      </c>
    </row>
    <row r="998" spans="1:1" x14ac:dyDescent="0.35">
      <c r="A998" t="s">
        <v>83</v>
      </c>
    </row>
    <row r="999" spans="1:1" x14ac:dyDescent="0.35">
      <c r="A999" t="s">
        <v>85</v>
      </c>
    </row>
    <row r="1000" spans="1:1" x14ac:dyDescent="0.35">
      <c r="A1000" t="s">
        <v>88</v>
      </c>
    </row>
    <row r="1001" spans="1:1" x14ac:dyDescent="0.35">
      <c r="A1001" t="s">
        <v>90</v>
      </c>
    </row>
    <row r="1002" spans="1:1" x14ac:dyDescent="0.35">
      <c r="A1002" t="s">
        <v>93</v>
      </c>
    </row>
    <row r="1003" spans="1:1" x14ac:dyDescent="0.35">
      <c r="A1003" t="s">
        <v>96</v>
      </c>
    </row>
    <row r="1004" spans="1:1" x14ac:dyDescent="0.35">
      <c r="A1004" t="s">
        <v>98</v>
      </c>
    </row>
    <row r="1005" spans="1:1" x14ac:dyDescent="0.35">
      <c r="A1005" t="s">
        <v>104</v>
      </c>
    </row>
    <row r="1006" spans="1:1" x14ac:dyDescent="0.35">
      <c r="A1006" t="s">
        <v>105</v>
      </c>
    </row>
    <row r="1007" spans="1:1" x14ac:dyDescent="0.35">
      <c r="A1007" t="s">
        <v>108</v>
      </c>
    </row>
    <row r="1008" spans="1:1" x14ac:dyDescent="0.35">
      <c r="A1008" t="s">
        <v>111</v>
      </c>
    </row>
    <row r="1009" spans="1:1" x14ac:dyDescent="0.35">
      <c r="A1009" t="s">
        <v>113</v>
      </c>
    </row>
    <row r="1010" spans="1:1" x14ac:dyDescent="0.35">
      <c r="A1010" t="s">
        <v>114</v>
      </c>
    </row>
    <row r="1011" spans="1:1" x14ac:dyDescent="0.35">
      <c r="A1011" t="s">
        <v>128</v>
      </c>
    </row>
    <row r="1012" spans="1:1" x14ac:dyDescent="0.35">
      <c r="A1012" t="s">
        <v>129</v>
      </c>
    </row>
    <row r="1013" spans="1:1" x14ac:dyDescent="0.35">
      <c r="A1013" t="s">
        <v>132</v>
      </c>
    </row>
    <row r="1014" spans="1:1" x14ac:dyDescent="0.35">
      <c r="A1014" t="s">
        <v>134</v>
      </c>
    </row>
    <row r="1015" spans="1:1" x14ac:dyDescent="0.35">
      <c r="A1015" t="s">
        <v>147</v>
      </c>
    </row>
    <row r="1016" spans="1:1" x14ac:dyDescent="0.35">
      <c r="A1016" t="s">
        <v>150</v>
      </c>
    </row>
    <row r="1017" spans="1:1" x14ac:dyDescent="0.35">
      <c r="A1017" t="s">
        <v>154</v>
      </c>
    </row>
    <row r="1018" spans="1:1" x14ac:dyDescent="0.35">
      <c r="A1018" t="s">
        <v>156</v>
      </c>
    </row>
    <row r="1019" spans="1:1" x14ac:dyDescent="0.35">
      <c r="A1019" t="s">
        <v>158</v>
      </c>
    </row>
    <row r="1020" spans="1:1" x14ac:dyDescent="0.35">
      <c r="A1020" t="s">
        <v>161</v>
      </c>
    </row>
    <row r="1021" spans="1:1" x14ac:dyDescent="0.35">
      <c r="A1021" t="s">
        <v>163</v>
      </c>
    </row>
    <row r="1022" spans="1:1" x14ac:dyDescent="0.35">
      <c r="A1022" t="s">
        <v>176</v>
      </c>
    </row>
    <row r="1023" spans="1:1" x14ac:dyDescent="0.35">
      <c r="A1023" t="s">
        <v>179</v>
      </c>
    </row>
    <row r="1024" spans="1:1" x14ac:dyDescent="0.35">
      <c r="A1024" t="s">
        <v>180</v>
      </c>
    </row>
    <row r="1025" spans="1:1" x14ac:dyDescent="0.35">
      <c r="A1025" t="s">
        <v>183</v>
      </c>
    </row>
    <row r="1026" spans="1:1" x14ac:dyDescent="0.35">
      <c r="A1026" t="s">
        <v>185</v>
      </c>
    </row>
    <row r="1027" spans="1:1" x14ac:dyDescent="0.35">
      <c r="A1027" t="s">
        <v>187</v>
      </c>
    </row>
    <row r="1028" spans="1:1" x14ac:dyDescent="0.35">
      <c r="A1028" t="s">
        <v>208</v>
      </c>
    </row>
    <row r="1029" spans="1:1" x14ac:dyDescent="0.35">
      <c r="A1029" t="s">
        <v>212</v>
      </c>
    </row>
    <row r="1030" spans="1:1" x14ac:dyDescent="0.35">
      <c r="A1030" t="s">
        <v>214</v>
      </c>
    </row>
    <row r="1031" spans="1:1" x14ac:dyDescent="0.35">
      <c r="A1031" t="s">
        <v>217</v>
      </c>
    </row>
    <row r="1032" spans="1:1" x14ac:dyDescent="0.35">
      <c r="A1032" t="s">
        <v>219</v>
      </c>
    </row>
    <row r="1033" spans="1:1" x14ac:dyDescent="0.35">
      <c r="A1033" t="s">
        <v>221</v>
      </c>
    </row>
    <row r="1034" spans="1:1" x14ac:dyDescent="0.35">
      <c r="A1034" t="s">
        <v>233</v>
      </c>
    </row>
    <row r="1035" spans="1:1" x14ac:dyDescent="0.35">
      <c r="A1035" t="s">
        <v>237</v>
      </c>
    </row>
    <row r="1036" spans="1:1" x14ac:dyDescent="0.35">
      <c r="A1036" t="s">
        <v>239</v>
      </c>
    </row>
    <row r="1037" spans="1:1" x14ac:dyDescent="0.35">
      <c r="A1037" t="s">
        <v>241</v>
      </c>
    </row>
    <row r="1038" spans="1:1" x14ac:dyDescent="0.35">
      <c r="A1038" t="s">
        <v>243</v>
      </c>
    </row>
    <row r="1039" spans="1:1" x14ac:dyDescent="0.35">
      <c r="A1039" t="s">
        <v>245</v>
      </c>
    </row>
    <row r="1040" spans="1:1" x14ac:dyDescent="0.35">
      <c r="A1040" t="s">
        <v>257</v>
      </c>
    </row>
    <row r="1041" spans="1:1" x14ac:dyDescent="0.35">
      <c r="A1041" t="s">
        <v>260</v>
      </c>
    </row>
    <row r="1042" spans="1:1" x14ac:dyDescent="0.35">
      <c r="A1042" t="s">
        <v>262</v>
      </c>
    </row>
    <row r="1043" spans="1:1" x14ac:dyDescent="0.35">
      <c r="A1043" t="s">
        <v>264</v>
      </c>
    </row>
    <row r="1044" spans="1:1" x14ac:dyDescent="0.35">
      <c r="A1044" t="s">
        <v>265</v>
      </c>
    </row>
    <row r="1045" spans="1:1" x14ac:dyDescent="0.35">
      <c r="A1045" t="s">
        <v>267</v>
      </c>
    </row>
    <row r="1046" spans="1:1" x14ac:dyDescent="0.35">
      <c r="A1046" t="s">
        <v>282</v>
      </c>
    </row>
    <row r="1047" spans="1:1" x14ac:dyDescent="0.35">
      <c r="A1047" t="s">
        <v>285</v>
      </c>
    </row>
    <row r="1048" spans="1:1" x14ac:dyDescent="0.35">
      <c r="A1048" t="s">
        <v>288</v>
      </c>
    </row>
    <row r="1049" spans="1:1" x14ac:dyDescent="0.35">
      <c r="A1049" t="s">
        <v>290</v>
      </c>
    </row>
    <row r="1050" spans="1:1" x14ac:dyDescent="0.35">
      <c r="A1050" t="s">
        <v>292</v>
      </c>
    </row>
    <row r="1051" spans="1:1" x14ac:dyDescent="0.35">
      <c r="A1051" t="s">
        <v>294</v>
      </c>
    </row>
    <row r="1052" spans="1:1" x14ac:dyDescent="0.35">
      <c r="A1052" t="s">
        <v>304</v>
      </c>
    </row>
    <row r="1053" spans="1:1" x14ac:dyDescent="0.35">
      <c r="A1053" t="s">
        <v>307</v>
      </c>
    </row>
    <row r="1054" spans="1:1" x14ac:dyDescent="0.35">
      <c r="A1054" t="s">
        <v>309</v>
      </c>
    </row>
    <row r="1055" spans="1:1" x14ac:dyDescent="0.35">
      <c r="A1055" t="s">
        <v>311</v>
      </c>
    </row>
    <row r="1056" spans="1:1" x14ac:dyDescent="0.35">
      <c r="A1056" t="s">
        <v>313</v>
      </c>
    </row>
    <row r="1057" spans="1:1" x14ac:dyDescent="0.35">
      <c r="A1057" t="s">
        <v>315</v>
      </c>
    </row>
    <row r="1058" spans="1:1" x14ac:dyDescent="0.35">
      <c r="A1058" t="s">
        <v>340</v>
      </c>
    </row>
    <row r="1059" spans="1:1" x14ac:dyDescent="0.35">
      <c r="A1059" t="s">
        <v>344</v>
      </c>
    </row>
    <row r="1060" spans="1:1" x14ac:dyDescent="0.35">
      <c r="A1060" t="s">
        <v>347</v>
      </c>
    </row>
    <row r="1061" spans="1:1" x14ac:dyDescent="0.35">
      <c r="A1061" t="s">
        <v>350</v>
      </c>
    </row>
    <row r="1062" spans="1:1" x14ac:dyDescent="0.35">
      <c r="A1062" t="s">
        <v>352</v>
      </c>
    </row>
    <row r="1063" spans="1:1" x14ac:dyDescent="0.35">
      <c r="A1063" t="s">
        <v>355</v>
      </c>
    </row>
    <row r="1064" spans="1:1" x14ac:dyDescent="0.35">
      <c r="A1064" t="s">
        <v>377</v>
      </c>
    </row>
    <row r="1065" spans="1:1" x14ac:dyDescent="0.35">
      <c r="A1065" t="s">
        <v>380</v>
      </c>
    </row>
    <row r="1066" spans="1:1" x14ac:dyDescent="0.35">
      <c r="A1066" t="s">
        <v>383</v>
      </c>
    </row>
    <row r="1067" spans="1:1" x14ac:dyDescent="0.35">
      <c r="A1067" t="s">
        <v>386</v>
      </c>
    </row>
    <row r="1068" spans="1:1" x14ac:dyDescent="0.35">
      <c r="A1068" t="s">
        <v>389</v>
      </c>
    </row>
    <row r="1069" spans="1:1" x14ac:dyDescent="0.35">
      <c r="A1069" t="s">
        <v>392</v>
      </c>
    </row>
    <row r="1070" spans="1:1" x14ac:dyDescent="0.35">
      <c r="A1070" t="s">
        <v>414</v>
      </c>
    </row>
    <row r="1071" spans="1:1" x14ac:dyDescent="0.35">
      <c r="A1071" t="s">
        <v>418</v>
      </c>
    </row>
    <row r="1072" spans="1:1" x14ac:dyDescent="0.35">
      <c r="A1072" t="s">
        <v>420</v>
      </c>
    </row>
    <row r="1073" spans="1:1" x14ac:dyDescent="0.35">
      <c r="A1073" t="s">
        <v>423</v>
      </c>
    </row>
    <row r="1074" spans="1:1" x14ac:dyDescent="0.35">
      <c r="A1074" t="s">
        <v>425</v>
      </c>
    </row>
    <row r="1075" spans="1:1" x14ac:dyDescent="0.35">
      <c r="A1075" t="s">
        <v>427</v>
      </c>
    </row>
    <row r="1076" spans="1:1" x14ac:dyDescent="0.35">
      <c r="A1076" t="s">
        <v>451</v>
      </c>
    </row>
    <row r="1077" spans="1:1" x14ac:dyDescent="0.35">
      <c r="A1077" t="s">
        <v>454</v>
      </c>
    </row>
    <row r="1078" spans="1:1" x14ac:dyDescent="0.35">
      <c r="A1078" t="s">
        <v>457</v>
      </c>
    </row>
    <row r="1079" spans="1:1" x14ac:dyDescent="0.35">
      <c r="A1079" t="s">
        <v>460</v>
      </c>
    </row>
    <row r="1080" spans="1:1" x14ac:dyDescent="0.35">
      <c r="A1080" t="s">
        <v>462</v>
      </c>
    </row>
    <row r="1081" spans="1:1" x14ac:dyDescent="0.35">
      <c r="A1081" t="s">
        <v>464</v>
      </c>
    </row>
    <row r="1082" spans="1:1" x14ac:dyDescent="0.35">
      <c r="A1082" t="s">
        <v>472</v>
      </c>
    </row>
    <row r="1083" spans="1:1" x14ac:dyDescent="0.35">
      <c r="A1083" t="s">
        <v>475</v>
      </c>
    </row>
    <row r="1084" spans="1:1" x14ac:dyDescent="0.35">
      <c r="A1084" t="s">
        <v>478</v>
      </c>
    </row>
    <row r="1085" spans="1:1" x14ac:dyDescent="0.35">
      <c r="A1085" t="s">
        <v>480</v>
      </c>
    </row>
    <row r="1086" spans="1:1" x14ac:dyDescent="0.35">
      <c r="A1086" t="s">
        <v>482</v>
      </c>
    </row>
    <row r="1087" spans="1:1" x14ac:dyDescent="0.35">
      <c r="A1087" t="s">
        <v>485</v>
      </c>
    </row>
    <row r="1088" spans="1:1" x14ac:dyDescent="0.35">
      <c r="A1088" t="s">
        <v>506</v>
      </c>
    </row>
    <row r="1089" spans="1:1" x14ac:dyDescent="0.35">
      <c r="A1089" t="s">
        <v>509</v>
      </c>
    </row>
    <row r="1090" spans="1:1" x14ac:dyDescent="0.35">
      <c r="A1090" t="s">
        <v>511</v>
      </c>
    </row>
    <row r="1091" spans="1:1" x14ac:dyDescent="0.35">
      <c r="A1091" t="s">
        <v>514</v>
      </c>
    </row>
    <row r="1092" spans="1:1" x14ac:dyDescent="0.35">
      <c r="A1092" t="s">
        <v>516</v>
      </c>
    </row>
    <row r="1093" spans="1:1" x14ac:dyDescent="0.35">
      <c r="A1093" t="s">
        <v>518</v>
      </c>
    </row>
    <row r="1094" spans="1:1" x14ac:dyDescent="0.35">
      <c r="A1094" t="s">
        <v>525</v>
      </c>
    </row>
    <row r="1095" spans="1:1" x14ac:dyDescent="0.35">
      <c r="A1095" t="s">
        <v>528</v>
      </c>
    </row>
    <row r="1096" spans="1:1" x14ac:dyDescent="0.35">
      <c r="A1096" t="s">
        <v>530</v>
      </c>
    </row>
    <row r="1097" spans="1:1" x14ac:dyDescent="0.35">
      <c r="A1097" t="s">
        <v>533</v>
      </c>
    </row>
    <row r="1098" spans="1:1" x14ac:dyDescent="0.35">
      <c r="A1098" t="s">
        <v>535</v>
      </c>
    </row>
    <row r="1099" spans="1:1" x14ac:dyDescent="0.35">
      <c r="A1099" t="s">
        <v>538</v>
      </c>
    </row>
    <row r="1100" spans="1:1" x14ac:dyDescent="0.35">
      <c r="A1100" t="s">
        <v>555</v>
      </c>
    </row>
    <row r="1101" spans="1:1" x14ac:dyDescent="0.35">
      <c r="A1101" t="s">
        <v>558</v>
      </c>
    </row>
    <row r="1102" spans="1:1" x14ac:dyDescent="0.35">
      <c r="A1102" t="s">
        <v>560</v>
      </c>
    </row>
    <row r="1103" spans="1:1" x14ac:dyDescent="0.35">
      <c r="A1103" t="s">
        <v>562</v>
      </c>
    </row>
    <row r="1104" spans="1:1" x14ac:dyDescent="0.35">
      <c r="A1104" t="s">
        <v>564</v>
      </c>
    </row>
    <row r="1105" spans="1:1" x14ac:dyDescent="0.35">
      <c r="A1105" t="s">
        <v>565</v>
      </c>
    </row>
    <row r="1106" spans="1:1" x14ac:dyDescent="0.35">
      <c r="A1106" t="s">
        <v>613</v>
      </c>
    </row>
    <row r="1107" spans="1:1" x14ac:dyDescent="0.35">
      <c r="A1107" t="s">
        <v>614</v>
      </c>
    </row>
    <row r="1108" spans="1:1" x14ac:dyDescent="0.35">
      <c r="A1108" t="s">
        <v>615</v>
      </c>
    </row>
    <row r="1109" spans="1:1" x14ac:dyDescent="0.35">
      <c r="A1109" t="s">
        <v>23</v>
      </c>
    </row>
    <row r="1110" spans="1:1" x14ac:dyDescent="0.35">
      <c r="A1110" t="s">
        <v>34</v>
      </c>
    </row>
    <row r="1111" spans="1:1" x14ac:dyDescent="0.35">
      <c r="A1111" t="s">
        <v>40</v>
      </c>
    </row>
    <row r="1112" spans="1:1" x14ac:dyDescent="0.35">
      <c r="A1112" t="s">
        <v>46</v>
      </c>
    </row>
    <row r="1113" spans="1:1" x14ac:dyDescent="0.35">
      <c r="A1113" t="s">
        <v>50</v>
      </c>
    </row>
    <row r="1114" spans="1:1" x14ac:dyDescent="0.35">
      <c r="A1114" t="s">
        <v>51</v>
      </c>
    </row>
    <row r="1115" spans="1:1" x14ac:dyDescent="0.35">
      <c r="A1115" t="s">
        <v>54</v>
      </c>
    </row>
    <row r="1116" spans="1:1" x14ac:dyDescent="0.35">
      <c r="A1116" t="s">
        <v>57</v>
      </c>
    </row>
    <row r="1117" spans="1:1" x14ac:dyDescent="0.35">
      <c r="A1117" t="s">
        <v>74</v>
      </c>
    </row>
    <row r="1118" spans="1:1" x14ac:dyDescent="0.35">
      <c r="A1118" t="s">
        <v>76</v>
      </c>
    </row>
    <row r="1119" spans="1:1" x14ac:dyDescent="0.35">
      <c r="A1119" t="s">
        <v>79</v>
      </c>
    </row>
    <row r="1120" spans="1:1" x14ac:dyDescent="0.35">
      <c r="A1120" t="s">
        <v>81</v>
      </c>
    </row>
    <row r="1121" spans="1:1" x14ac:dyDescent="0.35">
      <c r="A1121" t="s">
        <v>83</v>
      </c>
    </row>
    <row r="1122" spans="1:1" x14ac:dyDescent="0.35">
      <c r="A1122" t="s">
        <v>85</v>
      </c>
    </row>
    <row r="1123" spans="1:1" x14ac:dyDescent="0.35">
      <c r="A1123" t="s">
        <v>88</v>
      </c>
    </row>
    <row r="1124" spans="1:1" x14ac:dyDescent="0.35">
      <c r="A1124" t="s">
        <v>90</v>
      </c>
    </row>
    <row r="1125" spans="1:1" x14ac:dyDescent="0.35">
      <c r="A1125" t="s">
        <v>93</v>
      </c>
    </row>
    <row r="1126" spans="1:1" x14ac:dyDescent="0.35">
      <c r="A1126" t="s">
        <v>96</v>
      </c>
    </row>
    <row r="1127" spans="1:1" x14ac:dyDescent="0.35">
      <c r="A1127" t="s">
        <v>98</v>
      </c>
    </row>
    <row r="1128" spans="1:1" x14ac:dyDescent="0.35">
      <c r="A1128" t="s">
        <v>104</v>
      </c>
    </row>
    <row r="1129" spans="1:1" x14ac:dyDescent="0.35">
      <c r="A1129" t="s">
        <v>105</v>
      </c>
    </row>
    <row r="1130" spans="1:1" x14ac:dyDescent="0.35">
      <c r="A1130" t="s">
        <v>108</v>
      </c>
    </row>
    <row r="1131" spans="1:1" x14ac:dyDescent="0.35">
      <c r="A1131" t="s">
        <v>111</v>
      </c>
    </row>
    <row r="1132" spans="1:1" x14ac:dyDescent="0.35">
      <c r="A1132" t="s">
        <v>113</v>
      </c>
    </row>
    <row r="1133" spans="1:1" x14ac:dyDescent="0.35">
      <c r="A1133" t="s">
        <v>114</v>
      </c>
    </row>
    <row r="1134" spans="1:1" x14ac:dyDescent="0.35">
      <c r="A1134" t="s">
        <v>128</v>
      </c>
    </row>
    <row r="1135" spans="1:1" x14ac:dyDescent="0.35">
      <c r="A1135" t="s">
        <v>129</v>
      </c>
    </row>
    <row r="1136" spans="1:1" x14ac:dyDescent="0.35">
      <c r="A1136" t="s">
        <v>132</v>
      </c>
    </row>
    <row r="1137" spans="1:1" x14ac:dyDescent="0.35">
      <c r="A1137" t="s">
        <v>134</v>
      </c>
    </row>
    <row r="1138" spans="1:1" x14ac:dyDescent="0.35">
      <c r="A1138" t="s">
        <v>147</v>
      </c>
    </row>
    <row r="1139" spans="1:1" x14ac:dyDescent="0.35">
      <c r="A1139" t="s">
        <v>150</v>
      </c>
    </row>
    <row r="1140" spans="1:1" x14ac:dyDescent="0.35">
      <c r="A1140" t="s">
        <v>154</v>
      </c>
    </row>
    <row r="1141" spans="1:1" x14ac:dyDescent="0.35">
      <c r="A1141" t="s">
        <v>156</v>
      </c>
    </row>
    <row r="1142" spans="1:1" x14ac:dyDescent="0.35">
      <c r="A1142" t="s">
        <v>158</v>
      </c>
    </row>
    <row r="1143" spans="1:1" x14ac:dyDescent="0.35">
      <c r="A1143" t="s">
        <v>161</v>
      </c>
    </row>
    <row r="1144" spans="1:1" x14ac:dyDescent="0.35">
      <c r="A1144" t="s">
        <v>163</v>
      </c>
    </row>
    <row r="1145" spans="1:1" x14ac:dyDescent="0.35">
      <c r="A1145" t="s">
        <v>176</v>
      </c>
    </row>
    <row r="1146" spans="1:1" x14ac:dyDescent="0.35">
      <c r="A1146" t="s">
        <v>179</v>
      </c>
    </row>
    <row r="1147" spans="1:1" x14ac:dyDescent="0.35">
      <c r="A1147" t="s">
        <v>180</v>
      </c>
    </row>
    <row r="1148" spans="1:1" x14ac:dyDescent="0.35">
      <c r="A1148" t="s">
        <v>183</v>
      </c>
    </row>
    <row r="1149" spans="1:1" x14ac:dyDescent="0.35">
      <c r="A1149" t="s">
        <v>185</v>
      </c>
    </row>
    <row r="1150" spans="1:1" x14ac:dyDescent="0.35">
      <c r="A1150" t="s">
        <v>187</v>
      </c>
    </row>
    <row r="1151" spans="1:1" x14ac:dyDescent="0.35">
      <c r="A1151" t="s">
        <v>208</v>
      </c>
    </row>
    <row r="1152" spans="1:1" x14ac:dyDescent="0.35">
      <c r="A1152" t="s">
        <v>212</v>
      </c>
    </row>
    <row r="1153" spans="1:1" x14ac:dyDescent="0.35">
      <c r="A1153" t="s">
        <v>214</v>
      </c>
    </row>
    <row r="1154" spans="1:1" x14ac:dyDescent="0.35">
      <c r="A1154" t="s">
        <v>217</v>
      </c>
    </row>
    <row r="1155" spans="1:1" x14ac:dyDescent="0.35">
      <c r="A1155" t="s">
        <v>219</v>
      </c>
    </row>
    <row r="1156" spans="1:1" x14ac:dyDescent="0.35">
      <c r="A1156" t="s">
        <v>221</v>
      </c>
    </row>
    <row r="1157" spans="1:1" x14ac:dyDescent="0.35">
      <c r="A1157" t="s">
        <v>233</v>
      </c>
    </row>
    <row r="1158" spans="1:1" x14ac:dyDescent="0.35">
      <c r="A1158" t="s">
        <v>237</v>
      </c>
    </row>
    <row r="1159" spans="1:1" x14ac:dyDescent="0.35">
      <c r="A1159" t="s">
        <v>239</v>
      </c>
    </row>
    <row r="1160" spans="1:1" x14ac:dyDescent="0.35">
      <c r="A1160" t="s">
        <v>241</v>
      </c>
    </row>
    <row r="1161" spans="1:1" x14ac:dyDescent="0.35">
      <c r="A1161" t="s">
        <v>243</v>
      </c>
    </row>
    <row r="1162" spans="1:1" x14ac:dyDescent="0.35">
      <c r="A1162" t="s">
        <v>245</v>
      </c>
    </row>
    <row r="1163" spans="1:1" x14ac:dyDescent="0.35">
      <c r="A1163" t="s">
        <v>257</v>
      </c>
    </row>
    <row r="1164" spans="1:1" x14ac:dyDescent="0.35">
      <c r="A1164" t="s">
        <v>260</v>
      </c>
    </row>
    <row r="1165" spans="1:1" x14ac:dyDescent="0.35">
      <c r="A1165" t="s">
        <v>262</v>
      </c>
    </row>
    <row r="1166" spans="1:1" x14ac:dyDescent="0.35">
      <c r="A1166" t="s">
        <v>264</v>
      </c>
    </row>
    <row r="1167" spans="1:1" x14ac:dyDescent="0.35">
      <c r="A1167" t="s">
        <v>265</v>
      </c>
    </row>
    <row r="1168" spans="1:1" x14ac:dyDescent="0.35">
      <c r="A1168" t="s">
        <v>267</v>
      </c>
    </row>
    <row r="1169" spans="1:1" x14ac:dyDescent="0.35">
      <c r="A1169" t="s">
        <v>282</v>
      </c>
    </row>
    <row r="1170" spans="1:1" x14ac:dyDescent="0.35">
      <c r="A1170" t="s">
        <v>285</v>
      </c>
    </row>
    <row r="1171" spans="1:1" x14ac:dyDescent="0.35">
      <c r="A1171" t="s">
        <v>288</v>
      </c>
    </row>
    <row r="1172" spans="1:1" x14ac:dyDescent="0.35">
      <c r="A1172" t="s">
        <v>290</v>
      </c>
    </row>
    <row r="1173" spans="1:1" x14ac:dyDescent="0.35">
      <c r="A1173" t="s">
        <v>292</v>
      </c>
    </row>
    <row r="1174" spans="1:1" x14ac:dyDescent="0.35">
      <c r="A1174" t="s">
        <v>294</v>
      </c>
    </row>
    <row r="1175" spans="1:1" x14ac:dyDescent="0.35">
      <c r="A1175" t="s">
        <v>304</v>
      </c>
    </row>
    <row r="1176" spans="1:1" x14ac:dyDescent="0.35">
      <c r="A1176" t="s">
        <v>307</v>
      </c>
    </row>
    <row r="1177" spans="1:1" x14ac:dyDescent="0.35">
      <c r="A1177" t="s">
        <v>309</v>
      </c>
    </row>
    <row r="1178" spans="1:1" x14ac:dyDescent="0.35">
      <c r="A1178" t="s">
        <v>311</v>
      </c>
    </row>
    <row r="1179" spans="1:1" x14ac:dyDescent="0.35">
      <c r="A1179" t="s">
        <v>313</v>
      </c>
    </row>
    <row r="1180" spans="1:1" x14ac:dyDescent="0.35">
      <c r="A1180" t="s">
        <v>315</v>
      </c>
    </row>
    <row r="1181" spans="1:1" x14ac:dyDescent="0.35">
      <c r="A1181" t="s">
        <v>340</v>
      </c>
    </row>
    <row r="1182" spans="1:1" x14ac:dyDescent="0.35">
      <c r="A1182" t="s">
        <v>344</v>
      </c>
    </row>
    <row r="1183" spans="1:1" x14ac:dyDescent="0.35">
      <c r="A1183" t="s">
        <v>347</v>
      </c>
    </row>
    <row r="1184" spans="1:1" x14ac:dyDescent="0.35">
      <c r="A1184" t="s">
        <v>350</v>
      </c>
    </row>
    <row r="1185" spans="1:1" x14ac:dyDescent="0.35">
      <c r="A1185" t="s">
        <v>352</v>
      </c>
    </row>
    <row r="1186" spans="1:1" x14ac:dyDescent="0.35">
      <c r="A1186" t="s">
        <v>355</v>
      </c>
    </row>
    <row r="1187" spans="1:1" x14ac:dyDescent="0.35">
      <c r="A1187" t="s">
        <v>377</v>
      </c>
    </row>
    <row r="1188" spans="1:1" x14ac:dyDescent="0.35">
      <c r="A1188" t="s">
        <v>380</v>
      </c>
    </row>
    <row r="1189" spans="1:1" x14ac:dyDescent="0.35">
      <c r="A1189" t="s">
        <v>383</v>
      </c>
    </row>
    <row r="1190" spans="1:1" x14ac:dyDescent="0.35">
      <c r="A1190" t="s">
        <v>386</v>
      </c>
    </row>
    <row r="1191" spans="1:1" x14ac:dyDescent="0.35">
      <c r="A1191" t="s">
        <v>389</v>
      </c>
    </row>
    <row r="1192" spans="1:1" x14ac:dyDescent="0.35">
      <c r="A1192" t="s">
        <v>392</v>
      </c>
    </row>
    <row r="1193" spans="1:1" x14ac:dyDescent="0.35">
      <c r="A1193" t="s">
        <v>414</v>
      </c>
    </row>
    <row r="1194" spans="1:1" x14ac:dyDescent="0.35">
      <c r="A1194" t="s">
        <v>418</v>
      </c>
    </row>
    <row r="1195" spans="1:1" x14ac:dyDescent="0.35">
      <c r="A1195" t="s">
        <v>420</v>
      </c>
    </row>
    <row r="1196" spans="1:1" x14ac:dyDescent="0.35">
      <c r="A1196" t="s">
        <v>423</v>
      </c>
    </row>
    <row r="1197" spans="1:1" x14ac:dyDescent="0.35">
      <c r="A1197" t="s">
        <v>425</v>
      </c>
    </row>
    <row r="1198" spans="1:1" x14ac:dyDescent="0.35">
      <c r="A1198" t="s">
        <v>427</v>
      </c>
    </row>
    <row r="1199" spans="1:1" x14ac:dyDescent="0.35">
      <c r="A1199" t="s">
        <v>451</v>
      </c>
    </row>
    <row r="1200" spans="1:1" x14ac:dyDescent="0.35">
      <c r="A1200" t="s">
        <v>454</v>
      </c>
    </row>
    <row r="1201" spans="1:1" x14ac:dyDescent="0.35">
      <c r="A1201" t="s">
        <v>457</v>
      </c>
    </row>
    <row r="1202" spans="1:1" x14ac:dyDescent="0.35">
      <c r="A1202" t="s">
        <v>460</v>
      </c>
    </row>
    <row r="1203" spans="1:1" x14ac:dyDescent="0.35">
      <c r="A1203" t="s">
        <v>462</v>
      </c>
    </row>
    <row r="1204" spans="1:1" x14ac:dyDescent="0.35">
      <c r="A1204" t="s">
        <v>464</v>
      </c>
    </row>
    <row r="1205" spans="1:1" x14ac:dyDescent="0.35">
      <c r="A1205" t="s">
        <v>472</v>
      </c>
    </row>
    <row r="1206" spans="1:1" x14ac:dyDescent="0.35">
      <c r="A1206" t="s">
        <v>475</v>
      </c>
    </row>
    <row r="1207" spans="1:1" x14ac:dyDescent="0.35">
      <c r="A1207" t="s">
        <v>478</v>
      </c>
    </row>
    <row r="1208" spans="1:1" x14ac:dyDescent="0.35">
      <c r="A1208" t="s">
        <v>480</v>
      </c>
    </row>
    <row r="1209" spans="1:1" x14ac:dyDescent="0.35">
      <c r="A1209" t="s">
        <v>482</v>
      </c>
    </row>
    <row r="1210" spans="1:1" x14ac:dyDescent="0.35">
      <c r="A1210" t="s">
        <v>485</v>
      </c>
    </row>
    <row r="1211" spans="1:1" x14ac:dyDescent="0.35">
      <c r="A1211" t="s">
        <v>506</v>
      </c>
    </row>
    <row r="1212" spans="1:1" x14ac:dyDescent="0.35">
      <c r="A1212" t="s">
        <v>509</v>
      </c>
    </row>
    <row r="1213" spans="1:1" x14ac:dyDescent="0.35">
      <c r="A1213" t="s">
        <v>511</v>
      </c>
    </row>
    <row r="1214" spans="1:1" x14ac:dyDescent="0.35">
      <c r="A1214" t="s">
        <v>514</v>
      </c>
    </row>
    <row r="1215" spans="1:1" x14ac:dyDescent="0.35">
      <c r="A1215" t="s">
        <v>516</v>
      </c>
    </row>
    <row r="1216" spans="1:1" x14ac:dyDescent="0.35">
      <c r="A1216" t="s">
        <v>518</v>
      </c>
    </row>
    <row r="1217" spans="1:1" x14ac:dyDescent="0.35">
      <c r="A1217" t="s">
        <v>525</v>
      </c>
    </row>
    <row r="1218" spans="1:1" x14ac:dyDescent="0.35">
      <c r="A1218" t="s">
        <v>528</v>
      </c>
    </row>
    <row r="1219" spans="1:1" x14ac:dyDescent="0.35">
      <c r="A1219" t="s">
        <v>530</v>
      </c>
    </row>
    <row r="1220" spans="1:1" x14ac:dyDescent="0.35">
      <c r="A1220" t="s">
        <v>533</v>
      </c>
    </row>
    <row r="1221" spans="1:1" x14ac:dyDescent="0.35">
      <c r="A1221" t="s">
        <v>535</v>
      </c>
    </row>
    <row r="1222" spans="1:1" x14ac:dyDescent="0.35">
      <c r="A1222" t="s">
        <v>538</v>
      </c>
    </row>
    <row r="1223" spans="1:1" x14ac:dyDescent="0.35">
      <c r="A1223" t="s">
        <v>555</v>
      </c>
    </row>
    <row r="1224" spans="1:1" x14ac:dyDescent="0.35">
      <c r="A1224" t="s">
        <v>558</v>
      </c>
    </row>
    <row r="1225" spans="1:1" x14ac:dyDescent="0.35">
      <c r="A1225" t="s">
        <v>560</v>
      </c>
    </row>
    <row r="1226" spans="1:1" x14ac:dyDescent="0.35">
      <c r="A1226" t="s">
        <v>562</v>
      </c>
    </row>
    <row r="1227" spans="1:1" x14ac:dyDescent="0.35">
      <c r="A1227" t="s">
        <v>564</v>
      </c>
    </row>
    <row r="1228" spans="1:1" x14ac:dyDescent="0.35">
      <c r="A1228" t="s">
        <v>565</v>
      </c>
    </row>
    <row r="1229" spans="1:1" x14ac:dyDescent="0.35">
      <c r="A1229" t="s">
        <v>613</v>
      </c>
    </row>
    <row r="1230" spans="1:1" x14ac:dyDescent="0.35">
      <c r="A1230" t="s">
        <v>614</v>
      </c>
    </row>
    <row r="1231" spans="1:1" x14ac:dyDescent="0.35">
      <c r="A1231" t="s">
        <v>615</v>
      </c>
    </row>
    <row r="1232" spans="1:1" x14ac:dyDescent="0.35">
      <c r="A1232" t="s">
        <v>23</v>
      </c>
    </row>
    <row r="1233" spans="1:1" x14ac:dyDescent="0.35">
      <c r="A1233" t="s">
        <v>34</v>
      </c>
    </row>
    <row r="1234" spans="1:1" x14ac:dyDescent="0.35">
      <c r="A1234" t="s">
        <v>40</v>
      </c>
    </row>
    <row r="1235" spans="1:1" x14ac:dyDescent="0.35">
      <c r="A1235" t="s">
        <v>46</v>
      </c>
    </row>
    <row r="1236" spans="1:1" x14ac:dyDescent="0.35">
      <c r="A1236" t="s">
        <v>50</v>
      </c>
    </row>
    <row r="1237" spans="1:1" x14ac:dyDescent="0.35">
      <c r="A1237" t="s">
        <v>51</v>
      </c>
    </row>
    <row r="1238" spans="1:1" x14ac:dyDescent="0.35">
      <c r="A1238" t="s">
        <v>54</v>
      </c>
    </row>
    <row r="1239" spans="1:1" x14ac:dyDescent="0.35">
      <c r="A1239" t="s">
        <v>57</v>
      </c>
    </row>
    <row r="1240" spans="1:1" x14ac:dyDescent="0.35">
      <c r="A1240" t="s">
        <v>74</v>
      </c>
    </row>
    <row r="1241" spans="1:1" x14ac:dyDescent="0.35">
      <c r="A1241" t="s">
        <v>76</v>
      </c>
    </row>
    <row r="1242" spans="1:1" x14ac:dyDescent="0.35">
      <c r="A1242" t="s">
        <v>79</v>
      </c>
    </row>
    <row r="1243" spans="1:1" x14ac:dyDescent="0.35">
      <c r="A1243" t="s">
        <v>81</v>
      </c>
    </row>
    <row r="1244" spans="1:1" x14ac:dyDescent="0.35">
      <c r="A1244" t="s">
        <v>83</v>
      </c>
    </row>
    <row r="1245" spans="1:1" x14ac:dyDescent="0.35">
      <c r="A1245" t="s">
        <v>85</v>
      </c>
    </row>
    <row r="1246" spans="1:1" x14ac:dyDescent="0.35">
      <c r="A1246" t="s">
        <v>88</v>
      </c>
    </row>
    <row r="1247" spans="1:1" x14ac:dyDescent="0.35">
      <c r="A1247" t="s">
        <v>90</v>
      </c>
    </row>
    <row r="1248" spans="1:1" x14ac:dyDescent="0.35">
      <c r="A1248" t="s">
        <v>93</v>
      </c>
    </row>
    <row r="1249" spans="1:1" x14ac:dyDescent="0.35">
      <c r="A1249" t="s">
        <v>96</v>
      </c>
    </row>
    <row r="1250" spans="1:1" x14ac:dyDescent="0.35">
      <c r="A1250" t="s">
        <v>98</v>
      </c>
    </row>
    <row r="1251" spans="1:1" x14ac:dyDescent="0.35">
      <c r="A1251" t="s">
        <v>104</v>
      </c>
    </row>
    <row r="1252" spans="1:1" x14ac:dyDescent="0.35">
      <c r="A1252" t="s">
        <v>105</v>
      </c>
    </row>
    <row r="1253" spans="1:1" x14ac:dyDescent="0.35">
      <c r="A1253" t="s">
        <v>108</v>
      </c>
    </row>
    <row r="1254" spans="1:1" x14ac:dyDescent="0.35">
      <c r="A1254" t="s">
        <v>111</v>
      </c>
    </row>
    <row r="1255" spans="1:1" x14ac:dyDescent="0.35">
      <c r="A1255" t="s">
        <v>113</v>
      </c>
    </row>
    <row r="1256" spans="1:1" x14ac:dyDescent="0.35">
      <c r="A1256" t="s">
        <v>114</v>
      </c>
    </row>
    <row r="1257" spans="1:1" x14ac:dyDescent="0.35">
      <c r="A1257" t="s">
        <v>128</v>
      </c>
    </row>
    <row r="1258" spans="1:1" x14ac:dyDescent="0.35">
      <c r="A1258" t="s">
        <v>129</v>
      </c>
    </row>
    <row r="1259" spans="1:1" x14ac:dyDescent="0.35">
      <c r="A1259" t="s">
        <v>132</v>
      </c>
    </row>
    <row r="1260" spans="1:1" x14ac:dyDescent="0.35">
      <c r="A1260" t="s">
        <v>134</v>
      </c>
    </row>
    <row r="1261" spans="1:1" x14ac:dyDescent="0.35">
      <c r="A1261" t="s">
        <v>147</v>
      </c>
    </row>
    <row r="1262" spans="1:1" x14ac:dyDescent="0.35">
      <c r="A1262" t="s">
        <v>150</v>
      </c>
    </row>
    <row r="1263" spans="1:1" x14ac:dyDescent="0.35">
      <c r="A1263" t="s">
        <v>154</v>
      </c>
    </row>
    <row r="1264" spans="1:1" x14ac:dyDescent="0.35">
      <c r="A1264" t="s">
        <v>156</v>
      </c>
    </row>
    <row r="1265" spans="1:1" x14ac:dyDescent="0.35">
      <c r="A1265" t="s">
        <v>158</v>
      </c>
    </row>
    <row r="1266" spans="1:1" x14ac:dyDescent="0.35">
      <c r="A1266" t="s">
        <v>161</v>
      </c>
    </row>
    <row r="1267" spans="1:1" x14ac:dyDescent="0.35">
      <c r="A1267" t="s">
        <v>163</v>
      </c>
    </row>
    <row r="1268" spans="1:1" x14ac:dyDescent="0.35">
      <c r="A1268" t="s">
        <v>176</v>
      </c>
    </row>
    <row r="1269" spans="1:1" x14ac:dyDescent="0.35">
      <c r="A1269" t="s">
        <v>179</v>
      </c>
    </row>
    <row r="1270" spans="1:1" x14ac:dyDescent="0.35">
      <c r="A1270" t="s">
        <v>180</v>
      </c>
    </row>
    <row r="1271" spans="1:1" x14ac:dyDescent="0.35">
      <c r="A1271" t="s">
        <v>183</v>
      </c>
    </row>
    <row r="1272" spans="1:1" x14ac:dyDescent="0.35">
      <c r="A1272" t="s">
        <v>185</v>
      </c>
    </row>
    <row r="1273" spans="1:1" x14ac:dyDescent="0.35">
      <c r="A1273" t="s">
        <v>187</v>
      </c>
    </row>
    <row r="1274" spans="1:1" x14ac:dyDescent="0.35">
      <c r="A1274" t="s">
        <v>208</v>
      </c>
    </row>
    <row r="1275" spans="1:1" x14ac:dyDescent="0.35">
      <c r="A1275" t="s">
        <v>212</v>
      </c>
    </row>
    <row r="1276" spans="1:1" x14ac:dyDescent="0.35">
      <c r="A1276" t="s">
        <v>214</v>
      </c>
    </row>
    <row r="1277" spans="1:1" x14ac:dyDescent="0.35">
      <c r="A1277" t="s">
        <v>217</v>
      </c>
    </row>
    <row r="1278" spans="1:1" x14ac:dyDescent="0.35">
      <c r="A1278" t="s">
        <v>219</v>
      </c>
    </row>
    <row r="1279" spans="1:1" x14ac:dyDescent="0.35">
      <c r="A1279" t="s">
        <v>221</v>
      </c>
    </row>
    <row r="1280" spans="1:1" x14ac:dyDescent="0.35">
      <c r="A1280" t="s">
        <v>233</v>
      </c>
    </row>
    <row r="1281" spans="1:1" x14ac:dyDescent="0.35">
      <c r="A1281" t="s">
        <v>237</v>
      </c>
    </row>
    <row r="1282" spans="1:1" x14ac:dyDescent="0.35">
      <c r="A1282" t="s">
        <v>239</v>
      </c>
    </row>
    <row r="1283" spans="1:1" x14ac:dyDescent="0.35">
      <c r="A1283" t="s">
        <v>241</v>
      </c>
    </row>
    <row r="1284" spans="1:1" x14ac:dyDescent="0.35">
      <c r="A1284" t="s">
        <v>243</v>
      </c>
    </row>
    <row r="1285" spans="1:1" x14ac:dyDescent="0.35">
      <c r="A1285" t="s">
        <v>245</v>
      </c>
    </row>
    <row r="1286" spans="1:1" x14ac:dyDescent="0.35">
      <c r="A1286" t="s">
        <v>257</v>
      </c>
    </row>
    <row r="1287" spans="1:1" x14ac:dyDescent="0.35">
      <c r="A1287" t="s">
        <v>260</v>
      </c>
    </row>
    <row r="1288" spans="1:1" x14ac:dyDescent="0.35">
      <c r="A1288" t="s">
        <v>262</v>
      </c>
    </row>
    <row r="1289" spans="1:1" x14ac:dyDescent="0.35">
      <c r="A1289" t="s">
        <v>264</v>
      </c>
    </row>
    <row r="1290" spans="1:1" x14ac:dyDescent="0.35">
      <c r="A1290" t="s">
        <v>265</v>
      </c>
    </row>
    <row r="1291" spans="1:1" x14ac:dyDescent="0.35">
      <c r="A1291" t="s">
        <v>267</v>
      </c>
    </row>
    <row r="1292" spans="1:1" x14ac:dyDescent="0.35">
      <c r="A1292" t="s">
        <v>282</v>
      </c>
    </row>
    <row r="1293" spans="1:1" x14ac:dyDescent="0.35">
      <c r="A1293" t="s">
        <v>285</v>
      </c>
    </row>
    <row r="1294" spans="1:1" x14ac:dyDescent="0.35">
      <c r="A1294" t="s">
        <v>288</v>
      </c>
    </row>
    <row r="1295" spans="1:1" x14ac:dyDescent="0.35">
      <c r="A1295" t="s">
        <v>290</v>
      </c>
    </row>
    <row r="1296" spans="1:1" x14ac:dyDescent="0.35">
      <c r="A1296" t="s">
        <v>292</v>
      </c>
    </row>
    <row r="1297" spans="1:1" x14ac:dyDescent="0.35">
      <c r="A1297" t="s">
        <v>294</v>
      </c>
    </row>
    <row r="1298" spans="1:1" x14ac:dyDescent="0.35">
      <c r="A1298" t="s">
        <v>304</v>
      </c>
    </row>
    <row r="1299" spans="1:1" x14ac:dyDescent="0.35">
      <c r="A1299" t="s">
        <v>307</v>
      </c>
    </row>
    <row r="1300" spans="1:1" x14ac:dyDescent="0.35">
      <c r="A1300" t="s">
        <v>309</v>
      </c>
    </row>
    <row r="1301" spans="1:1" x14ac:dyDescent="0.35">
      <c r="A1301" t="s">
        <v>311</v>
      </c>
    </row>
    <row r="1302" spans="1:1" x14ac:dyDescent="0.35">
      <c r="A1302" t="s">
        <v>313</v>
      </c>
    </row>
    <row r="1303" spans="1:1" x14ac:dyDescent="0.35">
      <c r="A1303" t="s">
        <v>315</v>
      </c>
    </row>
    <row r="1304" spans="1:1" x14ac:dyDescent="0.35">
      <c r="A1304" t="s">
        <v>340</v>
      </c>
    </row>
    <row r="1305" spans="1:1" x14ac:dyDescent="0.35">
      <c r="A1305" t="s">
        <v>344</v>
      </c>
    </row>
    <row r="1306" spans="1:1" x14ac:dyDescent="0.35">
      <c r="A1306" t="s">
        <v>347</v>
      </c>
    </row>
    <row r="1307" spans="1:1" x14ac:dyDescent="0.35">
      <c r="A1307" t="s">
        <v>350</v>
      </c>
    </row>
    <row r="1308" spans="1:1" x14ac:dyDescent="0.35">
      <c r="A1308" t="s">
        <v>352</v>
      </c>
    </row>
    <row r="1309" spans="1:1" x14ac:dyDescent="0.35">
      <c r="A1309" t="s">
        <v>355</v>
      </c>
    </row>
    <row r="1310" spans="1:1" x14ac:dyDescent="0.35">
      <c r="A1310" t="s">
        <v>377</v>
      </c>
    </row>
    <row r="1311" spans="1:1" x14ac:dyDescent="0.35">
      <c r="A1311" t="s">
        <v>380</v>
      </c>
    </row>
    <row r="1312" spans="1:1" x14ac:dyDescent="0.35">
      <c r="A1312" t="s">
        <v>383</v>
      </c>
    </row>
    <row r="1313" spans="1:1" x14ac:dyDescent="0.35">
      <c r="A1313" t="s">
        <v>386</v>
      </c>
    </row>
    <row r="1314" spans="1:1" x14ac:dyDescent="0.35">
      <c r="A1314" t="s">
        <v>389</v>
      </c>
    </row>
    <row r="1315" spans="1:1" x14ac:dyDescent="0.35">
      <c r="A1315" t="s">
        <v>392</v>
      </c>
    </row>
    <row r="1316" spans="1:1" x14ac:dyDescent="0.35">
      <c r="A1316" t="s">
        <v>414</v>
      </c>
    </row>
    <row r="1317" spans="1:1" x14ac:dyDescent="0.35">
      <c r="A1317" t="s">
        <v>418</v>
      </c>
    </row>
    <row r="1318" spans="1:1" x14ac:dyDescent="0.35">
      <c r="A1318" t="s">
        <v>420</v>
      </c>
    </row>
    <row r="1319" spans="1:1" x14ac:dyDescent="0.35">
      <c r="A1319" t="s">
        <v>423</v>
      </c>
    </row>
    <row r="1320" spans="1:1" x14ac:dyDescent="0.35">
      <c r="A1320" t="s">
        <v>425</v>
      </c>
    </row>
    <row r="1321" spans="1:1" x14ac:dyDescent="0.35">
      <c r="A1321" t="s">
        <v>427</v>
      </c>
    </row>
    <row r="1322" spans="1:1" x14ac:dyDescent="0.35">
      <c r="A1322" t="s">
        <v>451</v>
      </c>
    </row>
    <row r="1323" spans="1:1" x14ac:dyDescent="0.35">
      <c r="A1323" t="s">
        <v>454</v>
      </c>
    </row>
    <row r="1324" spans="1:1" x14ac:dyDescent="0.35">
      <c r="A1324" t="s">
        <v>457</v>
      </c>
    </row>
    <row r="1325" spans="1:1" x14ac:dyDescent="0.35">
      <c r="A1325" t="s">
        <v>460</v>
      </c>
    </row>
    <row r="1326" spans="1:1" x14ac:dyDescent="0.35">
      <c r="A1326" t="s">
        <v>462</v>
      </c>
    </row>
    <row r="1327" spans="1:1" x14ac:dyDescent="0.35">
      <c r="A1327" t="s">
        <v>464</v>
      </c>
    </row>
    <row r="1328" spans="1:1" x14ac:dyDescent="0.35">
      <c r="A1328" t="s">
        <v>472</v>
      </c>
    </row>
    <row r="1329" spans="1:1" x14ac:dyDescent="0.35">
      <c r="A1329" t="s">
        <v>475</v>
      </c>
    </row>
    <row r="1330" spans="1:1" x14ac:dyDescent="0.35">
      <c r="A1330" t="s">
        <v>478</v>
      </c>
    </row>
    <row r="1331" spans="1:1" x14ac:dyDescent="0.35">
      <c r="A1331" t="s">
        <v>480</v>
      </c>
    </row>
    <row r="1332" spans="1:1" x14ac:dyDescent="0.35">
      <c r="A1332" t="s">
        <v>482</v>
      </c>
    </row>
    <row r="1333" spans="1:1" x14ac:dyDescent="0.35">
      <c r="A1333" t="s">
        <v>485</v>
      </c>
    </row>
    <row r="1334" spans="1:1" x14ac:dyDescent="0.35">
      <c r="A1334" t="s">
        <v>506</v>
      </c>
    </row>
    <row r="1335" spans="1:1" x14ac:dyDescent="0.35">
      <c r="A1335" t="s">
        <v>509</v>
      </c>
    </row>
    <row r="1336" spans="1:1" x14ac:dyDescent="0.35">
      <c r="A1336" t="s">
        <v>511</v>
      </c>
    </row>
    <row r="1337" spans="1:1" x14ac:dyDescent="0.35">
      <c r="A1337" t="s">
        <v>514</v>
      </c>
    </row>
    <row r="1338" spans="1:1" x14ac:dyDescent="0.35">
      <c r="A1338" t="s">
        <v>516</v>
      </c>
    </row>
    <row r="1339" spans="1:1" x14ac:dyDescent="0.35">
      <c r="A1339" t="s">
        <v>518</v>
      </c>
    </row>
    <row r="1340" spans="1:1" x14ac:dyDescent="0.35">
      <c r="A1340" t="s">
        <v>525</v>
      </c>
    </row>
    <row r="1341" spans="1:1" x14ac:dyDescent="0.35">
      <c r="A1341" t="s">
        <v>528</v>
      </c>
    </row>
    <row r="1342" spans="1:1" x14ac:dyDescent="0.35">
      <c r="A1342" t="s">
        <v>530</v>
      </c>
    </row>
    <row r="1343" spans="1:1" x14ac:dyDescent="0.35">
      <c r="A1343" t="s">
        <v>533</v>
      </c>
    </row>
    <row r="1344" spans="1:1" x14ac:dyDescent="0.35">
      <c r="A1344" t="s">
        <v>535</v>
      </c>
    </row>
    <row r="1345" spans="1:1" x14ac:dyDescent="0.35">
      <c r="A1345" t="s">
        <v>538</v>
      </c>
    </row>
    <row r="1346" spans="1:1" x14ac:dyDescent="0.35">
      <c r="A1346" t="s">
        <v>555</v>
      </c>
    </row>
    <row r="1347" spans="1:1" x14ac:dyDescent="0.35">
      <c r="A1347" t="s">
        <v>558</v>
      </c>
    </row>
    <row r="1348" spans="1:1" x14ac:dyDescent="0.35">
      <c r="A1348" t="s">
        <v>560</v>
      </c>
    </row>
    <row r="1349" spans="1:1" x14ac:dyDescent="0.35">
      <c r="A1349" t="s">
        <v>562</v>
      </c>
    </row>
    <row r="1350" spans="1:1" x14ac:dyDescent="0.35">
      <c r="A1350" t="s">
        <v>564</v>
      </c>
    </row>
    <row r="1351" spans="1:1" x14ac:dyDescent="0.35">
      <c r="A1351" t="s">
        <v>565</v>
      </c>
    </row>
    <row r="1352" spans="1:1" x14ac:dyDescent="0.35">
      <c r="A1352" t="s">
        <v>613</v>
      </c>
    </row>
    <row r="1353" spans="1:1" x14ac:dyDescent="0.35">
      <c r="A1353" t="s">
        <v>614</v>
      </c>
    </row>
    <row r="1354" spans="1:1" x14ac:dyDescent="0.35">
      <c r="A1354" t="s">
        <v>615</v>
      </c>
    </row>
    <row r="1355" spans="1:1" x14ac:dyDescent="0.35">
      <c r="A1355" t="s">
        <v>23</v>
      </c>
    </row>
    <row r="1356" spans="1:1" x14ac:dyDescent="0.35">
      <c r="A1356" t="s">
        <v>34</v>
      </c>
    </row>
    <row r="1357" spans="1:1" x14ac:dyDescent="0.35">
      <c r="A1357" t="s">
        <v>40</v>
      </c>
    </row>
    <row r="1358" spans="1:1" x14ac:dyDescent="0.35">
      <c r="A1358" t="s">
        <v>46</v>
      </c>
    </row>
    <row r="1359" spans="1:1" x14ac:dyDescent="0.35">
      <c r="A1359" t="s">
        <v>50</v>
      </c>
    </row>
    <row r="1360" spans="1:1" x14ac:dyDescent="0.35">
      <c r="A1360" t="s">
        <v>51</v>
      </c>
    </row>
    <row r="1361" spans="1:1" x14ac:dyDescent="0.35">
      <c r="A1361" t="s">
        <v>54</v>
      </c>
    </row>
    <row r="1362" spans="1:1" x14ac:dyDescent="0.35">
      <c r="A1362" t="s">
        <v>57</v>
      </c>
    </row>
    <row r="1363" spans="1:1" x14ac:dyDescent="0.35">
      <c r="A1363" t="s">
        <v>74</v>
      </c>
    </row>
    <row r="1364" spans="1:1" x14ac:dyDescent="0.35">
      <c r="A1364" t="s">
        <v>76</v>
      </c>
    </row>
    <row r="1365" spans="1:1" x14ac:dyDescent="0.35">
      <c r="A1365" t="s">
        <v>79</v>
      </c>
    </row>
    <row r="1366" spans="1:1" x14ac:dyDescent="0.35">
      <c r="A1366" t="s">
        <v>81</v>
      </c>
    </row>
    <row r="1367" spans="1:1" x14ac:dyDescent="0.35">
      <c r="A1367" t="s">
        <v>83</v>
      </c>
    </row>
    <row r="1368" spans="1:1" x14ac:dyDescent="0.35">
      <c r="A1368" t="s">
        <v>85</v>
      </c>
    </row>
    <row r="1369" spans="1:1" x14ac:dyDescent="0.35">
      <c r="A1369" t="s">
        <v>88</v>
      </c>
    </row>
    <row r="1370" spans="1:1" x14ac:dyDescent="0.35">
      <c r="A1370" t="s">
        <v>90</v>
      </c>
    </row>
    <row r="1371" spans="1:1" x14ac:dyDescent="0.35">
      <c r="A1371" t="s">
        <v>93</v>
      </c>
    </row>
    <row r="1372" spans="1:1" x14ac:dyDescent="0.35">
      <c r="A1372" t="s">
        <v>96</v>
      </c>
    </row>
    <row r="1373" spans="1:1" x14ac:dyDescent="0.35">
      <c r="A1373" t="s">
        <v>98</v>
      </c>
    </row>
    <row r="1374" spans="1:1" x14ac:dyDescent="0.35">
      <c r="A1374" t="s">
        <v>104</v>
      </c>
    </row>
    <row r="1375" spans="1:1" x14ac:dyDescent="0.35">
      <c r="A1375" t="s">
        <v>105</v>
      </c>
    </row>
    <row r="1376" spans="1:1" x14ac:dyDescent="0.35">
      <c r="A1376" t="s">
        <v>108</v>
      </c>
    </row>
    <row r="1377" spans="1:1" x14ac:dyDescent="0.35">
      <c r="A1377" t="s">
        <v>111</v>
      </c>
    </row>
    <row r="1378" spans="1:1" x14ac:dyDescent="0.35">
      <c r="A1378" t="s">
        <v>113</v>
      </c>
    </row>
    <row r="1379" spans="1:1" x14ac:dyDescent="0.35">
      <c r="A1379" t="s">
        <v>114</v>
      </c>
    </row>
    <row r="1380" spans="1:1" x14ac:dyDescent="0.35">
      <c r="A1380" t="s">
        <v>128</v>
      </c>
    </row>
    <row r="1381" spans="1:1" x14ac:dyDescent="0.35">
      <c r="A1381" t="s">
        <v>129</v>
      </c>
    </row>
    <row r="1382" spans="1:1" x14ac:dyDescent="0.35">
      <c r="A1382" t="s">
        <v>132</v>
      </c>
    </row>
    <row r="1383" spans="1:1" x14ac:dyDescent="0.35">
      <c r="A1383" t="s">
        <v>134</v>
      </c>
    </row>
    <row r="1384" spans="1:1" x14ac:dyDescent="0.35">
      <c r="A1384" t="s">
        <v>147</v>
      </c>
    </row>
    <row r="1385" spans="1:1" x14ac:dyDescent="0.35">
      <c r="A1385" t="s">
        <v>150</v>
      </c>
    </row>
    <row r="1386" spans="1:1" x14ac:dyDescent="0.35">
      <c r="A1386" t="s">
        <v>154</v>
      </c>
    </row>
    <row r="1387" spans="1:1" x14ac:dyDescent="0.35">
      <c r="A1387" t="s">
        <v>156</v>
      </c>
    </row>
    <row r="1388" spans="1:1" x14ac:dyDescent="0.35">
      <c r="A1388" t="s">
        <v>158</v>
      </c>
    </row>
    <row r="1389" spans="1:1" x14ac:dyDescent="0.35">
      <c r="A1389" t="s">
        <v>161</v>
      </c>
    </row>
    <row r="1390" spans="1:1" x14ac:dyDescent="0.35">
      <c r="A1390" t="s">
        <v>163</v>
      </c>
    </row>
    <row r="1391" spans="1:1" x14ac:dyDescent="0.35">
      <c r="A1391" t="s">
        <v>176</v>
      </c>
    </row>
    <row r="1392" spans="1:1" x14ac:dyDescent="0.35">
      <c r="A1392" t="s">
        <v>179</v>
      </c>
    </row>
    <row r="1393" spans="1:1" x14ac:dyDescent="0.35">
      <c r="A1393" t="s">
        <v>180</v>
      </c>
    </row>
    <row r="1394" spans="1:1" x14ac:dyDescent="0.35">
      <c r="A1394" t="s">
        <v>183</v>
      </c>
    </row>
    <row r="1395" spans="1:1" x14ac:dyDescent="0.35">
      <c r="A1395" t="s">
        <v>185</v>
      </c>
    </row>
    <row r="1396" spans="1:1" x14ac:dyDescent="0.35">
      <c r="A1396" t="s">
        <v>187</v>
      </c>
    </row>
    <row r="1397" spans="1:1" x14ac:dyDescent="0.35">
      <c r="A1397" t="s">
        <v>208</v>
      </c>
    </row>
    <row r="1398" spans="1:1" x14ac:dyDescent="0.35">
      <c r="A1398" t="s">
        <v>212</v>
      </c>
    </row>
    <row r="1399" spans="1:1" x14ac:dyDescent="0.35">
      <c r="A1399" t="s">
        <v>214</v>
      </c>
    </row>
    <row r="1400" spans="1:1" x14ac:dyDescent="0.35">
      <c r="A1400" t="s">
        <v>217</v>
      </c>
    </row>
    <row r="1401" spans="1:1" x14ac:dyDescent="0.35">
      <c r="A1401" t="s">
        <v>219</v>
      </c>
    </row>
    <row r="1402" spans="1:1" x14ac:dyDescent="0.35">
      <c r="A1402" t="s">
        <v>221</v>
      </c>
    </row>
    <row r="1403" spans="1:1" x14ac:dyDescent="0.35">
      <c r="A1403" t="s">
        <v>233</v>
      </c>
    </row>
    <row r="1404" spans="1:1" x14ac:dyDescent="0.35">
      <c r="A1404" t="s">
        <v>237</v>
      </c>
    </row>
    <row r="1405" spans="1:1" x14ac:dyDescent="0.35">
      <c r="A1405" t="s">
        <v>239</v>
      </c>
    </row>
    <row r="1406" spans="1:1" x14ac:dyDescent="0.35">
      <c r="A1406" t="s">
        <v>241</v>
      </c>
    </row>
    <row r="1407" spans="1:1" x14ac:dyDescent="0.35">
      <c r="A1407" t="s">
        <v>243</v>
      </c>
    </row>
    <row r="1408" spans="1:1" x14ac:dyDescent="0.35">
      <c r="A1408" t="s">
        <v>245</v>
      </c>
    </row>
    <row r="1409" spans="1:1" x14ac:dyDescent="0.35">
      <c r="A1409" t="s">
        <v>257</v>
      </c>
    </row>
    <row r="1410" spans="1:1" x14ac:dyDescent="0.35">
      <c r="A1410" t="s">
        <v>260</v>
      </c>
    </row>
    <row r="1411" spans="1:1" x14ac:dyDescent="0.35">
      <c r="A1411" t="s">
        <v>262</v>
      </c>
    </row>
    <row r="1412" spans="1:1" x14ac:dyDescent="0.35">
      <c r="A1412" t="s">
        <v>264</v>
      </c>
    </row>
    <row r="1413" spans="1:1" x14ac:dyDescent="0.35">
      <c r="A1413" t="s">
        <v>265</v>
      </c>
    </row>
    <row r="1414" spans="1:1" x14ac:dyDescent="0.35">
      <c r="A1414" t="s">
        <v>267</v>
      </c>
    </row>
    <row r="1415" spans="1:1" x14ac:dyDescent="0.35">
      <c r="A1415" t="s">
        <v>282</v>
      </c>
    </row>
    <row r="1416" spans="1:1" x14ac:dyDescent="0.35">
      <c r="A1416" t="s">
        <v>285</v>
      </c>
    </row>
    <row r="1417" spans="1:1" x14ac:dyDescent="0.35">
      <c r="A1417" t="s">
        <v>288</v>
      </c>
    </row>
    <row r="1418" spans="1:1" x14ac:dyDescent="0.35">
      <c r="A1418" t="s">
        <v>290</v>
      </c>
    </row>
    <row r="1419" spans="1:1" x14ac:dyDescent="0.35">
      <c r="A1419" t="s">
        <v>292</v>
      </c>
    </row>
    <row r="1420" spans="1:1" x14ac:dyDescent="0.35">
      <c r="A1420" t="s">
        <v>294</v>
      </c>
    </row>
    <row r="1421" spans="1:1" x14ac:dyDescent="0.35">
      <c r="A1421" t="s">
        <v>304</v>
      </c>
    </row>
    <row r="1422" spans="1:1" x14ac:dyDescent="0.35">
      <c r="A1422" t="s">
        <v>307</v>
      </c>
    </row>
    <row r="1423" spans="1:1" x14ac:dyDescent="0.35">
      <c r="A1423" t="s">
        <v>309</v>
      </c>
    </row>
    <row r="1424" spans="1:1" x14ac:dyDescent="0.35">
      <c r="A1424" t="s">
        <v>311</v>
      </c>
    </row>
    <row r="1425" spans="1:1" x14ac:dyDescent="0.35">
      <c r="A1425" t="s">
        <v>313</v>
      </c>
    </row>
    <row r="1426" spans="1:1" x14ac:dyDescent="0.35">
      <c r="A1426" t="s">
        <v>315</v>
      </c>
    </row>
    <row r="1427" spans="1:1" x14ac:dyDescent="0.35">
      <c r="A1427" t="s">
        <v>340</v>
      </c>
    </row>
    <row r="1428" spans="1:1" x14ac:dyDescent="0.35">
      <c r="A1428" t="s">
        <v>344</v>
      </c>
    </row>
    <row r="1429" spans="1:1" x14ac:dyDescent="0.35">
      <c r="A1429" t="s">
        <v>347</v>
      </c>
    </row>
    <row r="1430" spans="1:1" x14ac:dyDescent="0.35">
      <c r="A1430" t="s">
        <v>350</v>
      </c>
    </row>
    <row r="1431" spans="1:1" x14ac:dyDescent="0.35">
      <c r="A1431" t="s">
        <v>352</v>
      </c>
    </row>
    <row r="1432" spans="1:1" x14ac:dyDescent="0.35">
      <c r="A1432" t="s">
        <v>355</v>
      </c>
    </row>
    <row r="1433" spans="1:1" x14ac:dyDescent="0.35">
      <c r="A1433" t="s">
        <v>377</v>
      </c>
    </row>
    <row r="1434" spans="1:1" x14ac:dyDescent="0.35">
      <c r="A1434" t="s">
        <v>380</v>
      </c>
    </row>
    <row r="1435" spans="1:1" x14ac:dyDescent="0.35">
      <c r="A1435" t="s">
        <v>383</v>
      </c>
    </row>
    <row r="1436" spans="1:1" x14ac:dyDescent="0.35">
      <c r="A1436" t="s">
        <v>386</v>
      </c>
    </row>
    <row r="1437" spans="1:1" x14ac:dyDescent="0.35">
      <c r="A1437" t="s">
        <v>389</v>
      </c>
    </row>
    <row r="1438" spans="1:1" x14ac:dyDescent="0.35">
      <c r="A1438" t="s">
        <v>392</v>
      </c>
    </row>
    <row r="1439" spans="1:1" x14ac:dyDescent="0.35">
      <c r="A1439" t="s">
        <v>414</v>
      </c>
    </row>
    <row r="1440" spans="1:1" x14ac:dyDescent="0.35">
      <c r="A1440" t="s">
        <v>418</v>
      </c>
    </row>
    <row r="1441" spans="1:1" x14ac:dyDescent="0.35">
      <c r="A1441" t="s">
        <v>420</v>
      </c>
    </row>
    <row r="1442" spans="1:1" x14ac:dyDescent="0.35">
      <c r="A1442" t="s">
        <v>423</v>
      </c>
    </row>
    <row r="1443" spans="1:1" x14ac:dyDescent="0.35">
      <c r="A1443" t="s">
        <v>425</v>
      </c>
    </row>
    <row r="1444" spans="1:1" x14ac:dyDescent="0.35">
      <c r="A1444" t="s">
        <v>427</v>
      </c>
    </row>
    <row r="1445" spans="1:1" x14ac:dyDescent="0.35">
      <c r="A1445" t="s">
        <v>451</v>
      </c>
    </row>
    <row r="1446" spans="1:1" x14ac:dyDescent="0.35">
      <c r="A1446" t="s">
        <v>454</v>
      </c>
    </row>
    <row r="1447" spans="1:1" x14ac:dyDescent="0.35">
      <c r="A1447" t="s">
        <v>457</v>
      </c>
    </row>
    <row r="1448" spans="1:1" x14ac:dyDescent="0.35">
      <c r="A1448" t="s">
        <v>460</v>
      </c>
    </row>
    <row r="1449" spans="1:1" x14ac:dyDescent="0.35">
      <c r="A1449" t="s">
        <v>462</v>
      </c>
    </row>
    <row r="1450" spans="1:1" x14ac:dyDescent="0.35">
      <c r="A1450" t="s">
        <v>464</v>
      </c>
    </row>
    <row r="1451" spans="1:1" x14ac:dyDescent="0.35">
      <c r="A1451" t="s">
        <v>472</v>
      </c>
    </row>
    <row r="1452" spans="1:1" x14ac:dyDescent="0.35">
      <c r="A1452" t="s">
        <v>475</v>
      </c>
    </row>
    <row r="1453" spans="1:1" x14ac:dyDescent="0.35">
      <c r="A1453" t="s">
        <v>478</v>
      </c>
    </row>
    <row r="1454" spans="1:1" x14ac:dyDescent="0.35">
      <c r="A1454" t="s">
        <v>480</v>
      </c>
    </row>
    <row r="1455" spans="1:1" x14ac:dyDescent="0.35">
      <c r="A1455" t="s">
        <v>482</v>
      </c>
    </row>
    <row r="1456" spans="1:1" x14ac:dyDescent="0.35">
      <c r="A1456" t="s">
        <v>485</v>
      </c>
    </row>
    <row r="1457" spans="1:1" x14ac:dyDescent="0.35">
      <c r="A1457" t="s">
        <v>506</v>
      </c>
    </row>
    <row r="1458" spans="1:1" x14ac:dyDescent="0.35">
      <c r="A1458" t="s">
        <v>509</v>
      </c>
    </row>
    <row r="1459" spans="1:1" x14ac:dyDescent="0.35">
      <c r="A1459" t="s">
        <v>511</v>
      </c>
    </row>
    <row r="1460" spans="1:1" x14ac:dyDescent="0.35">
      <c r="A1460" t="s">
        <v>514</v>
      </c>
    </row>
    <row r="1461" spans="1:1" x14ac:dyDescent="0.35">
      <c r="A1461" t="s">
        <v>516</v>
      </c>
    </row>
    <row r="1462" spans="1:1" x14ac:dyDescent="0.35">
      <c r="A1462" t="s">
        <v>518</v>
      </c>
    </row>
    <row r="1463" spans="1:1" x14ac:dyDescent="0.35">
      <c r="A1463" t="s">
        <v>525</v>
      </c>
    </row>
    <row r="1464" spans="1:1" x14ac:dyDescent="0.35">
      <c r="A1464" t="s">
        <v>528</v>
      </c>
    </row>
    <row r="1465" spans="1:1" x14ac:dyDescent="0.35">
      <c r="A1465" t="s">
        <v>530</v>
      </c>
    </row>
    <row r="1466" spans="1:1" x14ac:dyDescent="0.35">
      <c r="A1466" t="s">
        <v>533</v>
      </c>
    </row>
    <row r="1467" spans="1:1" x14ac:dyDescent="0.35">
      <c r="A1467" t="s">
        <v>535</v>
      </c>
    </row>
    <row r="1468" spans="1:1" x14ac:dyDescent="0.35">
      <c r="A1468" t="s">
        <v>538</v>
      </c>
    </row>
    <row r="1469" spans="1:1" x14ac:dyDescent="0.35">
      <c r="A1469" t="s">
        <v>555</v>
      </c>
    </row>
    <row r="1470" spans="1:1" x14ac:dyDescent="0.35">
      <c r="A1470" t="s">
        <v>558</v>
      </c>
    </row>
    <row r="1471" spans="1:1" x14ac:dyDescent="0.35">
      <c r="A1471" t="s">
        <v>560</v>
      </c>
    </row>
    <row r="1472" spans="1:1" x14ac:dyDescent="0.35">
      <c r="A1472" t="s">
        <v>562</v>
      </c>
    </row>
    <row r="1473" spans="1:1" x14ac:dyDescent="0.35">
      <c r="A1473" t="s">
        <v>564</v>
      </c>
    </row>
    <row r="1474" spans="1:1" x14ac:dyDescent="0.35">
      <c r="A1474" t="s">
        <v>565</v>
      </c>
    </row>
    <row r="1475" spans="1:1" x14ac:dyDescent="0.35">
      <c r="A1475" t="s">
        <v>613</v>
      </c>
    </row>
    <row r="1476" spans="1:1" x14ac:dyDescent="0.35">
      <c r="A1476" t="s">
        <v>614</v>
      </c>
    </row>
    <row r="1477" spans="1:1" x14ac:dyDescent="0.35">
      <c r="A1477" t="s">
        <v>615</v>
      </c>
    </row>
    <row r="1478" spans="1:1" x14ac:dyDescent="0.35">
      <c r="A1478" t="s">
        <v>23</v>
      </c>
    </row>
    <row r="1479" spans="1:1" x14ac:dyDescent="0.35">
      <c r="A1479" t="s">
        <v>34</v>
      </c>
    </row>
    <row r="1480" spans="1:1" x14ac:dyDescent="0.35">
      <c r="A1480" t="s">
        <v>40</v>
      </c>
    </row>
    <row r="1481" spans="1:1" x14ac:dyDescent="0.35">
      <c r="A1481" t="s">
        <v>46</v>
      </c>
    </row>
    <row r="1482" spans="1:1" x14ac:dyDescent="0.35">
      <c r="A1482" t="s">
        <v>50</v>
      </c>
    </row>
    <row r="1483" spans="1:1" x14ac:dyDescent="0.35">
      <c r="A1483" t="s">
        <v>51</v>
      </c>
    </row>
    <row r="1484" spans="1:1" x14ac:dyDescent="0.35">
      <c r="A1484" t="s">
        <v>54</v>
      </c>
    </row>
    <row r="1485" spans="1:1" x14ac:dyDescent="0.35">
      <c r="A1485" t="s">
        <v>57</v>
      </c>
    </row>
    <row r="1486" spans="1:1" x14ac:dyDescent="0.35">
      <c r="A1486" t="s">
        <v>74</v>
      </c>
    </row>
    <row r="1487" spans="1:1" x14ac:dyDescent="0.35">
      <c r="A1487" t="s">
        <v>76</v>
      </c>
    </row>
    <row r="1488" spans="1:1" x14ac:dyDescent="0.35">
      <c r="A1488" t="s">
        <v>79</v>
      </c>
    </row>
    <row r="1489" spans="1:1" x14ac:dyDescent="0.35">
      <c r="A1489" t="s">
        <v>81</v>
      </c>
    </row>
    <row r="1490" spans="1:1" x14ac:dyDescent="0.35">
      <c r="A1490" t="s">
        <v>83</v>
      </c>
    </row>
    <row r="1491" spans="1:1" x14ac:dyDescent="0.35">
      <c r="A1491" t="s">
        <v>85</v>
      </c>
    </row>
    <row r="1492" spans="1:1" x14ac:dyDescent="0.35">
      <c r="A1492" t="s">
        <v>88</v>
      </c>
    </row>
    <row r="1493" spans="1:1" x14ac:dyDescent="0.35">
      <c r="A1493" t="s">
        <v>90</v>
      </c>
    </row>
    <row r="1494" spans="1:1" x14ac:dyDescent="0.35">
      <c r="A1494" t="s">
        <v>93</v>
      </c>
    </row>
    <row r="1495" spans="1:1" x14ac:dyDescent="0.35">
      <c r="A1495" t="s">
        <v>96</v>
      </c>
    </row>
    <row r="1496" spans="1:1" x14ac:dyDescent="0.35">
      <c r="A1496" t="s">
        <v>98</v>
      </c>
    </row>
    <row r="1497" spans="1:1" x14ac:dyDescent="0.35">
      <c r="A1497" t="s">
        <v>104</v>
      </c>
    </row>
    <row r="1498" spans="1:1" x14ac:dyDescent="0.35">
      <c r="A1498" t="s">
        <v>105</v>
      </c>
    </row>
    <row r="1499" spans="1:1" x14ac:dyDescent="0.35">
      <c r="A1499" t="s">
        <v>108</v>
      </c>
    </row>
    <row r="1500" spans="1:1" x14ac:dyDescent="0.35">
      <c r="A1500" t="s">
        <v>111</v>
      </c>
    </row>
    <row r="1501" spans="1:1" x14ac:dyDescent="0.35">
      <c r="A1501" t="s">
        <v>113</v>
      </c>
    </row>
    <row r="1502" spans="1:1" x14ac:dyDescent="0.35">
      <c r="A1502" t="s">
        <v>114</v>
      </c>
    </row>
    <row r="1503" spans="1:1" x14ac:dyDescent="0.35">
      <c r="A1503" t="s">
        <v>128</v>
      </c>
    </row>
    <row r="1504" spans="1:1" x14ac:dyDescent="0.35">
      <c r="A1504" t="s">
        <v>129</v>
      </c>
    </row>
    <row r="1505" spans="1:1" x14ac:dyDescent="0.35">
      <c r="A1505" t="s">
        <v>132</v>
      </c>
    </row>
    <row r="1506" spans="1:1" x14ac:dyDescent="0.35">
      <c r="A1506" t="s">
        <v>134</v>
      </c>
    </row>
    <row r="1507" spans="1:1" x14ac:dyDescent="0.35">
      <c r="A1507" t="s">
        <v>147</v>
      </c>
    </row>
    <row r="1508" spans="1:1" x14ac:dyDescent="0.35">
      <c r="A1508" t="s">
        <v>150</v>
      </c>
    </row>
    <row r="1509" spans="1:1" x14ac:dyDescent="0.35">
      <c r="A1509" t="s">
        <v>154</v>
      </c>
    </row>
    <row r="1510" spans="1:1" x14ac:dyDescent="0.35">
      <c r="A1510" t="s">
        <v>156</v>
      </c>
    </row>
    <row r="1511" spans="1:1" x14ac:dyDescent="0.35">
      <c r="A1511" t="s">
        <v>158</v>
      </c>
    </row>
    <row r="1512" spans="1:1" x14ac:dyDescent="0.35">
      <c r="A1512" t="s">
        <v>161</v>
      </c>
    </row>
    <row r="1513" spans="1:1" x14ac:dyDescent="0.35">
      <c r="A1513" t="s">
        <v>163</v>
      </c>
    </row>
    <row r="1514" spans="1:1" x14ac:dyDescent="0.35">
      <c r="A1514" t="s">
        <v>176</v>
      </c>
    </row>
    <row r="1515" spans="1:1" x14ac:dyDescent="0.35">
      <c r="A1515" t="s">
        <v>179</v>
      </c>
    </row>
    <row r="1516" spans="1:1" x14ac:dyDescent="0.35">
      <c r="A1516" t="s">
        <v>180</v>
      </c>
    </row>
    <row r="1517" spans="1:1" x14ac:dyDescent="0.35">
      <c r="A1517" t="s">
        <v>183</v>
      </c>
    </row>
    <row r="1518" spans="1:1" x14ac:dyDescent="0.35">
      <c r="A1518" t="s">
        <v>185</v>
      </c>
    </row>
    <row r="1519" spans="1:1" x14ac:dyDescent="0.35">
      <c r="A1519" t="s">
        <v>187</v>
      </c>
    </row>
    <row r="1520" spans="1:1" x14ac:dyDescent="0.35">
      <c r="A1520" t="s">
        <v>208</v>
      </c>
    </row>
    <row r="1521" spans="1:1" x14ac:dyDescent="0.35">
      <c r="A1521" t="s">
        <v>212</v>
      </c>
    </row>
    <row r="1522" spans="1:1" x14ac:dyDescent="0.35">
      <c r="A1522" t="s">
        <v>214</v>
      </c>
    </row>
    <row r="1523" spans="1:1" x14ac:dyDescent="0.35">
      <c r="A1523" t="s">
        <v>217</v>
      </c>
    </row>
    <row r="1524" spans="1:1" x14ac:dyDescent="0.35">
      <c r="A1524" t="s">
        <v>219</v>
      </c>
    </row>
    <row r="1525" spans="1:1" x14ac:dyDescent="0.35">
      <c r="A1525" t="s">
        <v>221</v>
      </c>
    </row>
    <row r="1526" spans="1:1" x14ac:dyDescent="0.35">
      <c r="A1526" t="s">
        <v>233</v>
      </c>
    </row>
    <row r="1527" spans="1:1" x14ac:dyDescent="0.35">
      <c r="A1527" t="s">
        <v>237</v>
      </c>
    </row>
    <row r="1528" spans="1:1" x14ac:dyDescent="0.35">
      <c r="A1528" t="s">
        <v>239</v>
      </c>
    </row>
    <row r="1529" spans="1:1" x14ac:dyDescent="0.35">
      <c r="A1529" t="s">
        <v>241</v>
      </c>
    </row>
    <row r="1530" spans="1:1" x14ac:dyDescent="0.35">
      <c r="A1530" t="s">
        <v>243</v>
      </c>
    </row>
    <row r="1531" spans="1:1" x14ac:dyDescent="0.35">
      <c r="A1531" t="s">
        <v>245</v>
      </c>
    </row>
    <row r="1532" spans="1:1" x14ac:dyDescent="0.35">
      <c r="A1532" t="s">
        <v>257</v>
      </c>
    </row>
    <row r="1533" spans="1:1" x14ac:dyDescent="0.35">
      <c r="A1533" t="s">
        <v>260</v>
      </c>
    </row>
    <row r="1534" spans="1:1" x14ac:dyDescent="0.35">
      <c r="A1534" t="s">
        <v>262</v>
      </c>
    </row>
    <row r="1535" spans="1:1" x14ac:dyDescent="0.35">
      <c r="A1535" t="s">
        <v>264</v>
      </c>
    </row>
    <row r="1536" spans="1:1" x14ac:dyDescent="0.35">
      <c r="A1536" t="s">
        <v>265</v>
      </c>
    </row>
    <row r="1537" spans="1:1" x14ac:dyDescent="0.35">
      <c r="A1537" t="s">
        <v>267</v>
      </c>
    </row>
    <row r="1538" spans="1:1" x14ac:dyDescent="0.35">
      <c r="A1538" t="s">
        <v>282</v>
      </c>
    </row>
    <row r="1539" spans="1:1" x14ac:dyDescent="0.35">
      <c r="A1539" t="s">
        <v>285</v>
      </c>
    </row>
    <row r="1540" spans="1:1" x14ac:dyDescent="0.35">
      <c r="A1540" t="s">
        <v>288</v>
      </c>
    </row>
    <row r="1541" spans="1:1" x14ac:dyDescent="0.35">
      <c r="A1541" t="s">
        <v>290</v>
      </c>
    </row>
    <row r="1542" spans="1:1" x14ac:dyDescent="0.35">
      <c r="A1542" t="s">
        <v>292</v>
      </c>
    </row>
    <row r="1543" spans="1:1" x14ac:dyDescent="0.35">
      <c r="A1543" t="s">
        <v>294</v>
      </c>
    </row>
    <row r="1544" spans="1:1" x14ac:dyDescent="0.35">
      <c r="A1544" t="s">
        <v>304</v>
      </c>
    </row>
    <row r="1545" spans="1:1" x14ac:dyDescent="0.35">
      <c r="A1545" t="s">
        <v>307</v>
      </c>
    </row>
    <row r="1546" spans="1:1" x14ac:dyDescent="0.35">
      <c r="A1546" t="s">
        <v>309</v>
      </c>
    </row>
    <row r="1547" spans="1:1" x14ac:dyDescent="0.35">
      <c r="A1547" t="s">
        <v>311</v>
      </c>
    </row>
    <row r="1548" spans="1:1" x14ac:dyDescent="0.35">
      <c r="A1548" t="s">
        <v>313</v>
      </c>
    </row>
    <row r="1549" spans="1:1" x14ac:dyDescent="0.35">
      <c r="A1549" t="s">
        <v>315</v>
      </c>
    </row>
    <row r="1550" spans="1:1" x14ac:dyDescent="0.35">
      <c r="A1550" t="s">
        <v>340</v>
      </c>
    </row>
    <row r="1551" spans="1:1" x14ac:dyDescent="0.35">
      <c r="A1551" t="s">
        <v>344</v>
      </c>
    </row>
    <row r="1552" spans="1:1" x14ac:dyDescent="0.35">
      <c r="A1552" t="s">
        <v>347</v>
      </c>
    </row>
    <row r="1553" spans="1:1" x14ac:dyDescent="0.35">
      <c r="A1553" t="s">
        <v>350</v>
      </c>
    </row>
    <row r="1554" spans="1:1" x14ac:dyDescent="0.35">
      <c r="A1554" t="s">
        <v>352</v>
      </c>
    </row>
    <row r="1555" spans="1:1" x14ac:dyDescent="0.35">
      <c r="A1555" t="s">
        <v>355</v>
      </c>
    </row>
    <row r="1556" spans="1:1" x14ac:dyDescent="0.35">
      <c r="A1556" t="s">
        <v>377</v>
      </c>
    </row>
    <row r="1557" spans="1:1" x14ac:dyDescent="0.35">
      <c r="A1557" t="s">
        <v>380</v>
      </c>
    </row>
    <row r="1558" spans="1:1" x14ac:dyDescent="0.35">
      <c r="A1558" t="s">
        <v>383</v>
      </c>
    </row>
    <row r="1559" spans="1:1" x14ac:dyDescent="0.35">
      <c r="A1559" t="s">
        <v>386</v>
      </c>
    </row>
    <row r="1560" spans="1:1" x14ac:dyDescent="0.35">
      <c r="A1560" t="s">
        <v>389</v>
      </c>
    </row>
    <row r="1561" spans="1:1" x14ac:dyDescent="0.35">
      <c r="A1561" t="s">
        <v>392</v>
      </c>
    </row>
    <row r="1562" spans="1:1" x14ac:dyDescent="0.35">
      <c r="A1562" t="s">
        <v>414</v>
      </c>
    </row>
    <row r="1563" spans="1:1" x14ac:dyDescent="0.35">
      <c r="A1563" t="s">
        <v>418</v>
      </c>
    </row>
    <row r="1564" spans="1:1" x14ac:dyDescent="0.35">
      <c r="A1564" t="s">
        <v>420</v>
      </c>
    </row>
    <row r="1565" spans="1:1" x14ac:dyDescent="0.35">
      <c r="A1565" t="s">
        <v>423</v>
      </c>
    </row>
    <row r="1566" spans="1:1" x14ac:dyDescent="0.35">
      <c r="A1566" t="s">
        <v>425</v>
      </c>
    </row>
    <row r="1567" spans="1:1" x14ac:dyDescent="0.35">
      <c r="A1567" t="s">
        <v>427</v>
      </c>
    </row>
    <row r="1568" spans="1:1" x14ac:dyDescent="0.35">
      <c r="A1568" t="s">
        <v>451</v>
      </c>
    </row>
    <row r="1569" spans="1:1" x14ac:dyDescent="0.35">
      <c r="A1569" t="s">
        <v>454</v>
      </c>
    </row>
    <row r="1570" spans="1:1" x14ac:dyDescent="0.35">
      <c r="A1570" t="s">
        <v>457</v>
      </c>
    </row>
    <row r="1571" spans="1:1" x14ac:dyDescent="0.35">
      <c r="A1571" t="s">
        <v>460</v>
      </c>
    </row>
    <row r="1572" spans="1:1" x14ac:dyDescent="0.35">
      <c r="A1572" t="s">
        <v>462</v>
      </c>
    </row>
    <row r="1573" spans="1:1" x14ac:dyDescent="0.35">
      <c r="A1573" t="s">
        <v>464</v>
      </c>
    </row>
    <row r="1574" spans="1:1" x14ac:dyDescent="0.35">
      <c r="A1574" t="s">
        <v>472</v>
      </c>
    </row>
    <row r="1575" spans="1:1" x14ac:dyDescent="0.35">
      <c r="A1575" t="s">
        <v>475</v>
      </c>
    </row>
    <row r="1576" spans="1:1" x14ac:dyDescent="0.35">
      <c r="A1576" t="s">
        <v>478</v>
      </c>
    </row>
    <row r="1577" spans="1:1" x14ac:dyDescent="0.35">
      <c r="A1577" t="s">
        <v>480</v>
      </c>
    </row>
    <row r="1578" spans="1:1" x14ac:dyDescent="0.35">
      <c r="A1578" t="s">
        <v>482</v>
      </c>
    </row>
    <row r="1579" spans="1:1" x14ac:dyDescent="0.35">
      <c r="A1579" t="s">
        <v>485</v>
      </c>
    </row>
    <row r="1580" spans="1:1" x14ac:dyDescent="0.35">
      <c r="A1580" t="s">
        <v>506</v>
      </c>
    </row>
    <row r="1581" spans="1:1" x14ac:dyDescent="0.35">
      <c r="A1581" t="s">
        <v>509</v>
      </c>
    </row>
    <row r="1582" spans="1:1" x14ac:dyDescent="0.35">
      <c r="A1582" t="s">
        <v>511</v>
      </c>
    </row>
    <row r="1583" spans="1:1" x14ac:dyDescent="0.35">
      <c r="A1583" t="s">
        <v>514</v>
      </c>
    </row>
    <row r="1584" spans="1:1" x14ac:dyDescent="0.35">
      <c r="A1584" t="s">
        <v>516</v>
      </c>
    </row>
    <row r="1585" spans="1:1" x14ac:dyDescent="0.35">
      <c r="A1585" t="s">
        <v>518</v>
      </c>
    </row>
    <row r="1586" spans="1:1" x14ac:dyDescent="0.35">
      <c r="A1586" t="s">
        <v>525</v>
      </c>
    </row>
    <row r="1587" spans="1:1" x14ac:dyDescent="0.35">
      <c r="A1587" t="s">
        <v>528</v>
      </c>
    </row>
    <row r="1588" spans="1:1" x14ac:dyDescent="0.35">
      <c r="A1588" t="s">
        <v>530</v>
      </c>
    </row>
    <row r="1589" spans="1:1" x14ac:dyDescent="0.35">
      <c r="A1589" t="s">
        <v>533</v>
      </c>
    </row>
    <row r="1590" spans="1:1" x14ac:dyDescent="0.35">
      <c r="A1590" t="s">
        <v>535</v>
      </c>
    </row>
    <row r="1591" spans="1:1" x14ac:dyDescent="0.35">
      <c r="A1591" t="s">
        <v>538</v>
      </c>
    </row>
    <row r="1592" spans="1:1" x14ac:dyDescent="0.35">
      <c r="A1592" t="s">
        <v>555</v>
      </c>
    </row>
    <row r="1593" spans="1:1" x14ac:dyDescent="0.35">
      <c r="A1593" t="s">
        <v>558</v>
      </c>
    </row>
    <row r="1594" spans="1:1" x14ac:dyDescent="0.35">
      <c r="A1594" t="s">
        <v>560</v>
      </c>
    </row>
    <row r="1595" spans="1:1" x14ac:dyDescent="0.35">
      <c r="A1595" t="s">
        <v>562</v>
      </c>
    </row>
    <row r="1596" spans="1:1" x14ac:dyDescent="0.35">
      <c r="A1596" t="s">
        <v>564</v>
      </c>
    </row>
    <row r="1597" spans="1:1" x14ac:dyDescent="0.35">
      <c r="A1597" t="s">
        <v>565</v>
      </c>
    </row>
    <row r="1598" spans="1:1" x14ac:dyDescent="0.35">
      <c r="A1598" t="s">
        <v>613</v>
      </c>
    </row>
    <row r="1599" spans="1:1" x14ac:dyDescent="0.35">
      <c r="A1599" t="s">
        <v>614</v>
      </c>
    </row>
    <row r="1600" spans="1:1" x14ac:dyDescent="0.35">
      <c r="A1600" t="s">
        <v>615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49DA1-2958-44F9-BB96-77286180BFC9}">
  <dimension ref="A1:Z420"/>
  <sheetViews>
    <sheetView workbookViewId="0">
      <selection activeCell="Q1" sqref="Q1"/>
    </sheetView>
  </sheetViews>
  <sheetFormatPr defaultRowHeight="14.5" x14ac:dyDescent="0.35"/>
  <cols>
    <col min="2" max="2" width="26.7265625" bestFit="1" customWidth="1"/>
    <col min="3" max="3" width="14.54296875" bestFit="1" customWidth="1"/>
    <col min="5" max="5" width="14.453125" customWidth="1"/>
    <col min="6" max="6" width="2.26953125" bestFit="1" customWidth="1"/>
    <col min="7" max="7" width="19" customWidth="1"/>
    <col min="8" max="8" width="24" bestFit="1" customWidth="1"/>
    <col min="9" max="9" width="2.26953125" bestFit="1" customWidth="1"/>
    <col min="10" max="10" width="15.7265625" bestFit="1" customWidth="1"/>
    <col min="14" max="14" width="3.453125" bestFit="1" customWidth="1"/>
    <col min="15" max="15" width="5.1796875" bestFit="1" customWidth="1"/>
    <col min="17" max="17" width="65.26953125" customWidth="1"/>
    <col min="18" max="18" width="11.7265625" bestFit="1" customWidth="1"/>
    <col min="19" max="19" width="57.1796875" customWidth="1"/>
    <col min="20" max="20" width="7.81640625" bestFit="1" customWidth="1"/>
    <col min="21" max="21" width="12.54296875" bestFit="1" customWidth="1"/>
    <col min="22" max="22" width="14.453125" bestFit="1" customWidth="1"/>
  </cols>
  <sheetData>
    <row r="1" spans="1:26" s="4" customFormat="1" x14ac:dyDescent="0.35">
      <c r="A1" s="4" t="s">
        <v>0</v>
      </c>
      <c r="B1" s="4" t="s">
        <v>1</v>
      </c>
      <c r="C1" s="4" t="s">
        <v>2</v>
      </c>
      <c r="E1" s="4" t="s">
        <v>3</v>
      </c>
      <c r="G1" s="4" t="s">
        <v>4</v>
      </c>
      <c r="H1" s="4" t="s">
        <v>5</v>
      </c>
      <c r="J1" s="4" t="s">
        <v>17</v>
      </c>
      <c r="Q1" s="4" t="s">
        <v>7</v>
      </c>
      <c r="R1" s="4" t="s">
        <v>6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8</v>
      </c>
      <c r="Y1" s="4" t="s">
        <v>9</v>
      </c>
      <c r="Z1" s="4" t="s">
        <v>10</v>
      </c>
    </row>
    <row r="2" spans="1:26" x14ac:dyDescent="0.35">
      <c r="A2" t="s">
        <v>23</v>
      </c>
      <c r="B2" s="1">
        <v>36887</v>
      </c>
      <c r="C2" s="1">
        <v>43818</v>
      </c>
      <c r="D2">
        <v>2</v>
      </c>
      <c r="E2" t="s">
        <v>25</v>
      </c>
      <c r="F2">
        <v>3</v>
      </c>
      <c r="G2" t="s">
        <v>26</v>
      </c>
      <c r="H2" s="1"/>
      <c r="I2">
        <v>3</v>
      </c>
      <c r="J2" t="s">
        <v>27</v>
      </c>
      <c r="K2" t="s">
        <v>11</v>
      </c>
      <c r="L2" s="3">
        <v>0.35</v>
      </c>
      <c r="M2" t="s">
        <v>28</v>
      </c>
      <c r="N2" t="s">
        <v>13</v>
      </c>
      <c r="O2">
        <v>0.55000000000000004</v>
      </c>
      <c r="P2" t="s">
        <v>29</v>
      </c>
      <c r="Q2" t="s">
        <v>30</v>
      </c>
      <c r="R2" t="s">
        <v>31</v>
      </c>
      <c r="S2" t="s">
        <v>32</v>
      </c>
      <c r="T2">
        <v>5</v>
      </c>
      <c r="U2">
        <v>2</v>
      </c>
      <c r="V2">
        <f t="shared" ref="V2:V65" si="0">T2*10</f>
        <v>50</v>
      </c>
      <c r="W2">
        <v>87</v>
      </c>
      <c r="X2">
        <v>1</v>
      </c>
      <c r="Y2" t="s">
        <v>33</v>
      </c>
      <c r="Z2">
        <v>45188</v>
      </c>
    </row>
    <row r="3" spans="1:26" x14ac:dyDescent="0.35">
      <c r="A3" t="s">
        <v>34</v>
      </c>
      <c r="B3" s="1">
        <v>36499</v>
      </c>
      <c r="C3" s="1">
        <v>43819</v>
      </c>
      <c r="D3">
        <v>2</v>
      </c>
      <c r="E3" t="s">
        <v>25</v>
      </c>
      <c r="F3">
        <v>4</v>
      </c>
      <c r="G3" t="s">
        <v>35</v>
      </c>
      <c r="H3" s="1">
        <v>42025</v>
      </c>
      <c r="I3">
        <v>4</v>
      </c>
      <c r="J3" t="s">
        <v>36</v>
      </c>
      <c r="K3" t="s">
        <v>11</v>
      </c>
      <c r="L3" s="3">
        <v>0.6</v>
      </c>
      <c r="M3" t="s">
        <v>28</v>
      </c>
      <c r="N3" t="s">
        <v>13</v>
      </c>
      <c r="O3">
        <v>0.4</v>
      </c>
      <c r="P3" t="s">
        <v>29</v>
      </c>
      <c r="Q3" t="s">
        <v>37</v>
      </c>
      <c r="R3" t="s">
        <v>38</v>
      </c>
      <c r="S3" t="s">
        <v>39</v>
      </c>
      <c r="T3">
        <v>7</v>
      </c>
      <c r="U3">
        <v>3</v>
      </c>
      <c r="V3">
        <f t="shared" si="0"/>
        <v>70</v>
      </c>
      <c r="W3">
        <v>177</v>
      </c>
      <c r="X3">
        <v>1</v>
      </c>
      <c r="Y3" t="s">
        <v>33</v>
      </c>
      <c r="Z3">
        <v>45175</v>
      </c>
    </row>
    <row r="4" spans="1:26" x14ac:dyDescent="0.35">
      <c r="A4" t="s">
        <v>40</v>
      </c>
      <c r="B4" s="1">
        <v>36881</v>
      </c>
      <c r="C4" s="1">
        <v>43820</v>
      </c>
      <c r="D4">
        <v>2</v>
      </c>
      <c r="E4" t="s">
        <v>25</v>
      </c>
      <c r="F4">
        <v>2</v>
      </c>
      <c r="G4" t="s">
        <v>41</v>
      </c>
      <c r="H4" s="1"/>
      <c r="I4">
        <v>1</v>
      </c>
      <c r="J4" t="s">
        <v>42</v>
      </c>
      <c r="K4" t="s">
        <v>11</v>
      </c>
      <c r="L4" s="3">
        <v>0</v>
      </c>
      <c r="M4" t="s">
        <v>28</v>
      </c>
      <c r="N4" t="s">
        <v>13</v>
      </c>
      <c r="O4">
        <v>0</v>
      </c>
      <c r="P4" t="s">
        <v>29</v>
      </c>
      <c r="Q4" t="s">
        <v>43</v>
      </c>
      <c r="R4" t="s">
        <v>44</v>
      </c>
      <c r="V4">
        <f t="shared" si="0"/>
        <v>0</v>
      </c>
      <c r="W4">
        <v>0</v>
      </c>
      <c r="X4">
        <v>3</v>
      </c>
      <c r="Y4" t="s">
        <v>45</v>
      </c>
      <c r="Z4">
        <v>45164</v>
      </c>
    </row>
    <row r="5" spans="1:26" x14ac:dyDescent="0.35">
      <c r="A5" t="s">
        <v>46</v>
      </c>
      <c r="B5" s="1">
        <v>36276</v>
      </c>
      <c r="C5" s="1">
        <v>43821</v>
      </c>
      <c r="D5">
        <v>2</v>
      </c>
      <c r="E5" t="s">
        <v>25</v>
      </c>
      <c r="F5">
        <v>5</v>
      </c>
      <c r="G5" t="s">
        <v>44</v>
      </c>
      <c r="H5" s="1"/>
      <c r="I5">
        <v>2</v>
      </c>
      <c r="J5" t="s">
        <v>48</v>
      </c>
      <c r="K5" t="s">
        <v>11</v>
      </c>
      <c r="L5" s="3">
        <v>0</v>
      </c>
      <c r="M5" t="s">
        <v>28</v>
      </c>
      <c r="N5" t="s">
        <v>13</v>
      </c>
      <c r="O5">
        <v>0</v>
      </c>
      <c r="P5" t="s">
        <v>29</v>
      </c>
      <c r="Q5" t="s">
        <v>49</v>
      </c>
      <c r="R5" t="s">
        <v>44</v>
      </c>
      <c r="V5">
        <f t="shared" si="0"/>
        <v>0</v>
      </c>
      <c r="W5">
        <v>510</v>
      </c>
      <c r="X5">
        <v>1</v>
      </c>
      <c r="Y5" t="s">
        <v>33</v>
      </c>
      <c r="Z5">
        <v>45188</v>
      </c>
    </row>
    <row r="6" spans="1:26" x14ac:dyDescent="0.35">
      <c r="A6" t="s">
        <v>50</v>
      </c>
      <c r="B6" s="1">
        <v>36495</v>
      </c>
      <c r="C6" s="1">
        <v>43822</v>
      </c>
      <c r="D6">
        <v>2</v>
      </c>
      <c r="E6" t="s">
        <v>25</v>
      </c>
      <c r="F6">
        <v>5</v>
      </c>
      <c r="G6" t="s">
        <v>44</v>
      </c>
      <c r="H6" s="1">
        <v>42830</v>
      </c>
      <c r="I6">
        <v>2</v>
      </c>
      <c r="J6" t="s">
        <v>48</v>
      </c>
      <c r="K6" t="s">
        <v>11</v>
      </c>
      <c r="L6" s="3">
        <v>0</v>
      </c>
      <c r="M6" t="s">
        <v>28</v>
      </c>
      <c r="N6" t="s">
        <v>13</v>
      </c>
      <c r="O6">
        <v>0</v>
      </c>
      <c r="P6" t="s">
        <v>29</v>
      </c>
      <c r="Q6" t="s">
        <v>49</v>
      </c>
      <c r="R6" t="s">
        <v>44</v>
      </c>
      <c r="V6">
        <f t="shared" si="0"/>
        <v>0</v>
      </c>
      <c r="W6">
        <v>353</v>
      </c>
      <c r="X6">
        <v>3</v>
      </c>
      <c r="Y6" t="s">
        <v>45</v>
      </c>
      <c r="Z6">
        <v>45197</v>
      </c>
    </row>
    <row r="7" spans="1:26" x14ac:dyDescent="0.35">
      <c r="A7" t="s">
        <v>51</v>
      </c>
      <c r="B7" s="1">
        <v>36269</v>
      </c>
      <c r="C7" s="1">
        <v>43823</v>
      </c>
      <c r="D7">
        <v>2</v>
      </c>
      <c r="E7" t="s">
        <v>25</v>
      </c>
      <c r="F7">
        <v>3</v>
      </c>
      <c r="G7" t="s">
        <v>26</v>
      </c>
      <c r="H7" s="1"/>
      <c r="I7">
        <v>2</v>
      </c>
      <c r="J7" t="s">
        <v>48</v>
      </c>
      <c r="K7" t="s">
        <v>11</v>
      </c>
      <c r="L7" s="3">
        <v>0.32</v>
      </c>
      <c r="M7" t="s">
        <v>28</v>
      </c>
      <c r="N7" t="s">
        <v>13</v>
      </c>
      <c r="O7">
        <v>0.62</v>
      </c>
      <c r="P7" t="s">
        <v>29</v>
      </c>
      <c r="Q7" t="s">
        <v>52</v>
      </c>
      <c r="R7" t="s">
        <v>31</v>
      </c>
      <c r="S7" t="s">
        <v>53</v>
      </c>
      <c r="T7">
        <v>6</v>
      </c>
      <c r="U7">
        <v>2</v>
      </c>
      <c r="V7">
        <f t="shared" si="0"/>
        <v>60</v>
      </c>
      <c r="W7">
        <v>83</v>
      </c>
      <c r="X7">
        <v>1</v>
      </c>
      <c r="Y7" t="s">
        <v>33</v>
      </c>
      <c r="Z7">
        <v>45170</v>
      </c>
    </row>
    <row r="8" spans="1:26" x14ac:dyDescent="0.35">
      <c r="A8" t="s">
        <v>54</v>
      </c>
      <c r="B8" s="1">
        <v>36861</v>
      </c>
      <c r="C8" s="1">
        <v>43824</v>
      </c>
      <c r="D8">
        <v>2</v>
      </c>
      <c r="E8" t="s">
        <v>25</v>
      </c>
      <c r="F8">
        <v>4</v>
      </c>
      <c r="G8" t="s">
        <v>35</v>
      </c>
      <c r="H8" s="1">
        <v>42633</v>
      </c>
      <c r="I8">
        <v>4</v>
      </c>
      <c r="J8" t="s">
        <v>36</v>
      </c>
      <c r="K8" t="s">
        <v>11</v>
      </c>
      <c r="L8" s="3">
        <v>0.53</v>
      </c>
      <c r="M8" t="s">
        <v>28</v>
      </c>
      <c r="N8" t="s">
        <v>13</v>
      </c>
      <c r="O8">
        <v>0.38</v>
      </c>
      <c r="P8" t="s">
        <v>29</v>
      </c>
      <c r="Q8" t="s">
        <v>56</v>
      </c>
      <c r="R8" t="s">
        <v>38</v>
      </c>
      <c r="S8" t="s">
        <v>39</v>
      </c>
      <c r="T8">
        <v>8</v>
      </c>
      <c r="U8">
        <v>4</v>
      </c>
      <c r="V8">
        <f t="shared" si="0"/>
        <v>80</v>
      </c>
      <c r="W8">
        <v>312</v>
      </c>
      <c r="X8">
        <v>1</v>
      </c>
      <c r="Y8" t="s">
        <v>33</v>
      </c>
      <c r="Z8">
        <v>45198</v>
      </c>
    </row>
    <row r="9" spans="1:26" x14ac:dyDescent="0.35">
      <c r="A9" t="s">
        <v>57</v>
      </c>
      <c r="B9" s="1">
        <v>37091</v>
      </c>
      <c r="C9" s="1">
        <v>43825</v>
      </c>
      <c r="D9">
        <v>2</v>
      </c>
      <c r="E9" t="s">
        <v>25</v>
      </c>
      <c r="F9">
        <v>2</v>
      </c>
      <c r="G9" t="s">
        <v>41</v>
      </c>
      <c r="H9" s="1">
        <v>39478</v>
      </c>
      <c r="I9">
        <v>3</v>
      </c>
      <c r="J9" t="s">
        <v>27</v>
      </c>
      <c r="K9" t="s">
        <v>11</v>
      </c>
      <c r="L9" s="3">
        <v>0</v>
      </c>
      <c r="M9" t="s">
        <v>28</v>
      </c>
      <c r="N9" t="s">
        <v>13</v>
      </c>
      <c r="O9">
        <v>0</v>
      </c>
      <c r="P9" t="s">
        <v>29</v>
      </c>
      <c r="Q9" t="s">
        <v>58</v>
      </c>
      <c r="R9" t="s">
        <v>44</v>
      </c>
      <c r="V9">
        <f t="shared" si="0"/>
        <v>0</v>
      </c>
      <c r="W9">
        <v>0</v>
      </c>
      <c r="X9">
        <v>3</v>
      </c>
      <c r="Y9" t="s">
        <v>45</v>
      </c>
      <c r="Z9">
        <v>45176</v>
      </c>
    </row>
    <row r="10" spans="1:26" x14ac:dyDescent="0.35">
      <c r="A10" t="s">
        <v>23</v>
      </c>
      <c r="B10" s="1">
        <v>36823</v>
      </c>
      <c r="C10" s="1">
        <v>43826</v>
      </c>
      <c r="D10">
        <v>2</v>
      </c>
      <c r="E10" t="s">
        <v>25</v>
      </c>
      <c r="F10">
        <v>2</v>
      </c>
      <c r="G10" t="s">
        <v>41</v>
      </c>
      <c r="H10" s="1"/>
      <c r="I10">
        <v>2</v>
      </c>
      <c r="J10" t="s">
        <v>48</v>
      </c>
      <c r="K10" t="s">
        <v>11</v>
      </c>
      <c r="L10" s="3">
        <v>0</v>
      </c>
      <c r="M10" t="s">
        <v>28</v>
      </c>
      <c r="N10" t="s">
        <v>13</v>
      </c>
      <c r="O10">
        <v>0</v>
      </c>
      <c r="P10" t="s">
        <v>29</v>
      </c>
      <c r="Q10" t="s">
        <v>49</v>
      </c>
      <c r="R10" t="s">
        <v>44</v>
      </c>
      <c r="V10">
        <f t="shared" si="0"/>
        <v>0</v>
      </c>
      <c r="W10">
        <v>0</v>
      </c>
      <c r="X10">
        <v>2</v>
      </c>
      <c r="Y10" t="s">
        <v>59</v>
      </c>
      <c r="Z10">
        <v>45184</v>
      </c>
    </row>
    <row r="11" spans="1:26" x14ac:dyDescent="0.35">
      <c r="A11" t="s">
        <v>34</v>
      </c>
      <c r="B11" s="1">
        <v>36174</v>
      </c>
      <c r="C11" s="1">
        <v>43827</v>
      </c>
      <c r="D11">
        <v>2</v>
      </c>
      <c r="E11" t="s">
        <v>25</v>
      </c>
      <c r="F11">
        <v>5</v>
      </c>
      <c r="G11" t="s">
        <v>44</v>
      </c>
      <c r="H11" s="1">
        <v>42839</v>
      </c>
      <c r="I11">
        <v>5</v>
      </c>
      <c r="J11" t="s">
        <v>60</v>
      </c>
      <c r="K11" t="s">
        <v>11</v>
      </c>
      <c r="L11" s="3">
        <v>0</v>
      </c>
      <c r="M11" t="s">
        <v>28</v>
      </c>
      <c r="N11" t="s">
        <v>13</v>
      </c>
      <c r="O11">
        <v>0</v>
      </c>
      <c r="P11" t="s">
        <v>29</v>
      </c>
      <c r="Q11" t="s">
        <v>61</v>
      </c>
      <c r="R11" t="s">
        <v>44</v>
      </c>
      <c r="V11">
        <f t="shared" si="0"/>
        <v>0</v>
      </c>
      <c r="W11">
        <v>141</v>
      </c>
      <c r="X11">
        <v>2</v>
      </c>
      <c r="Y11" t="s">
        <v>59</v>
      </c>
      <c r="Z11">
        <v>45132</v>
      </c>
    </row>
    <row r="12" spans="1:26" x14ac:dyDescent="0.35">
      <c r="A12" t="s">
        <v>40</v>
      </c>
      <c r="B12" s="1">
        <v>37026</v>
      </c>
      <c r="C12" s="1">
        <v>43828</v>
      </c>
      <c r="D12">
        <v>2</v>
      </c>
      <c r="E12" t="s">
        <v>25</v>
      </c>
      <c r="F12">
        <v>5</v>
      </c>
      <c r="G12" t="s">
        <v>44</v>
      </c>
      <c r="H12" s="1">
        <v>40237</v>
      </c>
      <c r="I12">
        <v>3</v>
      </c>
      <c r="J12" t="s">
        <v>27</v>
      </c>
      <c r="K12" t="s">
        <v>11</v>
      </c>
      <c r="L12" s="3">
        <v>0</v>
      </c>
      <c r="M12" t="s">
        <v>28</v>
      </c>
      <c r="N12" t="s">
        <v>13</v>
      </c>
      <c r="O12">
        <v>0</v>
      </c>
      <c r="P12" t="s">
        <v>29</v>
      </c>
      <c r="Q12" t="s">
        <v>58</v>
      </c>
      <c r="R12" t="s">
        <v>44</v>
      </c>
      <c r="V12">
        <f t="shared" si="0"/>
        <v>0</v>
      </c>
      <c r="W12">
        <v>170</v>
      </c>
      <c r="X12">
        <v>2</v>
      </c>
      <c r="Y12" t="s">
        <v>59</v>
      </c>
      <c r="Z12">
        <v>45141</v>
      </c>
    </row>
    <row r="13" spans="1:26" x14ac:dyDescent="0.35">
      <c r="A13" t="s">
        <v>46</v>
      </c>
      <c r="B13" s="1">
        <v>36177</v>
      </c>
      <c r="C13" s="1">
        <v>43829</v>
      </c>
      <c r="D13">
        <v>2</v>
      </c>
      <c r="E13" t="s">
        <v>25</v>
      </c>
      <c r="F13">
        <v>5</v>
      </c>
      <c r="G13" t="s">
        <v>44</v>
      </c>
      <c r="H13" s="1">
        <v>41615</v>
      </c>
      <c r="I13">
        <v>2</v>
      </c>
      <c r="J13" t="s">
        <v>48</v>
      </c>
      <c r="K13" t="s">
        <v>11</v>
      </c>
      <c r="L13" s="3">
        <v>0</v>
      </c>
      <c r="M13" t="s">
        <v>28</v>
      </c>
      <c r="N13" t="s">
        <v>13</v>
      </c>
      <c r="O13">
        <v>0</v>
      </c>
      <c r="P13" t="s">
        <v>29</v>
      </c>
      <c r="Q13" t="s">
        <v>49</v>
      </c>
      <c r="R13" t="s">
        <v>44</v>
      </c>
      <c r="V13">
        <f t="shared" si="0"/>
        <v>0</v>
      </c>
      <c r="W13">
        <v>102</v>
      </c>
      <c r="X13">
        <v>3</v>
      </c>
      <c r="Y13" t="s">
        <v>45</v>
      </c>
      <c r="Z13">
        <v>45196</v>
      </c>
    </row>
    <row r="14" spans="1:26" x14ac:dyDescent="0.35">
      <c r="A14" t="s">
        <v>50</v>
      </c>
      <c r="B14" s="1">
        <v>37032</v>
      </c>
      <c r="C14" s="1">
        <v>43830</v>
      </c>
      <c r="D14">
        <v>2</v>
      </c>
      <c r="E14" t="s">
        <v>25</v>
      </c>
      <c r="F14">
        <v>5</v>
      </c>
      <c r="G14" t="s">
        <v>44</v>
      </c>
      <c r="H14" s="1">
        <v>39169</v>
      </c>
      <c r="I14">
        <v>3</v>
      </c>
      <c r="J14" t="s">
        <v>27</v>
      </c>
      <c r="K14" t="s">
        <v>11</v>
      </c>
      <c r="L14" s="3">
        <v>0</v>
      </c>
      <c r="M14" t="s">
        <v>28</v>
      </c>
      <c r="N14" t="s">
        <v>13</v>
      </c>
      <c r="O14">
        <v>0</v>
      </c>
      <c r="P14" t="s">
        <v>29</v>
      </c>
      <c r="Q14" t="s">
        <v>58</v>
      </c>
      <c r="R14" t="s">
        <v>44</v>
      </c>
      <c r="V14">
        <f t="shared" si="0"/>
        <v>0</v>
      </c>
      <c r="W14">
        <v>584</v>
      </c>
      <c r="X14">
        <v>2</v>
      </c>
      <c r="Y14" t="s">
        <v>59</v>
      </c>
      <c r="Z14">
        <v>45151</v>
      </c>
    </row>
    <row r="15" spans="1:26" x14ac:dyDescent="0.35">
      <c r="A15" t="s">
        <v>51</v>
      </c>
      <c r="B15" s="1">
        <v>36347</v>
      </c>
      <c r="C15" s="1">
        <v>43831</v>
      </c>
      <c r="D15">
        <v>2</v>
      </c>
      <c r="E15" t="s">
        <v>25</v>
      </c>
      <c r="F15">
        <v>3</v>
      </c>
      <c r="G15" t="s">
        <v>26</v>
      </c>
      <c r="H15" s="1"/>
      <c r="I15">
        <v>3</v>
      </c>
      <c r="J15" t="s">
        <v>27</v>
      </c>
      <c r="K15" t="s">
        <v>11</v>
      </c>
      <c r="L15" s="3">
        <v>0.3</v>
      </c>
      <c r="M15" t="s">
        <v>28</v>
      </c>
      <c r="N15" t="s">
        <v>13</v>
      </c>
      <c r="O15">
        <v>0.64</v>
      </c>
      <c r="P15" t="s">
        <v>29</v>
      </c>
      <c r="Q15" t="s">
        <v>62</v>
      </c>
      <c r="R15" t="s">
        <v>31</v>
      </c>
      <c r="S15" t="s">
        <v>32</v>
      </c>
      <c r="T15">
        <v>5</v>
      </c>
      <c r="U15">
        <v>2</v>
      </c>
      <c r="V15">
        <f t="shared" si="0"/>
        <v>50</v>
      </c>
      <c r="W15">
        <v>76</v>
      </c>
      <c r="X15">
        <v>2</v>
      </c>
      <c r="Y15" t="s">
        <v>59</v>
      </c>
      <c r="Z15">
        <v>45169</v>
      </c>
    </row>
    <row r="16" spans="1:26" x14ac:dyDescent="0.35">
      <c r="A16" t="s">
        <v>54</v>
      </c>
      <c r="B16" s="1">
        <v>36774</v>
      </c>
      <c r="C16" s="1">
        <v>43832</v>
      </c>
      <c r="D16">
        <v>2</v>
      </c>
      <c r="E16" t="s">
        <v>25</v>
      </c>
      <c r="F16">
        <v>2</v>
      </c>
      <c r="G16" t="s">
        <v>41</v>
      </c>
      <c r="H16" s="1">
        <v>40559</v>
      </c>
      <c r="I16">
        <v>2</v>
      </c>
      <c r="J16" t="s">
        <v>48</v>
      </c>
      <c r="K16" t="s">
        <v>11</v>
      </c>
      <c r="L16" s="3">
        <v>0</v>
      </c>
      <c r="M16" t="s">
        <v>28</v>
      </c>
      <c r="N16" t="s">
        <v>13</v>
      </c>
      <c r="O16">
        <v>0</v>
      </c>
      <c r="P16" t="s">
        <v>29</v>
      </c>
      <c r="Q16" t="s">
        <v>49</v>
      </c>
      <c r="R16" t="s">
        <v>44</v>
      </c>
      <c r="V16">
        <f t="shared" si="0"/>
        <v>0</v>
      </c>
      <c r="W16">
        <v>0</v>
      </c>
      <c r="X16">
        <v>1</v>
      </c>
      <c r="Y16" t="s">
        <v>33</v>
      </c>
      <c r="Z16">
        <v>45197</v>
      </c>
    </row>
    <row r="17" spans="1:26" x14ac:dyDescent="0.35">
      <c r="A17" t="s">
        <v>57</v>
      </c>
      <c r="B17" s="1">
        <v>36794</v>
      </c>
      <c r="C17" s="1">
        <v>43833</v>
      </c>
      <c r="D17">
        <v>2</v>
      </c>
      <c r="E17" t="s">
        <v>25</v>
      </c>
      <c r="F17">
        <v>3</v>
      </c>
      <c r="G17" t="s">
        <v>26</v>
      </c>
      <c r="H17" s="1">
        <v>39837</v>
      </c>
      <c r="I17">
        <v>1</v>
      </c>
      <c r="J17" t="s">
        <v>42</v>
      </c>
      <c r="K17" t="s">
        <v>11</v>
      </c>
      <c r="L17" s="3">
        <v>0.27</v>
      </c>
      <c r="M17" t="s">
        <v>28</v>
      </c>
      <c r="N17" t="s">
        <v>13</v>
      </c>
      <c r="O17">
        <v>0.48</v>
      </c>
      <c r="P17" t="s">
        <v>29</v>
      </c>
      <c r="Q17" t="s">
        <v>63</v>
      </c>
      <c r="R17" t="s">
        <v>31</v>
      </c>
      <c r="S17" t="s">
        <v>64</v>
      </c>
      <c r="T17">
        <v>6</v>
      </c>
      <c r="U17">
        <v>2</v>
      </c>
      <c r="V17">
        <f t="shared" si="0"/>
        <v>60</v>
      </c>
      <c r="W17">
        <v>79</v>
      </c>
      <c r="X17">
        <v>3</v>
      </c>
      <c r="Y17" t="s">
        <v>45</v>
      </c>
      <c r="Z17">
        <v>45148</v>
      </c>
    </row>
    <row r="18" spans="1:26" x14ac:dyDescent="0.35">
      <c r="A18" t="s">
        <v>23</v>
      </c>
      <c r="B18" s="1">
        <v>36831</v>
      </c>
      <c r="C18" s="1">
        <v>43834</v>
      </c>
      <c r="D18">
        <v>2</v>
      </c>
      <c r="E18" t="s">
        <v>25</v>
      </c>
      <c r="F18">
        <v>5</v>
      </c>
      <c r="G18" t="s">
        <v>44</v>
      </c>
      <c r="H18" s="1">
        <v>39342</v>
      </c>
      <c r="I18">
        <v>4</v>
      </c>
      <c r="J18" t="s">
        <v>36</v>
      </c>
      <c r="K18" t="s">
        <v>11</v>
      </c>
      <c r="L18" s="3">
        <v>0</v>
      </c>
      <c r="M18" t="s">
        <v>28</v>
      </c>
      <c r="N18" t="s">
        <v>13</v>
      </c>
      <c r="O18">
        <v>0</v>
      </c>
      <c r="P18" t="s">
        <v>29</v>
      </c>
      <c r="Q18" t="s">
        <v>65</v>
      </c>
      <c r="R18" t="s">
        <v>44</v>
      </c>
      <c r="V18">
        <f t="shared" si="0"/>
        <v>0</v>
      </c>
      <c r="W18">
        <v>573</v>
      </c>
      <c r="X18">
        <v>2</v>
      </c>
      <c r="Y18" t="s">
        <v>59</v>
      </c>
      <c r="Z18">
        <v>45176</v>
      </c>
    </row>
    <row r="19" spans="1:26" x14ac:dyDescent="0.35">
      <c r="A19" t="s">
        <v>34</v>
      </c>
      <c r="B19" s="1">
        <v>36485</v>
      </c>
      <c r="C19" s="1">
        <v>43835</v>
      </c>
      <c r="D19">
        <v>2</v>
      </c>
      <c r="E19" t="s">
        <v>25</v>
      </c>
      <c r="F19">
        <v>2</v>
      </c>
      <c r="G19" t="s">
        <v>41</v>
      </c>
      <c r="H19" s="1">
        <v>41548</v>
      </c>
      <c r="I19">
        <v>4</v>
      </c>
      <c r="J19" t="s">
        <v>36</v>
      </c>
      <c r="K19" t="s">
        <v>11</v>
      </c>
      <c r="L19" s="3">
        <v>0</v>
      </c>
      <c r="M19" t="s">
        <v>28</v>
      </c>
      <c r="N19" t="s">
        <v>13</v>
      </c>
      <c r="O19">
        <v>0</v>
      </c>
      <c r="P19" t="s">
        <v>29</v>
      </c>
      <c r="Q19" t="s">
        <v>65</v>
      </c>
      <c r="R19" t="s">
        <v>44</v>
      </c>
      <c r="V19">
        <f t="shared" si="0"/>
        <v>0</v>
      </c>
      <c r="W19">
        <v>0</v>
      </c>
      <c r="X19">
        <v>1</v>
      </c>
      <c r="Y19" t="s">
        <v>33</v>
      </c>
      <c r="Z19">
        <v>45162</v>
      </c>
    </row>
    <row r="20" spans="1:26" x14ac:dyDescent="0.35">
      <c r="A20" t="s">
        <v>40</v>
      </c>
      <c r="B20" s="1">
        <v>37086</v>
      </c>
      <c r="C20" s="1">
        <v>43836</v>
      </c>
      <c r="D20">
        <v>2</v>
      </c>
      <c r="E20" t="s">
        <v>25</v>
      </c>
      <c r="F20">
        <v>2</v>
      </c>
      <c r="G20" t="s">
        <v>41</v>
      </c>
      <c r="H20" s="1">
        <v>43057</v>
      </c>
      <c r="I20">
        <v>4</v>
      </c>
      <c r="J20" t="s">
        <v>36</v>
      </c>
      <c r="K20" t="s">
        <v>11</v>
      </c>
      <c r="L20" s="3">
        <v>0</v>
      </c>
      <c r="M20" t="s">
        <v>28</v>
      </c>
      <c r="N20" t="s">
        <v>13</v>
      </c>
      <c r="O20">
        <v>0</v>
      </c>
      <c r="P20" t="s">
        <v>29</v>
      </c>
      <c r="Q20" t="s">
        <v>65</v>
      </c>
      <c r="R20" t="s">
        <v>44</v>
      </c>
      <c r="V20">
        <f t="shared" si="0"/>
        <v>0</v>
      </c>
      <c r="W20">
        <v>0</v>
      </c>
      <c r="X20">
        <v>1</v>
      </c>
      <c r="Y20" t="s">
        <v>33</v>
      </c>
      <c r="Z20">
        <v>45149</v>
      </c>
    </row>
    <row r="21" spans="1:26" x14ac:dyDescent="0.35">
      <c r="A21" t="s">
        <v>46</v>
      </c>
      <c r="B21" s="1">
        <v>36364</v>
      </c>
      <c r="C21" s="1">
        <v>43837</v>
      </c>
      <c r="D21">
        <v>2</v>
      </c>
      <c r="E21" t="s">
        <v>25</v>
      </c>
      <c r="F21">
        <v>2</v>
      </c>
      <c r="G21" t="s">
        <v>41</v>
      </c>
      <c r="H21" s="1"/>
      <c r="I21">
        <v>2</v>
      </c>
      <c r="J21" t="s">
        <v>48</v>
      </c>
      <c r="K21" t="s">
        <v>11</v>
      </c>
      <c r="L21" s="3">
        <v>0</v>
      </c>
      <c r="M21" t="s">
        <v>28</v>
      </c>
      <c r="N21" t="s">
        <v>13</v>
      </c>
      <c r="O21">
        <v>0</v>
      </c>
      <c r="P21" t="s">
        <v>29</v>
      </c>
      <c r="Q21" t="s">
        <v>49</v>
      </c>
      <c r="R21" t="s">
        <v>44</v>
      </c>
      <c r="V21">
        <f t="shared" si="0"/>
        <v>0</v>
      </c>
      <c r="W21">
        <v>0</v>
      </c>
      <c r="X21">
        <v>1</v>
      </c>
      <c r="Y21" t="s">
        <v>33</v>
      </c>
      <c r="Z21">
        <v>45141</v>
      </c>
    </row>
    <row r="22" spans="1:26" x14ac:dyDescent="0.35">
      <c r="A22" t="s">
        <v>46</v>
      </c>
      <c r="B22" s="1">
        <v>37082</v>
      </c>
      <c r="C22" s="1">
        <v>43838</v>
      </c>
      <c r="D22">
        <v>2</v>
      </c>
      <c r="E22" t="s">
        <v>25</v>
      </c>
      <c r="F22">
        <v>2</v>
      </c>
      <c r="G22" t="s">
        <v>41</v>
      </c>
      <c r="H22" s="1">
        <v>40035</v>
      </c>
      <c r="I22">
        <v>1</v>
      </c>
      <c r="J22" t="s">
        <v>42</v>
      </c>
      <c r="K22" t="s">
        <v>11</v>
      </c>
      <c r="L22" s="3">
        <v>0</v>
      </c>
      <c r="M22" t="s">
        <v>28</v>
      </c>
      <c r="N22" t="s">
        <v>13</v>
      </c>
      <c r="O22">
        <v>0</v>
      </c>
      <c r="P22" t="s">
        <v>29</v>
      </c>
      <c r="Q22" t="s">
        <v>43</v>
      </c>
      <c r="R22" t="s">
        <v>44</v>
      </c>
      <c r="V22">
        <f t="shared" si="0"/>
        <v>0</v>
      </c>
      <c r="W22">
        <v>0</v>
      </c>
      <c r="X22">
        <v>3</v>
      </c>
      <c r="Y22" t="s">
        <v>45</v>
      </c>
      <c r="Z22">
        <v>45163</v>
      </c>
    </row>
    <row r="23" spans="1:26" x14ac:dyDescent="0.35">
      <c r="A23" t="s">
        <v>51</v>
      </c>
      <c r="B23" s="1">
        <v>37020</v>
      </c>
      <c r="C23" s="1">
        <v>43839</v>
      </c>
      <c r="D23">
        <v>2</v>
      </c>
      <c r="E23" t="s">
        <v>25</v>
      </c>
      <c r="F23">
        <v>4</v>
      </c>
      <c r="G23" t="s">
        <v>35</v>
      </c>
      <c r="H23" s="1">
        <v>40800</v>
      </c>
      <c r="I23">
        <v>2</v>
      </c>
      <c r="J23" t="s">
        <v>48</v>
      </c>
      <c r="K23" t="s">
        <v>11</v>
      </c>
      <c r="L23" s="3">
        <v>0.42</v>
      </c>
      <c r="M23" t="s">
        <v>28</v>
      </c>
      <c r="N23" t="s">
        <v>13</v>
      </c>
      <c r="O23">
        <v>0.56999999999999995</v>
      </c>
      <c r="P23" t="s">
        <v>29</v>
      </c>
      <c r="Q23" t="s">
        <v>66</v>
      </c>
      <c r="R23" t="s">
        <v>38</v>
      </c>
      <c r="S23" t="s">
        <v>67</v>
      </c>
      <c r="T23">
        <v>7</v>
      </c>
      <c r="U23">
        <v>3</v>
      </c>
      <c r="V23">
        <f t="shared" si="0"/>
        <v>70</v>
      </c>
      <c r="W23">
        <v>411</v>
      </c>
      <c r="X23">
        <v>1</v>
      </c>
      <c r="Y23" t="s">
        <v>33</v>
      </c>
      <c r="Z23">
        <v>45188</v>
      </c>
    </row>
    <row r="24" spans="1:26" x14ac:dyDescent="0.35">
      <c r="A24" t="s">
        <v>54</v>
      </c>
      <c r="B24" s="1">
        <v>36984</v>
      </c>
      <c r="C24" s="1">
        <v>43840</v>
      </c>
      <c r="D24">
        <v>2</v>
      </c>
      <c r="E24" t="s">
        <v>25</v>
      </c>
      <c r="F24">
        <v>3</v>
      </c>
      <c r="G24" t="s">
        <v>26</v>
      </c>
      <c r="H24" s="1"/>
      <c r="I24">
        <v>1</v>
      </c>
      <c r="J24" t="s">
        <v>42</v>
      </c>
      <c r="K24" t="s">
        <v>11</v>
      </c>
      <c r="L24" s="3">
        <v>0.25</v>
      </c>
      <c r="M24" t="s">
        <v>28</v>
      </c>
      <c r="N24" t="s">
        <v>13</v>
      </c>
      <c r="O24">
        <v>0.3</v>
      </c>
      <c r="P24" t="s">
        <v>29</v>
      </c>
      <c r="Q24" t="s">
        <v>68</v>
      </c>
      <c r="R24" t="s">
        <v>31</v>
      </c>
      <c r="S24" t="s">
        <v>64</v>
      </c>
      <c r="T24">
        <v>5</v>
      </c>
      <c r="U24">
        <v>2</v>
      </c>
      <c r="V24">
        <f t="shared" si="0"/>
        <v>50</v>
      </c>
      <c r="W24">
        <v>83</v>
      </c>
      <c r="X24">
        <v>1</v>
      </c>
      <c r="Y24" t="s">
        <v>33</v>
      </c>
      <c r="Z24">
        <v>45188</v>
      </c>
    </row>
    <row r="25" spans="1:26" x14ac:dyDescent="0.35">
      <c r="A25" t="s">
        <v>57</v>
      </c>
      <c r="B25" s="1">
        <v>37107</v>
      </c>
      <c r="C25" s="1">
        <v>43841</v>
      </c>
      <c r="D25">
        <v>2</v>
      </c>
      <c r="E25" t="s">
        <v>25</v>
      </c>
      <c r="F25">
        <v>2</v>
      </c>
      <c r="G25" t="s">
        <v>41</v>
      </c>
      <c r="H25" s="1"/>
      <c r="I25">
        <v>4</v>
      </c>
      <c r="J25" t="s">
        <v>36</v>
      </c>
      <c r="K25" t="s">
        <v>11</v>
      </c>
      <c r="L25" s="3">
        <v>0</v>
      </c>
      <c r="M25" t="s">
        <v>28</v>
      </c>
      <c r="N25" t="s">
        <v>13</v>
      </c>
      <c r="O25">
        <v>0</v>
      </c>
      <c r="P25" t="s">
        <v>29</v>
      </c>
      <c r="Q25" t="s">
        <v>65</v>
      </c>
      <c r="R25" t="s">
        <v>44</v>
      </c>
      <c r="V25">
        <f t="shared" si="0"/>
        <v>0</v>
      </c>
      <c r="W25">
        <v>0</v>
      </c>
      <c r="X25">
        <v>1</v>
      </c>
      <c r="Y25" t="s">
        <v>33</v>
      </c>
      <c r="Z25">
        <v>45191</v>
      </c>
    </row>
    <row r="26" spans="1:26" x14ac:dyDescent="0.35">
      <c r="A26" t="s">
        <v>46</v>
      </c>
      <c r="B26" s="1">
        <v>36545</v>
      </c>
      <c r="C26" s="1">
        <v>43842</v>
      </c>
      <c r="D26">
        <v>2</v>
      </c>
      <c r="E26" t="s">
        <v>25</v>
      </c>
      <c r="F26">
        <v>1</v>
      </c>
      <c r="G26" t="s">
        <v>69</v>
      </c>
      <c r="H26" s="1">
        <v>39331</v>
      </c>
      <c r="I26">
        <v>2</v>
      </c>
      <c r="J26" t="s">
        <v>48</v>
      </c>
      <c r="K26" t="s">
        <v>11</v>
      </c>
      <c r="L26" s="3">
        <v>0.11</v>
      </c>
      <c r="M26" t="s">
        <v>28</v>
      </c>
      <c r="N26" t="s">
        <v>13</v>
      </c>
      <c r="O26">
        <v>0.52</v>
      </c>
      <c r="P26" t="s">
        <v>29</v>
      </c>
      <c r="Q26" t="s">
        <v>70</v>
      </c>
      <c r="R26" t="s">
        <v>71</v>
      </c>
      <c r="S26" t="s">
        <v>72</v>
      </c>
      <c r="T26">
        <v>3</v>
      </c>
      <c r="U26">
        <v>1</v>
      </c>
      <c r="V26">
        <f t="shared" si="0"/>
        <v>30</v>
      </c>
      <c r="W26">
        <v>9</v>
      </c>
      <c r="X26">
        <v>2</v>
      </c>
      <c r="Y26" t="s">
        <v>59</v>
      </c>
      <c r="Z26">
        <v>45163</v>
      </c>
    </row>
    <row r="27" spans="1:26" x14ac:dyDescent="0.35">
      <c r="A27" t="s">
        <v>46</v>
      </c>
      <c r="B27" s="1">
        <v>36244</v>
      </c>
      <c r="C27" s="1">
        <v>43843</v>
      </c>
      <c r="D27">
        <v>2</v>
      </c>
      <c r="E27" t="s">
        <v>25</v>
      </c>
      <c r="F27">
        <v>3</v>
      </c>
      <c r="G27" t="s">
        <v>26</v>
      </c>
      <c r="H27" s="1">
        <v>39361</v>
      </c>
      <c r="I27">
        <v>2</v>
      </c>
      <c r="J27" t="s">
        <v>48</v>
      </c>
      <c r="K27" t="s">
        <v>11</v>
      </c>
      <c r="L27" s="3">
        <v>0.35</v>
      </c>
      <c r="M27" t="s">
        <v>28</v>
      </c>
      <c r="N27" t="s">
        <v>13</v>
      </c>
      <c r="O27">
        <v>0.36</v>
      </c>
      <c r="P27" t="s">
        <v>29</v>
      </c>
      <c r="Q27" t="s">
        <v>73</v>
      </c>
      <c r="R27" t="s">
        <v>31</v>
      </c>
      <c r="S27" t="s">
        <v>64</v>
      </c>
      <c r="T27">
        <v>6</v>
      </c>
      <c r="U27">
        <v>2</v>
      </c>
      <c r="V27">
        <f t="shared" si="0"/>
        <v>60</v>
      </c>
      <c r="W27">
        <v>82</v>
      </c>
      <c r="X27">
        <v>2</v>
      </c>
      <c r="Y27" t="s">
        <v>59</v>
      </c>
      <c r="Z27">
        <v>45195</v>
      </c>
    </row>
    <row r="28" spans="1:26" x14ac:dyDescent="0.35">
      <c r="A28" t="s">
        <v>74</v>
      </c>
      <c r="B28" s="1">
        <v>36398</v>
      </c>
      <c r="C28" s="1">
        <v>43844</v>
      </c>
      <c r="D28">
        <v>2</v>
      </c>
      <c r="E28" t="s">
        <v>25</v>
      </c>
      <c r="F28">
        <v>1</v>
      </c>
      <c r="G28" t="s">
        <v>69</v>
      </c>
      <c r="H28" s="1"/>
      <c r="I28">
        <v>2</v>
      </c>
      <c r="J28" t="s">
        <v>48</v>
      </c>
      <c r="K28" t="s">
        <v>11</v>
      </c>
      <c r="L28" s="3">
        <v>0.19</v>
      </c>
      <c r="M28" t="s">
        <v>28</v>
      </c>
      <c r="N28" t="s">
        <v>13</v>
      </c>
      <c r="O28">
        <v>0.33</v>
      </c>
      <c r="P28" t="s">
        <v>29</v>
      </c>
      <c r="Q28" t="s">
        <v>75</v>
      </c>
      <c r="R28" t="s">
        <v>71</v>
      </c>
      <c r="S28" t="s">
        <v>72</v>
      </c>
      <c r="T28">
        <v>3</v>
      </c>
      <c r="U28">
        <v>1</v>
      </c>
      <c r="V28">
        <f t="shared" si="0"/>
        <v>30</v>
      </c>
      <c r="W28">
        <v>7</v>
      </c>
      <c r="X28">
        <v>2</v>
      </c>
      <c r="Y28" t="s">
        <v>59</v>
      </c>
      <c r="Z28">
        <v>45144</v>
      </c>
    </row>
    <row r="29" spans="1:26" x14ac:dyDescent="0.35">
      <c r="A29" t="s">
        <v>76</v>
      </c>
      <c r="B29" s="1">
        <v>36708</v>
      </c>
      <c r="C29" s="1">
        <v>43845</v>
      </c>
      <c r="D29">
        <v>1</v>
      </c>
      <c r="E29" t="s">
        <v>77</v>
      </c>
      <c r="F29">
        <v>1</v>
      </c>
      <c r="G29" t="s">
        <v>69</v>
      </c>
      <c r="H29" s="1">
        <v>42486</v>
      </c>
      <c r="I29">
        <v>1</v>
      </c>
      <c r="J29" t="s">
        <v>42</v>
      </c>
      <c r="K29" t="s">
        <v>11</v>
      </c>
      <c r="L29" s="3">
        <v>0.25</v>
      </c>
      <c r="M29" t="s">
        <v>28</v>
      </c>
      <c r="N29" t="s">
        <v>13</v>
      </c>
      <c r="O29">
        <v>0.41</v>
      </c>
      <c r="P29" t="s">
        <v>29</v>
      </c>
      <c r="Q29" t="s">
        <v>78</v>
      </c>
      <c r="R29" t="s">
        <v>71</v>
      </c>
      <c r="S29" t="s">
        <v>64</v>
      </c>
      <c r="T29">
        <v>5</v>
      </c>
      <c r="U29">
        <v>2</v>
      </c>
      <c r="V29">
        <f t="shared" si="0"/>
        <v>50</v>
      </c>
      <c r="W29">
        <v>10</v>
      </c>
      <c r="X29">
        <v>1</v>
      </c>
      <c r="Y29" t="s">
        <v>33</v>
      </c>
      <c r="Z29">
        <v>45159</v>
      </c>
    </row>
    <row r="30" spans="1:26" x14ac:dyDescent="0.35">
      <c r="A30" t="s">
        <v>79</v>
      </c>
      <c r="B30" s="1">
        <v>36862</v>
      </c>
      <c r="C30" s="1">
        <v>43846</v>
      </c>
      <c r="D30">
        <v>1</v>
      </c>
      <c r="E30" t="s">
        <v>77</v>
      </c>
      <c r="F30">
        <v>3</v>
      </c>
      <c r="G30" t="s">
        <v>26</v>
      </c>
      <c r="H30" s="1">
        <v>40243</v>
      </c>
      <c r="I30">
        <v>3</v>
      </c>
      <c r="J30" t="s">
        <v>27</v>
      </c>
      <c r="K30" t="s">
        <v>11</v>
      </c>
      <c r="L30" s="3">
        <v>0.27</v>
      </c>
      <c r="M30" t="s">
        <v>28</v>
      </c>
      <c r="N30" t="s">
        <v>13</v>
      </c>
      <c r="O30">
        <v>0.39</v>
      </c>
      <c r="P30" t="s">
        <v>29</v>
      </c>
      <c r="Q30" t="s">
        <v>80</v>
      </c>
      <c r="R30" t="s">
        <v>31</v>
      </c>
      <c r="S30" t="s">
        <v>32</v>
      </c>
      <c r="T30">
        <v>6</v>
      </c>
      <c r="U30">
        <v>2</v>
      </c>
      <c r="V30">
        <f t="shared" si="0"/>
        <v>60</v>
      </c>
      <c r="W30">
        <v>94</v>
      </c>
      <c r="X30">
        <v>2</v>
      </c>
      <c r="Y30" t="s">
        <v>59</v>
      </c>
      <c r="Z30">
        <v>45130</v>
      </c>
    </row>
    <row r="31" spans="1:26" x14ac:dyDescent="0.35">
      <c r="A31" t="s">
        <v>81</v>
      </c>
      <c r="B31" s="1">
        <v>36505</v>
      </c>
      <c r="C31" s="1">
        <v>43847</v>
      </c>
      <c r="D31">
        <v>1</v>
      </c>
      <c r="E31" t="s">
        <v>77</v>
      </c>
      <c r="F31">
        <v>1</v>
      </c>
      <c r="G31" t="s">
        <v>69</v>
      </c>
      <c r="H31" s="1"/>
      <c r="I31">
        <v>2</v>
      </c>
      <c r="J31" t="s">
        <v>48</v>
      </c>
      <c r="K31" t="s">
        <v>11</v>
      </c>
      <c r="L31" s="3">
        <v>0.09</v>
      </c>
      <c r="M31" t="s">
        <v>28</v>
      </c>
      <c r="N31" t="s">
        <v>13</v>
      </c>
      <c r="O31">
        <v>0.43</v>
      </c>
      <c r="P31" t="s">
        <v>29</v>
      </c>
      <c r="Q31" t="s">
        <v>82</v>
      </c>
      <c r="R31" t="s">
        <v>71</v>
      </c>
      <c r="S31" t="s">
        <v>39</v>
      </c>
      <c r="T31">
        <v>7</v>
      </c>
      <c r="U31">
        <v>3</v>
      </c>
      <c r="V31">
        <f t="shared" si="0"/>
        <v>70</v>
      </c>
      <c r="W31">
        <v>6</v>
      </c>
      <c r="X31">
        <v>3</v>
      </c>
      <c r="Y31" t="s">
        <v>45</v>
      </c>
      <c r="Z31">
        <v>45154</v>
      </c>
    </row>
    <row r="32" spans="1:26" x14ac:dyDescent="0.35">
      <c r="A32" t="s">
        <v>83</v>
      </c>
      <c r="B32" s="1">
        <v>36562</v>
      </c>
      <c r="C32" s="1">
        <v>43848</v>
      </c>
      <c r="D32">
        <v>1</v>
      </c>
      <c r="E32" t="s">
        <v>77</v>
      </c>
      <c r="F32">
        <v>2</v>
      </c>
      <c r="G32" t="s">
        <v>41</v>
      </c>
      <c r="H32" s="1">
        <v>41984</v>
      </c>
      <c r="I32">
        <v>4</v>
      </c>
      <c r="J32" t="s">
        <v>36</v>
      </c>
      <c r="K32" t="s">
        <v>11</v>
      </c>
      <c r="L32" s="3">
        <v>0</v>
      </c>
      <c r="M32" t="s">
        <v>28</v>
      </c>
      <c r="N32" t="s">
        <v>13</v>
      </c>
      <c r="O32">
        <v>0</v>
      </c>
      <c r="P32" t="s">
        <v>29</v>
      </c>
      <c r="Q32" t="s">
        <v>84</v>
      </c>
      <c r="R32" t="s">
        <v>44</v>
      </c>
      <c r="V32">
        <f t="shared" si="0"/>
        <v>0</v>
      </c>
      <c r="W32">
        <v>0</v>
      </c>
      <c r="X32">
        <v>2</v>
      </c>
      <c r="Y32" t="s">
        <v>59</v>
      </c>
      <c r="Z32">
        <v>45169</v>
      </c>
    </row>
    <row r="33" spans="1:26" x14ac:dyDescent="0.35">
      <c r="A33" t="s">
        <v>85</v>
      </c>
      <c r="B33" s="1">
        <v>36436</v>
      </c>
      <c r="C33" s="1">
        <v>43849</v>
      </c>
      <c r="D33">
        <v>1</v>
      </c>
      <c r="E33" t="s">
        <v>77</v>
      </c>
      <c r="F33">
        <v>1</v>
      </c>
      <c r="G33" t="s">
        <v>69</v>
      </c>
      <c r="H33" s="1">
        <v>39312</v>
      </c>
      <c r="I33">
        <v>5</v>
      </c>
      <c r="J33" t="s">
        <v>60</v>
      </c>
      <c r="K33" t="s">
        <v>11</v>
      </c>
      <c r="L33" s="3">
        <v>0.11</v>
      </c>
      <c r="M33" t="s">
        <v>28</v>
      </c>
      <c r="N33" t="s">
        <v>13</v>
      </c>
      <c r="O33">
        <v>0.38</v>
      </c>
      <c r="P33" t="s">
        <v>29</v>
      </c>
      <c r="Q33" t="s">
        <v>86</v>
      </c>
      <c r="R33" t="s">
        <v>71</v>
      </c>
      <c r="S33" t="s">
        <v>87</v>
      </c>
      <c r="T33">
        <v>3</v>
      </c>
      <c r="U33">
        <v>1</v>
      </c>
      <c r="V33">
        <f t="shared" si="0"/>
        <v>30</v>
      </c>
      <c r="W33">
        <v>5</v>
      </c>
      <c r="X33">
        <v>3</v>
      </c>
      <c r="Y33" t="s">
        <v>45</v>
      </c>
      <c r="Z33">
        <v>45188</v>
      </c>
    </row>
    <row r="34" spans="1:26" x14ac:dyDescent="0.35">
      <c r="A34" t="s">
        <v>88</v>
      </c>
      <c r="B34" s="1">
        <v>36308</v>
      </c>
      <c r="C34" s="1">
        <v>43850</v>
      </c>
      <c r="D34">
        <v>1</v>
      </c>
      <c r="E34" t="s">
        <v>77</v>
      </c>
      <c r="F34">
        <v>2</v>
      </c>
      <c r="G34" t="s">
        <v>41</v>
      </c>
      <c r="H34" s="1">
        <v>40245</v>
      </c>
      <c r="I34">
        <v>1</v>
      </c>
      <c r="J34" t="s">
        <v>42</v>
      </c>
      <c r="K34" t="s">
        <v>11</v>
      </c>
      <c r="L34" s="3">
        <v>0</v>
      </c>
      <c r="M34" t="s">
        <v>28</v>
      </c>
      <c r="N34" t="s">
        <v>13</v>
      </c>
      <c r="O34">
        <v>0</v>
      </c>
      <c r="P34" t="s">
        <v>29</v>
      </c>
      <c r="Q34" t="s">
        <v>89</v>
      </c>
      <c r="R34" t="s">
        <v>44</v>
      </c>
      <c r="V34">
        <f t="shared" si="0"/>
        <v>0</v>
      </c>
      <c r="W34">
        <v>0</v>
      </c>
      <c r="X34">
        <v>3</v>
      </c>
      <c r="Y34" t="s">
        <v>45</v>
      </c>
      <c r="Z34">
        <v>45146</v>
      </c>
    </row>
    <row r="35" spans="1:26" x14ac:dyDescent="0.35">
      <c r="A35" t="s">
        <v>90</v>
      </c>
      <c r="B35" s="1">
        <v>37101</v>
      </c>
      <c r="C35" s="1">
        <v>43851</v>
      </c>
      <c r="D35">
        <v>1</v>
      </c>
      <c r="E35" t="s">
        <v>77</v>
      </c>
      <c r="F35">
        <v>4</v>
      </c>
      <c r="G35" t="s">
        <v>35</v>
      </c>
      <c r="H35" s="1"/>
      <c r="I35">
        <v>5</v>
      </c>
      <c r="J35" t="s">
        <v>60</v>
      </c>
      <c r="K35" t="s">
        <v>11</v>
      </c>
      <c r="L35" s="3">
        <v>0.45</v>
      </c>
      <c r="M35" t="s">
        <v>28</v>
      </c>
      <c r="N35" t="s">
        <v>13</v>
      </c>
      <c r="O35">
        <v>0.43</v>
      </c>
      <c r="P35" t="s">
        <v>29</v>
      </c>
      <c r="Q35" t="s">
        <v>91</v>
      </c>
      <c r="R35" t="s">
        <v>38</v>
      </c>
      <c r="S35" t="s">
        <v>92</v>
      </c>
      <c r="T35">
        <v>7</v>
      </c>
      <c r="U35">
        <v>3</v>
      </c>
      <c r="V35">
        <f t="shared" si="0"/>
        <v>70</v>
      </c>
      <c r="W35">
        <v>553</v>
      </c>
      <c r="X35">
        <v>3</v>
      </c>
      <c r="Y35" t="s">
        <v>45</v>
      </c>
      <c r="Z35">
        <v>45146</v>
      </c>
    </row>
    <row r="36" spans="1:26" x14ac:dyDescent="0.35">
      <c r="A36" t="s">
        <v>93</v>
      </c>
      <c r="B36" s="1">
        <v>36284</v>
      </c>
      <c r="C36" s="1">
        <v>43852</v>
      </c>
      <c r="D36">
        <v>1</v>
      </c>
      <c r="E36" t="s">
        <v>77</v>
      </c>
      <c r="F36">
        <v>4</v>
      </c>
      <c r="G36" t="s">
        <v>35</v>
      </c>
      <c r="H36" s="1">
        <v>41389</v>
      </c>
      <c r="I36">
        <v>1</v>
      </c>
      <c r="J36" t="s">
        <v>42</v>
      </c>
      <c r="K36" t="s">
        <v>11</v>
      </c>
      <c r="L36" s="3">
        <v>0.54</v>
      </c>
      <c r="M36" t="s">
        <v>28</v>
      </c>
      <c r="N36" t="s">
        <v>13</v>
      </c>
      <c r="O36">
        <v>0.55000000000000004</v>
      </c>
      <c r="P36" t="s">
        <v>29</v>
      </c>
      <c r="Q36" t="s">
        <v>94</v>
      </c>
      <c r="R36" t="s">
        <v>38</v>
      </c>
      <c r="S36" t="s">
        <v>95</v>
      </c>
      <c r="T36">
        <v>7</v>
      </c>
      <c r="U36">
        <v>3</v>
      </c>
      <c r="V36">
        <f t="shared" si="0"/>
        <v>70</v>
      </c>
      <c r="W36">
        <v>330</v>
      </c>
      <c r="X36">
        <v>3</v>
      </c>
      <c r="Y36" t="s">
        <v>45</v>
      </c>
      <c r="Z36">
        <v>45202</v>
      </c>
    </row>
    <row r="37" spans="1:26" x14ac:dyDescent="0.35">
      <c r="A37" t="s">
        <v>96</v>
      </c>
      <c r="B37" s="1">
        <v>36940</v>
      </c>
      <c r="C37" s="1">
        <v>43853</v>
      </c>
      <c r="D37">
        <v>1</v>
      </c>
      <c r="E37" t="s">
        <v>77</v>
      </c>
      <c r="F37">
        <v>3</v>
      </c>
      <c r="G37" t="s">
        <v>26</v>
      </c>
      <c r="H37" s="1"/>
      <c r="I37">
        <v>4</v>
      </c>
      <c r="J37" t="s">
        <v>36</v>
      </c>
      <c r="K37" t="s">
        <v>11</v>
      </c>
      <c r="L37" s="3">
        <v>0.28999999999999998</v>
      </c>
      <c r="M37" t="s">
        <v>28</v>
      </c>
      <c r="N37" t="s">
        <v>13</v>
      </c>
      <c r="O37">
        <v>0.61</v>
      </c>
      <c r="P37" t="s">
        <v>29</v>
      </c>
      <c r="Q37" t="s">
        <v>97</v>
      </c>
      <c r="R37" t="s">
        <v>31</v>
      </c>
      <c r="S37" t="s">
        <v>32</v>
      </c>
      <c r="T37">
        <v>6</v>
      </c>
      <c r="U37">
        <v>2</v>
      </c>
      <c r="V37">
        <f t="shared" si="0"/>
        <v>60</v>
      </c>
      <c r="W37">
        <v>93</v>
      </c>
      <c r="X37">
        <v>1</v>
      </c>
      <c r="Y37" t="s">
        <v>33</v>
      </c>
      <c r="Z37">
        <v>45140</v>
      </c>
    </row>
    <row r="38" spans="1:26" x14ac:dyDescent="0.35">
      <c r="A38" t="s">
        <v>98</v>
      </c>
      <c r="B38" s="1">
        <v>36886</v>
      </c>
      <c r="C38" s="1">
        <v>43854</v>
      </c>
      <c r="D38">
        <v>1</v>
      </c>
      <c r="E38" t="s">
        <v>77</v>
      </c>
      <c r="F38">
        <v>4</v>
      </c>
      <c r="G38" t="s">
        <v>35</v>
      </c>
      <c r="H38" s="1">
        <v>41602</v>
      </c>
      <c r="I38">
        <v>3</v>
      </c>
      <c r="J38" t="s">
        <v>27</v>
      </c>
      <c r="K38" t="s">
        <v>11</v>
      </c>
      <c r="L38" s="3">
        <v>0.43</v>
      </c>
      <c r="M38" t="s">
        <v>28</v>
      </c>
      <c r="N38" t="s">
        <v>13</v>
      </c>
      <c r="O38">
        <v>0.46</v>
      </c>
      <c r="P38" t="s">
        <v>29</v>
      </c>
      <c r="Q38" t="s">
        <v>99</v>
      </c>
      <c r="R38" t="s">
        <v>38</v>
      </c>
      <c r="S38" t="s">
        <v>64</v>
      </c>
      <c r="T38">
        <v>7</v>
      </c>
      <c r="U38">
        <v>3</v>
      </c>
      <c r="V38">
        <f t="shared" si="0"/>
        <v>70</v>
      </c>
      <c r="W38">
        <v>317</v>
      </c>
      <c r="X38">
        <v>3</v>
      </c>
      <c r="Y38" t="s">
        <v>45</v>
      </c>
      <c r="Z38">
        <v>45171</v>
      </c>
    </row>
    <row r="39" spans="1:26" x14ac:dyDescent="0.35">
      <c r="A39" t="s">
        <v>74</v>
      </c>
      <c r="B39" s="1">
        <v>36132</v>
      </c>
      <c r="C39" s="1">
        <v>43855</v>
      </c>
      <c r="D39">
        <v>1</v>
      </c>
      <c r="E39" t="s">
        <v>77</v>
      </c>
      <c r="F39">
        <v>4</v>
      </c>
      <c r="G39" t="s">
        <v>35</v>
      </c>
      <c r="H39" s="1">
        <v>39251</v>
      </c>
      <c r="I39">
        <v>1</v>
      </c>
      <c r="J39" t="s">
        <v>42</v>
      </c>
      <c r="K39" t="s">
        <v>11</v>
      </c>
      <c r="L39" s="3">
        <v>0.42</v>
      </c>
      <c r="M39" t="s">
        <v>28</v>
      </c>
      <c r="N39" t="s">
        <v>13</v>
      </c>
      <c r="O39">
        <v>0.47</v>
      </c>
      <c r="P39" t="s">
        <v>29</v>
      </c>
      <c r="Q39" t="s">
        <v>100</v>
      </c>
      <c r="R39" t="s">
        <v>38</v>
      </c>
      <c r="S39" t="s">
        <v>64</v>
      </c>
      <c r="T39">
        <v>7</v>
      </c>
      <c r="U39">
        <v>3</v>
      </c>
      <c r="V39">
        <f t="shared" si="0"/>
        <v>70</v>
      </c>
      <c r="W39">
        <v>278</v>
      </c>
      <c r="X39">
        <v>3</v>
      </c>
      <c r="Y39" t="s">
        <v>45</v>
      </c>
      <c r="Z39">
        <v>45171</v>
      </c>
    </row>
    <row r="40" spans="1:26" x14ac:dyDescent="0.35">
      <c r="A40" t="s">
        <v>76</v>
      </c>
      <c r="B40" s="1">
        <v>36724</v>
      </c>
      <c r="C40" s="1">
        <v>43856</v>
      </c>
      <c r="D40">
        <v>1</v>
      </c>
      <c r="E40" t="s">
        <v>77</v>
      </c>
      <c r="F40">
        <v>3</v>
      </c>
      <c r="G40" t="s">
        <v>26</v>
      </c>
      <c r="H40" s="1"/>
      <c r="I40">
        <v>2</v>
      </c>
      <c r="J40" t="s">
        <v>48</v>
      </c>
      <c r="K40" t="s">
        <v>11</v>
      </c>
      <c r="L40" s="3">
        <v>0.35</v>
      </c>
      <c r="M40" t="s">
        <v>28</v>
      </c>
      <c r="N40" t="s">
        <v>13</v>
      </c>
      <c r="O40">
        <v>0.52</v>
      </c>
      <c r="P40" t="s">
        <v>29</v>
      </c>
      <c r="Q40" t="s">
        <v>101</v>
      </c>
      <c r="R40" t="s">
        <v>31</v>
      </c>
      <c r="S40" t="s">
        <v>64</v>
      </c>
      <c r="T40">
        <v>6</v>
      </c>
      <c r="U40">
        <v>2</v>
      </c>
      <c r="V40">
        <f t="shared" si="0"/>
        <v>60</v>
      </c>
      <c r="W40">
        <v>43</v>
      </c>
      <c r="X40">
        <v>2</v>
      </c>
      <c r="Y40" t="s">
        <v>59</v>
      </c>
      <c r="Z40">
        <v>45150</v>
      </c>
    </row>
    <row r="41" spans="1:26" x14ac:dyDescent="0.35">
      <c r="A41" t="s">
        <v>79</v>
      </c>
      <c r="B41" s="1">
        <v>37042</v>
      </c>
      <c r="C41" s="1">
        <v>43857</v>
      </c>
      <c r="D41">
        <v>1</v>
      </c>
      <c r="E41" t="s">
        <v>77</v>
      </c>
      <c r="F41">
        <v>4</v>
      </c>
      <c r="G41" t="s">
        <v>35</v>
      </c>
      <c r="H41" s="1"/>
      <c r="I41">
        <v>1</v>
      </c>
      <c r="J41" t="s">
        <v>42</v>
      </c>
      <c r="K41" t="s">
        <v>11</v>
      </c>
      <c r="L41" s="3">
        <v>0.47</v>
      </c>
      <c r="M41" t="s">
        <v>28</v>
      </c>
      <c r="N41" t="s">
        <v>13</v>
      </c>
      <c r="O41">
        <v>0.41</v>
      </c>
      <c r="P41" t="s">
        <v>29</v>
      </c>
      <c r="Q41" t="s">
        <v>102</v>
      </c>
      <c r="R41" t="s">
        <v>38</v>
      </c>
      <c r="S41" t="s">
        <v>64</v>
      </c>
      <c r="T41">
        <v>7</v>
      </c>
      <c r="U41">
        <v>3</v>
      </c>
      <c r="V41">
        <f t="shared" si="0"/>
        <v>70</v>
      </c>
      <c r="W41">
        <v>166</v>
      </c>
      <c r="X41">
        <v>1</v>
      </c>
      <c r="Y41" t="s">
        <v>33</v>
      </c>
      <c r="Z41">
        <v>45155</v>
      </c>
    </row>
    <row r="42" spans="1:26" x14ac:dyDescent="0.35">
      <c r="A42" t="s">
        <v>81</v>
      </c>
      <c r="B42" s="1">
        <v>36808</v>
      </c>
      <c r="C42" s="1">
        <v>43858</v>
      </c>
      <c r="D42">
        <v>1</v>
      </c>
      <c r="E42" t="s">
        <v>77</v>
      </c>
      <c r="F42">
        <v>5</v>
      </c>
      <c r="G42" t="s">
        <v>44</v>
      </c>
      <c r="H42" s="1">
        <v>39889</v>
      </c>
      <c r="I42">
        <v>1</v>
      </c>
      <c r="J42" t="s">
        <v>42</v>
      </c>
      <c r="K42" t="s">
        <v>11</v>
      </c>
      <c r="L42" s="3">
        <v>0</v>
      </c>
      <c r="M42" t="s">
        <v>28</v>
      </c>
      <c r="N42" t="s">
        <v>13</v>
      </c>
      <c r="O42">
        <v>0</v>
      </c>
      <c r="P42" t="s">
        <v>29</v>
      </c>
      <c r="Q42" t="s">
        <v>89</v>
      </c>
      <c r="R42" t="s">
        <v>44</v>
      </c>
      <c r="V42">
        <f t="shared" si="0"/>
        <v>0</v>
      </c>
      <c r="W42">
        <v>244</v>
      </c>
      <c r="X42">
        <v>2</v>
      </c>
      <c r="Y42" t="s">
        <v>59</v>
      </c>
      <c r="Z42">
        <v>45136</v>
      </c>
    </row>
    <row r="43" spans="1:26" x14ac:dyDescent="0.35">
      <c r="A43" t="s">
        <v>83</v>
      </c>
      <c r="B43" s="1">
        <v>36526</v>
      </c>
      <c r="C43" s="1">
        <v>43859</v>
      </c>
      <c r="D43">
        <v>1</v>
      </c>
      <c r="E43" t="s">
        <v>77</v>
      </c>
      <c r="F43">
        <v>5</v>
      </c>
      <c r="G43" t="s">
        <v>44</v>
      </c>
      <c r="H43" s="1"/>
      <c r="I43">
        <v>3</v>
      </c>
      <c r="J43" t="s">
        <v>27</v>
      </c>
      <c r="K43" t="s">
        <v>11</v>
      </c>
      <c r="L43" s="3">
        <v>0</v>
      </c>
      <c r="M43" t="s">
        <v>28</v>
      </c>
      <c r="N43" t="s">
        <v>13</v>
      </c>
      <c r="O43">
        <v>0</v>
      </c>
      <c r="P43" t="s">
        <v>29</v>
      </c>
      <c r="Q43" t="s">
        <v>103</v>
      </c>
      <c r="R43" t="s">
        <v>44</v>
      </c>
      <c r="V43">
        <f t="shared" si="0"/>
        <v>0</v>
      </c>
      <c r="W43">
        <v>438</v>
      </c>
      <c r="X43">
        <v>2</v>
      </c>
      <c r="Y43" t="s">
        <v>59</v>
      </c>
      <c r="Z43">
        <v>45148</v>
      </c>
    </row>
    <row r="44" spans="1:26" x14ac:dyDescent="0.35">
      <c r="A44" t="s">
        <v>104</v>
      </c>
      <c r="B44" s="1">
        <v>36914</v>
      </c>
      <c r="C44" s="1">
        <v>43860</v>
      </c>
      <c r="D44">
        <v>1</v>
      </c>
      <c r="E44" t="s">
        <v>77</v>
      </c>
      <c r="F44">
        <v>5</v>
      </c>
      <c r="G44" t="s">
        <v>44</v>
      </c>
      <c r="H44" s="1">
        <v>41340</v>
      </c>
      <c r="I44">
        <v>1</v>
      </c>
      <c r="J44" t="s">
        <v>42</v>
      </c>
      <c r="K44" t="s">
        <v>11</v>
      </c>
      <c r="L44" s="3">
        <v>0</v>
      </c>
      <c r="M44" t="s">
        <v>28</v>
      </c>
      <c r="N44" t="s">
        <v>13</v>
      </c>
      <c r="O44">
        <v>0</v>
      </c>
      <c r="P44" t="s">
        <v>29</v>
      </c>
      <c r="Q44" t="s">
        <v>89</v>
      </c>
      <c r="R44" t="s">
        <v>44</v>
      </c>
      <c r="V44">
        <f t="shared" si="0"/>
        <v>0</v>
      </c>
      <c r="W44">
        <v>450</v>
      </c>
      <c r="X44">
        <v>2</v>
      </c>
      <c r="Y44" t="s">
        <v>59</v>
      </c>
      <c r="Z44">
        <v>45164</v>
      </c>
    </row>
    <row r="45" spans="1:26" x14ac:dyDescent="0.35">
      <c r="A45" t="s">
        <v>105</v>
      </c>
      <c r="B45" s="1">
        <v>36427</v>
      </c>
      <c r="C45" s="1">
        <v>43861</v>
      </c>
      <c r="D45">
        <v>7</v>
      </c>
      <c r="E45" t="s">
        <v>106</v>
      </c>
      <c r="F45">
        <v>2</v>
      </c>
      <c r="G45" t="s">
        <v>41</v>
      </c>
      <c r="H45" s="1"/>
      <c r="I45">
        <v>2</v>
      </c>
      <c r="J45" t="s">
        <v>48</v>
      </c>
      <c r="K45" t="s">
        <v>11</v>
      </c>
      <c r="L45" s="3">
        <v>0</v>
      </c>
      <c r="M45" t="s">
        <v>28</v>
      </c>
      <c r="N45" t="s">
        <v>13</v>
      </c>
      <c r="O45">
        <v>0</v>
      </c>
      <c r="P45" t="s">
        <v>29</v>
      </c>
      <c r="Q45" t="s">
        <v>107</v>
      </c>
      <c r="R45" t="s">
        <v>44</v>
      </c>
      <c r="V45">
        <f t="shared" si="0"/>
        <v>0</v>
      </c>
      <c r="W45">
        <v>0</v>
      </c>
      <c r="X45">
        <v>1</v>
      </c>
      <c r="Y45" t="s">
        <v>33</v>
      </c>
      <c r="Z45">
        <v>45208</v>
      </c>
    </row>
    <row r="46" spans="1:26" x14ac:dyDescent="0.35">
      <c r="A46" t="s">
        <v>108</v>
      </c>
      <c r="B46" s="1">
        <v>36733</v>
      </c>
      <c r="C46" s="1">
        <v>43862</v>
      </c>
      <c r="D46">
        <v>7</v>
      </c>
      <c r="E46" t="s">
        <v>106</v>
      </c>
      <c r="F46">
        <v>3</v>
      </c>
      <c r="G46" t="s">
        <v>26</v>
      </c>
      <c r="H46" s="1"/>
      <c r="I46">
        <v>4</v>
      </c>
      <c r="J46" t="s">
        <v>36</v>
      </c>
      <c r="K46" t="s">
        <v>11</v>
      </c>
      <c r="L46" s="3">
        <v>0.27</v>
      </c>
      <c r="M46" t="s">
        <v>28</v>
      </c>
      <c r="N46" t="s">
        <v>13</v>
      </c>
      <c r="O46">
        <v>0.46</v>
      </c>
      <c r="P46" t="s">
        <v>29</v>
      </c>
      <c r="Q46" t="s">
        <v>109</v>
      </c>
      <c r="R46" t="s">
        <v>31</v>
      </c>
      <c r="S46" t="s">
        <v>110</v>
      </c>
      <c r="T46">
        <v>6</v>
      </c>
      <c r="U46">
        <v>2</v>
      </c>
      <c r="V46">
        <f t="shared" si="0"/>
        <v>60</v>
      </c>
      <c r="W46">
        <v>77</v>
      </c>
      <c r="X46">
        <v>3</v>
      </c>
      <c r="Y46" t="s">
        <v>45</v>
      </c>
      <c r="Z46">
        <v>45203</v>
      </c>
    </row>
    <row r="47" spans="1:26" x14ac:dyDescent="0.35">
      <c r="A47" t="s">
        <v>111</v>
      </c>
      <c r="B47" s="1">
        <v>36246</v>
      </c>
      <c r="C47" s="1">
        <v>43863</v>
      </c>
      <c r="D47">
        <v>7</v>
      </c>
      <c r="E47" t="s">
        <v>106</v>
      </c>
      <c r="F47">
        <v>1</v>
      </c>
      <c r="G47" t="s">
        <v>69</v>
      </c>
      <c r="H47" s="1"/>
      <c r="I47">
        <v>5</v>
      </c>
      <c r="J47" t="s">
        <v>60</v>
      </c>
      <c r="K47" t="s">
        <v>11</v>
      </c>
      <c r="L47" s="3">
        <v>0.15</v>
      </c>
      <c r="M47" t="s">
        <v>28</v>
      </c>
      <c r="N47" t="s">
        <v>13</v>
      </c>
      <c r="O47">
        <v>0.38</v>
      </c>
      <c r="P47" t="s">
        <v>29</v>
      </c>
      <c r="Q47" t="s">
        <v>112</v>
      </c>
      <c r="R47" t="s">
        <v>71</v>
      </c>
      <c r="S47" t="s">
        <v>87</v>
      </c>
      <c r="T47">
        <v>3</v>
      </c>
      <c r="U47">
        <v>1</v>
      </c>
      <c r="V47">
        <f t="shared" si="0"/>
        <v>30</v>
      </c>
      <c r="W47">
        <v>2</v>
      </c>
      <c r="X47">
        <v>2</v>
      </c>
      <c r="Y47" t="s">
        <v>59</v>
      </c>
      <c r="Z47">
        <v>45170</v>
      </c>
    </row>
    <row r="48" spans="1:26" x14ac:dyDescent="0.35">
      <c r="A48" t="s">
        <v>113</v>
      </c>
      <c r="B48" s="1">
        <v>36662</v>
      </c>
      <c r="C48" s="1">
        <v>43864</v>
      </c>
      <c r="D48">
        <v>7</v>
      </c>
      <c r="E48" t="s">
        <v>106</v>
      </c>
      <c r="F48">
        <v>5</v>
      </c>
      <c r="G48" t="s">
        <v>44</v>
      </c>
      <c r="H48" s="1">
        <v>40452</v>
      </c>
      <c r="I48">
        <v>2</v>
      </c>
      <c r="J48" t="s">
        <v>48</v>
      </c>
      <c r="K48" t="s">
        <v>11</v>
      </c>
      <c r="L48" s="3">
        <v>0</v>
      </c>
      <c r="M48" t="s">
        <v>28</v>
      </c>
      <c r="N48" t="s">
        <v>13</v>
      </c>
      <c r="O48">
        <v>0</v>
      </c>
      <c r="P48" t="s">
        <v>29</v>
      </c>
      <c r="Q48" t="s">
        <v>107</v>
      </c>
      <c r="R48" t="s">
        <v>44</v>
      </c>
      <c r="V48">
        <f t="shared" si="0"/>
        <v>0</v>
      </c>
      <c r="W48">
        <v>347</v>
      </c>
      <c r="X48">
        <v>3</v>
      </c>
      <c r="Y48" t="s">
        <v>45</v>
      </c>
      <c r="Z48">
        <v>45172</v>
      </c>
    </row>
    <row r="49" spans="1:26" x14ac:dyDescent="0.35">
      <c r="A49" t="s">
        <v>114</v>
      </c>
      <c r="B49" s="1">
        <v>36553</v>
      </c>
      <c r="C49" s="1">
        <v>43865</v>
      </c>
      <c r="D49">
        <v>7</v>
      </c>
      <c r="E49" t="s">
        <v>106</v>
      </c>
      <c r="F49">
        <v>3</v>
      </c>
      <c r="G49" t="s">
        <v>26</v>
      </c>
      <c r="H49" s="1"/>
      <c r="I49">
        <v>3</v>
      </c>
      <c r="J49" t="s">
        <v>27</v>
      </c>
      <c r="K49" t="s">
        <v>11</v>
      </c>
      <c r="L49" s="3">
        <v>0.3</v>
      </c>
      <c r="M49" t="s">
        <v>28</v>
      </c>
      <c r="N49" t="s">
        <v>13</v>
      </c>
      <c r="O49">
        <v>0.34</v>
      </c>
      <c r="P49" t="s">
        <v>29</v>
      </c>
      <c r="Q49" t="s">
        <v>115</v>
      </c>
      <c r="R49" t="s">
        <v>31</v>
      </c>
      <c r="S49" t="s">
        <v>110</v>
      </c>
      <c r="T49">
        <v>6</v>
      </c>
      <c r="U49">
        <v>2</v>
      </c>
      <c r="V49">
        <f t="shared" si="0"/>
        <v>60</v>
      </c>
      <c r="W49">
        <v>98</v>
      </c>
      <c r="X49">
        <v>3</v>
      </c>
      <c r="Y49" t="s">
        <v>45</v>
      </c>
      <c r="Z49">
        <v>45152</v>
      </c>
    </row>
    <row r="50" spans="1:26" x14ac:dyDescent="0.35">
      <c r="A50" t="s">
        <v>104</v>
      </c>
      <c r="B50" s="1">
        <v>36382</v>
      </c>
      <c r="C50" s="1">
        <v>43866</v>
      </c>
      <c r="D50">
        <v>7</v>
      </c>
      <c r="E50" t="s">
        <v>106</v>
      </c>
      <c r="F50">
        <v>1</v>
      </c>
      <c r="G50" t="s">
        <v>69</v>
      </c>
      <c r="H50" s="1">
        <v>40769</v>
      </c>
      <c r="I50">
        <v>1</v>
      </c>
      <c r="J50" t="s">
        <v>42</v>
      </c>
      <c r="K50" t="s">
        <v>11</v>
      </c>
      <c r="L50" s="3">
        <v>0.21</v>
      </c>
      <c r="M50" t="s">
        <v>28</v>
      </c>
      <c r="N50" t="s">
        <v>13</v>
      </c>
      <c r="O50">
        <v>0.46</v>
      </c>
      <c r="P50" t="s">
        <v>29</v>
      </c>
      <c r="Q50" t="s">
        <v>116</v>
      </c>
      <c r="R50" t="s">
        <v>71</v>
      </c>
      <c r="S50" t="s">
        <v>117</v>
      </c>
      <c r="T50">
        <v>3</v>
      </c>
      <c r="U50">
        <v>1</v>
      </c>
      <c r="V50">
        <f t="shared" si="0"/>
        <v>30</v>
      </c>
      <c r="W50">
        <v>6</v>
      </c>
      <c r="X50">
        <v>2</v>
      </c>
      <c r="Y50" t="s">
        <v>59</v>
      </c>
      <c r="Z50">
        <v>45147</v>
      </c>
    </row>
    <row r="51" spans="1:26" x14ac:dyDescent="0.35">
      <c r="A51" t="s">
        <v>105</v>
      </c>
      <c r="B51" s="1">
        <v>36836</v>
      </c>
      <c r="C51" s="1">
        <v>43867</v>
      </c>
      <c r="D51">
        <v>7</v>
      </c>
      <c r="E51" t="s">
        <v>106</v>
      </c>
      <c r="F51">
        <v>4</v>
      </c>
      <c r="G51" t="s">
        <v>35</v>
      </c>
      <c r="H51" s="1">
        <v>39875</v>
      </c>
      <c r="I51">
        <v>2</v>
      </c>
      <c r="J51" t="s">
        <v>48</v>
      </c>
      <c r="K51" t="s">
        <v>11</v>
      </c>
      <c r="L51" s="3">
        <v>0.54</v>
      </c>
      <c r="M51" t="s">
        <v>28</v>
      </c>
      <c r="N51" t="s">
        <v>13</v>
      </c>
      <c r="O51">
        <v>0.56000000000000005</v>
      </c>
      <c r="P51" t="s">
        <v>29</v>
      </c>
      <c r="Q51" t="s">
        <v>118</v>
      </c>
      <c r="R51" t="s">
        <v>38</v>
      </c>
      <c r="S51" t="s">
        <v>119</v>
      </c>
      <c r="T51">
        <v>7</v>
      </c>
      <c r="U51">
        <v>3</v>
      </c>
      <c r="V51">
        <f t="shared" si="0"/>
        <v>70</v>
      </c>
      <c r="W51">
        <v>234</v>
      </c>
      <c r="X51">
        <v>2</v>
      </c>
      <c r="Y51" t="s">
        <v>59</v>
      </c>
      <c r="Z51">
        <v>45171</v>
      </c>
    </row>
    <row r="52" spans="1:26" x14ac:dyDescent="0.35">
      <c r="A52" t="s">
        <v>108</v>
      </c>
      <c r="B52" s="1">
        <v>36677</v>
      </c>
      <c r="C52" s="1">
        <v>43868</v>
      </c>
      <c r="D52">
        <v>7</v>
      </c>
      <c r="E52" t="s">
        <v>106</v>
      </c>
      <c r="F52">
        <v>1</v>
      </c>
      <c r="G52" t="s">
        <v>69</v>
      </c>
      <c r="H52" s="1">
        <v>39624</v>
      </c>
      <c r="I52">
        <v>5</v>
      </c>
      <c r="J52" t="s">
        <v>60</v>
      </c>
      <c r="K52" t="s">
        <v>11</v>
      </c>
      <c r="L52" s="3">
        <v>7.0000000000000007E-2</v>
      </c>
      <c r="M52" t="s">
        <v>28</v>
      </c>
      <c r="N52" t="s">
        <v>13</v>
      </c>
      <c r="O52">
        <v>0.35</v>
      </c>
      <c r="P52" t="s">
        <v>29</v>
      </c>
      <c r="Q52" t="s">
        <v>120</v>
      </c>
      <c r="R52" t="s">
        <v>71</v>
      </c>
      <c r="S52" t="s">
        <v>87</v>
      </c>
      <c r="T52">
        <v>3</v>
      </c>
      <c r="U52">
        <v>1</v>
      </c>
      <c r="V52">
        <f t="shared" si="0"/>
        <v>30</v>
      </c>
      <c r="W52">
        <v>6</v>
      </c>
      <c r="X52">
        <v>3</v>
      </c>
      <c r="Y52" t="s">
        <v>45</v>
      </c>
      <c r="Z52">
        <v>45145</v>
      </c>
    </row>
    <row r="53" spans="1:26" x14ac:dyDescent="0.35">
      <c r="A53" t="s">
        <v>111</v>
      </c>
      <c r="B53" s="1">
        <v>36901</v>
      </c>
      <c r="C53" s="1">
        <v>43869</v>
      </c>
      <c r="D53">
        <v>7</v>
      </c>
      <c r="E53" t="s">
        <v>106</v>
      </c>
      <c r="F53">
        <v>5</v>
      </c>
      <c r="G53" t="s">
        <v>44</v>
      </c>
      <c r="H53" s="1">
        <v>40247</v>
      </c>
      <c r="I53">
        <v>3</v>
      </c>
      <c r="J53" t="s">
        <v>27</v>
      </c>
      <c r="K53" t="s">
        <v>11</v>
      </c>
      <c r="L53" s="3">
        <v>0</v>
      </c>
      <c r="M53" t="s">
        <v>28</v>
      </c>
      <c r="N53" t="s">
        <v>13</v>
      </c>
      <c r="O53">
        <v>0</v>
      </c>
      <c r="P53" t="s">
        <v>29</v>
      </c>
      <c r="Q53" t="s">
        <v>121</v>
      </c>
      <c r="R53" t="s">
        <v>44</v>
      </c>
      <c r="V53">
        <f t="shared" si="0"/>
        <v>0</v>
      </c>
      <c r="W53">
        <v>109</v>
      </c>
      <c r="X53">
        <v>2</v>
      </c>
      <c r="Y53" t="s">
        <v>59</v>
      </c>
      <c r="Z53">
        <v>45181</v>
      </c>
    </row>
    <row r="54" spans="1:26" x14ac:dyDescent="0.35">
      <c r="A54" t="s">
        <v>113</v>
      </c>
      <c r="B54" s="1">
        <v>36262</v>
      </c>
      <c r="C54" s="1">
        <v>43870</v>
      </c>
      <c r="D54">
        <v>7</v>
      </c>
      <c r="E54" t="s">
        <v>106</v>
      </c>
      <c r="F54">
        <v>1</v>
      </c>
      <c r="G54" t="s">
        <v>69</v>
      </c>
      <c r="H54" s="1">
        <v>39441</v>
      </c>
      <c r="I54">
        <v>2</v>
      </c>
      <c r="J54" t="s">
        <v>48</v>
      </c>
      <c r="K54" t="s">
        <v>11</v>
      </c>
      <c r="L54" s="3">
        <v>0.13</v>
      </c>
      <c r="M54" t="s">
        <v>28</v>
      </c>
      <c r="N54" t="s">
        <v>13</v>
      </c>
      <c r="O54">
        <v>0.56000000000000005</v>
      </c>
      <c r="P54" t="s">
        <v>29</v>
      </c>
      <c r="Q54" t="s">
        <v>122</v>
      </c>
      <c r="R54" t="s">
        <v>71</v>
      </c>
      <c r="S54" t="s">
        <v>123</v>
      </c>
      <c r="T54">
        <v>3</v>
      </c>
      <c r="U54">
        <v>1</v>
      </c>
      <c r="V54">
        <f t="shared" si="0"/>
        <v>30</v>
      </c>
      <c r="W54">
        <v>4</v>
      </c>
      <c r="X54">
        <v>2</v>
      </c>
      <c r="Y54" t="s">
        <v>59</v>
      </c>
      <c r="Z54">
        <v>45149</v>
      </c>
    </row>
    <row r="55" spans="1:26" x14ac:dyDescent="0.35">
      <c r="A55" t="s">
        <v>114</v>
      </c>
      <c r="B55" s="1">
        <v>36904</v>
      </c>
      <c r="C55" s="1">
        <v>43871</v>
      </c>
      <c r="D55">
        <v>7</v>
      </c>
      <c r="E55" t="s">
        <v>106</v>
      </c>
      <c r="F55">
        <v>2</v>
      </c>
      <c r="G55" t="s">
        <v>41</v>
      </c>
      <c r="H55" s="1"/>
      <c r="I55">
        <v>5</v>
      </c>
      <c r="J55" t="s">
        <v>60</v>
      </c>
      <c r="K55" t="s">
        <v>11</v>
      </c>
      <c r="L55" s="3">
        <v>0</v>
      </c>
      <c r="M55" t="s">
        <v>28</v>
      </c>
      <c r="N55" t="s">
        <v>13</v>
      </c>
      <c r="O55">
        <v>0</v>
      </c>
      <c r="P55" t="s">
        <v>29</v>
      </c>
      <c r="Q55" t="s">
        <v>124</v>
      </c>
      <c r="R55" t="s">
        <v>44</v>
      </c>
      <c r="V55">
        <f t="shared" si="0"/>
        <v>0</v>
      </c>
      <c r="W55">
        <v>0</v>
      </c>
      <c r="X55">
        <v>2</v>
      </c>
      <c r="Y55" t="s">
        <v>59</v>
      </c>
      <c r="Z55">
        <v>45200</v>
      </c>
    </row>
    <row r="56" spans="1:26" x14ac:dyDescent="0.35">
      <c r="A56" t="s">
        <v>104</v>
      </c>
      <c r="B56" s="1">
        <v>36323</v>
      </c>
      <c r="C56" s="1">
        <v>43872</v>
      </c>
      <c r="D56">
        <v>7</v>
      </c>
      <c r="E56" t="s">
        <v>106</v>
      </c>
      <c r="F56">
        <v>5</v>
      </c>
      <c r="G56" t="s">
        <v>44</v>
      </c>
      <c r="H56" s="1">
        <v>39168</v>
      </c>
      <c r="I56">
        <v>4</v>
      </c>
      <c r="J56" t="s">
        <v>36</v>
      </c>
      <c r="K56" t="s">
        <v>11</v>
      </c>
      <c r="L56" s="3">
        <v>0</v>
      </c>
      <c r="M56" t="s">
        <v>28</v>
      </c>
      <c r="N56" t="s">
        <v>13</v>
      </c>
      <c r="O56">
        <v>0</v>
      </c>
      <c r="P56" t="s">
        <v>29</v>
      </c>
      <c r="Q56" t="s">
        <v>125</v>
      </c>
      <c r="R56" t="s">
        <v>44</v>
      </c>
      <c r="V56">
        <f t="shared" si="0"/>
        <v>0</v>
      </c>
      <c r="W56">
        <v>509</v>
      </c>
      <c r="X56">
        <v>3</v>
      </c>
      <c r="Y56" t="s">
        <v>45</v>
      </c>
      <c r="Z56">
        <v>45151</v>
      </c>
    </row>
    <row r="57" spans="1:26" x14ac:dyDescent="0.35">
      <c r="A57" t="s">
        <v>105</v>
      </c>
      <c r="B57" s="1">
        <v>37009</v>
      </c>
      <c r="C57" s="1">
        <v>43873</v>
      </c>
      <c r="D57">
        <v>7</v>
      </c>
      <c r="E57" t="s">
        <v>106</v>
      </c>
      <c r="F57">
        <v>3</v>
      </c>
      <c r="G57" t="s">
        <v>26</v>
      </c>
      <c r="H57" s="1"/>
      <c r="I57">
        <v>2</v>
      </c>
      <c r="J57" t="s">
        <v>48</v>
      </c>
      <c r="K57" t="s">
        <v>11</v>
      </c>
      <c r="L57" s="3">
        <v>0.39</v>
      </c>
      <c r="M57" t="s">
        <v>28</v>
      </c>
      <c r="N57" t="s">
        <v>13</v>
      </c>
      <c r="O57">
        <v>0.61</v>
      </c>
      <c r="P57" t="s">
        <v>29</v>
      </c>
      <c r="Q57" t="s">
        <v>126</v>
      </c>
      <c r="R57" t="s">
        <v>31</v>
      </c>
      <c r="S57" t="s">
        <v>32</v>
      </c>
      <c r="T57">
        <v>6</v>
      </c>
      <c r="U57">
        <v>2</v>
      </c>
      <c r="V57">
        <f t="shared" si="0"/>
        <v>60</v>
      </c>
      <c r="W57">
        <v>84</v>
      </c>
      <c r="X57">
        <v>3</v>
      </c>
      <c r="Y57" t="s">
        <v>45</v>
      </c>
      <c r="Z57">
        <v>45172</v>
      </c>
    </row>
    <row r="58" spans="1:26" x14ac:dyDescent="0.35">
      <c r="A58" t="s">
        <v>108</v>
      </c>
      <c r="B58" s="1">
        <v>36742</v>
      </c>
      <c r="C58" s="1">
        <v>43874</v>
      </c>
      <c r="D58">
        <v>7</v>
      </c>
      <c r="E58" t="s">
        <v>106</v>
      </c>
      <c r="F58">
        <v>3</v>
      </c>
      <c r="G58" t="s">
        <v>26</v>
      </c>
      <c r="H58" s="1"/>
      <c r="I58">
        <v>1</v>
      </c>
      <c r="J58" t="s">
        <v>42</v>
      </c>
      <c r="K58" t="s">
        <v>11</v>
      </c>
      <c r="L58" s="3">
        <v>0.28000000000000003</v>
      </c>
      <c r="M58" t="s">
        <v>28</v>
      </c>
      <c r="N58" t="s">
        <v>13</v>
      </c>
      <c r="O58">
        <v>0.36</v>
      </c>
      <c r="P58" t="s">
        <v>29</v>
      </c>
      <c r="Q58" t="s">
        <v>127</v>
      </c>
      <c r="R58" t="s">
        <v>31</v>
      </c>
      <c r="S58" t="s">
        <v>64</v>
      </c>
      <c r="T58">
        <v>6</v>
      </c>
      <c r="U58">
        <v>2</v>
      </c>
      <c r="V58">
        <f t="shared" si="0"/>
        <v>60</v>
      </c>
      <c r="W58">
        <v>22</v>
      </c>
      <c r="X58">
        <v>3</v>
      </c>
      <c r="Y58" t="s">
        <v>45</v>
      </c>
      <c r="Z58">
        <v>45159</v>
      </c>
    </row>
    <row r="59" spans="1:26" x14ac:dyDescent="0.35">
      <c r="A59" t="s">
        <v>128</v>
      </c>
      <c r="B59" s="1">
        <v>36328</v>
      </c>
      <c r="C59" s="1">
        <v>43875</v>
      </c>
      <c r="D59">
        <v>7</v>
      </c>
      <c r="E59" t="s">
        <v>106</v>
      </c>
      <c r="F59">
        <v>2</v>
      </c>
      <c r="G59" t="s">
        <v>41</v>
      </c>
      <c r="H59" s="1">
        <v>40258</v>
      </c>
      <c r="I59">
        <v>4</v>
      </c>
      <c r="J59" t="s">
        <v>36</v>
      </c>
      <c r="K59" t="s">
        <v>11</v>
      </c>
      <c r="L59" s="3">
        <v>0</v>
      </c>
      <c r="M59" t="s">
        <v>28</v>
      </c>
      <c r="N59" t="s">
        <v>13</v>
      </c>
      <c r="O59">
        <v>0</v>
      </c>
      <c r="P59" t="s">
        <v>29</v>
      </c>
      <c r="Q59" t="s">
        <v>125</v>
      </c>
      <c r="R59" t="s">
        <v>44</v>
      </c>
      <c r="V59">
        <f t="shared" si="0"/>
        <v>0</v>
      </c>
      <c r="W59">
        <v>0</v>
      </c>
      <c r="X59">
        <v>3</v>
      </c>
      <c r="Y59" t="s">
        <v>45</v>
      </c>
      <c r="Z59">
        <v>45189</v>
      </c>
    </row>
    <row r="60" spans="1:26" x14ac:dyDescent="0.35">
      <c r="A60" t="s">
        <v>129</v>
      </c>
      <c r="B60" s="1">
        <v>36918</v>
      </c>
      <c r="C60" s="1">
        <v>43876</v>
      </c>
      <c r="D60">
        <v>14</v>
      </c>
      <c r="E60" t="s">
        <v>130</v>
      </c>
      <c r="F60">
        <v>5</v>
      </c>
      <c r="G60" t="s">
        <v>44</v>
      </c>
      <c r="H60" s="1"/>
      <c r="I60">
        <v>1</v>
      </c>
      <c r="J60" t="s">
        <v>42</v>
      </c>
      <c r="K60" t="s">
        <v>11</v>
      </c>
      <c r="L60" s="3">
        <v>0</v>
      </c>
      <c r="M60" t="s">
        <v>28</v>
      </c>
      <c r="N60" t="s">
        <v>13</v>
      </c>
      <c r="O60">
        <v>0</v>
      </c>
      <c r="P60" t="s">
        <v>29</v>
      </c>
      <c r="Q60" t="s">
        <v>131</v>
      </c>
      <c r="R60" t="s">
        <v>44</v>
      </c>
      <c r="V60">
        <f t="shared" si="0"/>
        <v>0</v>
      </c>
      <c r="W60">
        <v>238</v>
      </c>
      <c r="X60">
        <v>3</v>
      </c>
      <c r="Y60" t="s">
        <v>45</v>
      </c>
      <c r="Z60">
        <v>45139</v>
      </c>
    </row>
    <row r="61" spans="1:26" x14ac:dyDescent="0.35">
      <c r="A61" t="s">
        <v>132</v>
      </c>
      <c r="B61" s="1">
        <v>36139</v>
      </c>
      <c r="C61" s="1">
        <v>43877</v>
      </c>
      <c r="D61">
        <v>14</v>
      </c>
      <c r="E61" t="s">
        <v>130</v>
      </c>
      <c r="F61">
        <v>2</v>
      </c>
      <c r="G61" t="s">
        <v>41</v>
      </c>
      <c r="H61" s="1">
        <v>40619</v>
      </c>
      <c r="I61">
        <v>3</v>
      </c>
      <c r="J61" t="s">
        <v>27</v>
      </c>
      <c r="K61" t="s">
        <v>11</v>
      </c>
      <c r="L61" s="3">
        <v>0</v>
      </c>
      <c r="M61" t="s">
        <v>28</v>
      </c>
      <c r="N61" t="s">
        <v>13</v>
      </c>
      <c r="O61">
        <v>0</v>
      </c>
      <c r="P61" t="s">
        <v>29</v>
      </c>
      <c r="Q61" t="s">
        <v>133</v>
      </c>
      <c r="R61" t="s">
        <v>44</v>
      </c>
      <c r="V61">
        <f t="shared" si="0"/>
        <v>0</v>
      </c>
      <c r="W61">
        <v>0</v>
      </c>
      <c r="X61">
        <v>3</v>
      </c>
      <c r="Y61" t="s">
        <v>45</v>
      </c>
      <c r="Z61">
        <v>45155</v>
      </c>
    </row>
    <row r="62" spans="1:26" x14ac:dyDescent="0.35">
      <c r="A62" t="s">
        <v>134</v>
      </c>
      <c r="B62" s="1">
        <v>36877</v>
      </c>
      <c r="C62" s="1">
        <v>43878</v>
      </c>
      <c r="D62">
        <v>14</v>
      </c>
      <c r="E62" t="s">
        <v>130</v>
      </c>
      <c r="F62">
        <v>4</v>
      </c>
      <c r="G62" t="s">
        <v>35</v>
      </c>
      <c r="H62" s="1">
        <v>42324</v>
      </c>
      <c r="I62">
        <v>1</v>
      </c>
      <c r="J62" t="s">
        <v>42</v>
      </c>
      <c r="K62" t="s">
        <v>11</v>
      </c>
      <c r="L62" s="3">
        <v>0.43</v>
      </c>
      <c r="M62" t="s">
        <v>28</v>
      </c>
      <c r="N62" t="s">
        <v>13</v>
      </c>
      <c r="O62">
        <v>0.48</v>
      </c>
      <c r="P62" t="s">
        <v>29</v>
      </c>
      <c r="Q62" t="s">
        <v>135</v>
      </c>
      <c r="R62" t="s">
        <v>38</v>
      </c>
      <c r="S62" t="s">
        <v>136</v>
      </c>
      <c r="T62">
        <v>7</v>
      </c>
      <c r="U62">
        <v>3</v>
      </c>
      <c r="V62">
        <f t="shared" si="0"/>
        <v>70</v>
      </c>
      <c r="W62">
        <v>546</v>
      </c>
      <c r="X62">
        <v>3</v>
      </c>
      <c r="Y62" t="s">
        <v>45</v>
      </c>
      <c r="Z62">
        <v>45204</v>
      </c>
    </row>
    <row r="63" spans="1:26" x14ac:dyDescent="0.35">
      <c r="A63" t="s">
        <v>128</v>
      </c>
      <c r="B63" s="1">
        <v>36458</v>
      </c>
      <c r="C63" s="1">
        <v>43879</v>
      </c>
      <c r="D63">
        <v>14</v>
      </c>
      <c r="E63" t="s">
        <v>130</v>
      </c>
      <c r="F63">
        <v>3</v>
      </c>
      <c r="G63" t="s">
        <v>26</v>
      </c>
      <c r="H63" s="1"/>
      <c r="I63">
        <v>2</v>
      </c>
      <c r="J63" t="s">
        <v>48</v>
      </c>
      <c r="K63" t="s">
        <v>11</v>
      </c>
      <c r="L63" s="3">
        <v>0.35</v>
      </c>
      <c r="M63" t="s">
        <v>28</v>
      </c>
      <c r="N63" t="s">
        <v>13</v>
      </c>
      <c r="O63">
        <v>0.54</v>
      </c>
      <c r="P63" t="s">
        <v>29</v>
      </c>
      <c r="Q63" t="s">
        <v>137</v>
      </c>
      <c r="R63" t="s">
        <v>31</v>
      </c>
      <c r="S63" t="s">
        <v>32</v>
      </c>
      <c r="T63">
        <v>6</v>
      </c>
      <c r="U63">
        <v>2</v>
      </c>
      <c r="V63">
        <f t="shared" si="0"/>
        <v>60</v>
      </c>
      <c r="W63">
        <v>68</v>
      </c>
      <c r="X63">
        <v>3</v>
      </c>
      <c r="Y63" t="s">
        <v>45</v>
      </c>
      <c r="Z63">
        <v>45169</v>
      </c>
    </row>
    <row r="64" spans="1:26" x14ac:dyDescent="0.35">
      <c r="A64" t="s">
        <v>129</v>
      </c>
      <c r="B64" s="1">
        <v>36541</v>
      </c>
      <c r="C64" s="1">
        <v>43880</v>
      </c>
      <c r="D64">
        <v>14</v>
      </c>
      <c r="E64" t="s">
        <v>130</v>
      </c>
      <c r="F64">
        <v>5</v>
      </c>
      <c r="G64" t="s">
        <v>44</v>
      </c>
      <c r="H64" s="1"/>
      <c r="I64">
        <v>1</v>
      </c>
      <c r="J64" t="s">
        <v>42</v>
      </c>
      <c r="K64" t="s">
        <v>11</v>
      </c>
      <c r="L64" s="3">
        <v>0</v>
      </c>
      <c r="M64" t="s">
        <v>28</v>
      </c>
      <c r="N64" t="s">
        <v>13</v>
      </c>
      <c r="O64">
        <v>0</v>
      </c>
      <c r="P64" t="s">
        <v>29</v>
      </c>
      <c r="Q64" t="s">
        <v>131</v>
      </c>
      <c r="R64" t="s">
        <v>44</v>
      </c>
      <c r="V64">
        <f t="shared" si="0"/>
        <v>0</v>
      </c>
      <c r="W64">
        <v>524</v>
      </c>
      <c r="X64">
        <v>1</v>
      </c>
      <c r="Y64" t="s">
        <v>33</v>
      </c>
      <c r="Z64">
        <v>45177</v>
      </c>
    </row>
    <row r="65" spans="1:26" x14ac:dyDescent="0.35">
      <c r="A65" t="s">
        <v>132</v>
      </c>
      <c r="B65" s="1">
        <v>36908</v>
      </c>
      <c r="C65" s="1">
        <v>43881</v>
      </c>
      <c r="D65">
        <v>14</v>
      </c>
      <c r="E65" t="s">
        <v>130</v>
      </c>
      <c r="F65">
        <v>4</v>
      </c>
      <c r="G65" t="s">
        <v>35</v>
      </c>
      <c r="H65" s="1">
        <v>41904</v>
      </c>
      <c r="I65">
        <v>4</v>
      </c>
      <c r="J65" t="s">
        <v>36</v>
      </c>
      <c r="K65" t="s">
        <v>11</v>
      </c>
      <c r="L65" s="3">
        <v>0.6</v>
      </c>
      <c r="M65" t="s">
        <v>28</v>
      </c>
      <c r="N65" t="s">
        <v>13</v>
      </c>
      <c r="O65">
        <v>0.55000000000000004</v>
      </c>
      <c r="P65" t="s">
        <v>29</v>
      </c>
      <c r="Q65" t="s">
        <v>138</v>
      </c>
      <c r="R65" t="s">
        <v>38</v>
      </c>
      <c r="S65" t="s">
        <v>136</v>
      </c>
      <c r="T65">
        <v>7</v>
      </c>
      <c r="U65">
        <v>3</v>
      </c>
      <c r="V65">
        <f t="shared" si="0"/>
        <v>70</v>
      </c>
      <c r="W65">
        <v>414</v>
      </c>
      <c r="X65">
        <v>1</v>
      </c>
      <c r="Y65" t="s">
        <v>33</v>
      </c>
      <c r="Z65">
        <v>45181</v>
      </c>
    </row>
    <row r="66" spans="1:26" x14ac:dyDescent="0.35">
      <c r="A66" t="s">
        <v>134</v>
      </c>
      <c r="B66" s="1">
        <v>36901</v>
      </c>
      <c r="C66" s="1">
        <v>43882</v>
      </c>
      <c r="D66">
        <v>14</v>
      </c>
      <c r="E66" t="s">
        <v>130</v>
      </c>
      <c r="F66">
        <v>5</v>
      </c>
      <c r="G66" t="s">
        <v>44</v>
      </c>
      <c r="H66" s="1"/>
      <c r="I66">
        <v>5</v>
      </c>
      <c r="J66" t="s">
        <v>60</v>
      </c>
      <c r="K66" t="s">
        <v>11</v>
      </c>
      <c r="L66" s="3">
        <v>0</v>
      </c>
      <c r="M66" t="s">
        <v>28</v>
      </c>
      <c r="N66" t="s">
        <v>13</v>
      </c>
      <c r="O66">
        <v>0</v>
      </c>
      <c r="P66" t="s">
        <v>29</v>
      </c>
      <c r="Q66" t="s">
        <v>139</v>
      </c>
      <c r="R66" t="s">
        <v>44</v>
      </c>
      <c r="V66">
        <f t="shared" ref="V66:V129" si="1">T66*10</f>
        <v>0</v>
      </c>
      <c r="W66">
        <v>328</v>
      </c>
      <c r="X66">
        <v>2</v>
      </c>
      <c r="Y66" t="s">
        <v>59</v>
      </c>
      <c r="Z66">
        <v>45145</v>
      </c>
    </row>
    <row r="67" spans="1:26" x14ac:dyDescent="0.35">
      <c r="A67" t="s">
        <v>128</v>
      </c>
      <c r="B67" s="1">
        <v>36387</v>
      </c>
      <c r="C67" s="1">
        <v>43883</v>
      </c>
      <c r="D67">
        <v>14</v>
      </c>
      <c r="E67" t="s">
        <v>130</v>
      </c>
      <c r="F67">
        <v>4</v>
      </c>
      <c r="G67" t="s">
        <v>35</v>
      </c>
      <c r="H67" s="1"/>
      <c r="I67">
        <v>5</v>
      </c>
      <c r="J67" t="s">
        <v>60</v>
      </c>
      <c r="K67" t="s">
        <v>11</v>
      </c>
      <c r="L67" s="3">
        <v>0.49</v>
      </c>
      <c r="M67" t="s">
        <v>28</v>
      </c>
      <c r="N67" t="s">
        <v>13</v>
      </c>
      <c r="O67">
        <v>0.52</v>
      </c>
      <c r="P67" t="s">
        <v>29</v>
      </c>
      <c r="Q67" t="s">
        <v>140</v>
      </c>
      <c r="R67" t="s">
        <v>38</v>
      </c>
      <c r="S67" t="s">
        <v>136</v>
      </c>
      <c r="T67">
        <v>7</v>
      </c>
      <c r="U67">
        <v>3</v>
      </c>
      <c r="V67">
        <f t="shared" si="1"/>
        <v>70</v>
      </c>
      <c r="W67">
        <v>350</v>
      </c>
      <c r="X67">
        <v>2</v>
      </c>
      <c r="Y67" t="s">
        <v>59</v>
      </c>
      <c r="Z67">
        <v>45208</v>
      </c>
    </row>
    <row r="68" spans="1:26" x14ac:dyDescent="0.35">
      <c r="A68" t="s">
        <v>129</v>
      </c>
      <c r="B68" s="1">
        <v>37061</v>
      </c>
      <c r="C68" s="1">
        <v>43884</v>
      </c>
      <c r="D68">
        <v>14</v>
      </c>
      <c r="E68" t="s">
        <v>130</v>
      </c>
      <c r="F68">
        <v>1</v>
      </c>
      <c r="G68" t="s">
        <v>69</v>
      </c>
      <c r="H68" s="1">
        <v>40708</v>
      </c>
      <c r="I68">
        <v>2</v>
      </c>
      <c r="J68" t="s">
        <v>48</v>
      </c>
      <c r="K68" t="s">
        <v>11</v>
      </c>
      <c r="L68" s="3">
        <v>0.21</v>
      </c>
      <c r="M68" t="s">
        <v>28</v>
      </c>
      <c r="N68" t="s">
        <v>13</v>
      </c>
      <c r="O68">
        <v>0.65</v>
      </c>
      <c r="P68" t="s">
        <v>29</v>
      </c>
      <c r="Q68" t="s">
        <v>141</v>
      </c>
      <c r="R68" t="s">
        <v>71</v>
      </c>
      <c r="S68" t="s">
        <v>123</v>
      </c>
      <c r="T68">
        <v>3</v>
      </c>
      <c r="U68">
        <v>1</v>
      </c>
      <c r="V68">
        <f t="shared" si="1"/>
        <v>30</v>
      </c>
      <c r="W68">
        <v>1</v>
      </c>
      <c r="X68">
        <v>1</v>
      </c>
      <c r="Y68" t="s">
        <v>33</v>
      </c>
      <c r="Z68">
        <v>45201</v>
      </c>
    </row>
    <row r="69" spans="1:26" x14ac:dyDescent="0.35">
      <c r="A69" t="s">
        <v>132</v>
      </c>
      <c r="B69" s="1">
        <v>36766</v>
      </c>
      <c r="C69" s="1">
        <v>43885</v>
      </c>
      <c r="D69">
        <v>14</v>
      </c>
      <c r="E69" t="s">
        <v>130</v>
      </c>
      <c r="F69">
        <v>2</v>
      </c>
      <c r="G69" t="s">
        <v>41</v>
      </c>
      <c r="H69" s="1">
        <v>42955</v>
      </c>
      <c r="I69">
        <v>4</v>
      </c>
      <c r="J69" t="s">
        <v>36</v>
      </c>
      <c r="K69" t="s">
        <v>11</v>
      </c>
      <c r="L69" s="3">
        <v>0</v>
      </c>
      <c r="M69" t="s">
        <v>28</v>
      </c>
      <c r="N69" t="s">
        <v>13</v>
      </c>
      <c r="O69">
        <v>0</v>
      </c>
      <c r="P69" t="s">
        <v>29</v>
      </c>
      <c r="Q69" t="s">
        <v>142</v>
      </c>
      <c r="R69" t="s">
        <v>44</v>
      </c>
      <c r="V69">
        <f t="shared" si="1"/>
        <v>0</v>
      </c>
      <c r="W69">
        <v>0</v>
      </c>
      <c r="X69">
        <v>1</v>
      </c>
      <c r="Y69" t="s">
        <v>33</v>
      </c>
      <c r="Z69">
        <v>45138</v>
      </c>
    </row>
    <row r="70" spans="1:26" x14ac:dyDescent="0.35">
      <c r="A70" t="s">
        <v>134</v>
      </c>
      <c r="B70" s="1">
        <v>36836</v>
      </c>
      <c r="C70" s="1">
        <v>43886</v>
      </c>
      <c r="D70">
        <v>14</v>
      </c>
      <c r="E70" t="s">
        <v>130</v>
      </c>
      <c r="F70">
        <v>3</v>
      </c>
      <c r="G70" t="s">
        <v>26</v>
      </c>
      <c r="H70" s="1"/>
      <c r="I70">
        <v>5</v>
      </c>
      <c r="J70" t="s">
        <v>60</v>
      </c>
      <c r="K70" t="s">
        <v>11</v>
      </c>
      <c r="L70" s="3">
        <v>0.4</v>
      </c>
      <c r="M70" t="s">
        <v>28</v>
      </c>
      <c r="N70" t="s">
        <v>13</v>
      </c>
      <c r="O70">
        <v>0.63</v>
      </c>
      <c r="P70" t="s">
        <v>29</v>
      </c>
      <c r="Q70" t="s">
        <v>143</v>
      </c>
      <c r="R70" t="s">
        <v>31</v>
      </c>
      <c r="S70" t="s">
        <v>32</v>
      </c>
      <c r="T70">
        <v>6</v>
      </c>
      <c r="U70">
        <v>2</v>
      </c>
      <c r="V70">
        <f t="shared" si="1"/>
        <v>60</v>
      </c>
      <c r="W70">
        <v>48</v>
      </c>
      <c r="X70">
        <v>3</v>
      </c>
      <c r="Y70" t="s">
        <v>45</v>
      </c>
      <c r="Z70">
        <v>45189</v>
      </c>
    </row>
    <row r="71" spans="1:26" x14ac:dyDescent="0.35">
      <c r="A71" t="s">
        <v>128</v>
      </c>
      <c r="B71" s="1">
        <v>36621</v>
      </c>
      <c r="C71" s="1">
        <v>43887</v>
      </c>
      <c r="D71">
        <v>14</v>
      </c>
      <c r="E71" t="s">
        <v>130</v>
      </c>
      <c r="F71">
        <v>3</v>
      </c>
      <c r="G71" t="s">
        <v>26</v>
      </c>
      <c r="H71" s="1">
        <v>43049</v>
      </c>
      <c r="I71">
        <v>3</v>
      </c>
      <c r="J71" t="s">
        <v>27</v>
      </c>
      <c r="K71" t="s">
        <v>11</v>
      </c>
      <c r="L71" s="3">
        <v>0.31</v>
      </c>
      <c r="M71" t="s">
        <v>28</v>
      </c>
      <c r="N71" t="s">
        <v>13</v>
      </c>
      <c r="O71">
        <v>0.27</v>
      </c>
      <c r="P71" t="s">
        <v>29</v>
      </c>
      <c r="Q71" t="s">
        <v>144</v>
      </c>
      <c r="R71" t="s">
        <v>31</v>
      </c>
      <c r="S71" t="s">
        <v>32</v>
      </c>
      <c r="T71">
        <v>6</v>
      </c>
      <c r="U71">
        <v>2</v>
      </c>
      <c r="V71">
        <f t="shared" si="1"/>
        <v>60</v>
      </c>
      <c r="W71">
        <v>79</v>
      </c>
      <c r="X71">
        <v>1</v>
      </c>
      <c r="Y71" t="s">
        <v>33</v>
      </c>
      <c r="Z71">
        <v>45183</v>
      </c>
    </row>
    <row r="72" spans="1:26" x14ac:dyDescent="0.35">
      <c r="A72" t="s">
        <v>129</v>
      </c>
      <c r="B72" s="1">
        <v>36492</v>
      </c>
      <c r="C72" s="1">
        <v>43888</v>
      </c>
      <c r="D72">
        <v>14</v>
      </c>
      <c r="E72" t="s">
        <v>130</v>
      </c>
      <c r="F72">
        <v>5</v>
      </c>
      <c r="G72" t="s">
        <v>44</v>
      </c>
      <c r="H72" s="1">
        <v>40590</v>
      </c>
      <c r="I72">
        <v>5</v>
      </c>
      <c r="J72" t="s">
        <v>60</v>
      </c>
      <c r="K72" t="s">
        <v>11</v>
      </c>
      <c r="L72" s="3">
        <v>0</v>
      </c>
      <c r="M72" t="s">
        <v>28</v>
      </c>
      <c r="N72" t="s">
        <v>13</v>
      </c>
      <c r="O72">
        <v>0</v>
      </c>
      <c r="P72" t="s">
        <v>29</v>
      </c>
      <c r="Q72" t="s">
        <v>139</v>
      </c>
      <c r="R72" t="s">
        <v>44</v>
      </c>
      <c r="V72">
        <f t="shared" si="1"/>
        <v>0</v>
      </c>
      <c r="W72">
        <v>558</v>
      </c>
      <c r="X72">
        <v>1</v>
      </c>
      <c r="Y72" t="s">
        <v>33</v>
      </c>
      <c r="Z72">
        <v>45134</v>
      </c>
    </row>
    <row r="73" spans="1:26" x14ac:dyDescent="0.35">
      <c r="A73" t="s">
        <v>132</v>
      </c>
      <c r="B73" s="1">
        <v>36229</v>
      </c>
      <c r="C73" s="1">
        <v>43889</v>
      </c>
      <c r="D73">
        <v>14</v>
      </c>
      <c r="E73" t="s">
        <v>130</v>
      </c>
      <c r="F73">
        <v>2</v>
      </c>
      <c r="G73" t="s">
        <v>41</v>
      </c>
      <c r="H73" s="1"/>
      <c r="I73">
        <v>1</v>
      </c>
      <c r="J73" t="s">
        <v>42</v>
      </c>
      <c r="K73" t="s">
        <v>11</v>
      </c>
      <c r="L73" s="3">
        <v>0</v>
      </c>
      <c r="M73" t="s">
        <v>28</v>
      </c>
      <c r="N73" t="s">
        <v>13</v>
      </c>
      <c r="O73">
        <v>0</v>
      </c>
      <c r="P73" t="s">
        <v>29</v>
      </c>
      <c r="Q73" t="s">
        <v>131</v>
      </c>
      <c r="R73" t="s">
        <v>44</v>
      </c>
      <c r="V73">
        <f t="shared" si="1"/>
        <v>0</v>
      </c>
      <c r="W73">
        <v>0</v>
      </c>
      <c r="X73">
        <v>3</v>
      </c>
      <c r="Y73" t="s">
        <v>45</v>
      </c>
      <c r="Z73">
        <v>45209</v>
      </c>
    </row>
    <row r="74" spans="1:26" x14ac:dyDescent="0.35">
      <c r="A74" t="s">
        <v>134</v>
      </c>
      <c r="B74" s="1">
        <v>36837</v>
      </c>
      <c r="C74" s="1">
        <v>43890</v>
      </c>
      <c r="D74">
        <v>14</v>
      </c>
      <c r="E74" t="s">
        <v>130</v>
      </c>
      <c r="F74">
        <v>3</v>
      </c>
      <c r="G74" t="s">
        <v>26</v>
      </c>
      <c r="H74" s="1"/>
      <c r="I74">
        <v>2</v>
      </c>
      <c r="J74" t="s">
        <v>48</v>
      </c>
      <c r="K74" t="s">
        <v>11</v>
      </c>
      <c r="L74" s="3">
        <v>0.36</v>
      </c>
      <c r="M74" t="s">
        <v>28</v>
      </c>
      <c r="N74" t="s">
        <v>13</v>
      </c>
      <c r="O74">
        <v>0.42</v>
      </c>
      <c r="P74" t="s">
        <v>29</v>
      </c>
      <c r="Q74" t="s">
        <v>145</v>
      </c>
      <c r="R74" t="s">
        <v>31</v>
      </c>
      <c r="S74" t="s">
        <v>32</v>
      </c>
      <c r="T74">
        <v>6</v>
      </c>
      <c r="U74">
        <v>2</v>
      </c>
      <c r="V74">
        <f t="shared" si="1"/>
        <v>60</v>
      </c>
      <c r="W74">
        <v>60</v>
      </c>
      <c r="X74">
        <v>3</v>
      </c>
      <c r="Y74" t="s">
        <v>45</v>
      </c>
      <c r="Z74">
        <v>45209</v>
      </c>
    </row>
    <row r="75" spans="1:26" x14ac:dyDescent="0.35">
      <c r="A75" t="s">
        <v>128</v>
      </c>
      <c r="B75" s="1">
        <v>36642</v>
      </c>
      <c r="C75" s="1">
        <v>43891</v>
      </c>
      <c r="D75">
        <v>14</v>
      </c>
      <c r="E75" t="s">
        <v>130</v>
      </c>
      <c r="F75">
        <v>2</v>
      </c>
      <c r="G75" t="s">
        <v>41</v>
      </c>
      <c r="H75" s="1">
        <v>40415</v>
      </c>
      <c r="I75">
        <v>5</v>
      </c>
      <c r="J75" t="s">
        <v>60</v>
      </c>
      <c r="K75" t="s">
        <v>11</v>
      </c>
      <c r="L75" s="3">
        <v>0</v>
      </c>
      <c r="M75" t="s">
        <v>28</v>
      </c>
      <c r="N75" t="s">
        <v>13</v>
      </c>
      <c r="O75">
        <v>0</v>
      </c>
      <c r="P75" t="s">
        <v>29</v>
      </c>
      <c r="Q75" t="s">
        <v>139</v>
      </c>
      <c r="R75" t="s">
        <v>44</v>
      </c>
      <c r="V75">
        <f t="shared" si="1"/>
        <v>0</v>
      </c>
      <c r="W75">
        <v>0</v>
      </c>
      <c r="X75">
        <v>3</v>
      </c>
      <c r="Y75" t="s">
        <v>45</v>
      </c>
      <c r="Z75">
        <v>45173</v>
      </c>
    </row>
    <row r="76" spans="1:26" x14ac:dyDescent="0.35">
      <c r="A76" t="s">
        <v>129</v>
      </c>
      <c r="B76" s="1">
        <v>36387</v>
      </c>
      <c r="C76" s="1">
        <v>43892</v>
      </c>
      <c r="D76">
        <v>14</v>
      </c>
      <c r="E76" t="s">
        <v>130</v>
      </c>
      <c r="F76">
        <v>4</v>
      </c>
      <c r="G76" t="s">
        <v>35</v>
      </c>
      <c r="H76" s="1">
        <v>41997</v>
      </c>
      <c r="I76">
        <v>1</v>
      </c>
      <c r="J76" t="s">
        <v>42</v>
      </c>
      <c r="K76" t="s">
        <v>11</v>
      </c>
      <c r="L76" s="3">
        <v>0.47</v>
      </c>
      <c r="M76" t="s">
        <v>28</v>
      </c>
      <c r="N76" t="s">
        <v>13</v>
      </c>
      <c r="O76">
        <v>0.28999999999999998</v>
      </c>
      <c r="P76" t="s">
        <v>29</v>
      </c>
      <c r="Q76" t="s">
        <v>146</v>
      </c>
      <c r="R76" t="s">
        <v>38</v>
      </c>
      <c r="S76" t="s">
        <v>136</v>
      </c>
      <c r="T76">
        <v>7</v>
      </c>
      <c r="U76">
        <v>3</v>
      </c>
      <c r="V76">
        <f t="shared" si="1"/>
        <v>70</v>
      </c>
      <c r="W76">
        <v>593</v>
      </c>
      <c r="X76">
        <v>3</v>
      </c>
      <c r="Y76" t="s">
        <v>45</v>
      </c>
      <c r="Z76">
        <v>45203</v>
      </c>
    </row>
    <row r="77" spans="1:26" x14ac:dyDescent="0.35">
      <c r="A77" t="s">
        <v>147</v>
      </c>
      <c r="B77" s="1">
        <v>36399</v>
      </c>
      <c r="C77" s="1">
        <v>43893</v>
      </c>
      <c r="D77">
        <v>14</v>
      </c>
      <c r="E77" t="s">
        <v>130</v>
      </c>
      <c r="F77">
        <v>1</v>
      </c>
      <c r="G77" t="s">
        <v>69</v>
      </c>
      <c r="H77" s="1">
        <v>43069</v>
      </c>
      <c r="I77">
        <v>3</v>
      </c>
      <c r="J77" t="s">
        <v>27</v>
      </c>
      <c r="K77" t="s">
        <v>11</v>
      </c>
      <c r="L77" s="3">
        <v>0.21</v>
      </c>
      <c r="M77" t="s">
        <v>28</v>
      </c>
      <c r="N77" t="s">
        <v>13</v>
      </c>
      <c r="O77">
        <v>0.6</v>
      </c>
      <c r="P77" t="s">
        <v>29</v>
      </c>
      <c r="Q77" t="s">
        <v>148</v>
      </c>
      <c r="R77" t="s">
        <v>71</v>
      </c>
      <c r="S77" t="s">
        <v>149</v>
      </c>
      <c r="T77">
        <v>3</v>
      </c>
      <c r="U77">
        <v>1</v>
      </c>
      <c r="V77">
        <f t="shared" si="1"/>
        <v>30</v>
      </c>
      <c r="W77">
        <v>3</v>
      </c>
      <c r="X77">
        <v>1</v>
      </c>
      <c r="Y77" t="s">
        <v>33</v>
      </c>
      <c r="Z77">
        <v>45188</v>
      </c>
    </row>
    <row r="78" spans="1:26" x14ac:dyDescent="0.35">
      <c r="A78" t="s">
        <v>150</v>
      </c>
      <c r="B78" s="1">
        <v>36535</v>
      </c>
      <c r="C78" s="1">
        <v>43894</v>
      </c>
      <c r="D78">
        <v>4</v>
      </c>
      <c r="E78" t="s">
        <v>151</v>
      </c>
      <c r="F78">
        <v>1</v>
      </c>
      <c r="G78" t="s">
        <v>69</v>
      </c>
      <c r="H78" s="1">
        <v>41660</v>
      </c>
      <c r="I78">
        <v>4</v>
      </c>
      <c r="J78" t="s">
        <v>36</v>
      </c>
      <c r="K78" t="s">
        <v>11</v>
      </c>
      <c r="L78" s="3">
        <v>0.14000000000000001</v>
      </c>
      <c r="M78" t="s">
        <v>28</v>
      </c>
      <c r="N78" t="s">
        <v>13</v>
      </c>
      <c r="O78">
        <v>0.61</v>
      </c>
      <c r="P78" t="s">
        <v>29</v>
      </c>
      <c r="Q78" t="s">
        <v>152</v>
      </c>
      <c r="R78" t="s">
        <v>71</v>
      </c>
      <c r="S78" t="s">
        <v>153</v>
      </c>
      <c r="T78">
        <v>3</v>
      </c>
      <c r="U78">
        <v>1</v>
      </c>
      <c r="V78">
        <f t="shared" si="1"/>
        <v>30</v>
      </c>
      <c r="W78">
        <v>1</v>
      </c>
      <c r="X78">
        <v>2</v>
      </c>
      <c r="Y78" t="s">
        <v>59</v>
      </c>
      <c r="Z78">
        <v>45136</v>
      </c>
    </row>
    <row r="79" spans="1:26" x14ac:dyDescent="0.35">
      <c r="A79" t="s">
        <v>154</v>
      </c>
      <c r="B79" s="1">
        <v>36380</v>
      </c>
      <c r="C79" s="1">
        <v>43895</v>
      </c>
      <c r="D79">
        <v>4</v>
      </c>
      <c r="E79" t="s">
        <v>151</v>
      </c>
      <c r="F79">
        <v>3</v>
      </c>
      <c r="G79" t="s">
        <v>26</v>
      </c>
      <c r="H79" s="1">
        <v>39398</v>
      </c>
      <c r="I79">
        <v>5</v>
      </c>
      <c r="J79" t="s">
        <v>60</v>
      </c>
      <c r="K79" t="s">
        <v>11</v>
      </c>
      <c r="L79" s="3">
        <v>0.28000000000000003</v>
      </c>
      <c r="M79" t="s">
        <v>28</v>
      </c>
      <c r="N79" t="s">
        <v>13</v>
      </c>
      <c r="O79">
        <v>0.54</v>
      </c>
      <c r="P79" t="s">
        <v>29</v>
      </c>
      <c r="Q79" t="s">
        <v>155</v>
      </c>
      <c r="R79" t="s">
        <v>31</v>
      </c>
      <c r="S79" t="s">
        <v>32</v>
      </c>
      <c r="T79">
        <v>6</v>
      </c>
      <c r="U79">
        <v>2</v>
      </c>
      <c r="V79">
        <f t="shared" si="1"/>
        <v>60</v>
      </c>
      <c r="W79">
        <v>39</v>
      </c>
      <c r="X79">
        <v>3</v>
      </c>
      <c r="Y79" t="s">
        <v>45</v>
      </c>
      <c r="Z79">
        <v>45206</v>
      </c>
    </row>
    <row r="80" spans="1:26" x14ac:dyDescent="0.35">
      <c r="A80" t="s">
        <v>156</v>
      </c>
      <c r="B80" s="1">
        <v>36191</v>
      </c>
      <c r="C80" s="1">
        <v>43896</v>
      </c>
      <c r="D80">
        <v>4</v>
      </c>
      <c r="E80" t="s">
        <v>151</v>
      </c>
      <c r="F80">
        <v>5</v>
      </c>
      <c r="G80" t="s">
        <v>44</v>
      </c>
      <c r="H80" s="1"/>
      <c r="I80">
        <v>2</v>
      </c>
      <c r="J80" t="s">
        <v>48</v>
      </c>
      <c r="K80" t="s">
        <v>11</v>
      </c>
      <c r="L80" s="3">
        <v>0</v>
      </c>
      <c r="M80" t="s">
        <v>28</v>
      </c>
      <c r="N80" t="s">
        <v>13</v>
      </c>
      <c r="O80">
        <v>0</v>
      </c>
      <c r="P80" t="s">
        <v>29</v>
      </c>
      <c r="Q80" t="s">
        <v>157</v>
      </c>
      <c r="R80" t="s">
        <v>44</v>
      </c>
      <c r="V80">
        <f t="shared" si="1"/>
        <v>0</v>
      </c>
      <c r="W80">
        <v>357</v>
      </c>
      <c r="X80">
        <v>1</v>
      </c>
      <c r="Y80" t="s">
        <v>33</v>
      </c>
      <c r="Z80">
        <v>45198</v>
      </c>
    </row>
    <row r="81" spans="1:26" x14ac:dyDescent="0.35">
      <c r="A81" t="s">
        <v>158</v>
      </c>
      <c r="B81" s="1">
        <v>37052</v>
      </c>
      <c r="C81" s="1">
        <v>43897</v>
      </c>
      <c r="D81">
        <v>4</v>
      </c>
      <c r="E81" t="s">
        <v>151</v>
      </c>
      <c r="F81">
        <v>4</v>
      </c>
      <c r="G81" t="s">
        <v>35</v>
      </c>
      <c r="H81" s="1">
        <v>43041</v>
      </c>
      <c r="I81">
        <v>4</v>
      </c>
      <c r="J81" t="s">
        <v>36</v>
      </c>
      <c r="K81" t="s">
        <v>11</v>
      </c>
      <c r="L81" s="3">
        <v>0.56000000000000005</v>
      </c>
      <c r="M81" t="s">
        <v>28</v>
      </c>
      <c r="N81" t="s">
        <v>13</v>
      </c>
      <c r="O81">
        <v>0.39</v>
      </c>
      <c r="P81" t="s">
        <v>29</v>
      </c>
      <c r="Q81" t="s">
        <v>159</v>
      </c>
      <c r="R81" t="s">
        <v>38</v>
      </c>
      <c r="S81" t="s">
        <v>160</v>
      </c>
      <c r="T81">
        <v>7</v>
      </c>
      <c r="U81">
        <v>3</v>
      </c>
      <c r="V81">
        <f t="shared" si="1"/>
        <v>70</v>
      </c>
      <c r="W81">
        <v>459</v>
      </c>
      <c r="X81">
        <v>1</v>
      </c>
      <c r="Y81" t="s">
        <v>33</v>
      </c>
      <c r="Z81">
        <v>45157</v>
      </c>
    </row>
    <row r="82" spans="1:26" x14ac:dyDescent="0.35">
      <c r="A82" t="s">
        <v>161</v>
      </c>
      <c r="B82" s="1">
        <v>36640</v>
      </c>
      <c r="C82" s="1">
        <v>43898</v>
      </c>
      <c r="D82">
        <v>4</v>
      </c>
      <c r="E82" t="s">
        <v>151</v>
      </c>
      <c r="F82">
        <v>3</v>
      </c>
      <c r="G82" t="s">
        <v>26</v>
      </c>
      <c r="H82" s="1">
        <v>42657</v>
      </c>
      <c r="I82">
        <v>3</v>
      </c>
      <c r="J82" t="s">
        <v>27</v>
      </c>
      <c r="K82" t="s">
        <v>11</v>
      </c>
      <c r="L82" s="3">
        <v>0.4</v>
      </c>
      <c r="M82" t="s">
        <v>28</v>
      </c>
      <c r="N82" t="s">
        <v>13</v>
      </c>
      <c r="O82">
        <v>0.32</v>
      </c>
      <c r="P82" t="s">
        <v>29</v>
      </c>
      <c r="Q82" t="s">
        <v>162</v>
      </c>
      <c r="R82" t="s">
        <v>31</v>
      </c>
      <c r="S82" t="s">
        <v>32</v>
      </c>
      <c r="T82">
        <v>6</v>
      </c>
      <c r="U82">
        <v>2</v>
      </c>
      <c r="V82">
        <f t="shared" si="1"/>
        <v>60</v>
      </c>
      <c r="W82">
        <v>48</v>
      </c>
      <c r="X82">
        <v>1</v>
      </c>
      <c r="Y82" t="s">
        <v>33</v>
      </c>
      <c r="Z82">
        <v>45143</v>
      </c>
    </row>
    <row r="83" spans="1:26" x14ac:dyDescent="0.35">
      <c r="A83" t="s">
        <v>163</v>
      </c>
      <c r="B83" s="1">
        <v>36148</v>
      </c>
      <c r="C83" s="1">
        <v>43899</v>
      </c>
      <c r="D83">
        <v>4</v>
      </c>
      <c r="E83" t="s">
        <v>151</v>
      </c>
      <c r="F83">
        <v>5</v>
      </c>
      <c r="G83" t="s">
        <v>44</v>
      </c>
      <c r="H83" s="1">
        <v>42003</v>
      </c>
      <c r="I83">
        <v>3</v>
      </c>
      <c r="J83" t="s">
        <v>27</v>
      </c>
      <c r="K83" t="s">
        <v>11</v>
      </c>
      <c r="L83" s="3">
        <v>0</v>
      </c>
      <c r="M83" t="s">
        <v>28</v>
      </c>
      <c r="N83" t="s">
        <v>13</v>
      </c>
      <c r="O83">
        <v>0</v>
      </c>
      <c r="P83" t="s">
        <v>29</v>
      </c>
      <c r="Q83" t="s">
        <v>164</v>
      </c>
      <c r="R83" t="s">
        <v>44</v>
      </c>
      <c r="V83">
        <f t="shared" si="1"/>
        <v>0</v>
      </c>
      <c r="W83">
        <v>279</v>
      </c>
      <c r="X83">
        <v>2</v>
      </c>
      <c r="Y83" t="s">
        <v>59</v>
      </c>
      <c r="Z83">
        <v>45201</v>
      </c>
    </row>
    <row r="84" spans="1:26" x14ac:dyDescent="0.35">
      <c r="A84" t="s">
        <v>150</v>
      </c>
      <c r="B84" s="1">
        <v>36381</v>
      </c>
      <c r="C84" s="1">
        <v>43900</v>
      </c>
      <c r="D84">
        <v>4</v>
      </c>
      <c r="E84" t="s">
        <v>151</v>
      </c>
      <c r="F84">
        <v>2</v>
      </c>
      <c r="G84" t="s">
        <v>41</v>
      </c>
      <c r="H84" s="1">
        <v>41124</v>
      </c>
      <c r="I84">
        <v>1</v>
      </c>
      <c r="J84" t="s">
        <v>42</v>
      </c>
      <c r="K84" t="s">
        <v>11</v>
      </c>
      <c r="L84" s="3">
        <v>0</v>
      </c>
      <c r="M84" t="s">
        <v>28</v>
      </c>
      <c r="N84" t="s">
        <v>13</v>
      </c>
      <c r="O84">
        <v>0</v>
      </c>
      <c r="P84" t="s">
        <v>29</v>
      </c>
      <c r="Q84" t="s">
        <v>165</v>
      </c>
      <c r="R84" t="s">
        <v>44</v>
      </c>
      <c r="V84">
        <f t="shared" si="1"/>
        <v>0</v>
      </c>
      <c r="W84">
        <v>0</v>
      </c>
      <c r="X84">
        <v>2</v>
      </c>
      <c r="Y84" t="s">
        <v>59</v>
      </c>
      <c r="Z84">
        <v>45203</v>
      </c>
    </row>
    <row r="85" spans="1:26" x14ac:dyDescent="0.35">
      <c r="A85" t="s">
        <v>154</v>
      </c>
      <c r="B85" s="1">
        <v>36487</v>
      </c>
      <c r="C85" s="1">
        <v>43901</v>
      </c>
      <c r="D85">
        <v>4</v>
      </c>
      <c r="E85" t="s">
        <v>151</v>
      </c>
      <c r="F85">
        <v>4</v>
      </c>
      <c r="G85" t="s">
        <v>35</v>
      </c>
      <c r="H85" s="1">
        <v>41831</v>
      </c>
      <c r="I85">
        <v>3</v>
      </c>
      <c r="J85" t="s">
        <v>27</v>
      </c>
      <c r="K85" t="s">
        <v>11</v>
      </c>
      <c r="L85" s="3">
        <v>0.53</v>
      </c>
      <c r="M85" t="s">
        <v>28</v>
      </c>
      <c r="N85" t="s">
        <v>13</v>
      </c>
      <c r="O85">
        <v>0.53</v>
      </c>
      <c r="P85" t="s">
        <v>29</v>
      </c>
      <c r="Q85" t="s">
        <v>166</v>
      </c>
      <c r="R85" t="s">
        <v>38</v>
      </c>
      <c r="S85" t="s">
        <v>160</v>
      </c>
      <c r="T85">
        <v>7</v>
      </c>
      <c r="U85">
        <v>3</v>
      </c>
      <c r="V85">
        <f t="shared" si="1"/>
        <v>70</v>
      </c>
      <c r="W85">
        <v>435</v>
      </c>
      <c r="X85">
        <v>3</v>
      </c>
      <c r="Y85" t="s">
        <v>45</v>
      </c>
      <c r="Z85">
        <v>45180</v>
      </c>
    </row>
    <row r="86" spans="1:26" x14ac:dyDescent="0.35">
      <c r="A86" t="s">
        <v>156</v>
      </c>
      <c r="B86" s="1">
        <v>36781</v>
      </c>
      <c r="C86" s="1">
        <v>43902</v>
      </c>
      <c r="D86">
        <v>4</v>
      </c>
      <c r="E86" t="s">
        <v>151</v>
      </c>
      <c r="F86">
        <v>3</v>
      </c>
      <c r="G86" t="s">
        <v>26</v>
      </c>
      <c r="H86" s="1">
        <v>41032</v>
      </c>
      <c r="I86">
        <v>3</v>
      </c>
      <c r="J86" t="s">
        <v>27</v>
      </c>
      <c r="K86" t="s">
        <v>11</v>
      </c>
      <c r="L86" s="3">
        <v>0.28000000000000003</v>
      </c>
      <c r="M86" t="s">
        <v>28</v>
      </c>
      <c r="N86" t="s">
        <v>13</v>
      </c>
      <c r="O86">
        <v>0.36</v>
      </c>
      <c r="P86" t="s">
        <v>29</v>
      </c>
      <c r="Q86" t="s">
        <v>167</v>
      </c>
      <c r="R86" t="s">
        <v>31</v>
      </c>
      <c r="S86" t="s">
        <v>32</v>
      </c>
      <c r="T86">
        <v>6</v>
      </c>
      <c r="U86">
        <v>2</v>
      </c>
      <c r="V86">
        <f t="shared" si="1"/>
        <v>60</v>
      </c>
      <c r="W86">
        <v>31</v>
      </c>
      <c r="X86">
        <v>2</v>
      </c>
      <c r="Y86" t="s">
        <v>59</v>
      </c>
      <c r="Z86">
        <v>45188</v>
      </c>
    </row>
    <row r="87" spans="1:26" x14ac:dyDescent="0.35">
      <c r="A87" t="s">
        <v>158</v>
      </c>
      <c r="B87" s="1">
        <v>36960</v>
      </c>
      <c r="C87" s="1">
        <v>43903</v>
      </c>
      <c r="D87">
        <v>4</v>
      </c>
      <c r="E87" t="s">
        <v>151</v>
      </c>
      <c r="F87">
        <v>4</v>
      </c>
      <c r="G87" t="s">
        <v>35</v>
      </c>
      <c r="H87" s="1">
        <v>40374</v>
      </c>
      <c r="I87">
        <v>3</v>
      </c>
      <c r="J87" t="s">
        <v>27</v>
      </c>
      <c r="K87" t="s">
        <v>11</v>
      </c>
      <c r="L87" s="3">
        <v>0.47</v>
      </c>
      <c r="M87" t="s">
        <v>28</v>
      </c>
      <c r="N87" t="s">
        <v>13</v>
      </c>
      <c r="O87">
        <v>0.59</v>
      </c>
      <c r="P87" t="s">
        <v>29</v>
      </c>
      <c r="Q87" t="s">
        <v>168</v>
      </c>
      <c r="R87" t="s">
        <v>38</v>
      </c>
      <c r="S87" t="s">
        <v>160</v>
      </c>
      <c r="T87">
        <v>7</v>
      </c>
      <c r="U87">
        <v>3</v>
      </c>
      <c r="V87">
        <f t="shared" si="1"/>
        <v>70</v>
      </c>
      <c r="W87">
        <v>160</v>
      </c>
      <c r="X87">
        <v>1</v>
      </c>
      <c r="Y87" t="s">
        <v>33</v>
      </c>
      <c r="Z87">
        <v>45203</v>
      </c>
    </row>
    <row r="88" spans="1:26" x14ac:dyDescent="0.35">
      <c r="A88" t="s">
        <v>161</v>
      </c>
      <c r="B88" s="1">
        <v>36505</v>
      </c>
      <c r="C88" s="1">
        <v>43904</v>
      </c>
      <c r="D88">
        <v>4</v>
      </c>
      <c r="E88" t="s">
        <v>151</v>
      </c>
      <c r="F88">
        <v>1</v>
      </c>
      <c r="G88" t="s">
        <v>69</v>
      </c>
      <c r="H88" s="1"/>
      <c r="I88">
        <v>1</v>
      </c>
      <c r="J88" t="s">
        <v>42</v>
      </c>
      <c r="K88" t="s">
        <v>11</v>
      </c>
      <c r="L88" s="3">
        <v>0.25</v>
      </c>
      <c r="M88" t="s">
        <v>28</v>
      </c>
      <c r="N88" t="s">
        <v>13</v>
      </c>
      <c r="O88">
        <v>0.55000000000000004</v>
      </c>
      <c r="P88" t="s">
        <v>29</v>
      </c>
      <c r="Q88" t="s">
        <v>169</v>
      </c>
      <c r="R88" t="s">
        <v>71</v>
      </c>
      <c r="S88" t="s">
        <v>170</v>
      </c>
      <c r="T88">
        <v>3</v>
      </c>
      <c r="U88">
        <v>1</v>
      </c>
      <c r="V88">
        <f t="shared" si="1"/>
        <v>30</v>
      </c>
      <c r="W88">
        <v>3</v>
      </c>
      <c r="X88">
        <v>3</v>
      </c>
      <c r="Y88" t="s">
        <v>45</v>
      </c>
      <c r="Z88">
        <v>45193</v>
      </c>
    </row>
    <row r="89" spans="1:26" x14ac:dyDescent="0.35">
      <c r="A89" t="s">
        <v>163</v>
      </c>
      <c r="B89" s="1">
        <v>36533</v>
      </c>
      <c r="C89" s="1">
        <v>43905</v>
      </c>
      <c r="D89">
        <v>4</v>
      </c>
      <c r="E89" t="s">
        <v>151</v>
      </c>
      <c r="F89">
        <v>5</v>
      </c>
      <c r="G89" t="s">
        <v>44</v>
      </c>
      <c r="H89" s="1">
        <v>42141</v>
      </c>
      <c r="I89">
        <v>1</v>
      </c>
      <c r="J89" t="s">
        <v>42</v>
      </c>
      <c r="K89" t="s">
        <v>11</v>
      </c>
      <c r="L89" s="3">
        <v>0</v>
      </c>
      <c r="M89" t="s">
        <v>28</v>
      </c>
      <c r="N89" t="s">
        <v>13</v>
      </c>
      <c r="O89">
        <v>0</v>
      </c>
      <c r="P89" t="s">
        <v>29</v>
      </c>
      <c r="Q89" t="s">
        <v>165</v>
      </c>
      <c r="R89" t="s">
        <v>44</v>
      </c>
      <c r="V89">
        <f t="shared" si="1"/>
        <v>0</v>
      </c>
      <c r="W89">
        <v>279</v>
      </c>
      <c r="X89">
        <v>2</v>
      </c>
      <c r="Y89" t="s">
        <v>59</v>
      </c>
      <c r="Z89">
        <v>45205</v>
      </c>
    </row>
    <row r="90" spans="1:26" x14ac:dyDescent="0.35">
      <c r="A90" t="s">
        <v>150</v>
      </c>
      <c r="B90" s="1">
        <v>36274</v>
      </c>
      <c r="C90" s="1">
        <v>43906</v>
      </c>
      <c r="D90">
        <v>4</v>
      </c>
      <c r="E90" t="s">
        <v>151</v>
      </c>
      <c r="F90">
        <v>5</v>
      </c>
      <c r="G90" t="s">
        <v>44</v>
      </c>
      <c r="H90" s="1">
        <v>41347</v>
      </c>
      <c r="I90">
        <v>1</v>
      </c>
      <c r="J90" t="s">
        <v>42</v>
      </c>
      <c r="K90" t="s">
        <v>11</v>
      </c>
      <c r="L90" s="3">
        <v>0</v>
      </c>
      <c r="M90" t="s">
        <v>28</v>
      </c>
      <c r="N90" t="s">
        <v>13</v>
      </c>
      <c r="O90">
        <v>0</v>
      </c>
      <c r="P90" t="s">
        <v>29</v>
      </c>
      <c r="Q90" t="s">
        <v>165</v>
      </c>
      <c r="R90" t="s">
        <v>44</v>
      </c>
      <c r="V90">
        <f t="shared" si="1"/>
        <v>0</v>
      </c>
      <c r="W90">
        <v>110</v>
      </c>
      <c r="X90">
        <v>1</v>
      </c>
      <c r="Y90" t="s">
        <v>33</v>
      </c>
      <c r="Z90">
        <v>45204</v>
      </c>
    </row>
    <row r="91" spans="1:26" x14ac:dyDescent="0.35">
      <c r="A91" t="s">
        <v>154</v>
      </c>
      <c r="B91" s="1">
        <v>36490</v>
      </c>
      <c r="C91" s="1">
        <v>43907</v>
      </c>
      <c r="D91">
        <v>4</v>
      </c>
      <c r="E91" t="s">
        <v>151</v>
      </c>
      <c r="F91">
        <v>2</v>
      </c>
      <c r="G91" t="s">
        <v>41</v>
      </c>
      <c r="H91" s="1"/>
      <c r="I91">
        <v>2</v>
      </c>
      <c r="J91" t="s">
        <v>48</v>
      </c>
      <c r="K91" t="s">
        <v>11</v>
      </c>
      <c r="L91" s="3">
        <v>0</v>
      </c>
      <c r="M91" t="s">
        <v>28</v>
      </c>
      <c r="N91" t="s">
        <v>13</v>
      </c>
      <c r="O91">
        <v>0</v>
      </c>
      <c r="P91" t="s">
        <v>29</v>
      </c>
      <c r="Q91" t="s">
        <v>157</v>
      </c>
      <c r="R91" t="s">
        <v>44</v>
      </c>
      <c r="V91">
        <f t="shared" si="1"/>
        <v>0</v>
      </c>
      <c r="W91">
        <v>0</v>
      </c>
      <c r="X91">
        <v>3</v>
      </c>
      <c r="Y91" t="s">
        <v>45</v>
      </c>
      <c r="Z91">
        <v>45195</v>
      </c>
    </row>
    <row r="92" spans="1:26" x14ac:dyDescent="0.35">
      <c r="A92" t="s">
        <v>156</v>
      </c>
      <c r="B92" s="1">
        <v>36850</v>
      </c>
      <c r="C92" s="1">
        <v>43908</v>
      </c>
      <c r="D92">
        <v>4</v>
      </c>
      <c r="E92" t="s">
        <v>151</v>
      </c>
      <c r="F92">
        <v>2</v>
      </c>
      <c r="G92" t="s">
        <v>41</v>
      </c>
      <c r="H92" s="1">
        <v>40408</v>
      </c>
      <c r="I92">
        <v>3</v>
      </c>
      <c r="J92" t="s">
        <v>27</v>
      </c>
      <c r="K92" t="s">
        <v>11</v>
      </c>
      <c r="L92" s="3">
        <v>0</v>
      </c>
      <c r="M92" t="s">
        <v>28</v>
      </c>
      <c r="N92" t="s">
        <v>13</v>
      </c>
      <c r="O92">
        <v>0</v>
      </c>
      <c r="P92" t="s">
        <v>29</v>
      </c>
      <c r="Q92" t="s">
        <v>164</v>
      </c>
      <c r="R92" t="s">
        <v>44</v>
      </c>
      <c r="V92">
        <f t="shared" si="1"/>
        <v>0</v>
      </c>
      <c r="W92">
        <v>0</v>
      </c>
      <c r="X92">
        <v>1</v>
      </c>
      <c r="Y92" t="s">
        <v>33</v>
      </c>
      <c r="Z92">
        <v>45132</v>
      </c>
    </row>
    <row r="93" spans="1:26" x14ac:dyDescent="0.35">
      <c r="A93" t="s">
        <v>158</v>
      </c>
      <c r="B93" s="1">
        <v>37107</v>
      </c>
      <c r="C93" s="1">
        <v>43909</v>
      </c>
      <c r="D93">
        <v>4</v>
      </c>
      <c r="E93" t="s">
        <v>151</v>
      </c>
      <c r="F93">
        <v>3</v>
      </c>
      <c r="G93" t="s">
        <v>26</v>
      </c>
      <c r="H93" s="1">
        <v>39501</v>
      </c>
      <c r="I93">
        <v>5</v>
      </c>
      <c r="J93" t="s">
        <v>60</v>
      </c>
      <c r="K93" t="s">
        <v>11</v>
      </c>
      <c r="L93" s="3">
        <v>0.26</v>
      </c>
      <c r="M93" t="s">
        <v>28</v>
      </c>
      <c r="N93" t="s">
        <v>13</v>
      </c>
      <c r="O93">
        <v>0.47</v>
      </c>
      <c r="P93" t="s">
        <v>29</v>
      </c>
      <c r="Q93" t="s">
        <v>171</v>
      </c>
      <c r="R93" t="s">
        <v>31</v>
      </c>
      <c r="S93" t="s">
        <v>32</v>
      </c>
      <c r="T93">
        <v>6</v>
      </c>
      <c r="U93">
        <v>2</v>
      </c>
      <c r="V93">
        <f t="shared" si="1"/>
        <v>60</v>
      </c>
      <c r="W93">
        <v>79</v>
      </c>
      <c r="X93">
        <v>3</v>
      </c>
      <c r="Y93" t="s">
        <v>45</v>
      </c>
      <c r="Z93">
        <v>45141</v>
      </c>
    </row>
    <row r="94" spans="1:26" x14ac:dyDescent="0.35">
      <c r="A94" t="s">
        <v>161</v>
      </c>
      <c r="B94" s="1">
        <v>36203</v>
      </c>
      <c r="C94" s="1">
        <v>43910</v>
      </c>
      <c r="D94">
        <v>4</v>
      </c>
      <c r="E94" t="s">
        <v>151</v>
      </c>
      <c r="F94">
        <v>3</v>
      </c>
      <c r="G94" t="s">
        <v>26</v>
      </c>
      <c r="H94" s="1">
        <v>39699</v>
      </c>
      <c r="I94">
        <v>1</v>
      </c>
      <c r="J94" t="s">
        <v>42</v>
      </c>
      <c r="K94" t="s">
        <v>11</v>
      </c>
      <c r="L94" s="3">
        <v>0.38</v>
      </c>
      <c r="M94" t="s">
        <v>28</v>
      </c>
      <c r="N94" t="s">
        <v>13</v>
      </c>
      <c r="O94">
        <v>0.49</v>
      </c>
      <c r="P94" t="s">
        <v>29</v>
      </c>
      <c r="Q94" t="s">
        <v>172</v>
      </c>
      <c r="R94" t="s">
        <v>31</v>
      </c>
      <c r="S94" t="s">
        <v>64</v>
      </c>
      <c r="T94">
        <v>6</v>
      </c>
      <c r="U94">
        <v>2</v>
      </c>
      <c r="V94">
        <f t="shared" si="1"/>
        <v>60</v>
      </c>
      <c r="W94">
        <v>62</v>
      </c>
      <c r="X94">
        <v>1</v>
      </c>
      <c r="Y94" t="s">
        <v>33</v>
      </c>
      <c r="Z94">
        <v>45205</v>
      </c>
    </row>
    <row r="95" spans="1:26" x14ac:dyDescent="0.35">
      <c r="A95" t="s">
        <v>163</v>
      </c>
      <c r="B95" s="1">
        <v>36442</v>
      </c>
      <c r="C95" s="1">
        <v>43911</v>
      </c>
      <c r="D95">
        <v>4</v>
      </c>
      <c r="E95" t="s">
        <v>151</v>
      </c>
      <c r="F95">
        <v>4</v>
      </c>
      <c r="G95" t="s">
        <v>35</v>
      </c>
      <c r="H95" s="1"/>
      <c r="I95">
        <v>4</v>
      </c>
      <c r="J95" t="s">
        <v>36</v>
      </c>
      <c r="K95" t="s">
        <v>11</v>
      </c>
      <c r="L95" s="3">
        <v>0.6</v>
      </c>
      <c r="M95" t="s">
        <v>28</v>
      </c>
      <c r="N95" t="s">
        <v>13</v>
      </c>
      <c r="O95">
        <v>0.56000000000000005</v>
      </c>
      <c r="P95" t="s">
        <v>29</v>
      </c>
      <c r="Q95" t="s">
        <v>173</v>
      </c>
      <c r="R95" t="s">
        <v>38</v>
      </c>
      <c r="S95" t="s">
        <v>160</v>
      </c>
      <c r="T95">
        <v>7</v>
      </c>
      <c r="U95">
        <v>3</v>
      </c>
      <c r="V95">
        <f t="shared" si="1"/>
        <v>70</v>
      </c>
      <c r="W95">
        <v>334</v>
      </c>
      <c r="X95">
        <v>3</v>
      </c>
      <c r="Y95" t="s">
        <v>45</v>
      </c>
      <c r="Z95">
        <v>45192</v>
      </c>
    </row>
    <row r="96" spans="1:26" x14ac:dyDescent="0.35">
      <c r="A96" t="s">
        <v>150</v>
      </c>
      <c r="B96" s="1">
        <v>36833</v>
      </c>
      <c r="C96" s="1">
        <v>43912</v>
      </c>
      <c r="D96">
        <v>4</v>
      </c>
      <c r="E96" t="s">
        <v>151</v>
      </c>
      <c r="F96">
        <v>3</v>
      </c>
      <c r="G96" t="s">
        <v>26</v>
      </c>
      <c r="H96" s="1">
        <v>41436</v>
      </c>
      <c r="I96">
        <v>4</v>
      </c>
      <c r="J96" t="s">
        <v>36</v>
      </c>
      <c r="K96" t="s">
        <v>11</v>
      </c>
      <c r="L96" s="3">
        <v>0.35</v>
      </c>
      <c r="M96" t="s">
        <v>28</v>
      </c>
      <c r="N96" t="s">
        <v>13</v>
      </c>
      <c r="O96">
        <v>0.59</v>
      </c>
      <c r="P96" t="s">
        <v>29</v>
      </c>
      <c r="Q96" t="s">
        <v>174</v>
      </c>
      <c r="R96" t="s">
        <v>31</v>
      </c>
      <c r="S96" t="s">
        <v>32</v>
      </c>
      <c r="T96">
        <v>6</v>
      </c>
      <c r="U96">
        <v>2</v>
      </c>
      <c r="V96">
        <f t="shared" si="1"/>
        <v>60</v>
      </c>
      <c r="W96">
        <v>97</v>
      </c>
      <c r="X96">
        <v>1</v>
      </c>
      <c r="Y96" t="s">
        <v>33</v>
      </c>
      <c r="Z96">
        <v>45178</v>
      </c>
    </row>
    <row r="97" spans="1:26" x14ac:dyDescent="0.35">
      <c r="A97" t="s">
        <v>154</v>
      </c>
      <c r="B97" s="1">
        <v>36801</v>
      </c>
      <c r="C97" s="1">
        <v>43913</v>
      </c>
      <c r="D97">
        <v>4</v>
      </c>
      <c r="E97" t="s">
        <v>151</v>
      </c>
      <c r="F97">
        <v>4</v>
      </c>
      <c r="G97" t="s">
        <v>35</v>
      </c>
      <c r="H97" s="1">
        <v>42747</v>
      </c>
      <c r="I97">
        <v>3</v>
      </c>
      <c r="J97" t="s">
        <v>27</v>
      </c>
      <c r="K97" t="s">
        <v>11</v>
      </c>
      <c r="L97" s="3">
        <v>0.47</v>
      </c>
      <c r="M97" t="s">
        <v>28</v>
      </c>
      <c r="N97" t="s">
        <v>13</v>
      </c>
      <c r="O97">
        <v>0.28000000000000003</v>
      </c>
      <c r="P97" t="s">
        <v>29</v>
      </c>
      <c r="Q97" t="s">
        <v>175</v>
      </c>
      <c r="R97" t="s">
        <v>38</v>
      </c>
      <c r="S97" t="s">
        <v>160</v>
      </c>
      <c r="T97">
        <v>7</v>
      </c>
      <c r="U97">
        <v>3</v>
      </c>
      <c r="V97">
        <f t="shared" si="1"/>
        <v>70</v>
      </c>
      <c r="W97">
        <v>599</v>
      </c>
      <c r="X97">
        <v>1</v>
      </c>
      <c r="Y97" t="s">
        <v>33</v>
      </c>
      <c r="Z97">
        <v>45206</v>
      </c>
    </row>
    <row r="98" spans="1:26" x14ac:dyDescent="0.35">
      <c r="A98" t="s">
        <v>176</v>
      </c>
      <c r="B98" s="1">
        <v>36817</v>
      </c>
      <c r="C98" s="1">
        <v>43914</v>
      </c>
      <c r="D98">
        <v>19</v>
      </c>
      <c r="E98" t="s">
        <v>177</v>
      </c>
      <c r="F98">
        <v>2</v>
      </c>
      <c r="G98" t="s">
        <v>41</v>
      </c>
      <c r="H98" s="1">
        <v>39344</v>
      </c>
      <c r="I98">
        <v>2</v>
      </c>
      <c r="J98" t="s">
        <v>48</v>
      </c>
      <c r="K98" t="s">
        <v>11</v>
      </c>
      <c r="L98" s="3">
        <v>0</v>
      </c>
      <c r="M98" t="s">
        <v>28</v>
      </c>
      <c r="N98" t="s">
        <v>13</v>
      </c>
      <c r="O98">
        <v>0</v>
      </c>
      <c r="P98" t="s">
        <v>29</v>
      </c>
      <c r="Q98" t="s">
        <v>178</v>
      </c>
      <c r="R98" t="s">
        <v>44</v>
      </c>
      <c r="V98">
        <f t="shared" si="1"/>
        <v>0</v>
      </c>
      <c r="W98">
        <v>0</v>
      </c>
      <c r="X98">
        <v>2</v>
      </c>
      <c r="Y98" t="s">
        <v>59</v>
      </c>
      <c r="Z98">
        <v>45186</v>
      </c>
    </row>
    <row r="99" spans="1:26" x14ac:dyDescent="0.35">
      <c r="A99" t="s">
        <v>179</v>
      </c>
      <c r="B99" s="1">
        <v>36192</v>
      </c>
      <c r="C99" s="1">
        <v>43915</v>
      </c>
      <c r="D99">
        <v>19</v>
      </c>
      <c r="E99" t="s">
        <v>177</v>
      </c>
      <c r="F99">
        <v>5</v>
      </c>
      <c r="G99" t="s">
        <v>44</v>
      </c>
      <c r="H99" s="1"/>
      <c r="I99">
        <v>2</v>
      </c>
      <c r="J99" t="s">
        <v>48</v>
      </c>
      <c r="K99" t="s">
        <v>11</v>
      </c>
      <c r="L99" s="3">
        <v>0</v>
      </c>
      <c r="M99" t="s">
        <v>28</v>
      </c>
      <c r="N99" t="s">
        <v>13</v>
      </c>
      <c r="O99">
        <v>0</v>
      </c>
      <c r="P99" t="s">
        <v>29</v>
      </c>
      <c r="Q99" t="s">
        <v>178</v>
      </c>
      <c r="R99" t="s">
        <v>44</v>
      </c>
      <c r="V99">
        <f t="shared" si="1"/>
        <v>0</v>
      </c>
      <c r="W99">
        <v>423</v>
      </c>
      <c r="X99">
        <v>3</v>
      </c>
      <c r="Y99" t="s">
        <v>45</v>
      </c>
      <c r="Z99">
        <v>45131</v>
      </c>
    </row>
    <row r="100" spans="1:26" x14ac:dyDescent="0.35">
      <c r="A100" t="s">
        <v>180</v>
      </c>
      <c r="B100" s="1">
        <v>37008</v>
      </c>
      <c r="C100" s="1">
        <v>43916</v>
      </c>
      <c r="D100">
        <v>19</v>
      </c>
      <c r="E100" t="s">
        <v>177</v>
      </c>
      <c r="F100">
        <v>4</v>
      </c>
      <c r="G100" t="s">
        <v>35</v>
      </c>
      <c r="H100" s="1">
        <v>40789</v>
      </c>
      <c r="I100">
        <v>4</v>
      </c>
      <c r="J100" t="s">
        <v>36</v>
      </c>
      <c r="K100" t="s">
        <v>11</v>
      </c>
      <c r="L100" s="3">
        <v>0.51</v>
      </c>
      <c r="M100" t="s">
        <v>28</v>
      </c>
      <c r="N100" t="s">
        <v>13</v>
      </c>
      <c r="O100">
        <v>0.5</v>
      </c>
      <c r="P100" t="s">
        <v>29</v>
      </c>
      <c r="Q100" t="s">
        <v>181</v>
      </c>
      <c r="R100" t="s">
        <v>38</v>
      </c>
      <c r="S100" t="s">
        <v>182</v>
      </c>
      <c r="T100">
        <v>7</v>
      </c>
      <c r="U100">
        <v>3</v>
      </c>
      <c r="V100">
        <f t="shared" si="1"/>
        <v>70</v>
      </c>
      <c r="W100">
        <v>272</v>
      </c>
      <c r="X100">
        <v>2</v>
      </c>
      <c r="Y100" t="s">
        <v>59</v>
      </c>
      <c r="Z100">
        <v>45142</v>
      </c>
    </row>
    <row r="101" spans="1:26" x14ac:dyDescent="0.35">
      <c r="A101" t="s">
        <v>183</v>
      </c>
      <c r="B101" s="1">
        <v>36758</v>
      </c>
      <c r="C101" s="1">
        <v>43917</v>
      </c>
      <c r="D101">
        <v>19</v>
      </c>
      <c r="E101" t="s">
        <v>177</v>
      </c>
      <c r="F101">
        <v>4</v>
      </c>
      <c r="G101" t="s">
        <v>35</v>
      </c>
      <c r="H101" s="1"/>
      <c r="I101">
        <v>5</v>
      </c>
      <c r="J101" t="s">
        <v>60</v>
      </c>
      <c r="K101" t="s">
        <v>11</v>
      </c>
      <c r="L101" s="3">
        <v>0.55000000000000004</v>
      </c>
      <c r="M101" t="s">
        <v>28</v>
      </c>
      <c r="N101" t="s">
        <v>13</v>
      </c>
      <c r="O101">
        <v>0.26</v>
      </c>
      <c r="P101" t="s">
        <v>29</v>
      </c>
      <c r="Q101" t="s">
        <v>184</v>
      </c>
      <c r="R101" t="s">
        <v>38</v>
      </c>
      <c r="S101" t="s">
        <v>182</v>
      </c>
      <c r="T101">
        <v>7</v>
      </c>
      <c r="U101">
        <v>3</v>
      </c>
      <c r="V101">
        <f t="shared" si="1"/>
        <v>70</v>
      </c>
      <c r="W101">
        <v>552</v>
      </c>
      <c r="X101">
        <v>2</v>
      </c>
      <c r="Y101" t="s">
        <v>59</v>
      </c>
      <c r="Z101">
        <v>45209</v>
      </c>
    </row>
    <row r="102" spans="1:26" x14ac:dyDescent="0.35">
      <c r="A102" t="s">
        <v>185</v>
      </c>
      <c r="B102" s="1">
        <v>36471</v>
      </c>
      <c r="C102" s="1">
        <v>43918</v>
      </c>
      <c r="D102">
        <v>19</v>
      </c>
      <c r="E102" t="s">
        <v>177</v>
      </c>
      <c r="F102">
        <v>5</v>
      </c>
      <c r="G102" t="s">
        <v>44</v>
      </c>
      <c r="H102" s="1"/>
      <c r="I102">
        <v>4</v>
      </c>
      <c r="J102" t="s">
        <v>36</v>
      </c>
      <c r="K102" t="s">
        <v>11</v>
      </c>
      <c r="L102" s="3">
        <v>0</v>
      </c>
      <c r="M102" t="s">
        <v>28</v>
      </c>
      <c r="N102" t="s">
        <v>13</v>
      </c>
      <c r="O102">
        <v>0</v>
      </c>
      <c r="P102" t="s">
        <v>29</v>
      </c>
      <c r="Q102" t="s">
        <v>186</v>
      </c>
      <c r="R102" t="s">
        <v>44</v>
      </c>
      <c r="V102">
        <f t="shared" si="1"/>
        <v>0</v>
      </c>
      <c r="W102">
        <v>190</v>
      </c>
      <c r="X102">
        <v>3</v>
      </c>
      <c r="Y102" t="s">
        <v>45</v>
      </c>
      <c r="Z102">
        <v>45182</v>
      </c>
    </row>
    <row r="103" spans="1:26" x14ac:dyDescent="0.35">
      <c r="A103" t="s">
        <v>187</v>
      </c>
      <c r="B103" s="1">
        <v>37097</v>
      </c>
      <c r="C103" s="1">
        <v>43919</v>
      </c>
      <c r="D103">
        <v>19</v>
      </c>
      <c r="E103" t="s">
        <v>177</v>
      </c>
      <c r="F103">
        <v>3</v>
      </c>
      <c r="G103" t="s">
        <v>26</v>
      </c>
      <c r="H103" s="1">
        <v>40114</v>
      </c>
      <c r="I103">
        <v>4</v>
      </c>
      <c r="J103" t="s">
        <v>36</v>
      </c>
      <c r="K103" t="s">
        <v>11</v>
      </c>
      <c r="L103" s="3">
        <v>0.4</v>
      </c>
      <c r="M103" t="s">
        <v>28</v>
      </c>
      <c r="N103" t="s">
        <v>13</v>
      </c>
      <c r="O103">
        <v>0.44</v>
      </c>
      <c r="P103" t="s">
        <v>29</v>
      </c>
      <c r="Q103" t="s">
        <v>188</v>
      </c>
      <c r="R103" t="s">
        <v>31</v>
      </c>
      <c r="S103" t="s">
        <v>32</v>
      </c>
      <c r="T103">
        <v>6</v>
      </c>
      <c r="U103">
        <v>2</v>
      </c>
      <c r="V103">
        <f t="shared" si="1"/>
        <v>60</v>
      </c>
      <c r="W103">
        <v>63</v>
      </c>
      <c r="X103">
        <v>1</v>
      </c>
      <c r="Y103" t="s">
        <v>33</v>
      </c>
      <c r="Z103">
        <v>45134</v>
      </c>
    </row>
    <row r="104" spans="1:26" x14ac:dyDescent="0.35">
      <c r="A104" t="s">
        <v>176</v>
      </c>
      <c r="B104" s="1">
        <v>36440</v>
      </c>
      <c r="C104" s="1">
        <v>43920</v>
      </c>
      <c r="D104">
        <v>19</v>
      </c>
      <c r="E104" t="s">
        <v>177</v>
      </c>
      <c r="F104">
        <v>3</v>
      </c>
      <c r="G104" t="s">
        <v>26</v>
      </c>
      <c r="H104" s="1">
        <v>39428</v>
      </c>
      <c r="I104">
        <v>1</v>
      </c>
      <c r="J104" t="s">
        <v>42</v>
      </c>
      <c r="K104" t="s">
        <v>11</v>
      </c>
      <c r="L104" s="3">
        <v>0.28999999999999998</v>
      </c>
      <c r="M104" t="s">
        <v>28</v>
      </c>
      <c r="N104" t="s">
        <v>13</v>
      </c>
      <c r="O104">
        <v>0.35</v>
      </c>
      <c r="P104" t="s">
        <v>29</v>
      </c>
      <c r="Q104" t="s">
        <v>189</v>
      </c>
      <c r="R104" t="s">
        <v>31</v>
      </c>
      <c r="S104" t="s">
        <v>190</v>
      </c>
      <c r="T104">
        <v>5</v>
      </c>
      <c r="U104">
        <v>2</v>
      </c>
      <c r="V104">
        <f t="shared" si="1"/>
        <v>50</v>
      </c>
      <c r="W104">
        <v>43</v>
      </c>
      <c r="X104">
        <v>3</v>
      </c>
      <c r="Y104" t="s">
        <v>45</v>
      </c>
      <c r="Z104">
        <v>45169</v>
      </c>
    </row>
    <row r="105" spans="1:26" x14ac:dyDescent="0.35">
      <c r="A105" t="s">
        <v>179</v>
      </c>
      <c r="B105" s="1">
        <v>36356</v>
      </c>
      <c r="C105" s="1">
        <v>43921</v>
      </c>
      <c r="D105">
        <v>19</v>
      </c>
      <c r="E105" t="s">
        <v>177</v>
      </c>
      <c r="F105">
        <v>3</v>
      </c>
      <c r="G105" t="s">
        <v>26</v>
      </c>
      <c r="H105" s="1"/>
      <c r="I105">
        <v>3</v>
      </c>
      <c r="J105" t="s">
        <v>27</v>
      </c>
      <c r="K105" t="s">
        <v>11</v>
      </c>
      <c r="L105" s="3">
        <v>0.26</v>
      </c>
      <c r="M105" t="s">
        <v>28</v>
      </c>
      <c r="N105" t="s">
        <v>13</v>
      </c>
      <c r="O105">
        <v>0.43</v>
      </c>
      <c r="P105" t="s">
        <v>29</v>
      </c>
      <c r="Q105" t="s">
        <v>191</v>
      </c>
      <c r="R105" t="s">
        <v>31</v>
      </c>
      <c r="S105" t="s">
        <v>192</v>
      </c>
      <c r="T105">
        <v>7</v>
      </c>
      <c r="U105">
        <v>3</v>
      </c>
      <c r="V105">
        <f t="shared" si="1"/>
        <v>70</v>
      </c>
      <c r="W105">
        <v>85</v>
      </c>
      <c r="X105">
        <v>1</v>
      </c>
      <c r="Y105" t="s">
        <v>33</v>
      </c>
      <c r="Z105">
        <v>45185</v>
      </c>
    </row>
    <row r="106" spans="1:26" x14ac:dyDescent="0.35">
      <c r="A106" t="s">
        <v>180</v>
      </c>
      <c r="B106" s="1">
        <v>37032</v>
      </c>
      <c r="C106" s="1">
        <v>43922</v>
      </c>
      <c r="D106">
        <v>19</v>
      </c>
      <c r="E106" t="s">
        <v>177</v>
      </c>
      <c r="F106">
        <v>5</v>
      </c>
      <c r="G106" t="s">
        <v>44</v>
      </c>
      <c r="H106" s="1">
        <v>41886</v>
      </c>
      <c r="I106">
        <v>1</v>
      </c>
      <c r="J106" t="s">
        <v>42</v>
      </c>
      <c r="K106" t="s">
        <v>11</v>
      </c>
      <c r="L106" s="3">
        <v>0</v>
      </c>
      <c r="M106" t="s">
        <v>28</v>
      </c>
      <c r="N106" t="s">
        <v>13</v>
      </c>
      <c r="O106">
        <v>0</v>
      </c>
      <c r="P106" t="s">
        <v>29</v>
      </c>
      <c r="Q106" t="s">
        <v>193</v>
      </c>
      <c r="R106" t="s">
        <v>44</v>
      </c>
      <c r="V106">
        <f t="shared" si="1"/>
        <v>0</v>
      </c>
      <c r="W106">
        <v>374</v>
      </c>
      <c r="X106">
        <v>3</v>
      </c>
      <c r="Y106" t="s">
        <v>45</v>
      </c>
      <c r="Z106">
        <v>45166</v>
      </c>
    </row>
    <row r="107" spans="1:26" x14ac:dyDescent="0.35">
      <c r="A107" t="s">
        <v>183</v>
      </c>
      <c r="B107" s="1">
        <v>36190</v>
      </c>
      <c r="C107" s="1">
        <v>43923</v>
      </c>
      <c r="D107">
        <v>19</v>
      </c>
      <c r="E107" t="s">
        <v>177</v>
      </c>
      <c r="F107">
        <v>4</v>
      </c>
      <c r="G107" t="s">
        <v>35</v>
      </c>
      <c r="H107" s="1">
        <v>42347</v>
      </c>
      <c r="I107">
        <v>5</v>
      </c>
      <c r="J107" t="s">
        <v>60</v>
      </c>
      <c r="K107" t="s">
        <v>11</v>
      </c>
      <c r="L107" s="3">
        <v>0.49</v>
      </c>
      <c r="M107" t="s">
        <v>28</v>
      </c>
      <c r="N107" t="s">
        <v>13</v>
      </c>
      <c r="O107">
        <v>0.26</v>
      </c>
      <c r="P107" t="s">
        <v>29</v>
      </c>
      <c r="Q107" t="s">
        <v>194</v>
      </c>
      <c r="R107" t="s">
        <v>38</v>
      </c>
      <c r="S107" t="s">
        <v>195</v>
      </c>
      <c r="T107">
        <v>8</v>
      </c>
      <c r="U107">
        <v>3</v>
      </c>
      <c r="V107">
        <f t="shared" si="1"/>
        <v>80</v>
      </c>
      <c r="W107">
        <v>596</v>
      </c>
      <c r="X107">
        <v>3</v>
      </c>
      <c r="Y107" t="s">
        <v>45</v>
      </c>
      <c r="Z107">
        <v>45131</v>
      </c>
    </row>
    <row r="108" spans="1:26" x14ac:dyDescent="0.35">
      <c r="A108" t="s">
        <v>185</v>
      </c>
      <c r="B108" s="1">
        <v>36288</v>
      </c>
      <c r="C108" s="1">
        <v>43924</v>
      </c>
      <c r="D108">
        <v>19</v>
      </c>
      <c r="E108" t="s">
        <v>177</v>
      </c>
      <c r="F108">
        <v>2</v>
      </c>
      <c r="G108" t="s">
        <v>41</v>
      </c>
      <c r="H108" s="1"/>
      <c r="I108">
        <v>3</v>
      </c>
      <c r="J108" t="s">
        <v>27</v>
      </c>
      <c r="K108" t="s">
        <v>11</v>
      </c>
      <c r="L108" s="3">
        <v>0</v>
      </c>
      <c r="M108" t="s">
        <v>28</v>
      </c>
      <c r="N108" t="s">
        <v>13</v>
      </c>
      <c r="O108">
        <v>0</v>
      </c>
      <c r="P108" t="s">
        <v>29</v>
      </c>
      <c r="Q108" t="s">
        <v>196</v>
      </c>
      <c r="R108" t="s">
        <v>44</v>
      </c>
      <c r="V108">
        <f t="shared" si="1"/>
        <v>0</v>
      </c>
      <c r="W108">
        <v>0</v>
      </c>
      <c r="X108">
        <v>2</v>
      </c>
      <c r="Y108" t="s">
        <v>59</v>
      </c>
      <c r="Z108">
        <v>45174</v>
      </c>
    </row>
    <row r="109" spans="1:26" x14ac:dyDescent="0.35">
      <c r="A109" t="s">
        <v>187</v>
      </c>
      <c r="B109" s="1">
        <v>36752</v>
      </c>
      <c r="C109" s="1">
        <v>43925</v>
      </c>
      <c r="D109">
        <v>19</v>
      </c>
      <c r="E109" t="s">
        <v>177</v>
      </c>
      <c r="F109">
        <v>1</v>
      </c>
      <c r="G109" t="s">
        <v>69</v>
      </c>
      <c r="H109" s="1"/>
      <c r="I109">
        <v>1</v>
      </c>
      <c r="J109" t="s">
        <v>42</v>
      </c>
      <c r="K109" t="s">
        <v>11</v>
      </c>
      <c r="L109" s="3">
        <v>0.15</v>
      </c>
      <c r="M109" t="s">
        <v>28</v>
      </c>
      <c r="N109" t="s">
        <v>13</v>
      </c>
      <c r="O109">
        <v>0.56000000000000005</v>
      </c>
      <c r="P109" t="s">
        <v>29</v>
      </c>
      <c r="Q109" t="s">
        <v>197</v>
      </c>
      <c r="R109" t="s">
        <v>71</v>
      </c>
      <c r="S109" t="s">
        <v>198</v>
      </c>
      <c r="T109">
        <v>4</v>
      </c>
      <c r="U109">
        <v>2</v>
      </c>
      <c r="V109">
        <f t="shared" si="1"/>
        <v>40</v>
      </c>
      <c r="W109">
        <v>9</v>
      </c>
      <c r="X109">
        <v>1</v>
      </c>
      <c r="Y109" t="s">
        <v>33</v>
      </c>
      <c r="Z109">
        <v>45187</v>
      </c>
    </row>
    <row r="110" spans="1:26" x14ac:dyDescent="0.35">
      <c r="A110" t="s">
        <v>176</v>
      </c>
      <c r="B110" s="1">
        <v>36190</v>
      </c>
      <c r="C110" s="1">
        <v>43926</v>
      </c>
      <c r="D110">
        <v>19</v>
      </c>
      <c r="E110" t="s">
        <v>177</v>
      </c>
      <c r="F110">
        <v>3</v>
      </c>
      <c r="G110" t="s">
        <v>26</v>
      </c>
      <c r="H110" s="1">
        <v>39158</v>
      </c>
      <c r="I110">
        <v>5</v>
      </c>
      <c r="J110" t="s">
        <v>60</v>
      </c>
      <c r="K110" t="s">
        <v>11</v>
      </c>
      <c r="L110" s="3">
        <v>0.33</v>
      </c>
      <c r="M110" t="s">
        <v>28</v>
      </c>
      <c r="N110" t="s">
        <v>13</v>
      </c>
      <c r="O110">
        <v>0.49</v>
      </c>
      <c r="P110" t="s">
        <v>29</v>
      </c>
      <c r="Q110" t="s">
        <v>199</v>
      </c>
      <c r="R110" t="s">
        <v>31</v>
      </c>
      <c r="S110" t="s">
        <v>200</v>
      </c>
      <c r="T110">
        <v>6</v>
      </c>
      <c r="U110">
        <v>2</v>
      </c>
      <c r="V110">
        <f t="shared" si="1"/>
        <v>60</v>
      </c>
      <c r="W110">
        <v>18</v>
      </c>
      <c r="X110">
        <v>3</v>
      </c>
      <c r="Y110" t="s">
        <v>45</v>
      </c>
      <c r="Z110">
        <v>45192</v>
      </c>
    </row>
    <row r="111" spans="1:26" x14ac:dyDescent="0.35">
      <c r="A111" t="s">
        <v>179</v>
      </c>
      <c r="B111" s="1">
        <v>36274</v>
      </c>
      <c r="C111" s="1">
        <v>43927</v>
      </c>
      <c r="D111">
        <v>19</v>
      </c>
      <c r="E111" t="s">
        <v>177</v>
      </c>
      <c r="F111">
        <v>2</v>
      </c>
      <c r="G111" t="s">
        <v>41</v>
      </c>
      <c r="H111" s="1">
        <v>42893</v>
      </c>
      <c r="I111">
        <v>4</v>
      </c>
      <c r="J111" t="s">
        <v>36</v>
      </c>
      <c r="K111" t="s">
        <v>11</v>
      </c>
      <c r="L111" s="3">
        <v>0</v>
      </c>
      <c r="M111" t="s">
        <v>28</v>
      </c>
      <c r="N111" t="s">
        <v>13</v>
      </c>
      <c r="O111">
        <v>0</v>
      </c>
      <c r="P111" t="s">
        <v>29</v>
      </c>
      <c r="Q111" t="s">
        <v>186</v>
      </c>
      <c r="R111" t="s">
        <v>44</v>
      </c>
      <c r="V111">
        <f t="shared" si="1"/>
        <v>0</v>
      </c>
      <c r="W111">
        <v>0</v>
      </c>
      <c r="X111">
        <v>3</v>
      </c>
      <c r="Y111" t="s">
        <v>45</v>
      </c>
      <c r="Z111">
        <v>45180</v>
      </c>
    </row>
    <row r="112" spans="1:26" x14ac:dyDescent="0.35">
      <c r="A112" t="s">
        <v>180</v>
      </c>
      <c r="B112" s="1">
        <v>36660</v>
      </c>
      <c r="C112" s="1">
        <v>43928</v>
      </c>
      <c r="D112">
        <v>19</v>
      </c>
      <c r="E112" t="s">
        <v>177</v>
      </c>
      <c r="F112">
        <v>1</v>
      </c>
      <c r="G112" t="s">
        <v>69</v>
      </c>
      <c r="H112" s="1">
        <v>41137</v>
      </c>
      <c r="I112">
        <v>5</v>
      </c>
      <c r="J112" t="s">
        <v>60</v>
      </c>
      <c r="K112" t="s">
        <v>11</v>
      </c>
      <c r="L112" s="3">
        <v>0.23</v>
      </c>
      <c r="M112" t="s">
        <v>28</v>
      </c>
      <c r="N112" t="s">
        <v>13</v>
      </c>
      <c r="O112">
        <v>0.28999999999999998</v>
      </c>
      <c r="P112" t="s">
        <v>29</v>
      </c>
      <c r="Q112" t="s">
        <v>201</v>
      </c>
      <c r="R112" t="s">
        <v>71</v>
      </c>
      <c r="S112" t="s">
        <v>198</v>
      </c>
      <c r="T112">
        <v>4</v>
      </c>
      <c r="U112">
        <v>2</v>
      </c>
      <c r="V112">
        <f t="shared" si="1"/>
        <v>40</v>
      </c>
      <c r="W112">
        <v>8</v>
      </c>
      <c r="X112">
        <v>3</v>
      </c>
      <c r="Y112" t="s">
        <v>45</v>
      </c>
      <c r="Z112">
        <v>45134</v>
      </c>
    </row>
    <row r="113" spans="1:26" x14ac:dyDescent="0.35">
      <c r="A113" t="s">
        <v>183</v>
      </c>
      <c r="B113" s="1">
        <v>37035</v>
      </c>
      <c r="C113" s="1">
        <v>43929</v>
      </c>
      <c r="D113">
        <v>19</v>
      </c>
      <c r="E113" t="s">
        <v>177</v>
      </c>
      <c r="F113">
        <v>2</v>
      </c>
      <c r="G113" t="s">
        <v>41</v>
      </c>
      <c r="H113" s="1"/>
      <c r="I113">
        <v>2</v>
      </c>
      <c r="J113" t="s">
        <v>48</v>
      </c>
      <c r="K113" t="s">
        <v>11</v>
      </c>
      <c r="L113" s="3">
        <v>0</v>
      </c>
      <c r="M113" t="s">
        <v>28</v>
      </c>
      <c r="N113" t="s">
        <v>13</v>
      </c>
      <c r="O113">
        <v>0</v>
      </c>
      <c r="P113" t="s">
        <v>29</v>
      </c>
      <c r="Q113" t="s">
        <v>178</v>
      </c>
      <c r="R113" t="s">
        <v>44</v>
      </c>
      <c r="V113">
        <f t="shared" si="1"/>
        <v>0</v>
      </c>
      <c r="W113">
        <v>0</v>
      </c>
      <c r="X113">
        <v>2</v>
      </c>
      <c r="Y113" t="s">
        <v>59</v>
      </c>
      <c r="Z113">
        <v>45185</v>
      </c>
    </row>
    <row r="114" spans="1:26" x14ac:dyDescent="0.35">
      <c r="A114" t="s">
        <v>185</v>
      </c>
      <c r="B114" s="1">
        <v>36429</v>
      </c>
      <c r="C114" s="1">
        <v>43930</v>
      </c>
      <c r="D114">
        <v>19</v>
      </c>
      <c r="E114" t="s">
        <v>177</v>
      </c>
      <c r="F114">
        <v>3</v>
      </c>
      <c r="G114" t="s">
        <v>26</v>
      </c>
      <c r="H114" s="1"/>
      <c r="I114">
        <v>1</v>
      </c>
      <c r="J114" t="s">
        <v>42</v>
      </c>
      <c r="K114" t="s">
        <v>11</v>
      </c>
      <c r="L114" s="3">
        <v>0.39</v>
      </c>
      <c r="M114" t="s">
        <v>28</v>
      </c>
      <c r="N114" t="s">
        <v>13</v>
      </c>
      <c r="O114">
        <v>0.55000000000000004</v>
      </c>
      <c r="P114" t="s">
        <v>29</v>
      </c>
      <c r="Q114" t="s">
        <v>202</v>
      </c>
      <c r="R114" t="s">
        <v>31</v>
      </c>
      <c r="S114" t="s">
        <v>190</v>
      </c>
      <c r="T114">
        <v>5</v>
      </c>
      <c r="U114">
        <v>2</v>
      </c>
      <c r="V114">
        <f t="shared" si="1"/>
        <v>50</v>
      </c>
      <c r="W114">
        <v>51</v>
      </c>
      <c r="X114">
        <v>3</v>
      </c>
      <c r="Y114" t="s">
        <v>45</v>
      </c>
      <c r="Z114">
        <v>45206</v>
      </c>
    </row>
    <row r="115" spans="1:26" x14ac:dyDescent="0.35">
      <c r="A115" t="s">
        <v>187</v>
      </c>
      <c r="B115" s="1">
        <v>36982</v>
      </c>
      <c r="C115" s="1">
        <v>43931</v>
      </c>
      <c r="D115">
        <v>19</v>
      </c>
      <c r="E115" t="s">
        <v>177</v>
      </c>
      <c r="F115">
        <v>2</v>
      </c>
      <c r="G115" t="s">
        <v>41</v>
      </c>
      <c r="H115" s="1">
        <v>39786</v>
      </c>
      <c r="I115">
        <v>5</v>
      </c>
      <c r="J115" t="s">
        <v>60</v>
      </c>
      <c r="K115" t="s">
        <v>11</v>
      </c>
      <c r="L115" s="3">
        <v>0</v>
      </c>
      <c r="M115" t="s">
        <v>28</v>
      </c>
      <c r="N115" t="s">
        <v>13</v>
      </c>
      <c r="O115">
        <v>0</v>
      </c>
      <c r="P115" t="s">
        <v>29</v>
      </c>
      <c r="Q115" t="s">
        <v>203</v>
      </c>
      <c r="R115" t="s">
        <v>44</v>
      </c>
      <c r="V115">
        <f t="shared" si="1"/>
        <v>0</v>
      </c>
      <c r="W115">
        <v>0</v>
      </c>
      <c r="X115">
        <v>2</v>
      </c>
      <c r="Y115" t="s">
        <v>59</v>
      </c>
      <c r="Z115">
        <v>45134</v>
      </c>
    </row>
    <row r="116" spans="1:26" x14ac:dyDescent="0.35">
      <c r="A116" t="s">
        <v>176</v>
      </c>
      <c r="B116" s="1">
        <v>36482</v>
      </c>
      <c r="C116" s="1">
        <v>43932</v>
      </c>
      <c r="D116">
        <v>19</v>
      </c>
      <c r="E116" t="s">
        <v>177</v>
      </c>
      <c r="F116">
        <v>5</v>
      </c>
      <c r="G116" t="s">
        <v>44</v>
      </c>
      <c r="H116" s="1"/>
      <c r="I116">
        <v>3</v>
      </c>
      <c r="J116" t="s">
        <v>27</v>
      </c>
      <c r="K116" t="s">
        <v>11</v>
      </c>
      <c r="L116" s="3">
        <v>0</v>
      </c>
      <c r="M116" t="s">
        <v>28</v>
      </c>
      <c r="N116" t="s">
        <v>13</v>
      </c>
      <c r="O116">
        <v>0</v>
      </c>
      <c r="P116" t="s">
        <v>29</v>
      </c>
      <c r="Q116" t="s">
        <v>196</v>
      </c>
      <c r="R116" t="s">
        <v>44</v>
      </c>
      <c r="V116">
        <f t="shared" si="1"/>
        <v>0</v>
      </c>
      <c r="W116">
        <v>376</v>
      </c>
      <c r="X116">
        <v>1</v>
      </c>
      <c r="Y116" t="s">
        <v>33</v>
      </c>
      <c r="Z116">
        <v>45191</v>
      </c>
    </row>
    <row r="117" spans="1:26" x14ac:dyDescent="0.35">
      <c r="A117" t="s">
        <v>179</v>
      </c>
      <c r="B117" s="1">
        <v>37098</v>
      </c>
      <c r="C117" s="1">
        <v>43933</v>
      </c>
      <c r="D117">
        <v>19</v>
      </c>
      <c r="E117" t="s">
        <v>177</v>
      </c>
      <c r="F117">
        <v>4</v>
      </c>
      <c r="G117" t="s">
        <v>35</v>
      </c>
      <c r="H117" s="1"/>
      <c r="I117">
        <v>4</v>
      </c>
      <c r="J117" t="s">
        <v>36</v>
      </c>
      <c r="K117" t="s">
        <v>11</v>
      </c>
      <c r="L117" s="3">
        <v>0.5</v>
      </c>
      <c r="M117" t="s">
        <v>28</v>
      </c>
      <c r="N117" t="s">
        <v>13</v>
      </c>
      <c r="O117">
        <v>0.43</v>
      </c>
      <c r="P117" t="s">
        <v>29</v>
      </c>
      <c r="Q117" t="s">
        <v>204</v>
      </c>
      <c r="R117" t="s">
        <v>38</v>
      </c>
      <c r="S117" t="s">
        <v>205</v>
      </c>
      <c r="T117">
        <v>7</v>
      </c>
      <c r="U117">
        <v>3</v>
      </c>
      <c r="V117">
        <f t="shared" si="1"/>
        <v>70</v>
      </c>
      <c r="W117">
        <v>463</v>
      </c>
      <c r="X117">
        <v>2</v>
      </c>
      <c r="Y117" t="s">
        <v>59</v>
      </c>
      <c r="Z117">
        <v>45169</v>
      </c>
    </row>
    <row r="118" spans="1:26" x14ac:dyDescent="0.35">
      <c r="A118" t="s">
        <v>180</v>
      </c>
      <c r="B118" s="1">
        <v>36256</v>
      </c>
      <c r="C118" s="1">
        <v>43934</v>
      </c>
      <c r="D118">
        <v>19</v>
      </c>
      <c r="E118" t="s">
        <v>177</v>
      </c>
      <c r="F118">
        <v>3</v>
      </c>
      <c r="G118" t="s">
        <v>26</v>
      </c>
      <c r="H118" s="1"/>
      <c r="I118">
        <v>1</v>
      </c>
      <c r="J118" t="s">
        <v>42</v>
      </c>
      <c r="K118" t="s">
        <v>11</v>
      </c>
      <c r="L118" s="3">
        <v>0.35</v>
      </c>
      <c r="M118" t="s">
        <v>28</v>
      </c>
      <c r="N118" t="s">
        <v>13</v>
      </c>
      <c r="O118">
        <v>0.45</v>
      </c>
      <c r="P118" t="s">
        <v>29</v>
      </c>
      <c r="Q118" t="s">
        <v>206</v>
      </c>
      <c r="R118" t="s">
        <v>31</v>
      </c>
      <c r="S118" t="s">
        <v>190</v>
      </c>
      <c r="T118">
        <v>5</v>
      </c>
      <c r="U118">
        <v>2</v>
      </c>
      <c r="V118">
        <f t="shared" si="1"/>
        <v>50</v>
      </c>
      <c r="W118">
        <v>16</v>
      </c>
      <c r="X118">
        <v>3</v>
      </c>
      <c r="Y118" t="s">
        <v>45</v>
      </c>
      <c r="Z118">
        <v>45171</v>
      </c>
    </row>
    <row r="119" spans="1:26" x14ac:dyDescent="0.35">
      <c r="A119" t="s">
        <v>183</v>
      </c>
      <c r="B119" s="1">
        <v>36798</v>
      </c>
      <c r="C119" s="1">
        <v>43935</v>
      </c>
      <c r="D119">
        <v>19</v>
      </c>
      <c r="E119" t="s">
        <v>177</v>
      </c>
      <c r="F119">
        <v>4</v>
      </c>
      <c r="G119" t="s">
        <v>35</v>
      </c>
      <c r="H119" s="1"/>
      <c r="I119">
        <v>2</v>
      </c>
      <c r="J119" t="s">
        <v>48</v>
      </c>
      <c r="K119" t="s">
        <v>11</v>
      </c>
      <c r="L119" s="3">
        <v>0.59</v>
      </c>
      <c r="M119" t="s">
        <v>28</v>
      </c>
      <c r="N119" t="s">
        <v>13</v>
      </c>
      <c r="O119">
        <v>0.6</v>
      </c>
      <c r="P119" t="s">
        <v>29</v>
      </c>
      <c r="Q119" t="s">
        <v>207</v>
      </c>
      <c r="R119" t="s">
        <v>38</v>
      </c>
      <c r="S119" t="s">
        <v>205</v>
      </c>
      <c r="T119">
        <v>7</v>
      </c>
      <c r="U119">
        <v>3</v>
      </c>
      <c r="V119">
        <f t="shared" si="1"/>
        <v>70</v>
      </c>
      <c r="W119">
        <v>371</v>
      </c>
      <c r="X119">
        <v>2</v>
      </c>
      <c r="Y119" t="s">
        <v>59</v>
      </c>
      <c r="Z119">
        <v>45203</v>
      </c>
    </row>
    <row r="120" spans="1:26" x14ac:dyDescent="0.35">
      <c r="A120" t="s">
        <v>208</v>
      </c>
      <c r="B120" s="1">
        <v>36918</v>
      </c>
      <c r="C120" s="1">
        <v>43936</v>
      </c>
      <c r="D120">
        <v>16</v>
      </c>
      <c r="E120" t="s">
        <v>209</v>
      </c>
      <c r="F120">
        <v>4</v>
      </c>
      <c r="G120" t="s">
        <v>35</v>
      </c>
      <c r="H120" s="1">
        <v>42981</v>
      </c>
      <c r="I120">
        <v>1</v>
      </c>
      <c r="J120" t="s">
        <v>42</v>
      </c>
      <c r="K120" t="s">
        <v>11</v>
      </c>
      <c r="L120" s="3">
        <v>0.54</v>
      </c>
      <c r="M120" t="s">
        <v>28</v>
      </c>
      <c r="N120" t="s">
        <v>13</v>
      </c>
      <c r="O120">
        <v>0.32</v>
      </c>
      <c r="P120" t="s">
        <v>29</v>
      </c>
      <c r="Q120" t="s">
        <v>210</v>
      </c>
      <c r="R120" t="s">
        <v>38</v>
      </c>
      <c r="S120" t="s">
        <v>211</v>
      </c>
      <c r="T120">
        <v>10</v>
      </c>
      <c r="U120">
        <v>4</v>
      </c>
      <c r="V120">
        <f t="shared" si="1"/>
        <v>100</v>
      </c>
      <c r="W120">
        <v>474</v>
      </c>
      <c r="X120">
        <v>1</v>
      </c>
      <c r="Y120" t="s">
        <v>33</v>
      </c>
      <c r="Z120">
        <v>45155</v>
      </c>
    </row>
    <row r="121" spans="1:26" x14ac:dyDescent="0.35">
      <c r="A121" t="s">
        <v>212</v>
      </c>
      <c r="B121" s="1">
        <v>36551</v>
      </c>
      <c r="C121" s="1">
        <v>43937</v>
      </c>
      <c r="D121">
        <v>16</v>
      </c>
      <c r="E121" t="s">
        <v>209</v>
      </c>
      <c r="F121">
        <v>1</v>
      </c>
      <c r="G121" t="s">
        <v>69</v>
      </c>
      <c r="H121" s="1">
        <v>39257</v>
      </c>
      <c r="I121">
        <v>5</v>
      </c>
      <c r="J121" t="s">
        <v>60</v>
      </c>
      <c r="K121" t="s">
        <v>11</v>
      </c>
      <c r="L121" s="3">
        <v>0.14000000000000001</v>
      </c>
      <c r="M121" t="s">
        <v>28</v>
      </c>
      <c r="N121" t="s">
        <v>13</v>
      </c>
      <c r="O121">
        <v>0.26</v>
      </c>
      <c r="P121" t="s">
        <v>29</v>
      </c>
      <c r="Q121" t="s">
        <v>213</v>
      </c>
      <c r="R121" t="s">
        <v>71</v>
      </c>
      <c r="S121" t="s">
        <v>198</v>
      </c>
      <c r="T121">
        <v>4</v>
      </c>
      <c r="U121">
        <v>2</v>
      </c>
      <c r="V121">
        <f t="shared" si="1"/>
        <v>40</v>
      </c>
      <c r="W121">
        <v>3</v>
      </c>
      <c r="X121">
        <v>1</v>
      </c>
      <c r="Y121" t="s">
        <v>33</v>
      </c>
      <c r="Z121">
        <v>45134</v>
      </c>
    </row>
    <row r="122" spans="1:26" x14ac:dyDescent="0.35">
      <c r="A122" t="s">
        <v>214</v>
      </c>
      <c r="B122" s="1">
        <v>36524</v>
      </c>
      <c r="C122" s="1">
        <v>43938</v>
      </c>
      <c r="D122">
        <v>16</v>
      </c>
      <c r="E122" t="s">
        <v>209</v>
      </c>
      <c r="F122">
        <v>3</v>
      </c>
      <c r="G122" t="s">
        <v>26</v>
      </c>
      <c r="H122" s="1">
        <v>40286</v>
      </c>
      <c r="I122">
        <v>5</v>
      </c>
      <c r="J122" t="s">
        <v>60</v>
      </c>
      <c r="K122" t="s">
        <v>11</v>
      </c>
      <c r="L122" s="3">
        <v>0.25</v>
      </c>
      <c r="M122" t="s">
        <v>28</v>
      </c>
      <c r="N122" t="s">
        <v>13</v>
      </c>
      <c r="O122">
        <v>0.31</v>
      </c>
      <c r="P122" t="s">
        <v>29</v>
      </c>
      <c r="Q122" t="s">
        <v>215</v>
      </c>
      <c r="R122" t="s">
        <v>31</v>
      </c>
      <c r="S122" t="s">
        <v>216</v>
      </c>
      <c r="T122">
        <v>7</v>
      </c>
      <c r="U122">
        <v>3</v>
      </c>
      <c r="V122">
        <f t="shared" si="1"/>
        <v>70</v>
      </c>
      <c r="W122">
        <v>95</v>
      </c>
      <c r="X122">
        <v>2</v>
      </c>
      <c r="Y122" t="s">
        <v>59</v>
      </c>
      <c r="Z122">
        <v>45144</v>
      </c>
    </row>
    <row r="123" spans="1:26" x14ac:dyDescent="0.35">
      <c r="A123" t="s">
        <v>217</v>
      </c>
      <c r="B123" s="1">
        <v>36940</v>
      </c>
      <c r="C123" s="1">
        <v>43939</v>
      </c>
      <c r="D123">
        <v>16</v>
      </c>
      <c r="E123" t="s">
        <v>209</v>
      </c>
      <c r="F123">
        <v>4</v>
      </c>
      <c r="G123" t="s">
        <v>35</v>
      </c>
      <c r="H123" s="1"/>
      <c r="I123">
        <v>1</v>
      </c>
      <c r="J123" t="s">
        <v>42</v>
      </c>
      <c r="K123" t="s">
        <v>11</v>
      </c>
      <c r="L123" s="3">
        <v>0.48</v>
      </c>
      <c r="M123" t="s">
        <v>28</v>
      </c>
      <c r="N123" t="s">
        <v>13</v>
      </c>
      <c r="O123">
        <v>0.63</v>
      </c>
      <c r="P123" t="s">
        <v>29</v>
      </c>
      <c r="Q123" t="s">
        <v>218</v>
      </c>
      <c r="R123" t="s">
        <v>38</v>
      </c>
      <c r="S123" t="s">
        <v>211</v>
      </c>
      <c r="T123">
        <v>10</v>
      </c>
      <c r="U123">
        <v>4</v>
      </c>
      <c r="V123">
        <f t="shared" si="1"/>
        <v>100</v>
      </c>
      <c r="W123">
        <v>591</v>
      </c>
      <c r="X123">
        <v>3</v>
      </c>
      <c r="Y123" t="s">
        <v>45</v>
      </c>
      <c r="Z123">
        <v>45210</v>
      </c>
    </row>
    <row r="124" spans="1:26" x14ac:dyDescent="0.35">
      <c r="A124" t="s">
        <v>219</v>
      </c>
      <c r="B124" s="1">
        <v>36325</v>
      </c>
      <c r="C124" s="1">
        <v>43940</v>
      </c>
      <c r="D124">
        <v>16</v>
      </c>
      <c r="E124" t="s">
        <v>209</v>
      </c>
      <c r="F124">
        <v>5</v>
      </c>
      <c r="G124" t="s">
        <v>44</v>
      </c>
      <c r="H124" s="1"/>
      <c r="I124">
        <v>4</v>
      </c>
      <c r="J124" t="s">
        <v>36</v>
      </c>
      <c r="K124" t="s">
        <v>11</v>
      </c>
      <c r="L124" s="3">
        <v>0</v>
      </c>
      <c r="M124" t="s">
        <v>28</v>
      </c>
      <c r="N124" t="s">
        <v>13</v>
      </c>
      <c r="O124">
        <v>0</v>
      </c>
      <c r="P124" t="s">
        <v>29</v>
      </c>
      <c r="Q124" t="s">
        <v>220</v>
      </c>
      <c r="R124" t="s">
        <v>44</v>
      </c>
      <c r="V124">
        <f t="shared" si="1"/>
        <v>0</v>
      </c>
      <c r="W124">
        <v>134</v>
      </c>
      <c r="X124">
        <v>3</v>
      </c>
      <c r="Y124" t="s">
        <v>45</v>
      </c>
      <c r="Z124">
        <v>45166</v>
      </c>
    </row>
    <row r="125" spans="1:26" x14ac:dyDescent="0.35">
      <c r="A125" t="s">
        <v>221</v>
      </c>
      <c r="B125" s="1">
        <v>36478</v>
      </c>
      <c r="C125" s="1">
        <v>43941</v>
      </c>
      <c r="D125">
        <v>16</v>
      </c>
      <c r="E125" t="s">
        <v>209</v>
      </c>
      <c r="F125">
        <v>3</v>
      </c>
      <c r="G125" t="s">
        <v>26</v>
      </c>
      <c r="H125" s="1"/>
      <c r="I125">
        <v>5</v>
      </c>
      <c r="J125" t="s">
        <v>60</v>
      </c>
      <c r="K125" t="s">
        <v>11</v>
      </c>
      <c r="L125" s="3">
        <v>0.37</v>
      </c>
      <c r="M125" t="s">
        <v>28</v>
      </c>
      <c r="N125" t="s">
        <v>13</v>
      </c>
      <c r="O125">
        <v>0.51</v>
      </c>
      <c r="P125" t="s">
        <v>29</v>
      </c>
      <c r="Q125" t="s">
        <v>222</v>
      </c>
      <c r="R125" t="s">
        <v>31</v>
      </c>
      <c r="S125" t="s">
        <v>32</v>
      </c>
      <c r="T125">
        <v>6</v>
      </c>
      <c r="U125">
        <v>2</v>
      </c>
      <c r="V125">
        <f t="shared" si="1"/>
        <v>60</v>
      </c>
      <c r="W125">
        <v>59</v>
      </c>
      <c r="X125">
        <v>2</v>
      </c>
      <c r="Y125" t="s">
        <v>59</v>
      </c>
      <c r="Z125">
        <v>45159</v>
      </c>
    </row>
    <row r="126" spans="1:26" x14ac:dyDescent="0.35">
      <c r="A126" t="s">
        <v>208</v>
      </c>
      <c r="B126" s="1">
        <v>36843</v>
      </c>
      <c r="C126" s="1">
        <v>43942</v>
      </c>
      <c r="D126">
        <v>16</v>
      </c>
      <c r="E126" t="s">
        <v>209</v>
      </c>
      <c r="F126">
        <v>4</v>
      </c>
      <c r="G126" t="s">
        <v>35</v>
      </c>
      <c r="H126" s="1"/>
      <c r="I126">
        <v>1</v>
      </c>
      <c r="J126" t="s">
        <v>42</v>
      </c>
      <c r="K126" t="s">
        <v>11</v>
      </c>
      <c r="L126" s="3">
        <v>0.49</v>
      </c>
      <c r="M126" t="s">
        <v>28</v>
      </c>
      <c r="N126" t="s">
        <v>13</v>
      </c>
      <c r="O126">
        <v>0.3</v>
      </c>
      <c r="P126" t="s">
        <v>29</v>
      </c>
      <c r="Q126" t="s">
        <v>223</v>
      </c>
      <c r="R126" t="s">
        <v>38</v>
      </c>
      <c r="S126" t="s">
        <v>211</v>
      </c>
      <c r="T126">
        <v>10</v>
      </c>
      <c r="U126">
        <v>4</v>
      </c>
      <c r="V126">
        <f t="shared" si="1"/>
        <v>100</v>
      </c>
      <c r="W126">
        <v>338</v>
      </c>
      <c r="X126">
        <v>3</v>
      </c>
      <c r="Y126" t="s">
        <v>45</v>
      </c>
      <c r="Z126">
        <v>45172</v>
      </c>
    </row>
    <row r="127" spans="1:26" x14ac:dyDescent="0.35">
      <c r="A127" t="s">
        <v>212</v>
      </c>
      <c r="B127" s="1">
        <v>36611</v>
      </c>
      <c r="C127" s="1">
        <v>43943</v>
      </c>
      <c r="D127">
        <v>16</v>
      </c>
      <c r="E127" t="s">
        <v>209</v>
      </c>
      <c r="F127">
        <v>1</v>
      </c>
      <c r="G127" t="s">
        <v>69</v>
      </c>
      <c r="H127" s="1">
        <v>39672</v>
      </c>
      <c r="I127">
        <v>5</v>
      </c>
      <c r="J127" t="s">
        <v>60</v>
      </c>
      <c r="K127" t="s">
        <v>11</v>
      </c>
      <c r="L127" s="3">
        <v>0.06</v>
      </c>
      <c r="M127" t="s">
        <v>28</v>
      </c>
      <c r="N127" t="s">
        <v>13</v>
      </c>
      <c r="O127">
        <v>0.52</v>
      </c>
      <c r="P127" t="s">
        <v>29</v>
      </c>
      <c r="Q127" t="s">
        <v>224</v>
      </c>
      <c r="R127" t="s">
        <v>71</v>
      </c>
      <c r="S127" t="s">
        <v>198</v>
      </c>
      <c r="T127">
        <v>4</v>
      </c>
      <c r="U127">
        <v>2</v>
      </c>
      <c r="V127">
        <f t="shared" si="1"/>
        <v>40</v>
      </c>
      <c r="W127">
        <v>2</v>
      </c>
      <c r="X127">
        <v>1</v>
      </c>
      <c r="Y127" t="s">
        <v>33</v>
      </c>
      <c r="Z127">
        <v>45152</v>
      </c>
    </row>
    <row r="128" spans="1:26" x14ac:dyDescent="0.35">
      <c r="A128" t="s">
        <v>214</v>
      </c>
      <c r="B128" s="1">
        <v>36658</v>
      </c>
      <c r="C128" s="1">
        <v>43944</v>
      </c>
      <c r="D128">
        <v>16</v>
      </c>
      <c r="E128" t="s">
        <v>209</v>
      </c>
      <c r="F128">
        <v>5</v>
      </c>
      <c r="G128" t="s">
        <v>44</v>
      </c>
      <c r="H128" s="1">
        <v>39403</v>
      </c>
      <c r="I128">
        <v>2</v>
      </c>
      <c r="J128" t="s">
        <v>48</v>
      </c>
      <c r="K128" t="s">
        <v>11</v>
      </c>
      <c r="L128" s="3">
        <v>0</v>
      </c>
      <c r="M128" t="s">
        <v>28</v>
      </c>
      <c r="N128" t="s">
        <v>13</v>
      </c>
      <c r="O128">
        <v>0</v>
      </c>
      <c r="P128" t="s">
        <v>29</v>
      </c>
      <c r="Q128" t="s">
        <v>225</v>
      </c>
      <c r="R128" t="s">
        <v>44</v>
      </c>
      <c r="V128">
        <f t="shared" si="1"/>
        <v>0</v>
      </c>
      <c r="W128">
        <v>155</v>
      </c>
      <c r="X128">
        <v>1</v>
      </c>
      <c r="Y128" t="s">
        <v>33</v>
      </c>
      <c r="Z128">
        <v>45178</v>
      </c>
    </row>
    <row r="129" spans="1:26" x14ac:dyDescent="0.35">
      <c r="A129" t="s">
        <v>217</v>
      </c>
      <c r="B129" s="1">
        <v>36812</v>
      </c>
      <c r="C129" s="1">
        <v>43945</v>
      </c>
      <c r="D129">
        <v>16</v>
      </c>
      <c r="E129" t="s">
        <v>209</v>
      </c>
      <c r="F129">
        <v>4</v>
      </c>
      <c r="G129" t="s">
        <v>35</v>
      </c>
      <c r="H129" s="1">
        <v>39950</v>
      </c>
      <c r="I129">
        <v>2</v>
      </c>
      <c r="J129" t="s">
        <v>48</v>
      </c>
      <c r="K129" t="s">
        <v>11</v>
      </c>
      <c r="L129" s="3">
        <v>0.6</v>
      </c>
      <c r="M129" t="s">
        <v>28</v>
      </c>
      <c r="N129" t="s">
        <v>13</v>
      </c>
      <c r="O129">
        <v>0.45</v>
      </c>
      <c r="P129" t="s">
        <v>29</v>
      </c>
      <c r="Q129" t="s">
        <v>226</v>
      </c>
      <c r="R129" t="s">
        <v>38</v>
      </c>
      <c r="S129" t="s">
        <v>227</v>
      </c>
      <c r="T129">
        <v>7</v>
      </c>
      <c r="U129">
        <v>3</v>
      </c>
      <c r="V129">
        <f t="shared" si="1"/>
        <v>70</v>
      </c>
      <c r="W129">
        <v>282</v>
      </c>
      <c r="X129">
        <v>1</v>
      </c>
      <c r="Y129" t="s">
        <v>33</v>
      </c>
      <c r="Z129">
        <v>45188</v>
      </c>
    </row>
    <row r="130" spans="1:26" x14ac:dyDescent="0.35">
      <c r="A130" t="s">
        <v>219</v>
      </c>
      <c r="B130" s="1">
        <v>36880</v>
      </c>
      <c r="C130" s="1">
        <v>43946</v>
      </c>
      <c r="D130">
        <v>16</v>
      </c>
      <c r="E130" t="s">
        <v>209</v>
      </c>
      <c r="F130">
        <v>1</v>
      </c>
      <c r="G130" t="s">
        <v>69</v>
      </c>
      <c r="H130" s="1"/>
      <c r="I130">
        <v>5</v>
      </c>
      <c r="J130" t="s">
        <v>60</v>
      </c>
      <c r="K130" t="s">
        <v>11</v>
      </c>
      <c r="L130" s="3">
        <v>0.21</v>
      </c>
      <c r="M130" t="s">
        <v>28</v>
      </c>
      <c r="N130" t="s">
        <v>13</v>
      </c>
      <c r="O130">
        <v>0.4</v>
      </c>
      <c r="P130" t="s">
        <v>29</v>
      </c>
      <c r="Q130" t="s">
        <v>228</v>
      </c>
      <c r="R130" t="s">
        <v>71</v>
      </c>
      <c r="S130" t="s">
        <v>198</v>
      </c>
      <c r="T130">
        <v>5</v>
      </c>
      <c r="U130">
        <v>2</v>
      </c>
      <c r="V130">
        <f t="shared" ref="V130:V193" si="2">T130*10</f>
        <v>50</v>
      </c>
      <c r="W130">
        <v>4</v>
      </c>
      <c r="X130">
        <v>3</v>
      </c>
      <c r="Y130" t="s">
        <v>45</v>
      </c>
      <c r="Z130">
        <v>45167</v>
      </c>
    </row>
    <row r="131" spans="1:26" x14ac:dyDescent="0.35">
      <c r="A131" t="s">
        <v>221</v>
      </c>
      <c r="B131" s="1">
        <v>36573</v>
      </c>
      <c r="C131" s="1">
        <v>43947</v>
      </c>
      <c r="D131">
        <v>16</v>
      </c>
      <c r="E131" t="s">
        <v>209</v>
      </c>
      <c r="F131">
        <v>3</v>
      </c>
      <c r="G131" t="s">
        <v>26</v>
      </c>
      <c r="H131" s="1">
        <v>39956</v>
      </c>
      <c r="I131">
        <v>2</v>
      </c>
      <c r="J131" t="s">
        <v>48</v>
      </c>
      <c r="K131" t="s">
        <v>11</v>
      </c>
      <c r="L131" s="3">
        <v>0.31</v>
      </c>
      <c r="M131" t="s">
        <v>28</v>
      </c>
      <c r="N131" t="s">
        <v>13</v>
      </c>
      <c r="O131">
        <v>0.28999999999999998</v>
      </c>
      <c r="P131" t="s">
        <v>29</v>
      </c>
      <c r="Q131" t="s">
        <v>229</v>
      </c>
      <c r="R131" t="s">
        <v>31</v>
      </c>
      <c r="S131" t="s">
        <v>32</v>
      </c>
      <c r="T131">
        <v>6</v>
      </c>
      <c r="U131">
        <v>2</v>
      </c>
      <c r="V131">
        <f t="shared" si="2"/>
        <v>60</v>
      </c>
      <c r="W131">
        <v>91</v>
      </c>
      <c r="X131">
        <v>3</v>
      </c>
      <c r="Y131" t="s">
        <v>45</v>
      </c>
      <c r="Z131">
        <v>45143</v>
      </c>
    </row>
    <row r="132" spans="1:26" x14ac:dyDescent="0.35">
      <c r="A132" t="s">
        <v>208</v>
      </c>
      <c r="B132" s="1">
        <v>36398</v>
      </c>
      <c r="C132" s="1">
        <v>43948</v>
      </c>
      <c r="D132">
        <v>16</v>
      </c>
      <c r="E132" t="s">
        <v>209</v>
      </c>
      <c r="F132">
        <v>2</v>
      </c>
      <c r="G132" t="s">
        <v>41</v>
      </c>
      <c r="H132" s="1">
        <v>41139</v>
      </c>
      <c r="I132">
        <v>1</v>
      </c>
      <c r="J132" t="s">
        <v>42</v>
      </c>
      <c r="K132" t="s">
        <v>11</v>
      </c>
      <c r="L132" s="3">
        <v>0</v>
      </c>
      <c r="M132" t="s">
        <v>28</v>
      </c>
      <c r="N132" t="s">
        <v>13</v>
      </c>
      <c r="O132">
        <v>0</v>
      </c>
      <c r="P132" t="s">
        <v>29</v>
      </c>
      <c r="Q132" t="s">
        <v>230</v>
      </c>
      <c r="R132" t="s">
        <v>44</v>
      </c>
      <c r="V132">
        <f t="shared" si="2"/>
        <v>0</v>
      </c>
      <c r="W132">
        <v>0</v>
      </c>
      <c r="X132">
        <v>2</v>
      </c>
      <c r="Y132" t="s">
        <v>59</v>
      </c>
      <c r="Z132">
        <v>45163</v>
      </c>
    </row>
    <row r="133" spans="1:26" x14ac:dyDescent="0.35">
      <c r="A133" t="s">
        <v>212</v>
      </c>
      <c r="B133" s="1">
        <v>36315</v>
      </c>
      <c r="C133" s="1">
        <v>43949</v>
      </c>
      <c r="D133">
        <v>16</v>
      </c>
      <c r="E133" t="s">
        <v>209</v>
      </c>
      <c r="F133">
        <v>1</v>
      </c>
      <c r="G133" t="s">
        <v>69</v>
      </c>
      <c r="H133" s="1">
        <v>43067</v>
      </c>
      <c r="I133">
        <v>2</v>
      </c>
      <c r="J133" t="s">
        <v>48</v>
      </c>
      <c r="K133" t="s">
        <v>11</v>
      </c>
      <c r="L133" s="3">
        <v>0.06</v>
      </c>
      <c r="M133" t="s">
        <v>28</v>
      </c>
      <c r="N133" t="s">
        <v>13</v>
      </c>
      <c r="O133">
        <v>0.53</v>
      </c>
      <c r="P133" t="s">
        <v>29</v>
      </c>
      <c r="Q133" t="s">
        <v>231</v>
      </c>
      <c r="R133" t="s">
        <v>71</v>
      </c>
      <c r="S133" t="s">
        <v>198</v>
      </c>
      <c r="T133">
        <v>4</v>
      </c>
      <c r="U133">
        <v>2</v>
      </c>
      <c r="V133">
        <f t="shared" si="2"/>
        <v>40</v>
      </c>
      <c r="W133">
        <v>5</v>
      </c>
      <c r="X133">
        <v>3</v>
      </c>
      <c r="Y133" t="s">
        <v>45</v>
      </c>
      <c r="Z133">
        <v>45186</v>
      </c>
    </row>
    <row r="134" spans="1:26" x14ac:dyDescent="0.35">
      <c r="A134" t="s">
        <v>214</v>
      </c>
      <c r="B134" s="1">
        <v>36816</v>
      </c>
      <c r="C134" s="1">
        <v>43950</v>
      </c>
      <c r="D134">
        <v>16</v>
      </c>
      <c r="E134" t="s">
        <v>209</v>
      </c>
      <c r="F134">
        <v>2</v>
      </c>
      <c r="G134" t="s">
        <v>41</v>
      </c>
      <c r="H134" s="1"/>
      <c r="I134">
        <v>4</v>
      </c>
      <c r="J134" t="s">
        <v>36</v>
      </c>
      <c r="K134" t="s">
        <v>11</v>
      </c>
      <c r="L134" s="3">
        <v>0</v>
      </c>
      <c r="M134" t="s">
        <v>28</v>
      </c>
      <c r="N134" t="s">
        <v>13</v>
      </c>
      <c r="O134">
        <v>0</v>
      </c>
      <c r="P134" t="s">
        <v>29</v>
      </c>
      <c r="Q134" t="s">
        <v>220</v>
      </c>
      <c r="R134" t="s">
        <v>44</v>
      </c>
      <c r="V134">
        <f t="shared" si="2"/>
        <v>0</v>
      </c>
      <c r="W134">
        <v>0</v>
      </c>
      <c r="X134">
        <v>2</v>
      </c>
      <c r="Y134" t="s">
        <v>59</v>
      </c>
      <c r="Z134">
        <v>45181</v>
      </c>
    </row>
    <row r="135" spans="1:26" x14ac:dyDescent="0.35">
      <c r="A135" t="s">
        <v>217</v>
      </c>
      <c r="B135" s="1">
        <v>36135</v>
      </c>
      <c r="C135" s="1">
        <v>43951</v>
      </c>
      <c r="D135">
        <v>16</v>
      </c>
      <c r="E135" t="s">
        <v>209</v>
      </c>
      <c r="F135">
        <v>5</v>
      </c>
      <c r="G135" t="s">
        <v>44</v>
      </c>
      <c r="H135" s="1">
        <v>42908</v>
      </c>
      <c r="I135">
        <v>1</v>
      </c>
      <c r="J135" t="s">
        <v>42</v>
      </c>
      <c r="K135" t="s">
        <v>11</v>
      </c>
      <c r="L135" s="3">
        <v>0</v>
      </c>
      <c r="M135" t="s">
        <v>28</v>
      </c>
      <c r="N135" t="s">
        <v>13</v>
      </c>
      <c r="O135">
        <v>0</v>
      </c>
      <c r="P135" t="s">
        <v>29</v>
      </c>
      <c r="Q135" t="s">
        <v>230</v>
      </c>
      <c r="R135" t="s">
        <v>44</v>
      </c>
      <c r="V135">
        <f t="shared" si="2"/>
        <v>0</v>
      </c>
      <c r="W135">
        <v>275</v>
      </c>
      <c r="X135">
        <v>1</v>
      </c>
      <c r="Y135" t="s">
        <v>33</v>
      </c>
      <c r="Z135">
        <v>45151</v>
      </c>
    </row>
    <row r="136" spans="1:26" x14ac:dyDescent="0.35">
      <c r="A136" t="s">
        <v>219</v>
      </c>
      <c r="B136" s="1">
        <v>36741</v>
      </c>
      <c r="C136" s="1">
        <v>43952</v>
      </c>
      <c r="D136">
        <v>16</v>
      </c>
      <c r="E136" t="s">
        <v>209</v>
      </c>
      <c r="F136">
        <v>4</v>
      </c>
      <c r="G136" t="s">
        <v>35</v>
      </c>
      <c r="H136" s="1"/>
      <c r="I136">
        <v>2</v>
      </c>
      <c r="J136" t="s">
        <v>48</v>
      </c>
      <c r="K136" t="s">
        <v>11</v>
      </c>
      <c r="L136" s="3">
        <v>0.51</v>
      </c>
      <c r="M136" t="s">
        <v>28</v>
      </c>
      <c r="N136" t="s">
        <v>13</v>
      </c>
      <c r="O136">
        <v>0.53</v>
      </c>
      <c r="P136" t="s">
        <v>29</v>
      </c>
      <c r="Q136" t="s">
        <v>232</v>
      </c>
      <c r="R136" t="s">
        <v>38</v>
      </c>
      <c r="S136" t="s">
        <v>227</v>
      </c>
      <c r="T136">
        <v>7</v>
      </c>
      <c r="U136">
        <v>3</v>
      </c>
      <c r="V136">
        <f t="shared" si="2"/>
        <v>70</v>
      </c>
      <c r="W136">
        <v>589</v>
      </c>
      <c r="X136">
        <v>1</v>
      </c>
      <c r="Y136" t="s">
        <v>33</v>
      </c>
      <c r="Z136">
        <v>45183</v>
      </c>
    </row>
    <row r="137" spans="1:26" x14ac:dyDescent="0.35">
      <c r="A137" t="s">
        <v>233</v>
      </c>
      <c r="B137" s="1">
        <v>36614</v>
      </c>
      <c r="C137" s="1">
        <v>43953</v>
      </c>
      <c r="D137">
        <v>5</v>
      </c>
      <c r="E137" t="s">
        <v>234</v>
      </c>
      <c r="F137">
        <v>4</v>
      </c>
      <c r="G137" t="s">
        <v>35</v>
      </c>
      <c r="H137" s="1">
        <v>39208</v>
      </c>
      <c r="I137">
        <v>2</v>
      </c>
      <c r="J137" t="s">
        <v>48</v>
      </c>
      <c r="K137" t="s">
        <v>11</v>
      </c>
      <c r="L137" s="3">
        <v>0.59</v>
      </c>
      <c r="M137" t="s">
        <v>28</v>
      </c>
      <c r="N137" t="s">
        <v>13</v>
      </c>
      <c r="O137">
        <v>0.59</v>
      </c>
      <c r="P137" t="s">
        <v>29</v>
      </c>
      <c r="Q137" t="s">
        <v>235</v>
      </c>
      <c r="R137" t="s">
        <v>38</v>
      </c>
      <c r="S137" t="s">
        <v>236</v>
      </c>
      <c r="T137">
        <v>8</v>
      </c>
      <c r="U137">
        <v>3</v>
      </c>
      <c r="V137">
        <f t="shared" si="2"/>
        <v>80</v>
      </c>
      <c r="W137">
        <v>103</v>
      </c>
      <c r="X137">
        <v>1</v>
      </c>
      <c r="Y137" t="s">
        <v>33</v>
      </c>
      <c r="Z137">
        <v>45135</v>
      </c>
    </row>
    <row r="138" spans="1:26" x14ac:dyDescent="0.35">
      <c r="A138" t="s">
        <v>237</v>
      </c>
      <c r="B138" s="1">
        <v>36130</v>
      </c>
      <c r="C138" s="1">
        <v>43954</v>
      </c>
      <c r="D138">
        <v>5</v>
      </c>
      <c r="E138" t="s">
        <v>234</v>
      </c>
      <c r="F138">
        <v>4</v>
      </c>
      <c r="G138" t="s">
        <v>35</v>
      </c>
      <c r="H138" s="1">
        <v>43098</v>
      </c>
      <c r="I138">
        <v>5</v>
      </c>
      <c r="J138" t="s">
        <v>60</v>
      </c>
      <c r="K138" t="s">
        <v>11</v>
      </c>
      <c r="L138" s="3">
        <v>0.55000000000000004</v>
      </c>
      <c r="M138" t="s">
        <v>28</v>
      </c>
      <c r="N138" t="s">
        <v>13</v>
      </c>
      <c r="O138">
        <v>0.34</v>
      </c>
      <c r="P138" t="s">
        <v>29</v>
      </c>
      <c r="Q138" t="s">
        <v>238</v>
      </c>
      <c r="R138" t="s">
        <v>38</v>
      </c>
      <c r="S138" t="s">
        <v>236</v>
      </c>
      <c r="T138">
        <v>7</v>
      </c>
      <c r="U138">
        <v>3</v>
      </c>
      <c r="V138">
        <f t="shared" si="2"/>
        <v>70</v>
      </c>
      <c r="W138">
        <v>314</v>
      </c>
      <c r="X138">
        <v>3</v>
      </c>
      <c r="Y138" t="s">
        <v>45</v>
      </c>
      <c r="Z138">
        <v>45139</v>
      </c>
    </row>
    <row r="139" spans="1:26" x14ac:dyDescent="0.35">
      <c r="A139" t="s">
        <v>239</v>
      </c>
      <c r="B139" s="1">
        <v>36516</v>
      </c>
      <c r="C139" s="1">
        <v>43955</v>
      </c>
      <c r="D139">
        <v>5</v>
      </c>
      <c r="E139" t="s">
        <v>234</v>
      </c>
      <c r="F139">
        <v>5</v>
      </c>
      <c r="G139" t="s">
        <v>44</v>
      </c>
      <c r="H139" s="1"/>
      <c r="I139">
        <v>5</v>
      </c>
      <c r="J139" t="s">
        <v>60</v>
      </c>
      <c r="K139" t="s">
        <v>11</v>
      </c>
      <c r="L139" s="3">
        <v>0</v>
      </c>
      <c r="M139" t="s">
        <v>28</v>
      </c>
      <c r="N139" t="s">
        <v>13</v>
      </c>
      <c r="O139">
        <v>0</v>
      </c>
      <c r="P139" t="s">
        <v>29</v>
      </c>
      <c r="Q139" t="s">
        <v>240</v>
      </c>
      <c r="R139" t="s">
        <v>44</v>
      </c>
      <c r="V139">
        <f t="shared" si="2"/>
        <v>0</v>
      </c>
      <c r="W139">
        <v>521</v>
      </c>
      <c r="X139">
        <v>1</v>
      </c>
      <c r="Y139" t="s">
        <v>33</v>
      </c>
      <c r="Z139">
        <v>45171</v>
      </c>
    </row>
    <row r="140" spans="1:26" x14ac:dyDescent="0.35">
      <c r="A140" t="s">
        <v>241</v>
      </c>
      <c r="B140" s="1">
        <v>36708</v>
      </c>
      <c r="C140" s="1">
        <v>43956</v>
      </c>
      <c r="D140">
        <v>5</v>
      </c>
      <c r="E140" t="s">
        <v>234</v>
      </c>
      <c r="F140">
        <v>3</v>
      </c>
      <c r="G140" t="s">
        <v>26</v>
      </c>
      <c r="H140" s="1">
        <v>41227</v>
      </c>
      <c r="I140">
        <v>1</v>
      </c>
      <c r="J140" t="s">
        <v>42</v>
      </c>
      <c r="K140" t="s">
        <v>11</v>
      </c>
      <c r="L140" s="3">
        <v>0.3</v>
      </c>
      <c r="M140" t="s">
        <v>28</v>
      </c>
      <c r="N140" t="s">
        <v>13</v>
      </c>
      <c r="O140">
        <v>0.5</v>
      </c>
      <c r="P140" t="s">
        <v>29</v>
      </c>
      <c r="Q140" t="s">
        <v>242</v>
      </c>
      <c r="R140" t="s">
        <v>31</v>
      </c>
      <c r="S140" t="s">
        <v>32</v>
      </c>
      <c r="T140">
        <v>6</v>
      </c>
      <c r="U140">
        <v>2</v>
      </c>
      <c r="V140">
        <f t="shared" si="2"/>
        <v>60</v>
      </c>
      <c r="W140">
        <v>95</v>
      </c>
      <c r="X140">
        <v>2</v>
      </c>
      <c r="Y140" t="s">
        <v>59</v>
      </c>
      <c r="Z140">
        <v>45204</v>
      </c>
    </row>
    <row r="141" spans="1:26" x14ac:dyDescent="0.35">
      <c r="A141" t="s">
        <v>243</v>
      </c>
      <c r="B141" s="1">
        <v>36523</v>
      </c>
      <c r="C141" s="1">
        <v>43957</v>
      </c>
      <c r="D141">
        <v>5</v>
      </c>
      <c r="E141" t="s">
        <v>234</v>
      </c>
      <c r="F141">
        <v>5</v>
      </c>
      <c r="G141" t="s">
        <v>44</v>
      </c>
      <c r="H141" s="1">
        <v>40742</v>
      </c>
      <c r="I141">
        <v>4</v>
      </c>
      <c r="J141" t="s">
        <v>36</v>
      </c>
      <c r="K141" t="s">
        <v>11</v>
      </c>
      <c r="L141" s="3">
        <v>0</v>
      </c>
      <c r="M141" t="s">
        <v>28</v>
      </c>
      <c r="N141" t="s">
        <v>13</v>
      </c>
      <c r="O141">
        <v>0</v>
      </c>
      <c r="P141" t="s">
        <v>29</v>
      </c>
      <c r="Q141" t="s">
        <v>244</v>
      </c>
      <c r="R141" t="s">
        <v>44</v>
      </c>
      <c r="V141">
        <f t="shared" si="2"/>
        <v>0</v>
      </c>
      <c r="W141">
        <v>285</v>
      </c>
      <c r="X141">
        <v>3</v>
      </c>
      <c r="Y141" t="s">
        <v>45</v>
      </c>
      <c r="Z141">
        <v>45207</v>
      </c>
    </row>
    <row r="142" spans="1:26" x14ac:dyDescent="0.35">
      <c r="A142" t="s">
        <v>245</v>
      </c>
      <c r="B142" s="1">
        <v>36331</v>
      </c>
      <c r="C142" s="1">
        <v>43958</v>
      </c>
      <c r="D142">
        <v>5</v>
      </c>
      <c r="E142" t="s">
        <v>234</v>
      </c>
      <c r="F142">
        <v>3</v>
      </c>
      <c r="G142" t="s">
        <v>26</v>
      </c>
      <c r="H142" s="1">
        <v>40774</v>
      </c>
      <c r="I142">
        <v>3</v>
      </c>
      <c r="J142" t="s">
        <v>27</v>
      </c>
      <c r="K142" t="s">
        <v>11</v>
      </c>
      <c r="L142" s="3">
        <v>0.31</v>
      </c>
      <c r="M142" t="s">
        <v>28</v>
      </c>
      <c r="N142" t="s">
        <v>13</v>
      </c>
      <c r="O142">
        <v>0.54</v>
      </c>
      <c r="P142" t="s">
        <v>29</v>
      </c>
      <c r="Q142" t="s">
        <v>246</v>
      </c>
      <c r="R142" t="s">
        <v>31</v>
      </c>
      <c r="S142" t="s">
        <v>32</v>
      </c>
      <c r="T142">
        <v>7</v>
      </c>
      <c r="U142">
        <v>2</v>
      </c>
      <c r="V142">
        <f t="shared" si="2"/>
        <v>70</v>
      </c>
      <c r="W142">
        <v>83</v>
      </c>
      <c r="X142">
        <v>2</v>
      </c>
      <c r="Y142" t="s">
        <v>59</v>
      </c>
      <c r="Z142">
        <v>45176</v>
      </c>
    </row>
    <row r="143" spans="1:26" x14ac:dyDescent="0.35">
      <c r="A143" t="s">
        <v>233</v>
      </c>
      <c r="B143" s="1">
        <v>37107</v>
      </c>
      <c r="C143" s="1">
        <v>43959</v>
      </c>
      <c r="D143">
        <v>5</v>
      </c>
      <c r="E143" t="s">
        <v>234</v>
      </c>
      <c r="F143">
        <v>2</v>
      </c>
      <c r="G143" t="s">
        <v>41</v>
      </c>
      <c r="H143" s="1">
        <v>42807</v>
      </c>
      <c r="I143">
        <v>1</v>
      </c>
      <c r="J143" t="s">
        <v>42</v>
      </c>
      <c r="K143" t="s">
        <v>11</v>
      </c>
      <c r="L143" s="3">
        <v>0</v>
      </c>
      <c r="M143" t="s">
        <v>28</v>
      </c>
      <c r="N143" t="s">
        <v>13</v>
      </c>
      <c r="O143">
        <v>0</v>
      </c>
      <c r="P143" t="s">
        <v>29</v>
      </c>
      <c r="Q143" t="s">
        <v>247</v>
      </c>
      <c r="R143" t="s">
        <v>44</v>
      </c>
      <c r="V143">
        <f t="shared" si="2"/>
        <v>0</v>
      </c>
      <c r="W143">
        <v>0</v>
      </c>
      <c r="X143">
        <v>3</v>
      </c>
      <c r="Y143" t="s">
        <v>45</v>
      </c>
      <c r="Z143">
        <v>45157</v>
      </c>
    </row>
    <row r="144" spans="1:26" x14ac:dyDescent="0.35">
      <c r="A144" t="s">
        <v>237</v>
      </c>
      <c r="B144" s="1">
        <v>36753</v>
      </c>
      <c r="C144" s="1">
        <v>43960</v>
      </c>
      <c r="D144">
        <v>5</v>
      </c>
      <c r="E144" t="s">
        <v>234</v>
      </c>
      <c r="F144">
        <v>1</v>
      </c>
      <c r="G144" t="s">
        <v>69</v>
      </c>
      <c r="H144" s="1"/>
      <c r="I144">
        <v>3</v>
      </c>
      <c r="J144" t="s">
        <v>27</v>
      </c>
      <c r="K144" t="s">
        <v>11</v>
      </c>
      <c r="L144" s="3">
        <v>0.19</v>
      </c>
      <c r="M144" t="s">
        <v>28</v>
      </c>
      <c r="N144" t="s">
        <v>13</v>
      </c>
      <c r="O144">
        <v>0.61</v>
      </c>
      <c r="P144" t="s">
        <v>29</v>
      </c>
      <c r="Q144" t="s">
        <v>248</v>
      </c>
      <c r="R144" t="s">
        <v>71</v>
      </c>
      <c r="S144" t="s">
        <v>236</v>
      </c>
      <c r="T144">
        <v>8</v>
      </c>
      <c r="U144">
        <v>3</v>
      </c>
      <c r="V144">
        <f t="shared" si="2"/>
        <v>80</v>
      </c>
      <c r="W144">
        <v>3</v>
      </c>
      <c r="X144">
        <v>2</v>
      </c>
      <c r="Y144" t="s">
        <v>59</v>
      </c>
      <c r="Z144">
        <v>45132</v>
      </c>
    </row>
    <row r="145" spans="1:26" x14ac:dyDescent="0.35">
      <c r="A145" t="s">
        <v>239</v>
      </c>
      <c r="B145" s="1">
        <v>36622</v>
      </c>
      <c r="C145" s="1">
        <v>43961</v>
      </c>
      <c r="D145">
        <v>5</v>
      </c>
      <c r="E145" t="s">
        <v>234</v>
      </c>
      <c r="F145">
        <v>1</v>
      </c>
      <c r="G145" t="s">
        <v>69</v>
      </c>
      <c r="H145" s="1"/>
      <c r="I145">
        <v>4</v>
      </c>
      <c r="J145" t="s">
        <v>36</v>
      </c>
      <c r="K145" t="s">
        <v>11</v>
      </c>
      <c r="L145" s="3">
        <v>0.13</v>
      </c>
      <c r="M145" t="s">
        <v>28</v>
      </c>
      <c r="N145" t="s">
        <v>13</v>
      </c>
      <c r="O145">
        <v>0.53</v>
      </c>
      <c r="P145" t="s">
        <v>29</v>
      </c>
      <c r="Q145" t="s">
        <v>249</v>
      </c>
      <c r="R145" t="s">
        <v>71</v>
      </c>
      <c r="V145">
        <f t="shared" si="2"/>
        <v>0</v>
      </c>
      <c r="W145">
        <v>3</v>
      </c>
      <c r="X145">
        <v>3</v>
      </c>
      <c r="Y145" t="s">
        <v>45</v>
      </c>
      <c r="Z145">
        <v>45203</v>
      </c>
    </row>
    <row r="146" spans="1:26" x14ac:dyDescent="0.35">
      <c r="A146" t="s">
        <v>241</v>
      </c>
      <c r="B146" s="1">
        <v>36568</v>
      </c>
      <c r="C146" s="1">
        <v>43962</v>
      </c>
      <c r="D146">
        <v>5</v>
      </c>
      <c r="E146" t="s">
        <v>234</v>
      </c>
      <c r="F146">
        <v>2</v>
      </c>
      <c r="G146" t="s">
        <v>41</v>
      </c>
      <c r="H146" s="1">
        <v>41804</v>
      </c>
      <c r="I146">
        <v>5</v>
      </c>
      <c r="J146" t="s">
        <v>60</v>
      </c>
      <c r="K146" t="s">
        <v>11</v>
      </c>
      <c r="L146" s="3">
        <v>0</v>
      </c>
      <c r="M146" t="s">
        <v>28</v>
      </c>
      <c r="N146" t="s">
        <v>13</v>
      </c>
      <c r="O146">
        <v>0</v>
      </c>
      <c r="P146" t="s">
        <v>29</v>
      </c>
      <c r="Q146" t="s">
        <v>240</v>
      </c>
      <c r="R146" t="s">
        <v>44</v>
      </c>
      <c r="S146" t="s">
        <v>32</v>
      </c>
      <c r="T146">
        <v>6</v>
      </c>
      <c r="U146">
        <v>2</v>
      </c>
      <c r="V146">
        <f t="shared" si="2"/>
        <v>60</v>
      </c>
      <c r="W146">
        <v>0</v>
      </c>
      <c r="X146">
        <v>2</v>
      </c>
      <c r="Y146" t="s">
        <v>59</v>
      </c>
      <c r="Z146">
        <v>45149</v>
      </c>
    </row>
    <row r="147" spans="1:26" x14ac:dyDescent="0.35">
      <c r="A147" t="s">
        <v>243</v>
      </c>
      <c r="B147" s="1">
        <v>37013</v>
      </c>
      <c r="C147" s="1">
        <v>43963</v>
      </c>
      <c r="D147">
        <v>5</v>
      </c>
      <c r="E147" t="s">
        <v>234</v>
      </c>
      <c r="F147">
        <v>1</v>
      </c>
      <c r="G147" t="s">
        <v>69</v>
      </c>
      <c r="H147" s="1">
        <v>40416</v>
      </c>
      <c r="I147">
        <v>5</v>
      </c>
      <c r="J147" t="s">
        <v>60</v>
      </c>
      <c r="K147" t="s">
        <v>11</v>
      </c>
      <c r="L147" s="3">
        <v>0.24</v>
      </c>
      <c r="M147" t="s">
        <v>28</v>
      </c>
      <c r="N147" t="s">
        <v>13</v>
      </c>
      <c r="O147">
        <v>0.26</v>
      </c>
      <c r="P147" t="s">
        <v>29</v>
      </c>
      <c r="Q147" t="s">
        <v>250</v>
      </c>
      <c r="R147" t="s">
        <v>71</v>
      </c>
      <c r="S147" t="s">
        <v>236</v>
      </c>
      <c r="T147">
        <v>8</v>
      </c>
      <c r="U147">
        <v>3</v>
      </c>
      <c r="V147">
        <f t="shared" si="2"/>
        <v>80</v>
      </c>
      <c r="W147">
        <v>7</v>
      </c>
      <c r="X147">
        <v>1</v>
      </c>
      <c r="Y147" t="s">
        <v>33</v>
      </c>
      <c r="Z147">
        <v>45139</v>
      </c>
    </row>
    <row r="148" spans="1:26" x14ac:dyDescent="0.35">
      <c r="A148" t="s">
        <v>245</v>
      </c>
      <c r="B148" s="1">
        <v>37106</v>
      </c>
      <c r="C148" s="1">
        <v>43964</v>
      </c>
      <c r="D148">
        <v>5</v>
      </c>
      <c r="E148" t="s">
        <v>234</v>
      </c>
      <c r="F148">
        <v>4</v>
      </c>
      <c r="G148" t="s">
        <v>35</v>
      </c>
      <c r="H148" s="1">
        <v>42945</v>
      </c>
      <c r="I148">
        <v>2</v>
      </c>
      <c r="J148" t="s">
        <v>48</v>
      </c>
      <c r="K148" t="s">
        <v>11</v>
      </c>
      <c r="L148" s="3">
        <v>0.5</v>
      </c>
      <c r="M148" t="s">
        <v>28</v>
      </c>
      <c r="N148" t="s">
        <v>13</v>
      </c>
      <c r="O148">
        <v>0.32</v>
      </c>
      <c r="P148" t="s">
        <v>29</v>
      </c>
      <c r="Q148" t="s">
        <v>251</v>
      </c>
      <c r="R148" t="s">
        <v>38</v>
      </c>
      <c r="S148" t="s">
        <v>211</v>
      </c>
      <c r="T148">
        <v>10</v>
      </c>
      <c r="U148">
        <v>4</v>
      </c>
      <c r="V148">
        <f t="shared" si="2"/>
        <v>100</v>
      </c>
      <c r="W148">
        <v>348</v>
      </c>
      <c r="X148">
        <v>2</v>
      </c>
      <c r="Y148" t="s">
        <v>59</v>
      </c>
      <c r="Z148">
        <v>45142</v>
      </c>
    </row>
    <row r="149" spans="1:26" x14ac:dyDescent="0.35">
      <c r="A149" t="s">
        <v>233</v>
      </c>
      <c r="B149" s="1">
        <v>36813</v>
      </c>
      <c r="C149" s="1">
        <v>43965</v>
      </c>
      <c r="D149">
        <v>5</v>
      </c>
      <c r="E149" t="s">
        <v>234</v>
      </c>
      <c r="F149">
        <v>4</v>
      </c>
      <c r="G149" t="s">
        <v>35</v>
      </c>
      <c r="H149" s="1">
        <v>42621</v>
      </c>
      <c r="I149">
        <v>5</v>
      </c>
      <c r="J149" t="s">
        <v>60</v>
      </c>
      <c r="K149" t="s">
        <v>11</v>
      </c>
      <c r="L149" s="3">
        <v>0.6</v>
      </c>
      <c r="M149" t="s">
        <v>28</v>
      </c>
      <c r="N149" t="s">
        <v>13</v>
      </c>
      <c r="O149">
        <v>0.52</v>
      </c>
      <c r="P149" t="s">
        <v>29</v>
      </c>
      <c r="Q149" t="s">
        <v>252</v>
      </c>
      <c r="R149" t="s">
        <v>38</v>
      </c>
      <c r="V149">
        <f t="shared" si="2"/>
        <v>0</v>
      </c>
      <c r="W149">
        <v>504</v>
      </c>
      <c r="X149">
        <v>1</v>
      </c>
      <c r="Y149" t="s">
        <v>33</v>
      </c>
      <c r="Z149">
        <v>45173</v>
      </c>
    </row>
    <row r="150" spans="1:26" x14ac:dyDescent="0.35">
      <c r="A150" t="s">
        <v>237</v>
      </c>
      <c r="B150" s="1">
        <v>36631</v>
      </c>
      <c r="C150" s="1">
        <v>43966</v>
      </c>
      <c r="D150">
        <v>5</v>
      </c>
      <c r="E150" t="s">
        <v>234</v>
      </c>
      <c r="F150">
        <v>5</v>
      </c>
      <c r="G150" t="s">
        <v>44</v>
      </c>
      <c r="H150" s="1"/>
      <c r="I150">
        <v>1</v>
      </c>
      <c r="J150" t="s">
        <v>42</v>
      </c>
      <c r="K150" t="s">
        <v>11</v>
      </c>
      <c r="L150" s="3">
        <v>0</v>
      </c>
      <c r="M150" t="s">
        <v>28</v>
      </c>
      <c r="N150" t="s">
        <v>13</v>
      </c>
      <c r="O150">
        <v>0</v>
      </c>
      <c r="P150" t="s">
        <v>29</v>
      </c>
      <c r="Q150" t="s">
        <v>247</v>
      </c>
      <c r="R150" t="s">
        <v>44</v>
      </c>
      <c r="S150" t="s">
        <v>211</v>
      </c>
      <c r="T150">
        <v>10</v>
      </c>
      <c r="U150">
        <v>4</v>
      </c>
      <c r="V150">
        <f t="shared" si="2"/>
        <v>100</v>
      </c>
      <c r="W150">
        <v>155</v>
      </c>
      <c r="X150">
        <v>2</v>
      </c>
      <c r="Y150" t="s">
        <v>59</v>
      </c>
      <c r="Z150">
        <v>45151</v>
      </c>
    </row>
    <row r="151" spans="1:26" x14ac:dyDescent="0.35">
      <c r="A151" t="s">
        <v>239</v>
      </c>
      <c r="B151" s="1">
        <v>36694</v>
      </c>
      <c r="C151" s="1">
        <v>43967</v>
      </c>
      <c r="D151">
        <v>5</v>
      </c>
      <c r="E151" t="s">
        <v>234</v>
      </c>
      <c r="F151">
        <v>1</v>
      </c>
      <c r="G151" t="s">
        <v>69</v>
      </c>
      <c r="H151" s="1"/>
      <c r="I151">
        <v>4</v>
      </c>
      <c r="J151" t="s">
        <v>36</v>
      </c>
      <c r="K151" t="s">
        <v>11</v>
      </c>
      <c r="L151" s="3">
        <v>0.23</v>
      </c>
      <c r="M151" t="s">
        <v>28</v>
      </c>
      <c r="N151" t="s">
        <v>13</v>
      </c>
      <c r="O151">
        <v>0.46</v>
      </c>
      <c r="P151" t="s">
        <v>29</v>
      </c>
      <c r="Q151" t="s">
        <v>253</v>
      </c>
      <c r="R151" t="s">
        <v>71</v>
      </c>
      <c r="S151" t="s">
        <v>227</v>
      </c>
      <c r="T151">
        <v>7</v>
      </c>
      <c r="U151">
        <v>3</v>
      </c>
      <c r="V151">
        <f t="shared" si="2"/>
        <v>70</v>
      </c>
      <c r="W151">
        <v>10</v>
      </c>
      <c r="X151">
        <v>2</v>
      </c>
      <c r="Y151" t="s">
        <v>59</v>
      </c>
      <c r="Z151">
        <v>45193</v>
      </c>
    </row>
    <row r="152" spans="1:26" x14ac:dyDescent="0.35">
      <c r="A152" t="s">
        <v>241</v>
      </c>
      <c r="B152" s="1">
        <v>36717</v>
      </c>
      <c r="C152" s="1">
        <v>43968</v>
      </c>
      <c r="D152">
        <v>5</v>
      </c>
      <c r="E152" t="s">
        <v>234</v>
      </c>
      <c r="F152">
        <v>2</v>
      </c>
      <c r="G152" t="s">
        <v>41</v>
      </c>
      <c r="H152" s="1">
        <v>41158</v>
      </c>
      <c r="I152">
        <v>1</v>
      </c>
      <c r="J152" t="s">
        <v>42</v>
      </c>
      <c r="K152" t="s">
        <v>11</v>
      </c>
      <c r="L152" s="3">
        <v>0</v>
      </c>
      <c r="M152" t="s">
        <v>28</v>
      </c>
      <c r="N152" t="s">
        <v>13</v>
      </c>
      <c r="O152">
        <v>0</v>
      </c>
      <c r="P152" t="s">
        <v>29</v>
      </c>
      <c r="Q152" t="s">
        <v>247</v>
      </c>
      <c r="R152" t="s">
        <v>44</v>
      </c>
      <c r="V152">
        <f t="shared" si="2"/>
        <v>0</v>
      </c>
      <c r="W152">
        <v>0</v>
      </c>
      <c r="X152">
        <v>3</v>
      </c>
      <c r="Y152" t="s">
        <v>45</v>
      </c>
      <c r="Z152">
        <v>45178</v>
      </c>
    </row>
    <row r="153" spans="1:26" x14ac:dyDescent="0.35">
      <c r="A153" t="s">
        <v>243</v>
      </c>
      <c r="B153" s="1">
        <v>37132</v>
      </c>
      <c r="C153" s="1">
        <v>43969</v>
      </c>
      <c r="D153">
        <v>5</v>
      </c>
      <c r="E153" t="s">
        <v>234</v>
      </c>
      <c r="F153">
        <v>5</v>
      </c>
      <c r="G153" t="s">
        <v>44</v>
      </c>
      <c r="H153" s="1">
        <v>39153</v>
      </c>
      <c r="I153">
        <v>3</v>
      </c>
      <c r="J153" t="s">
        <v>27</v>
      </c>
      <c r="K153" t="s">
        <v>11</v>
      </c>
      <c r="L153" s="3">
        <v>0</v>
      </c>
      <c r="M153" t="s">
        <v>28</v>
      </c>
      <c r="N153" t="s">
        <v>13</v>
      </c>
      <c r="O153">
        <v>0</v>
      </c>
      <c r="P153" t="s">
        <v>29</v>
      </c>
      <c r="Q153" t="s">
        <v>254</v>
      </c>
      <c r="R153" t="s">
        <v>44</v>
      </c>
      <c r="V153">
        <f t="shared" si="2"/>
        <v>0</v>
      </c>
      <c r="W153">
        <v>462</v>
      </c>
      <c r="X153">
        <v>1</v>
      </c>
      <c r="Y153" t="s">
        <v>33</v>
      </c>
      <c r="Z153">
        <v>45131</v>
      </c>
    </row>
    <row r="154" spans="1:26" x14ac:dyDescent="0.35">
      <c r="A154" t="s">
        <v>245</v>
      </c>
      <c r="B154" s="1">
        <v>36525</v>
      </c>
      <c r="C154" s="1">
        <v>43970</v>
      </c>
      <c r="D154">
        <v>5</v>
      </c>
      <c r="E154" t="s">
        <v>234</v>
      </c>
      <c r="F154">
        <v>5</v>
      </c>
      <c r="G154" t="s">
        <v>44</v>
      </c>
      <c r="H154" s="1">
        <v>42748</v>
      </c>
      <c r="I154">
        <v>2</v>
      </c>
      <c r="J154" t="s">
        <v>48</v>
      </c>
      <c r="K154" t="s">
        <v>11</v>
      </c>
      <c r="L154" s="3">
        <v>0</v>
      </c>
      <c r="M154" t="s">
        <v>28</v>
      </c>
      <c r="N154" t="s">
        <v>13</v>
      </c>
      <c r="O154">
        <v>0</v>
      </c>
      <c r="P154" t="s">
        <v>29</v>
      </c>
      <c r="Q154" t="s">
        <v>255</v>
      </c>
      <c r="R154" t="s">
        <v>44</v>
      </c>
      <c r="V154">
        <f t="shared" si="2"/>
        <v>0</v>
      </c>
      <c r="W154">
        <v>537</v>
      </c>
      <c r="X154">
        <v>2</v>
      </c>
      <c r="Y154" t="s">
        <v>59</v>
      </c>
      <c r="Z154">
        <v>45210</v>
      </c>
    </row>
    <row r="155" spans="1:26" x14ac:dyDescent="0.35">
      <c r="A155" t="s">
        <v>233</v>
      </c>
      <c r="B155" s="1">
        <v>36589</v>
      </c>
      <c r="C155" s="1">
        <v>43971</v>
      </c>
      <c r="D155">
        <v>5</v>
      </c>
      <c r="E155" t="s">
        <v>234</v>
      </c>
      <c r="F155">
        <v>1</v>
      </c>
      <c r="G155" t="s">
        <v>69</v>
      </c>
      <c r="H155" s="1">
        <v>41794</v>
      </c>
      <c r="I155">
        <v>2</v>
      </c>
      <c r="J155" t="s">
        <v>48</v>
      </c>
      <c r="K155" t="s">
        <v>11</v>
      </c>
      <c r="L155" s="3">
        <v>0.19</v>
      </c>
      <c r="M155" t="s">
        <v>28</v>
      </c>
      <c r="N155" t="s">
        <v>13</v>
      </c>
      <c r="O155">
        <v>0.41</v>
      </c>
      <c r="P155" t="s">
        <v>29</v>
      </c>
      <c r="Q155" t="s">
        <v>256</v>
      </c>
      <c r="R155" t="s">
        <v>71</v>
      </c>
      <c r="S155" t="s">
        <v>198</v>
      </c>
      <c r="T155">
        <v>5</v>
      </c>
      <c r="U155">
        <v>2</v>
      </c>
      <c r="V155">
        <f t="shared" si="2"/>
        <v>50</v>
      </c>
      <c r="W155">
        <v>6</v>
      </c>
      <c r="X155">
        <v>2</v>
      </c>
      <c r="Y155" t="s">
        <v>59</v>
      </c>
      <c r="Z155">
        <v>45142</v>
      </c>
    </row>
    <row r="156" spans="1:26" x14ac:dyDescent="0.35">
      <c r="A156" t="s">
        <v>257</v>
      </c>
      <c r="B156" s="1">
        <v>36841</v>
      </c>
      <c r="C156" s="1">
        <v>43972</v>
      </c>
      <c r="D156">
        <v>3</v>
      </c>
      <c r="E156" t="s">
        <v>258</v>
      </c>
      <c r="F156">
        <v>5</v>
      </c>
      <c r="G156" t="s">
        <v>44</v>
      </c>
      <c r="H156" s="1"/>
      <c r="I156">
        <v>5</v>
      </c>
      <c r="J156" t="s">
        <v>60</v>
      </c>
      <c r="K156" t="s">
        <v>11</v>
      </c>
      <c r="L156" s="3">
        <v>0</v>
      </c>
      <c r="M156" t="s">
        <v>28</v>
      </c>
      <c r="N156" t="s">
        <v>13</v>
      </c>
      <c r="O156">
        <v>0</v>
      </c>
      <c r="P156" t="s">
        <v>29</v>
      </c>
      <c r="Q156" t="s">
        <v>259</v>
      </c>
      <c r="R156" t="s">
        <v>44</v>
      </c>
      <c r="V156">
        <f t="shared" si="2"/>
        <v>0</v>
      </c>
      <c r="W156">
        <v>129</v>
      </c>
      <c r="X156">
        <v>3</v>
      </c>
      <c r="Y156" t="s">
        <v>45</v>
      </c>
      <c r="Z156">
        <v>45148</v>
      </c>
    </row>
    <row r="157" spans="1:26" x14ac:dyDescent="0.35">
      <c r="A157" t="s">
        <v>260</v>
      </c>
      <c r="B157" s="1">
        <v>36330</v>
      </c>
      <c r="C157" s="1">
        <v>43973</v>
      </c>
      <c r="D157">
        <v>3</v>
      </c>
      <c r="E157" t="s">
        <v>258</v>
      </c>
      <c r="F157">
        <v>5</v>
      </c>
      <c r="G157" t="s">
        <v>44</v>
      </c>
      <c r="H157" s="1"/>
      <c r="I157">
        <v>1</v>
      </c>
      <c r="J157" t="s">
        <v>42</v>
      </c>
      <c r="K157" t="s">
        <v>11</v>
      </c>
      <c r="L157" s="3">
        <v>0</v>
      </c>
      <c r="M157" t="s">
        <v>28</v>
      </c>
      <c r="N157" t="s">
        <v>13</v>
      </c>
      <c r="O157">
        <v>0</v>
      </c>
      <c r="P157" t="s">
        <v>29</v>
      </c>
      <c r="Q157" t="s">
        <v>261</v>
      </c>
      <c r="R157" t="s">
        <v>44</v>
      </c>
      <c r="V157">
        <f t="shared" si="2"/>
        <v>0</v>
      </c>
      <c r="W157">
        <v>200</v>
      </c>
      <c r="X157">
        <v>2</v>
      </c>
      <c r="Y157" t="s">
        <v>59</v>
      </c>
      <c r="Z157">
        <v>45175</v>
      </c>
    </row>
    <row r="158" spans="1:26" x14ac:dyDescent="0.35">
      <c r="A158" t="s">
        <v>262</v>
      </c>
      <c r="B158" s="1">
        <v>36724</v>
      </c>
      <c r="C158" s="1">
        <v>43974</v>
      </c>
      <c r="D158">
        <v>3</v>
      </c>
      <c r="E158" t="s">
        <v>258</v>
      </c>
      <c r="F158">
        <v>2</v>
      </c>
      <c r="G158" t="s">
        <v>41</v>
      </c>
      <c r="H158" s="1"/>
      <c r="I158">
        <v>4</v>
      </c>
      <c r="J158" t="s">
        <v>36</v>
      </c>
      <c r="K158" t="s">
        <v>11</v>
      </c>
      <c r="L158" s="3">
        <v>0</v>
      </c>
      <c r="M158" t="s">
        <v>28</v>
      </c>
      <c r="N158" t="s">
        <v>13</v>
      </c>
      <c r="O158">
        <v>0</v>
      </c>
      <c r="P158" t="s">
        <v>29</v>
      </c>
      <c r="Q158" t="s">
        <v>263</v>
      </c>
      <c r="R158" t="s">
        <v>44</v>
      </c>
      <c r="V158">
        <f t="shared" si="2"/>
        <v>0</v>
      </c>
      <c r="W158">
        <v>0</v>
      </c>
      <c r="X158">
        <v>1</v>
      </c>
      <c r="Y158" t="s">
        <v>33</v>
      </c>
      <c r="Z158">
        <v>45196</v>
      </c>
    </row>
    <row r="159" spans="1:26" x14ac:dyDescent="0.35">
      <c r="A159" t="s">
        <v>264</v>
      </c>
      <c r="B159" s="1">
        <v>37088</v>
      </c>
      <c r="C159" s="1">
        <v>43975</v>
      </c>
      <c r="D159">
        <v>3</v>
      </c>
      <c r="E159" t="s">
        <v>258</v>
      </c>
      <c r="F159">
        <v>2</v>
      </c>
      <c r="G159" t="s">
        <v>41</v>
      </c>
      <c r="H159" s="1">
        <v>40927</v>
      </c>
      <c r="I159">
        <v>1</v>
      </c>
      <c r="J159" t="s">
        <v>42</v>
      </c>
      <c r="K159" t="s">
        <v>11</v>
      </c>
      <c r="L159" s="3">
        <v>0</v>
      </c>
      <c r="M159" t="s">
        <v>28</v>
      </c>
      <c r="N159" t="s">
        <v>13</v>
      </c>
      <c r="O159">
        <v>0</v>
      </c>
      <c r="P159" t="s">
        <v>29</v>
      </c>
      <c r="Q159" t="s">
        <v>261</v>
      </c>
      <c r="R159" t="s">
        <v>44</v>
      </c>
      <c r="V159">
        <f t="shared" si="2"/>
        <v>0</v>
      </c>
      <c r="W159">
        <v>0</v>
      </c>
      <c r="X159">
        <v>3</v>
      </c>
      <c r="Y159" t="s">
        <v>45</v>
      </c>
      <c r="Z159">
        <v>45184</v>
      </c>
    </row>
    <row r="160" spans="1:26" x14ac:dyDescent="0.35">
      <c r="A160" t="s">
        <v>265</v>
      </c>
      <c r="B160" s="1">
        <v>36277</v>
      </c>
      <c r="C160" s="1">
        <v>43976</v>
      </c>
      <c r="D160">
        <v>3</v>
      </c>
      <c r="E160" t="s">
        <v>258</v>
      </c>
      <c r="F160">
        <v>1</v>
      </c>
      <c r="G160" t="s">
        <v>69</v>
      </c>
      <c r="H160" s="1"/>
      <c r="I160">
        <v>1</v>
      </c>
      <c r="J160" t="s">
        <v>42</v>
      </c>
      <c r="K160" t="s">
        <v>11</v>
      </c>
      <c r="L160" s="3">
        <v>0.18</v>
      </c>
      <c r="M160" t="s">
        <v>28</v>
      </c>
      <c r="N160" t="s">
        <v>13</v>
      </c>
      <c r="O160">
        <v>0.54</v>
      </c>
      <c r="P160" t="s">
        <v>29</v>
      </c>
      <c r="Q160" t="s">
        <v>266</v>
      </c>
      <c r="R160" t="s">
        <v>71</v>
      </c>
      <c r="S160" t="s">
        <v>32</v>
      </c>
      <c r="T160">
        <v>6</v>
      </c>
      <c r="U160">
        <v>2</v>
      </c>
      <c r="V160">
        <f t="shared" si="2"/>
        <v>60</v>
      </c>
      <c r="W160">
        <v>6</v>
      </c>
      <c r="X160">
        <v>3</v>
      </c>
      <c r="Y160" t="s">
        <v>45</v>
      </c>
      <c r="Z160">
        <v>45191</v>
      </c>
    </row>
    <row r="161" spans="1:26" x14ac:dyDescent="0.35">
      <c r="A161" t="s">
        <v>267</v>
      </c>
      <c r="B161" s="1">
        <v>37110</v>
      </c>
      <c r="C161" s="1">
        <v>43977</v>
      </c>
      <c r="D161">
        <v>3</v>
      </c>
      <c r="E161" t="s">
        <v>258</v>
      </c>
      <c r="F161">
        <v>3</v>
      </c>
      <c r="G161" t="s">
        <v>26</v>
      </c>
      <c r="H161" s="1"/>
      <c r="I161">
        <v>1</v>
      </c>
      <c r="J161" t="s">
        <v>42</v>
      </c>
      <c r="K161" t="s">
        <v>11</v>
      </c>
      <c r="L161" s="3">
        <v>0.3</v>
      </c>
      <c r="M161" t="s">
        <v>28</v>
      </c>
      <c r="N161" t="s">
        <v>13</v>
      </c>
      <c r="O161">
        <v>0.57999999999999996</v>
      </c>
      <c r="P161" t="s">
        <v>29</v>
      </c>
      <c r="Q161" t="s">
        <v>268</v>
      </c>
      <c r="R161" t="s">
        <v>31</v>
      </c>
      <c r="S161" t="s">
        <v>269</v>
      </c>
      <c r="T161">
        <v>7</v>
      </c>
      <c r="U161">
        <v>3</v>
      </c>
      <c r="V161">
        <f t="shared" si="2"/>
        <v>70</v>
      </c>
      <c r="W161">
        <v>21</v>
      </c>
      <c r="X161">
        <v>1</v>
      </c>
      <c r="Y161" t="s">
        <v>33</v>
      </c>
      <c r="Z161">
        <v>45136</v>
      </c>
    </row>
    <row r="162" spans="1:26" x14ac:dyDescent="0.35">
      <c r="A162" t="s">
        <v>257</v>
      </c>
      <c r="B162" s="1">
        <v>36452</v>
      </c>
      <c r="C162" s="1">
        <v>43978</v>
      </c>
      <c r="D162">
        <v>3</v>
      </c>
      <c r="E162" t="s">
        <v>258</v>
      </c>
      <c r="F162">
        <v>1</v>
      </c>
      <c r="G162" t="s">
        <v>69</v>
      </c>
      <c r="H162" s="1">
        <v>42085</v>
      </c>
      <c r="I162">
        <v>1</v>
      </c>
      <c r="J162" t="s">
        <v>42</v>
      </c>
      <c r="K162" t="s">
        <v>11</v>
      </c>
      <c r="L162" s="3">
        <v>0.14000000000000001</v>
      </c>
      <c r="M162" t="s">
        <v>28</v>
      </c>
      <c r="N162" t="s">
        <v>13</v>
      </c>
      <c r="O162">
        <v>0.44</v>
      </c>
      <c r="P162" t="s">
        <v>29</v>
      </c>
      <c r="Q162" t="s">
        <v>270</v>
      </c>
      <c r="R162" t="s">
        <v>71</v>
      </c>
      <c r="S162" t="s">
        <v>198</v>
      </c>
      <c r="T162">
        <v>5</v>
      </c>
      <c r="U162">
        <v>2</v>
      </c>
      <c r="V162">
        <f t="shared" si="2"/>
        <v>50</v>
      </c>
      <c r="W162">
        <v>9</v>
      </c>
      <c r="X162">
        <v>3</v>
      </c>
      <c r="Y162" t="s">
        <v>45</v>
      </c>
      <c r="Z162">
        <v>45199</v>
      </c>
    </row>
    <row r="163" spans="1:26" x14ac:dyDescent="0.35">
      <c r="A163" t="s">
        <v>260</v>
      </c>
      <c r="B163" s="1">
        <v>37053</v>
      </c>
      <c r="C163" s="1">
        <v>43979</v>
      </c>
      <c r="D163">
        <v>3</v>
      </c>
      <c r="E163" t="s">
        <v>258</v>
      </c>
      <c r="F163">
        <v>2</v>
      </c>
      <c r="G163" t="s">
        <v>41</v>
      </c>
      <c r="H163" s="1">
        <v>40804</v>
      </c>
      <c r="I163">
        <v>3</v>
      </c>
      <c r="J163" t="s">
        <v>27</v>
      </c>
      <c r="K163" t="s">
        <v>11</v>
      </c>
      <c r="L163" s="3">
        <v>0</v>
      </c>
      <c r="M163" t="s">
        <v>28</v>
      </c>
      <c r="N163" t="s">
        <v>13</v>
      </c>
      <c r="O163">
        <v>0</v>
      </c>
      <c r="P163" t="s">
        <v>29</v>
      </c>
      <c r="Q163" t="s">
        <v>271</v>
      </c>
      <c r="R163" t="s">
        <v>44</v>
      </c>
      <c r="V163">
        <f t="shared" si="2"/>
        <v>0</v>
      </c>
      <c r="W163">
        <v>0</v>
      </c>
      <c r="X163">
        <v>3</v>
      </c>
      <c r="Y163" t="s">
        <v>45</v>
      </c>
      <c r="Z163">
        <v>45193</v>
      </c>
    </row>
    <row r="164" spans="1:26" x14ac:dyDescent="0.35">
      <c r="A164" t="s">
        <v>262</v>
      </c>
      <c r="B164" s="1">
        <v>37068</v>
      </c>
      <c r="C164" s="1">
        <v>43980</v>
      </c>
      <c r="D164">
        <v>3</v>
      </c>
      <c r="E164" t="s">
        <v>258</v>
      </c>
      <c r="F164">
        <v>5</v>
      </c>
      <c r="G164" t="s">
        <v>44</v>
      </c>
      <c r="H164" s="1">
        <v>42308</v>
      </c>
      <c r="I164">
        <v>1</v>
      </c>
      <c r="J164" t="s">
        <v>42</v>
      </c>
      <c r="K164" t="s">
        <v>11</v>
      </c>
      <c r="L164" s="3">
        <v>0</v>
      </c>
      <c r="M164" t="s">
        <v>28</v>
      </c>
      <c r="N164" t="s">
        <v>13</v>
      </c>
      <c r="O164">
        <v>0</v>
      </c>
      <c r="P164" t="s">
        <v>29</v>
      </c>
      <c r="Q164" t="s">
        <v>261</v>
      </c>
      <c r="R164" t="s">
        <v>44</v>
      </c>
      <c r="V164">
        <f t="shared" si="2"/>
        <v>0</v>
      </c>
      <c r="W164">
        <v>209</v>
      </c>
      <c r="X164">
        <v>3</v>
      </c>
      <c r="Y164" t="s">
        <v>45</v>
      </c>
      <c r="Z164">
        <v>45209</v>
      </c>
    </row>
    <row r="165" spans="1:26" x14ac:dyDescent="0.35">
      <c r="A165" t="s">
        <v>264</v>
      </c>
      <c r="B165" s="1">
        <v>36699</v>
      </c>
      <c r="C165" s="1">
        <v>43981</v>
      </c>
      <c r="D165">
        <v>3</v>
      </c>
      <c r="E165" t="s">
        <v>258</v>
      </c>
      <c r="F165">
        <v>2</v>
      </c>
      <c r="G165" t="s">
        <v>41</v>
      </c>
      <c r="H165" s="1">
        <v>40383</v>
      </c>
      <c r="I165">
        <v>3</v>
      </c>
      <c r="J165" t="s">
        <v>27</v>
      </c>
      <c r="K165" t="s">
        <v>11</v>
      </c>
      <c r="L165" s="3">
        <v>0</v>
      </c>
      <c r="M165" t="s">
        <v>28</v>
      </c>
      <c r="N165" t="s">
        <v>13</v>
      </c>
      <c r="O165">
        <v>0</v>
      </c>
      <c r="P165" t="s">
        <v>29</v>
      </c>
      <c r="Q165" t="s">
        <v>271</v>
      </c>
      <c r="R165" t="s">
        <v>44</v>
      </c>
      <c r="V165">
        <f t="shared" si="2"/>
        <v>0</v>
      </c>
      <c r="W165">
        <v>0</v>
      </c>
      <c r="X165">
        <v>3</v>
      </c>
      <c r="Y165" t="s">
        <v>45</v>
      </c>
      <c r="Z165">
        <v>45157</v>
      </c>
    </row>
    <row r="166" spans="1:26" x14ac:dyDescent="0.35">
      <c r="A166" t="s">
        <v>265</v>
      </c>
      <c r="B166" s="1">
        <v>36857</v>
      </c>
      <c r="C166" s="1">
        <v>43982</v>
      </c>
      <c r="D166">
        <v>3</v>
      </c>
      <c r="E166" t="s">
        <v>258</v>
      </c>
      <c r="F166">
        <v>1</v>
      </c>
      <c r="G166" t="s">
        <v>69</v>
      </c>
      <c r="H166" s="1">
        <v>39625</v>
      </c>
      <c r="I166">
        <v>1</v>
      </c>
      <c r="J166" t="s">
        <v>42</v>
      </c>
      <c r="K166" t="s">
        <v>11</v>
      </c>
      <c r="L166" s="3">
        <v>0.08</v>
      </c>
      <c r="M166" t="s">
        <v>28</v>
      </c>
      <c r="N166" t="s">
        <v>13</v>
      </c>
      <c r="O166">
        <v>0.44</v>
      </c>
      <c r="P166" t="s">
        <v>29</v>
      </c>
      <c r="Q166" t="s">
        <v>272</v>
      </c>
      <c r="R166" t="s">
        <v>71</v>
      </c>
      <c r="S166" t="s">
        <v>198</v>
      </c>
      <c r="T166">
        <v>5</v>
      </c>
      <c r="U166">
        <v>2</v>
      </c>
      <c r="V166">
        <f t="shared" si="2"/>
        <v>50</v>
      </c>
      <c r="W166">
        <v>10</v>
      </c>
      <c r="X166">
        <v>2</v>
      </c>
      <c r="Y166" t="s">
        <v>59</v>
      </c>
      <c r="Z166">
        <v>45140</v>
      </c>
    </row>
    <row r="167" spans="1:26" x14ac:dyDescent="0.35">
      <c r="A167" t="s">
        <v>267</v>
      </c>
      <c r="B167" s="1">
        <v>37015</v>
      </c>
      <c r="C167" s="1">
        <v>43983</v>
      </c>
      <c r="D167">
        <v>3</v>
      </c>
      <c r="E167" t="s">
        <v>258</v>
      </c>
      <c r="F167">
        <v>4</v>
      </c>
      <c r="G167" t="s">
        <v>35</v>
      </c>
      <c r="H167" s="1">
        <v>39759</v>
      </c>
      <c r="I167">
        <v>1</v>
      </c>
      <c r="J167" t="s">
        <v>42</v>
      </c>
      <c r="K167" t="s">
        <v>11</v>
      </c>
      <c r="L167" s="3">
        <v>0.42</v>
      </c>
      <c r="M167" t="s">
        <v>28</v>
      </c>
      <c r="N167" t="s">
        <v>13</v>
      </c>
      <c r="O167">
        <v>0.42</v>
      </c>
      <c r="P167" t="s">
        <v>29</v>
      </c>
      <c r="Q167" t="s">
        <v>273</v>
      </c>
      <c r="R167" t="s">
        <v>38</v>
      </c>
      <c r="S167" t="s">
        <v>274</v>
      </c>
      <c r="T167">
        <v>8</v>
      </c>
      <c r="U167">
        <v>3</v>
      </c>
      <c r="V167">
        <f t="shared" si="2"/>
        <v>80</v>
      </c>
      <c r="W167">
        <v>187</v>
      </c>
      <c r="X167">
        <v>1</v>
      </c>
      <c r="Y167" t="s">
        <v>33</v>
      </c>
      <c r="Z167">
        <v>45176</v>
      </c>
    </row>
    <row r="168" spans="1:26" x14ac:dyDescent="0.35">
      <c r="A168" t="s">
        <v>257</v>
      </c>
      <c r="B168" s="1">
        <v>37030</v>
      </c>
      <c r="C168" s="1">
        <v>43984</v>
      </c>
      <c r="D168">
        <v>3</v>
      </c>
      <c r="E168" t="s">
        <v>258</v>
      </c>
      <c r="F168">
        <v>2</v>
      </c>
      <c r="G168" t="s">
        <v>41</v>
      </c>
      <c r="H168" s="1"/>
      <c r="I168">
        <v>3</v>
      </c>
      <c r="J168" t="s">
        <v>27</v>
      </c>
      <c r="K168" t="s">
        <v>11</v>
      </c>
      <c r="L168" s="3">
        <v>0</v>
      </c>
      <c r="M168" t="s">
        <v>28</v>
      </c>
      <c r="N168" t="s">
        <v>13</v>
      </c>
      <c r="O168">
        <v>0</v>
      </c>
      <c r="P168" t="s">
        <v>29</v>
      </c>
      <c r="Q168" t="s">
        <v>271</v>
      </c>
      <c r="R168" t="s">
        <v>44</v>
      </c>
      <c r="V168">
        <f t="shared" si="2"/>
        <v>0</v>
      </c>
      <c r="W168">
        <v>0</v>
      </c>
      <c r="X168">
        <v>1</v>
      </c>
      <c r="Y168" t="s">
        <v>33</v>
      </c>
      <c r="Z168">
        <v>45208</v>
      </c>
    </row>
    <row r="169" spans="1:26" x14ac:dyDescent="0.35">
      <c r="A169" t="s">
        <v>260</v>
      </c>
      <c r="B169" s="1">
        <v>36366</v>
      </c>
      <c r="C169" s="1">
        <v>43985</v>
      </c>
      <c r="D169">
        <v>3</v>
      </c>
      <c r="E169" t="s">
        <v>258</v>
      </c>
      <c r="F169">
        <v>5</v>
      </c>
      <c r="G169" t="s">
        <v>44</v>
      </c>
      <c r="H169" s="1">
        <v>42594</v>
      </c>
      <c r="I169">
        <v>5</v>
      </c>
      <c r="J169" t="s">
        <v>60</v>
      </c>
      <c r="K169" t="s">
        <v>11</v>
      </c>
      <c r="L169" s="3">
        <v>0</v>
      </c>
      <c r="M169" t="s">
        <v>28</v>
      </c>
      <c r="N169" t="s">
        <v>13</v>
      </c>
      <c r="O169">
        <v>0</v>
      </c>
      <c r="P169" t="s">
        <v>29</v>
      </c>
      <c r="Q169" t="s">
        <v>259</v>
      </c>
      <c r="R169" t="s">
        <v>44</v>
      </c>
      <c r="V169">
        <f t="shared" si="2"/>
        <v>0</v>
      </c>
      <c r="W169">
        <v>192</v>
      </c>
      <c r="X169">
        <v>3</v>
      </c>
      <c r="Y169" t="s">
        <v>45</v>
      </c>
      <c r="Z169">
        <v>45202</v>
      </c>
    </row>
    <row r="170" spans="1:26" x14ac:dyDescent="0.35">
      <c r="A170" t="s">
        <v>262</v>
      </c>
      <c r="B170" s="1">
        <v>36133</v>
      </c>
      <c r="C170" s="1">
        <v>43986</v>
      </c>
      <c r="D170">
        <v>3</v>
      </c>
      <c r="E170" t="s">
        <v>258</v>
      </c>
      <c r="F170">
        <v>1</v>
      </c>
      <c r="G170" t="s">
        <v>69</v>
      </c>
      <c r="H170" s="1">
        <v>40677</v>
      </c>
      <c r="I170">
        <v>2</v>
      </c>
      <c r="J170" t="s">
        <v>48</v>
      </c>
      <c r="K170" t="s">
        <v>11</v>
      </c>
      <c r="L170" s="3">
        <v>0.16</v>
      </c>
      <c r="M170" t="s">
        <v>28</v>
      </c>
      <c r="N170" t="s">
        <v>13</v>
      </c>
      <c r="O170">
        <v>0.54</v>
      </c>
      <c r="P170" t="s">
        <v>29</v>
      </c>
      <c r="Q170" t="s">
        <v>275</v>
      </c>
      <c r="R170" t="s">
        <v>71</v>
      </c>
      <c r="S170" t="s">
        <v>32</v>
      </c>
      <c r="T170">
        <v>6</v>
      </c>
      <c r="U170">
        <v>2</v>
      </c>
      <c r="V170">
        <f t="shared" si="2"/>
        <v>60</v>
      </c>
      <c r="W170">
        <v>9</v>
      </c>
      <c r="X170">
        <v>3</v>
      </c>
      <c r="Y170" t="s">
        <v>45</v>
      </c>
      <c r="Z170">
        <v>45147</v>
      </c>
    </row>
    <row r="171" spans="1:26" x14ac:dyDescent="0.35">
      <c r="A171" t="s">
        <v>264</v>
      </c>
      <c r="B171" s="1">
        <v>36874</v>
      </c>
      <c r="C171" s="1">
        <v>43987</v>
      </c>
      <c r="D171">
        <v>3</v>
      </c>
      <c r="E171" t="s">
        <v>258</v>
      </c>
      <c r="F171">
        <v>4</v>
      </c>
      <c r="G171" t="s">
        <v>35</v>
      </c>
      <c r="H171" s="1"/>
      <c r="I171">
        <v>5</v>
      </c>
      <c r="J171" t="s">
        <v>60</v>
      </c>
      <c r="K171" t="s">
        <v>11</v>
      </c>
      <c r="L171" s="3">
        <v>0.51</v>
      </c>
      <c r="M171" t="s">
        <v>28</v>
      </c>
      <c r="N171" t="s">
        <v>13</v>
      </c>
      <c r="O171">
        <v>0.34</v>
      </c>
      <c r="P171" t="s">
        <v>29</v>
      </c>
      <c r="Q171" t="s">
        <v>276</v>
      </c>
      <c r="R171" t="s">
        <v>38</v>
      </c>
      <c r="S171" t="s">
        <v>274</v>
      </c>
      <c r="T171">
        <v>8</v>
      </c>
      <c r="U171">
        <v>3</v>
      </c>
      <c r="V171">
        <f t="shared" si="2"/>
        <v>80</v>
      </c>
      <c r="W171">
        <v>258</v>
      </c>
      <c r="X171">
        <v>2</v>
      </c>
      <c r="Y171" t="s">
        <v>59</v>
      </c>
      <c r="Z171">
        <v>45197</v>
      </c>
    </row>
    <row r="172" spans="1:26" x14ac:dyDescent="0.35">
      <c r="A172" t="s">
        <v>265</v>
      </c>
      <c r="B172" s="1">
        <v>36808</v>
      </c>
      <c r="C172" s="1">
        <v>43988</v>
      </c>
      <c r="D172">
        <v>3</v>
      </c>
      <c r="E172" t="s">
        <v>258</v>
      </c>
      <c r="F172">
        <v>2</v>
      </c>
      <c r="G172" t="s">
        <v>41</v>
      </c>
      <c r="H172" s="1">
        <v>40340</v>
      </c>
      <c r="I172">
        <v>3</v>
      </c>
      <c r="J172" t="s">
        <v>27</v>
      </c>
      <c r="K172" t="s">
        <v>11</v>
      </c>
      <c r="L172" s="3">
        <v>0</v>
      </c>
      <c r="M172" t="s">
        <v>28</v>
      </c>
      <c r="N172" t="s">
        <v>13</v>
      </c>
      <c r="O172">
        <v>0</v>
      </c>
      <c r="P172" t="s">
        <v>29</v>
      </c>
      <c r="Q172" t="s">
        <v>271</v>
      </c>
      <c r="R172" t="s">
        <v>44</v>
      </c>
      <c r="V172">
        <f t="shared" si="2"/>
        <v>0</v>
      </c>
      <c r="W172">
        <v>0</v>
      </c>
      <c r="X172">
        <v>3</v>
      </c>
      <c r="Y172" t="s">
        <v>45</v>
      </c>
      <c r="Z172">
        <v>45138</v>
      </c>
    </row>
    <row r="173" spans="1:26" x14ac:dyDescent="0.35">
      <c r="A173" t="s">
        <v>267</v>
      </c>
      <c r="B173" s="1">
        <v>36410</v>
      </c>
      <c r="C173" s="1">
        <v>43989</v>
      </c>
      <c r="D173">
        <v>3</v>
      </c>
      <c r="E173" t="s">
        <v>258</v>
      </c>
      <c r="F173">
        <v>1</v>
      </c>
      <c r="G173" t="s">
        <v>69</v>
      </c>
      <c r="H173" s="1">
        <v>43078</v>
      </c>
      <c r="I173">
        <v>2</v>
      </c>
      <c r="J173" t="s">
        <v>48</v>
      </c>
      <c r="K173" t="s">
        <v>11</v>
      </c>
      <c r="L173" s="3">
        <v>0.13</v>
      </c>
      <c r="M173" t="s">
        <v>28</v>
      </c>
      <c r="N173" t="s">
        <v>13</v>
      </c>
      <c r="O173">
        <v>0.47</v>
      </c>
      <c r="P173" t="s">
        <v>29</v>
      </c>
      <c r="Q173" t="s">
        <v>277</v>
      </c>
      <c r="R173" t="s">
        <v>71</v>
      </c>
      <c r="S173" t="s">
        <v>198</v>
      </c>
      <c r="T173">
        <v>5</v>
      </c>
      <c r="U173">
        <v>2</v>
      </c>
      <c r="V173">
        <f t="shared" si="2"/>
        <v>50</v>
      </c>
      <c r="W173">
        <v>5</v>
      </c>
      <c r="X173">
        <v>1</v>
      </c>
      <c r="Y173" t="s">
        <v>33</v>
      </c>
      <c r="Z173">
        <v>45205</v>
      </c>
    </row>
    <row r="174" spans="1:26" x14ac:dyDescent="0.35">
      <c r="A174" t="s">
        <v>257</v>
      </c>
      <c r="B174" s="1">
        <v>36341</v>
      </c>
      <c r="C174" s="1">
        <v>43990</v>
      </c>
      <c r="D174">
        <v>3</v>
      </c>
      <c r="E174" t="s">
        <v>258</v>
      </c>
      <c r="F174">
        <v>5</v>
      </c>
      <c r="G174" t="s">
        <v>44</v>
      </c>
      <c r="H174" s="1"/>
      <c r="I174">
        <v>1</v>
      </c>
      <c r="J174" t="s">
        <v>42</v>
      </c>
      <c r="K174" t="s">
        <v>11</v>
      </c>
      <c r="L174" s="3">
        <v>0</v>
      </c>
      <c r="M174" t="s">
        <v>28</v>
      </c>
      <c r="N174" t="s">
        <v>13</v>
      </c>
      <c r="O174">
        <v>0</v>
      </c>
      <c r="P174" t="s">
        <v>29</v>
      </c>
      <c r="Q174" t="s">
        <v>261</v>
      </c>
      <c r="R174" t="s">
        <v>44</v>
      </c>
      <c r="V174">
        <f t="shared" si="2"/>
        <v>0</v>
      </c>
      <c r="W174">
        <v>333</v>
      </c>
      <c r="X174">
        <v>2</v>
      </c>
      <c r="Y174" t="s">
        <v>59</v>
      </c>
      <c r="Z174">
        <v>45147</v>
      </c>
    </row>
    <row r="175" spans="1:26" x14ac:dyDescent="0.35">
      <c r="A175" t="s">
        <v>260</v>
      </c>
      <c r="B175" s="1">
        <v>36815</v>
      </c>
      <c r="C175" s="1">
        <v>43991</v>
      </c>
      <c r="D175">
        <v>3</v>
      </c>
      <c r="E175" t="s">
        <v>258</v>
      </c>
      <c r="F175">
        <v>4</v>
      </c>
      <c r="G175" t="s">
        <v>35</v>
      </c>
      <c r="H175" s="1">
        <v>40105</v>
      </c>
      <c r="I175">
        <v>1</v>
      </c>
      <c r="J175" t="s">
        <v>42</v>
      </c>
      <c r="K175" t="s">
        <v>11</v>
      </c>
      <c r="L175" s="3">
        <v>0.46</v>
      </c>
      <c r="M175" t="s">
        <v>28</v>
      </c>
      <c r="N175" t="s">
        <v>13</v>
      </c>
      <c r="O175">
        <v>0.44</v>
      </c>
      <c r="P175" t="s">
        <v>29</v>
      </c>
      <c r="Q175" t="s">
        <v>278</v>
      </c>
      <c r="R175" t="s">
        <v>38</v>
      </c>
      <c r="S175" t="s">
        <v>274</v>
      </c>
      <c r="T175">
        <v>8</v>
      </c>
      <c r="U175">
        <v>3</v>
      </c>
      <c r="V175">
        <f t="shared" si="2"/>
        <v>80</v>
      </c>
      <c r="W175">
        <v>542</v>
      </c>
      <c r="X175">
        <v>1</v>
      </c>
      <c r="Y175" t="s">
        <v>33</v>
      </c>
      <c r="Z175">
        <v>45150</v>
      </c>
    </row>
    <row r="176" spans="1:26" x14ac:dyDescent="0.35">
      <c r="A176" t="s">
        <v>262</v>
      </c>
      <c r="B176" s="1">
        <v>36942</v>
      </c>
      <c r="C176" s="1">
        <v>43992</v>
      </c>
      <c r="D176">
        <v>3</v>
      </c>
      <c r="E176" t="s">
        <v>258</v>
      </c>
      <c r="F176">
        <v>4</v>
      </c>
      <c r="G176" t="s">
        <v>35</v>
      </c>
      <c r="H176" s="1"/>
      <c r="I176">
        <v>1</v>
      </c>
      <c r="J176" t="s">
        <v>42</v>
      </c>
      <c r="K176" t="s">
        <v>11</v>
      </c>
      <c r="L176" s="3">
        <v>0.4</v>
      </c>
      <c r="M176" t="s">
        <v>28</v>
      </c>
      <c r="N176" t="s">
        <v>13</v>
      </c>
      <c r="O176">
        <v>0.43</v>
      </c>
      <c r="P176" t="s">
        <v>29</v>
      </c>
      <c r="Q176" t="s">
        <v>279</v>
      </c>
      <c r="R176" t="s">
        <v>38</v>
      </c>
      <c r="S176" t="s">
        <v>274</v>
      </c>
      <c r="T176">
        <v>8</v>
      </c>
      <c r="U176">
        <v>3</v>
      </c>
      <c r="V176">
        <f t="shared" si="2"/>
        <v>80</v>
      </c>
      <c r="W176">
        <v>184</v>
      </c>
      <c r="X176">
        <v>2</v>
      </c>
      <c r="Y176" t="s">
        <v>59</v>
      </c>
      <c r="Z176">
        <v>45170</v>
      </c>
    </row>
    <row r="177" spans="1:26" x14ac:dyDescent="0.35">
      <c r="A177" t="s">
        <v>264</v>
      </c>
      <c r="B177" s="1">
        <v>36155</v>
      </c>
      <c r="C177" s="1">
        <v>43993</v>
      </c>
      <c r="D177">
        <v>3</v>
      </c>
      <c r="E177" t="s">
        <v>258</v>
      </c>
      <c r="F177">
        <v>4</v>
      </c>
      <c r="G177" t="s">
        <v>35</v>
      </c>
      <c r="H177" s="1">
        <v>41640</v>
      </c>
      <c r="I177">
        <v>4</v>
      </c>
      <c r="J177" t="s">
        <v>36</v>
      </c>
      <c r="K177" t="s">
        <v>11</v>
      </c>
      <c r="L177" s="3">
        <v>0.52</v>
      </c>
      <c r="M177" t="s">
        <v>28</v>
      </c>
      <c r="N177" t="s">
        <v>13</v>
      </c>
      <c r="O177">
        <v>0.51</v>
      </c>
      <c r="P177" t="s">
        <v>29</v>
      </c>
      <c r="Q177" t="s">
        <v>280</v>
      </c>
      <c r="R177" t="s">
        <v>38</v>
      </c>
      <c r="S177" t="s">
        <v>274</v>
      </c>
      <c r="T177">
        <v>8</v>
      </c>
      <c r="U177">
        <v>3</v>
      </c>
      <c r="V177">
        <f t="shared" si="2"/>
        <v>80</v>
      </c>
      <c r="W177">
        <v>260</v>
      </c>
      <c r="X177">
        <v>1</v>
      </c>
      <c r="Y177" t="s">
        <v>33</v>
      </c>
      <c r="Z177">
        <v>45138</v>
      </c>
    </row>
    <row r="178" spans="1:26" x14ac:dyDescent="0.35">
      <c r="A178" t="s">
        <v>265</v>
      </c>
      <c r="B178" s="1">
        <v>36526</v>
      </c>
      <c r="C178" s="1">
        <v>43994</v>
      </c>
      <c r="D178">
        <v>3</v>
      </c>
      <c r="E178" t="s">
        <v>258</v>
      </c>
      <c r="F178">
        <v>2</v>
      </c>
      <c r="G178" t="s">
        <v>41</v>
      </c>
      <c r="H178" s="1">
        <v>42559</v>
      </c>
      <c r="I178">
        <v>2</v>
      </c>
      <c r="J178" t="s">
        <v>48</v>
      </c>
      <c r="K178" t="s">
        <v>11</v>
      </c>
      <c r="L178" s="3">
        <v>0</v>
      </c>
      <c r="M178" t="s">
        <v>28</v>
      </c>
      <c r="N178" t="s">
        <v>13</v>
      </c>
      <c r="O178">
        <v>0</v>
      </c>
      <c r="P178" t="s">
        <v>29</v>
      </c>
      <c r="Q178" t="s">
        <v>281</v>
      </c>
      <c r="R178" t="s">
        <v>44</v>
      </c>
      <c r="V178">
        <f t="shared" si="2"/>
        <v>0</v>
      </c>
      <c r="W178">
        <v>0</v>
      </c>
      <c r="X178">
        <v>1</v>
      </c>
      <c r="Y178" t="s">
        <v>33</v>
      </c>
      <c r="Z178">
        <v>45171</v>
      </c>
    </row>
    <row r="179" spans="1:26" x14ac:dyDescent="0.35">
      <c r="A179" t="s">
        <v>282</v>
      </c>
      <c r="B179" s="1">
        <v>36355</v>
      </c>
      <c r="C179" s="1">
        <v>43995</v>
      </c>
      <c r="D179">
        <v>18</v>
      </c>
      <c r="E179" t="s">
        <v>283</v>
      </c>
      <c r="F179">
        <v>1</v>
      </c>
      <c r="G179" t="s">
        <v>69</v>
      </c>
      <c r="H179" s="1">
        <v>41005</v>
      </c>
      <c r="I179">
        <v>5</v>
      </c>
      <c r="J179" t="s">
        <v>60</v>
      </c>
      <c r="K179" t="s">
        <v>11</v>
      </c>
      <c r="L179" s="3">
        <v>0.21</v>
      </c>
      <c r="M179" t="s">
        <v>28</v>
      </c>
      <c r="N179" t="s">
        <v>13</v>
      </c>
      <c r="O179">
        <v>0.32</v>
      </c>
      <c r="P179" t="s">
        <v>29</v>
      </c>
      <c r="Q179" t="s">
        <v>284</v>
      </c>
      <c r="R179" t="s">
        <v>71</v>
      </c>
      <c r="S179" t="s">
        <v>32</v>
      </c>
      <c r="T179">
        <v>6</v>
      </c>
      <c r="U179">
        <v>2</v>
      </c>
      <c r="V179">
        <f t="shared" si="2"/>
        <v>60</v>
      </c>
      <c r="W179">
        <v>2</v>
      </c>
      <c r="X179">
        <v>1</v>
      </c>
      <c r="Y179" t="s">
        <v>33</v>
      </c>
      <c r="Z179">
        <v>45145</v>
      </c>
    </row>
    <row r="180" spans="1:26" x14ac:dyDescent="0.35">
      <c r="A180" t="s">
        <v>285</v>
      </c>
      <c r="B180" s="1">
        <v>36717</v>
      </c>
      <c r="C180" s="1">
        <v>43996</v>
      </c>
      <c r="D180">
        <v>18</v>
      </c>
      <c r="E180" t="s">
        <v>283</v>
      </c>
      <c r="F180">
        <v>3</v>
      </c>
      <c r="G180" t="s">
        <v>26</v>
      </c>
      <c r="H180" s="1">
        <v>42671</v>
      </c>
      <c r="I180">
        <v>1</v>
      </c>
      <c r="J180" t="s">
        <v>42</v>
      </c>
      <c r="K180" t="s">
        <v>11</v>
      </c>
      <c r="L180" s="3">
        <v>0.4</v>
      </c>
      <c r="M180" t="s">
        <v>28</v>
      </c>
      <c r="N180" t="s">
        <v>13</v>
      </c>
      <c r="O180">
        <v>0.5</v>
      </c>
      <c r="P180" t="s">
        <v>29</v>
      </c>
      <c r="Q180" t="s">
        <v>286</v>
      </c>
      <c r="R180" t="s">
        <v>31</v>
      </c>
      <c r="S180" t="s">
        <v>287</v>
      </c>
      <c r="T180">
        <v>10</v>
      </c>
      <c r="U180">
        <v>4</v>
      </c>
      <c r="V180">
        <f t="shared" si="2"/>
        <v>100</v>
      </c>
      <c r="W180">
        <v>34</v>
      </c>
      <c r="X180">
        <v>1</v>
      </c>
      <c r="Y180" t="s">
        <v>33</v>
      </c>
      <c r="Z180">
        <v>45164</v>
      </c>
    </row>
    <row r="181" spans="1:26" x14ac:dyDescent="0.35">
      <c r="A181" t="s">
        <v>288</v>
      </c>
      <c r="B181" s="1">
        <v>36682</v>
      </c>
      <c r="C181" s="1">
        <v>43997</v>
      </c>
      <c r="D181">
        <v>18</v>
      </c>
      <c r="E181" t="s">
        <v>283</v>
      </c>
      <c r="F181">
        <v>5</v>
      </c>
      <c r="G181" t="s">
        <v>44</v>
      </c>
      <c r="H181" s="1">
        <v>42477</v>
      </c>
      <c r="I181">
        <v>4</v>
      </c>
      <c r="J181" t="s">
        <v>36</v>
      </c>
      <c r="K181" t="s">
        <v>11</v>
      </c>
      <c r="L181" s="3">
        <v>0</v>
      </c>
      <c r="M181" t="s">
        <v>28</v>
      </c>
      <c r="N181" t="s">
        <v>13</v>
      </c>
      <c r="O181">
        <v>0</v>
      </c>
      <c r="P181" t="s">
        <v>29</v>
      </c>
      <c r="Q181" t="s">
        <v>289</v>
      </c>
      <c r="R181" t="s">
        <v>44</v>
      </c>
      <c r="V181">
        <f t="shared" si="2"/>
        <v>0</v>
      </c>
      <c r="W181">
        <v>243</v>
      </c>
      <c r="X181">
        <v>2</v>
      </c>
      <c r="Y181" t="s">
        <v>59</v>
      </c>
      <c r="Z181">
        <v>45204</v>
      </c>
    </row>
    <row r="182" spans="1:26" x14ac:dyDescent="0.35">
      <c r="A182" t="s">
        <v>290</v>
      </c>
      <c r="B182" s="1">
        <v>36611</v>
      </c>
      <c r="C182" s="1">
        <v>43998</v>
      </c>
      <c r="D182">
        <v>18</v>
      </c>
      <c r="E182" t="s">
        <v>283</v>
      </c>
      <c r="F182">
        <v>2</v>
      </c>
      <c r="G182" t="s">
        <v>41</v>
      </c>
      <c r="H182" s="1">
        <v>39535</v>
      </c>
      <c r="I182">
        <v>2</v>
      </c>
      <c r="J182" t="s">
        <v>48</v>
      </c>
      <c r="K182" t="s">
        <v>11</v>
      </c>
      <c r="L182" s="3">
        <v>0</v>
      </c>
      <c r="M182" t="s">
        <v>28</v>
      </c>
      <c r="N182" t="s">
        <v>13</v>
      </c>
      <c r="O182">
        <v>0</v>
      </c>
      <c r="P182" t="s">
        <v>29</v>
      </c>
      <c r="Q182" t="s">
        <v>291</v>
      </c>
      <c r="R182" t="s">
        <v>44</v>
      </c>
      <c r="V182">
        <f t="shared" si="2"/>
        <v>0</v>
      </c>
      <c r="W182">
        <v>0</v>
      </c>
      <c r="X182">
        <v>1</v>
      </c>
      <c r="Y182" t="s">
        <v>33</v>
      </c>
      <c r="Z182">
        <v>45139</v>
      </c>
    </row>
    <row r="183" spans="1:26" x14ac:dyDescent="0.35">
      <c r="A183" t="s">
        <v>292</v>
      </c>
      <c r="B183" s="1">
        <v>36670</v>
      </c>
      <c r="C183" s="1">
        <v>43999</v>
      </c>
      <c r="D183">
        <v>18</v>
      </c>
      <c r="E183" t="s">
        <v>283</v>
      </c>
      <c r="F183">
        <v>1</v>
      </c>
      <c r="G183" t="s">
        <v>69</v>
      </c>
      <c r="H183" s="1">
        <v>40304</v>
      </c>
      <c r="I183">
        <v>4</v>
      </c>
      <c r="J183" t="s">
        <v>36</v>
      </c>
      <c r="K183" t="s">
        <v>11</v>
      </c>
      <c r="L183" s="3">
        <v>0.15</v>
      </c>
      <c r="M183" t="s">
        <v>28</v>
      </c>
      <c r="N183" t="s">
        <v>13</v>
      </c>
      <c r="O183">
        <v>0.49</v>
      </c>
      <c r="P183" t="s">
        <v>29</v>
      </c>
      <c r="Q183" t="s">
        <v>293</v>
      </c>
      <c r="R183" t="s">
        <v>71</v>
      </c>
      <c r="S183" t="s">
        <v>198</v>
      </c>
      <c r="T183">
        <v>5</v>
      </c>
      <c r="U183">
        <v>2</v>
      </c>
      <c r="V183">
        <f t="shared" si="2"/>
        <v>50</v>
      </c>
      <c r="W183">
        <v>2</v>
      </c>
      <c r="X183">
        <v>2</v>
      </c>
      <c r="Y183" t="s">
        <v>59</v>
      </c>
      <c r="Z183">
        <v>45152</v>
      </c>
    </row>
    <row r="184" spans="1:26" x14ac:dyDescent="0.35">
      <c r="A184" t="s">
        <v>294</v>
      </c>
      <c r="B184" s="1">
        <v>36960</v>
      </c>
      <c r="C184" s="1">
        <v>44000</v>
      </c>
      <c r="D184">
        <v>18</v>
      </c>
      <c r="E184" t="s">
        <v>283</v>
      </c>
      <c r="F184">
        <v>2</v>
      </c>
      <c r="G184" t="s">
        <v>41</v>
      </c>
      <c r="H184" s="1"/>
      <c r="I184">
        <v>1</v>
      </c>
      <c r="J184" t="s">
        <v>42</v>
      </c>
      <c r="K184" t="s">
        <v>11</v>
      </c>
      <c r="L184" s="3">
        <v>0</v>
      </c>
      <c r="M184" t="s">
        <v>28</v>
      </c>
      <c r="N184" t="s">
        <v>13</v>
      </c>
      <c r="O184">
        <v>0</v>
      </c>
      <c r="P184" t="s">
        <v>29</v>
      </c>
      <c r="Q184" t="s">
        <v>295</v>
      </c>
      <c r="R184" t="s">
        <v>44</v>
      </c>
      <c r="V184">
        <f t="shared" si="2"/>
        <v>0</v>
      </c>
      <c r="W184">
        <v>0</v>
      </c>
      <c r="X184">
        <v>2</v>
      </c>
      <c r="Y184" t="s">
        <v>59</v>
      </c>
      <c r="Z184">
        <v>45179</v>
      </c>
    </row>
    <row r="185" spans="1:26" x14ac:dyDescent="0.35">
      <c r="A185" t="s">
        <v>282</v>
      </c>
      <c r="B185" s="1">
        <v>36473</v>
      </c>
      <c r="C185" s="1">
        <v>44001</v>
      </c>
      <c r="D185">
        <v>18</v>
      </c>
      <c r="E185" t="s">
        <v>283</v>
      </c>
      <c r="F185">
        <v>4</v>
      </c>
      <c r="G185" t="s">
        <v>35</v>
      </c>
      <c r="H185" s="1">
        <v>42531</v>
      </c>
      <c r="I185">
        <v>3</v>
      </c>
      <c r="J185" t="s">
        <v>27</v>
      </c>
      <c r="K185" t="s">
        <v>11</v>
      </c>
      <c r="L185" s="3">
        <v>0.54</v>
      </c>
      <c r="M185" t="s">
        <v>28</v>
      </c>
      <c r="N185" t="s">
        <v>13</v>
      </c>
      <c r="O185">
        <v>0.5</v>
      </c>
      <c r="P185" t="s">
        <v>29</v>
      </c>
      <c r="Q185" t="s">
        <v>296</v>
      </c>
      <c r="R185" t="s">
        <v>38</v>
      </c>
      <c r="S185" t="s">
        <v>287</v>
      </c>
      <c r="T185">
        <v>10</v>
      </c>
      <c r="U185">
        <v>4</v>
      </c>
      <c r="V185">
        <f t="shared" si="2"/>
        <v>100</v>
      </c>
      <c r="W185">
        <v>455</v>
      </c>
      <c r="X185">
        <v>3</v>
      </c>
      <c r="Y185" t="s">
        <v>45</v>
      </c>
      <c r="Z185">
        <v>45177</v>
      </c>
    </row>
    <row r="186" spans="1:26" x14ac:dyDescent="0.35">
      <c r="A186" t="s">
        <v>285</v>
      </c>
      <c r="B186" s="1">
        <v>36641</v>
      </c>
      <c r="C186" s="1">
        <v>44002</v>
      </c>
      <c r="D186">
        <v>18</v>
      </c>
      <c r="E186" t="s">
        <v>283</v>
      </c>
      <c r="F186">
        <v>3</v>
      </c>
      <c r="G186" t="s">
        <v>26</v>
      </c>
      <c r="H186" s="1">
        <v>41096</v>
      </c>
      <c r="I186">
        <v>3</v>
      </c>
      <c r="J186" t="s">
        <v>27</v>
      </c>
      <c r="K186" t="s">
        <v>11</v>
      </c>
      <c r="L186" s="3">
        <v>0.37</v>
      </c>
      <c r="M186" t="s">
        <v>28</v>
      </c>
      <c r="N186" t="s">
        <v>13</v>
      </c>
      <c r="O186">
        <v>0.52</v>
      </c>
      <c r="P186" t="s">
        <v>29</v>
      </c>
      <c r="Q186" t="s">
        <v>297</v>
      </c>
      <c r="R186" t="s">
        <v>31</v>
      </c>
      <c r="S186" t="s">
        <v>269</v>
      </c>
      <c r="T186">
        <v>7</v>
      </c>
      <c r="U186">
        <v>3</v>
      </c>
      <c r="V186">
        <f t="shared" si="2"/>
        <v>70</v>
      </c>
      <c r="W186">
        <v>99</v>
      </c>
      <c r="X186">
        <v>2</v>
      </c>
      <c r="Y186" t="s">
        <v>59</v>
      </c>
      <c r="Z186">
        <v>45204</v>
      </c>
    </row>
    <row r="187" spans="1:26" x14ac:dyDescent="0.35">
      <c r="A187" t="s">
        <v>288</v>
      </c>
      <c r="B187" s="1">
        <v>36850</v>
      </c>
      <c r="C187" s="1">
        <v>44003</v>
      </c>
      <c r="D187">
        <v>18</v>
      </c>
      <c r="E187" t="s">
        <v>283</v>
      </c>
      <c r="F187">
        <v>1</v>
      </c>
      <c r="G187" t="s">
        <v>69</v>
      </c>
      <c r="H187" s="1"/>
      <c r="I187">
        <v>5</v>
      </c>
      <c r="J187" t="s">
        <v>60</v>
      </c>
      <c r="K187" t="s">
        <v>11</v>
      </c>
      <c r="L187" s="3">
        <v>0.05</v>
      </c>
      <c r="M187" t="s">
        <v>28</v>
      </c>
      <c r="N187" t="s">
        <v>13</v>
      </c>
      <c r="O187">
        <v>0.28999999999999998</v>
      </c>
      <c r="P187" t="s">
        <v>29</v>
      </c>
      <c r="Q187" t="s">
        <v>298</v>
      </c>
      <c r="R187" t="s">
        <v>71</v>
      </c>
      <c r="S187" t="s">
        <v>32</v>
      </c>
      <c r="T187">
        <v>6</v>
      </c>
      <c r="U187">
        <v>2</v>
      </c>
      <c r="V187">
        <f t="shared" si="2"/>
        <v>60</v>
      </c>
      <c r="W187">
        <v>9</v>
      </c>
      <c r="X187">
        <v>2</v>
      </c>
      <c r="Y187" t="s">
        <v>59</v>
      </c>
      <c r="Z187">
        <v>45157</v>
      </c>
    </row>
    <row r="188" spans="1:26" x14ac:dyDescent="0.35">
      <c r="A188" t="s">
        <v>290</v>
      </c>
      <c r="B188" s="1">
        <v>36623</v>
      </c>
      <c r="C188" s="1">
        <v>44004</v>
      </c>
      <c r="D188">
        <v>18</v>
      </c>
      <c r="E188" t="s">
        <v>283</v>
      </c>
      <c r="F188">
        <v>1</v>
      </c>
      <c r="G188" t="s">
        <v>69</v>
      </c>
      <c r="H188" s="1">
        <v>40244</v>
      </c>
      <c r="I188">
        <v>3</v>
      </c>
      <c r="J188" t="s">
        <v>27</v>
      </c>
      <c r="K188" t="s">
        <v>11</v>
      </c>
      <c r="L188" s="3">
        <v>0.19</v>
      </c>
      <c r="M188" t="s">
        <v>28</v>
      </c>
      <c r="N188" t="s">
        <v>13</v>
      </c>
      <c r="O188">
        <v>0.28000000000000003</v>
      </c>
      <c r="P188" t="s">
        <v>29</v>
      </c>
      <c r="Q188" t="s">
        <v>299</v>
      </c>
      <c r="R188" t="s">
        <v>71</v>
      </c>
      <c r="S188" t="s">
        <v>198</v>
      </c>
      <c r="T188">
        <v>5</v>
      </c>
      <c r="U188">
        <v>2</v>
      </c>
      <c r="V188">
        <f t="shared" si="2"/>
        <v>50</v>
      </c>
      <c r="W188">
        <v>2</v>
      </c>
      <c r="X188">
        <v>1</v>
      </c>
      <c r="Y188" t="s">
        <v>33</v>
      </c>
      <c r="Z188">
        <v>45205</v>
      </c>
    </row>
    <row r="189" spans="1:26" x14ac:dyDescent="0.35">
      <c r="A189" t="s">
        <v>292</v>
      </c>
      <c r="B189" s="1">
        <v>37116</v>
      </c>
      <c r="C189" s="1">
        <v>44005</v>
      </c>
      <c r="D189">
        <v>18</v>
      </c>
      <c r="E189" t="s">
        <v>283</v>
      </c>
      <c r="F189">
        <v>4</v>
      </c>
      <c r="G189" t="s">
        <v>35</v>
      </c>
      <c r="H189" s="1"/>
      <c r="I189">
        <v>1</v>
      </c>
      <c r="J189" t="s">
        <v>42</v>
      </c>
      <c r="K189" t="s">
        <v>11</v>
      </c>
      <c r="L189" s="3">
        <v>0.46</v>
      </c>
      <c r="M189" t="s">
        <v>28</v>
      </c>
      <c r="N189" t="s">
        <v>13</v>
      </c>
      <c r="O189">
        <v>0.27</v>
      </c>
      <c r="P189" t="s">
        <v>29</v>
      </c>
      <c r="Q189" t="s">
        <v>300</v>
      </c>
      <c r="R189" t="s">
        <v>38</v>
      </c>
      <c r="S189" t="s">
        <v>287</v>
      </c>
      <c r="T189">
        <v>10</v>
      </c>
      <c r="U189">
        <v>4</v>
      </c>
      <c r="V189">
        <f t="shared" si="2"/>
        <v>100</v>
      </c>
      <c r="W189">
        <v>498</v>
      </c>
      <c r="X189">
        <v>1</v>
      </c>
      <c r="Y189" t="s">
        <v>33</v>
      </c>
      <c r="Z189">
        <v>45200</v>
      </c>
    </row>
    <row r="190" spans="1:26" x14ac:dyDescent="0.35">
      <c r="A190" t="s">
        <v>294</v>
      </c>
      <c r="B190" s="1">
        <v>37092</v>
      </c>
      <c r="C190" s="1">
        <v>44006</v>
      </c>
      <c r="D190">
        <v>18</v>
      </c>
      <c r="E190" t="s">
        <v>283</v>
      </c>
      <c r="F190">
        <v>2</v>
      </c>
      <c r="G190" t="s">
        <v>41</v>
      </c>
      <c r="H190" s="1">
        <v>43020</v>
      </c>
      <c r="I190">
        <v>4</v>
      </c>
      <c r="J190" t="s">
        <v>36</v>
      </c>
      <c r="K190" t="s">
        <v>11</v>
      </c>
      <c r="L190" s="3">
        <v>0</v>
      </c>
      <c r="M190" t="s">
        <v>28</v>
      </c>
      <c r="N190" t="s">
        <v>13</v>
      </c>
      <c r="O190">
        <v>0</v>
      </c>
      <c r="P190" t="s">
        <v>29</v>
      </c>
      <c r="Q190" t="s">
        <v>289</v>
      </c>
      <c r="R190" t="s">
        <v>44</v>
      </c>
      <c r="V190">
        <f t="shared" si="2"/>
        <v>0</v>
      </c>
      <c r="W190">
        <v>0</v>
      </c>
      <c r="X190">
        <v>2</v>
      </c>
      <c r="Y190" t="s">
        <v>59</v>
      </c>
      <c r="Z190">
        <v>45158</v>
      </c>
    </row>
    <row r="191" spans="1:26" x14ac:dyDescent="0.35">
      <c r="A191" t="s">
        <v>282</v>
      </c>
      <c r="B191" s="1">
        <v>36170</v>
      </c>
      <c r="C191" s="1">
        <v>44007</v>
      </c>
      <c r="D191">
        <v>18</v>
      </c>
      <c r="E191" t="s">
        <v>283</v>
      </c>
      <c r="F191">
        <v>2</v>
      </c>
      <c r="G191" t="s">
        <v>41</v>
      </c>
      <c r="H191" s="1">
        <v>42415</v>
      </c>
      <c r="I191">
        <v>3</v>
      </c>
      <c r="J191" t="s">
        <v>27</v>
      </c>
      <c r="K191" t="s">
        <v>11</v>
      </c>
      <c r="L191" s="3">
        <v>0</v>
      </c>
      <c r="M191" t="s">
        <v>28</v>
      </c>
      <c r="N191" t="s">
        <v>13</v>
      </c>
      <c r="O191">
        <v>0</v>
      </c>
      <c r="P191" t="s">
        <v>29</v>
      </c>
      <c r="Q191" t="s">
        <v>301</v>
      </c>
      <c r="R191" t="s">
        <v>44</v>
      </c>
      <c r="V191">
        <f t="shared" si="2"/>
        <v>0</v>
      </c>
      <c r="W191">
        <v>0</v>
      </c>
      <c r="X191">
        <v>3</v>
      </c>
      <c r="Y191" t="s">
        <v>45</v>
      </c>
      <c r="Z191">
        <v>45184</v>
      </c>
    </row>
    <row r="192" spans="1:26" x14ac:dyDescent="0.35">
      <c r="A192" t="s">
        <v>285</v>
      </c>
      <c r="B192" s="1">
        <v>36670</v>
      </c>
      <c r="C192" s="1">
        <v>44008</v>
      </c>
      <c r="D192">
        <v>18</v>
      </c>
      <c r="E192" t="s">
        <v>283</v>
      </c>
      <c r="F192">
        <v>3</v>
      </c>
      <c r="G192" t="s">
        <v>26</v>
      </c>
      <c r="H192" s="1"/>
      <c r="I192">
        <v>4</v>
      </c>
      <c r="J192" t="s">
        <v>36</v>
      </c>
      <c r="K192" t="s">
        <v>11</v>
      </c>
      <c r="L192" s="3">
        <v>0.25</v>
      </c>
      <c r="M192" t="s">
        <v>28</v>
      </c>
      <c r="N192" t="s">
        <v>13</v>
      </c>
      <c r="O192">
        <v>0.61</v>
      </c>
      <c r="P192" t="s">
        <v>29</v>
      </c>
      <c r="Q192" t="s">
        <v>302</v>
      </c>
      <c r="R192" t="s">
        <v>31</v>
      </c>
      <c r="S192" t="s">
        <v>269</v>
      </c>
      <c r="T192">
        <v>7</v>
      </c>
      <c r="U192">
        <v>3</v>
      </c>
      <c r="V192">
        <f t="shared" si="2"/>
        <v>70</v>
      </c>
      <c r="W192">
        <v>72</v>
      </c>
      <c r="X192">
        <v>1</v>
      </c>
      <c r="Y192" t="s">
        <v>33</v>
      </c>
      <c r="Z192">
        <v>45180</v>
      </c>
    </row>
    <row r="193" spans="1:26" x14ac:dyDescent="0.35">
      <c r="A193" t="s">
        <v>288</v>
      </c>
      <c r="B193" s="1">
        <v>37024</v>
      </c>
      <c r="C193" s="1">
        <v>44009</v>
      </c>
      <c r="D193">
        <v>18</v>
      </c>
      <c r="E193" t="s">
        <v>283</v>
      </c>
      <c r="F193">
        <v>1</v>
      </c>
      <c r="G193" t="s">
        <v>69</v>
      </c>
      <c r="H193" s="1"/>
      <c r="I193">
        <v>4</v>
      </c>
      <c r="J193" t="s">
        <v>36</v>
      </c>
      <c r="K193" t="s">
        <v>11</v>
      </c>
      <c r="L193" s="3">
        <v>0.23</v>
      </c>
      <c r="M193" t="s">
        <v>28</v>
      </c>
      <c r="N193" t="s">
        <v>13</v>
      </c>
      <c r="O193">
        <v>0.38</v>
      </c>
      <c r="P193" t="s">
        <v>29</v>
      </c>
      <c r="Q193" t="s">
        <v>303</v>
      </c>
      <c r="R193" t="s">
        <v>71</v>
      </c>
      <c r="S193" t="s">
        <v>198</v>
      </c>
      <c r="T193">
        <v>5</v>
      </c>
      <c r="U193">
        <v>2</v>
      </c>
      <c r="V193">
        <f t="shared" si="2"/>
        <v>50</v>
      </c>
      <c r="W193">
        <v>9</v>
      </c>
      <c r="X193">
        <v>1</v>
      </c>
      <c r="Y193" t="s">
        <v>33</v>
      </c>
      <c r="Z193">
        <v>45195</v>
      </c>
    </row>
    <row r="194" spans="1:26" x14ac:dyDescent="0.35">
      <c r="A194" t="s">
        <v>290</v>
      </c>
      <c r="B194" s="1">
        <v>36923</v>
      </c>
      <c r="C194" s="1">
        <v>44010</v>
      </c>
      <c r="D194">
        <v>18</v>
      </c>
      <c r="E194" t="s">
        <v>283</v>
      </c>
      <c r="F194">
        <v>2</v>
      </c>
      <c r="G194" t="s">
        <v>41</v>
      </c>
      <c r="H194" s="1">
        <v>41125</v>
      </c>
      <c r="I194">
        <v>1</v>
      </c>
      <c r="J194" t="s">
        <v>42</v>
      </c>
      <c r="K194" t="s">
        <v>11</v>
      </c>
      <c r="L194" s="3">
        <v>0</v>
      </c>
      <c r="M194" t="s">
        <v>28</v>
      </c>
      <c r="N194" t="s">
        <v>13</v>
      </c>
      <c r="O194">
        <v>0</v>
      </c>
      <c r="P194" t="s">
        <v>29</v>
      </c>
      <c r="Q194" t="s">
        <v>295</v>
      </c>
      <c r="R194" t="s">
        <v>44</v>
      </c>
      <c r="V194">
        <f t="shared" ref="V194:V257" si="3">T194*10</f>
        <v>0</v>
      </c>
      <c r="W194">
        <v>0</v>
      </c>
      <c r="X194">
        <v>1</v>
      </c>
      <c r="Y194" t="s">
        <v>33</v>
      </c>
      <c r="Z194">
        <v>45167</v>
      </c>
    </row>
    <row r="195" spans="1:26" x14ac:dyDescent="0.35">
      <c r="A195" t="s">
        <v>292</v>
      </c>
      <c r="B195" s="1">
        <v>36440</v>
      </c>
      <c r="C195" s="1">
        <v>44011</v>
      </c>
      <c r="D195">
        <v>18</v>
      </c>
      <c r="E195" t="s">
        <v>283</v>
      </c>
      <c r="F195">
        <v>2</v>
      </c>
      <c r="G195" t="s">
        <v>41</v>
      </c>
      <c r="H195" s="1"/>
      <c r="I195">
        <v>1</v>
      </c>
      <c r="J195" t="s">
        <v>42</v>
      </c>
      <c r="K195" t="s">
        <v>11</v>
      </c>
      <c r="L195" s="3">
        <v>0</v>
      </c>
      <c r="M195" t="s">
        <v>28</v>
      </c>
      <c r="N195" t="s">
        <v>13</v>
      </c>
      <c r="O195">
        <v>0</v>
      </c>
      <c r="P195" t="s">
        <v>29</v>
      </c>
      <c r="Q195" t="s">
        <v>295</v>
      </c>
      <c r="R195" t="s">
        <v>44</v>
      </c>
      <c r="V195">
        <f t="shared" si="3"/>
        <v>0</v>
      </c>
      <c r="W195">
        <v>0</v>
      </c>
      <c r="X195">
        <v>2</v>
      </c>
      <c r="Y195" t="s">
        <v>59</v>
      </c>
      <c r="Z195">
        <v>45135</v>
      </c>
    </row>
    <row r="196" spans="1:26" x14ac:dyDescent="0.35">
      <c r="A196" t="s">
        <v>304</v>
      </c>
      <c r="B196" s="1">
        <v>37056</v>
      </c>
      <c r="C196" s="1">
        <v>44012</v>
      </c>
      <c r="D196">
        <v>15</v>
      </c>
      <c r="E196" t="s">
        <v>305</v>
      </c>
      <c r="F196">
        <v>1</v>
      </c>
      <c r="G196" t="s">
        <v>69</v>
      </c>
      <c r="H196" s="1">
        <v>39892</v>
      </c>
      <c r="I196">
        <v>1</v>
      </c>
      <c r="J196" t="s">
        <v>42</v>
      </c>
      <c r="K196" t="s">
        <v>11</v>
      </c>
      <c r="L196" s="3">
        <v>0.06</v>
      </c>
      <c r="M196" t="s">
        <v>28</v>
      </c>
      <c r="N196" t="s">
        <v>13</v>
      </c>
      <c r="O196">
        <v>0.27</v>
      </c>
      <c r="P196" t="s">
        <v>29</v>
      </c>
      <c r="Q196" t="s">
        <v>306</v>
      </c>
      <c r="R196" t="s">
        <v>71</v>
      </c>
      <c r="S196" t="s">
        <v>198</v>
      </c>
      <c r="T196">
        <v>5</v>
      </c>
      <c r="U196">
        <v>2</v>
      </c>
      <c r="V196">
        <f t="shared" si="3"/>
        <v>50</v>
      </c>
      <c r="W196">
        <v>8</v>
      </c>
      <c r="X196">
        <v>1</v>
      </c>
      <c r="Y196" t="s">
        <v>33</v>
      </c>
      <c r="Z196">
        <v>45150</v>
      </c>
    </row>
    <row r="197" spans="1:26" x14ac:dyDescent="0.35">
      <c r="A197" t="s">
        <v>307</v>
      </c>
      <c r="B197" s="1">
        <v>36366</v>
      </c>
      <c r="C197" s="1">
        <v>44013</v>
      </c>
      <c r="D197">
        <v>15</v>
      </c>
      <c r="E197" t="s">
        <v>305</v>
      </c>
      <c r="F197">
        <v>4</v>
      </c>
      <c r="G197" t="s">
        <v>35</v>
      </c>
      <c r="H197" s="1"/>
      <c r="I197">
        <v>3</v>
      </c>
      <c r="J197" t="s">
        <v>27</v>
      </c>
      <c r="K197" t="s">
        <v>11</v>
      </c>
      <c r="L197" s="3">
        <v>0.46</v>
      </c>
      <c r="M197" t="s">
        <v>28</v>
      </c>
      <c r="N197" t="s">
        <v>13</v>
      </c>
      <c r="O197">
        <v>0.4</v>
      </c>
      <c r="P197" t="s">
        <v>29</v>
      </c>
      <c r="Q197" t="s">
        <v>308</v>
      </c>
      <c r="R197" t="s">
        <v>38</v>
      </c>
      <c r="S197" t="s">
        <v>269</v>
      </c>
      <c r="T197">
        <v>7</v>
      </c>
      <c r="U197">
        <v>3</v>
      </c>
      <c r="V197">
        <f t="shared" si="3"/>
        <v>70</v>
      </c>
      <c r="W197">
        <v>541</v>
      </c>
      <c r="X197">
        <v>3</v>
      </c>
      <c r="Y197" t="s">
        <v>45</v>
      </c>
      <c r="Z197">
        <v>45136</v>
      </c>
    </row>
    <row r="198" spans="1:26" x14ac:dyDescent="0.35">
      <c r="A198" t="s">
        <v>309</v>
      </c>
      <c r="B198" s="1">
        <v>36965</v>
      </c>
      <c r="C198" s="1">
        <v>44014</v>
      </c>
      <c r="D198">
        <v>15</v>
      </c>
      <c r="E198" t="s">
        <v>305</v>
      </c>
      <c r="F198">
        <v>1</v>
      </c>
      <c r="G198" t="s">
        <v>69</v>
      </c>
      <c r="H198" s="1">
        <v>42647</v>
      </c>
      <c r="I198">
        <v>5</v>
      </c>
      <c r="J198" t="s">
        <v>60</v>
      </c>
      <c r="K198" t="s">
        <v>11</v>
      </c>
      <c r="L198" s="3">
        <v>0.06</v>
      </c>
      <c r="M198" t="s">
        <v>28</v>
      </c>
      <c r="N198" t="s">
        <v>13</v>
      </c>
      <c r="O198">
        <v>0.28999999999999998</v>
      </c>
      <c r="P198" t="s">
        <v>29</v>
      </c>
      <c r="Q198" t="s">
        <v>310</v>
      </c>
      <c r="R198" t="s">
        <v>71</v>
      </c>
      <c r="S198" t="s">
        <v>32</v>
      </c>
      <c r="T198">
        <v>6</v>
      </c>
      <c r="U198">
        <v>2</v>
      </c>
      <c r="V198">
        <f t="shared" si="3"/>
        <v>60</v>
      </c>
      <c r="W198">
        <v>6</v>
      </c>
      <c r="X198">
        <v>2</v>
      </c>
      <c r="Y198" t="s">
        <v>59</v>
      </c>
      <c r="Z198">
        <v>45168</v>
      </c>
    </row>
    <row r="199" spans="1:26" x14ac:dyDescent="0.35">
      <c r="A199" t="s">
        <v>311</v>
      </c>
      <c r="B199" s="1">
        <v>36168</v>
      </c>
      <c r="C199" s="1">
        <v>44015</v>
      </c>
      <c r="D199">
        <v>15</v>
      </c>
      <c r="E199" t="s">
        <v>305</v>
      </c>
      <c r="F199">
        <v>4</v>
      </c>
      <c r="G199" t="s">
        <v>35</v>
      </c>
      <c r="H199" s="1">
        <v>41303</v>
      </c>
      <c r="I199">
        <v>5</v>
      </c>
      <c r="J199" t="s">
        <v>60</v>
      </c>
      <c r="K199" t="s">
        <v>11</v>
      </c>
      <c r="L199" s="3">
        <v>0.47</v>
      </c>
      <c r="M199" t="s">
        <v>28</v>
      </c>
      <c r="N199" t="s">
        <v>13</v>
      </c>
      <c r="O199">
        <v>0.46</v>
      </c>
      <c r="P199" t="s">
        <v>29</v>
      </c>
      <c r="Q199" t="s">
        <v>312</v>
      </c>
      <c r="R199" t="s">
        <v>38</v>
      </c>
      <c r="V199">
        <f t="shared" si="3"/>
        <v>0</v>
      </c>
      <c r="W199">
        <v>501</v>
      </c>
      <c r="X199">
        <v>1</v>
      </c>
      <c r="Y199" t="s">
        <v>33</v>
      </c>
      <c r="Z199">
        <v>45155</v>
      </c>
    </row>
    <row r="200" spans="1:26" x14ac:dyDescent="0.35">
      <c r="A200" t="s">
        <v>313</v>
      </c>
      <c r="B200" s="1">
        <v>36462</v>
      </c>
      <c r="C200" s="1">
        <v>44016</v>
      </c>
      <c r="D200">
        <v>15</v>
      </c>
      <c r="E200" t="s">
        <v>305</v>
      </c>
      <c r="F200">
        <v>3</v>
      </c>
      <c r="G200" t="s">
        <v>26</v>
      </c>
      <c r="H200" s="1">
        <v>41231</v>
      </c>
      <c r="I200">
        <v>3</v>
      </c>
      <c r="J200" t="s">
        <v>27</v>
      </c>
      <c r="K200" t="s">
        <v>11</v>
      </c>
      <c r="L200" s="3">
        <v>0.28000000000000003</v>
      </c>
      <c r="M200" t="s">
        <v>28</v>
      </c>
      <c r="N200" t="s">
        <v>13</v>
      </c>
      <c r="O200">
        <v>0.62</v>
      </c>
      <c r="P200" t="s">
        <v>29</v>
      </c>
      <c r="Q200" t="s">
        <v>314</v>
      </c>
      <c r="R200" t="s">
        <v>31</v>
      </c>
      <c r="V200">
        <f t="shared" si="3"/>
        <v>0</v>
      </c>
      <c r="W200">
        <v>66</v>
      </c>
      <c r="X200">
        <v>3</v>
      </c>
      <c r="Y200" t="s">
        <v>45</v>
      </c>
      <c r="Z200">
        <v>45147</v>
      </c>
    </row>
    <row r="201" spans="1:26" x14ac:dyDescent="0.35">
      <c r="A201" t="s">
        <v>315</v>
      </c>
      <c r="B201" s="1">
        <v>36836</v>
      </c>
      <c r="C201" s="1">
        <v>44017</v>
      </c>
      <c r="D201">
        <v>15</v>
      </c>
      <c r="E201" t="s">
        <v>305</v>
      </c>
      <c r="F201">
        <v>5</v>
      </c>
      <c r="G201" t="s">
        <v>44</v>
      </c>
      <c r="H201" s="1">
        <v>39930</v>
      </c>
      <c r="I201">
        <v>4</v>
      </c>
      <c r="J201" t="s">
        <v>36</v>
      </c>
      <c r="K201" t="s">
        <v>11</v>
      </c>
      <c r="L201" s="3">
        <v>0</v>
      </c>
      <c r="M201" t="s">
        <v>28</v>
      </c>
      <c r="N201" t="s">
        <v>13</v>
      </c>
      <c r="O201">
        <v>0</v>
      </c>
      <c r="P201" t="s">
        <v>29</v>
      </c>
      <c r="Q201" t="s">
        <v>316</v>
      </c>
      <c r="R201" t="s">
        <v>44</v>
      </c>
      <c r="S201" t="s">
        <v>317</v>
      </c>
      <c r="T201">
        <v>8</v>
      </c>
      <c r="U201">
        <v>3</v>
      </c>
      <c r="V201">
        <f t="shared" si="3"/>
        <v>80</v>
      </c>
      <c r="W201">
        <v>598</v>
      </c>
      <c r="X201">
        <v>3</v>
      </c>
      <c r="Y201" t="s">
        <v>45</v>
      </c>
      <c r="Z201">
        <v>45141</v>
      </c>
    </row>
    <row r="202" spans="1:26" x14ac:dyDescent="0.35">
      <c r="A202" t="s">
        <v>304</v>
      </c>
      <c r="B202" s="1">
        <v>36969</v>
      </c>
      <c r="C202" s="1">
        <v>44018</v>
      </c>
      <c r="D202">
        <v>15</v>
      </c>
      <c r="E202" t="s">
        <v>305</v>
      </c>
      <c r="F202">
        <v>1</v>
      </c>
      <c r="G202" t="s">
        <v>69</v>
      </c>
      <c r="H202" s="1"/>
      <c r="I202">
        <v>3</v>
      </c>
      <c r="J202" t="s">
        <v>27</v>
      </c>
      <c r="K202" t="s">
        <v>11</v>
      </c>
      <c r="L202" s="3">
        <v>0.06</v>
      </c>
      <c r="M202" t="s">
        <v>28</v>
      </c>
      <c r="N202" t="s">
        <v>13</v>
      </c>
      <c r="O202">
        <v>0.38</v>
      </c>
      <c r="P202" t="s">
        <v>29</v>
      </c>
      <c r="Q202" t="s">
        <v>318</v>
      </c>
      <c r="R202" t="s">
        <v>71</v>
      </c>
      <c r="S202" t="s">
        <v>319</v>
      </c>
      <c r="T202">
        <v>5</v>
      </c>
      <c r="U202">
        <v>2</v>
      </c>
      <c r="V202">
        <f t="shared" si="3"/>
        <v>50</v>
      </c>
      <c r="W202">
        <v>7</v>
      </c>
      <c r="X202">
        <v>1</v>
      </c>
      <c r="Y202" t="s">
        <v>33</v>
      </c>
      <c r="Z202">
        <v>45160</v>
      </c>
    </row>
    <row r="203" spans="1:26" x14ac:dyDescent="0.35">
      <c r="A203" t="s">
        <v>307</v>
      </c>
      <c r="B203" s="1">
        <v>36987</v>
      </c>
      <c r="C203" s="1">
        <v>44019</v>
      </c>
      <c r="D203">
        <v>15</v>
      </c>
      <c r="E203" t="s">
        <v>305</v>
      </c>
      <c r="F203">
        <v>5</v>
      </c>
      <c r="G203" t="s">
        <v>44</v>
      </c>
      <c r="H203" s="1">
        <v>39542</v>
      </c>
      <c r="I203">
        <v>4</v>
      </c>
      <c r="J203" t="s">
        <v>36</v>
      </c>
      <c r="K203" t="s">
        <v>11</v>
      </c>
      <c r="L203" s="3">
        <v>0</v>
      </c>
      <c r="M203" t="s">
        <v>28</v>
      </c>
      <c r="N203" t="s">
        <v>13</v>
      </c>
      <c r="O203">
        <v>0</v>
      </c>
      <c r="P203" t="s">
        <v>29</v>
      </c>
      <c r="Q203" t="s">
        <v>316</v>
      </c>
      <c r="R203" t="s">
        <v>44</v>
      </c>
      <c r="V203">
        <f t="shared" si="3"/>
        <v>0</v>
      </c>
      <c r="W203">
        <v>159</v>
      </c>
      <c r="X203">
        <v>1</v>
      </c>
      <c r="Y203" t="s">
        <v>33</v>
      </c>
      <c r="Z203">
        <v>45176</v>
      </c>
    </row>
    <row r="204" spans="1:26" x14ac:dyDescent="0.35">
      <c r="A204" t="s">
        <v>309</v>
      </c>
      <c r="B204" s="1">
        <v>36884</v>
      </c>
      <c r="C204" s="1">
        <v>44020</v>
      </c>
      <c r="D204">
        <v>15</v>
      </c>
      <c r="E204" t="s">
        <v>305</v>
      </c>
      <c r="F204">
        <v>1</v>
      </c>
      <c r="G204" t="s">
        <v>69</v>
      </c>
      <c r="H204" s="1">
        <v>42472</v>
      </c>
      <c r="I204">
        <v>2</v>
      </c>
      <c r="J204" t="s">
        <v>48</v>
      </c>
      <c r="K204" t="s">
        <v>11</v>
      </c>
      <c r="L204" s="3">
        <v>0.15</v>
      </c>
      <c r="M204" t="s">
        <v>28</v>
      </c>
      <c r="N204" t="s">
        <v>13</v>
      </c>
      <c r="O204">
        <v>0.44</v>
      </c>
      <c r="P204" t="s">
        <v>29</v>
      </c>
      <c r="Q204" t="s">
        <v>320</v>
      </c>
      <c r="R204" t="s">
        <v>71</v>
      </c>
      <c r="S204" t="s">
        <v>321</v>
      </c>
      <c r="T204">
        <v>6</v>
      </c>
      <c r="U204">
        <v>3</v>
      </c>
      <c r="V204">
        <f t="shared" si="3"/>
        <v>60</v>
      </c>
      <c r="W204">
        <v>5</v>
      </c>
      <c r="X204">
        <v>1</v>
      </c>
      <c r="Y204" t="s">
        <v>33</v>
      </c>
      <c r="Z204">
        <v>45195</v>
      </c>
    </row>
    <row r="205" spans="1:26" x14ac:dyDescent="0.35">
      <c r="A205" t="s">
        <v>311</v>
      </c>
      <c r="B205" s="1">
        <v>36488</v>
      </c>
      <c r="C205" s="1">
        <v>44021</v>
      </c>
      <c r="D205">
        <v>15</v>
      </c>
      <c r="E205" t="s">
        <v>305</v>
      </c>
      <c r="F205">
        <v>2</v>
      </c>
      <c r="G205" t="s">
        <v>41</v>
      </c>
      <c r="H205" s="1"/>
      <c r="I205">
        <v>2</v>
      </c>
      <c r="J205" t="s">
        <v>48</v>
      </c>
      <c r="K205" t="s">
        <v>11</v>
      </c>
      <c r="L205" s="3">
        <v>0</v>
      </c>
      <c r="M205" t="s">
        <v>28</v>
      </c>
      <c r="N205" t="s">
        <v>13</v>
      </c>
      <c r="O205">
        <v>0</v>
      </c>
      <c r="P205" t="s">
        <v>29</v>
      </c>
      <c r="Q205" t="s">
        <v>322</v>
      </c>
      <c r="R205" t="s">
        <v>44</v>
      </c>
      <c r="V205">
        <f t="shared" si="3"/>
        <v>0</v>
      </c>
      <c r="W205">
        <v>0</v>
      </c>
      <c r="X205">
        <v>1</v>
      </c>
      <c r="Y205" t="s">
        <v>33</v>
      </c>
      <c r="Z205">
        <v>45177</v>
      </c>
    </row>
    <row r="206" spans="1:26" x14ac:dyDescent="0.35">
      <c r="A206" t="s">
        <v>313</v>
      </c>
      <c r="B206" s="1">
        <v>36350</v>
      </c>
      <c r="C206" s="1">
        <v>44022</v>
      </c>
      <c r="D206">
        <v>15</v>
      </c>
      <c r="E206" t="s">
        <v>305</v>
      </c>
      <c r="F206">
        <v>4</v>
      </c>
      <c r="G206" t="s">
        <v>35</v>
      </c>
      <c r="H206" s="1">
        <v>40076</v>
      </c>
      <c r="I206">
        <v>4</v>
      </c>
      <c r="J206" t="s">
        <v>36</v>
      </c>
      <c r="K206" t="s">
        <v>11</v>
      </c>
      <c r="L206" s="3">
        <v>0.59</v>
      </c>
      <c r="M206" t="s">
        <v>28</v>
      </c>
      <c r="N206" t="s">
        <v>13</v>
      </c>
      <c r="O206">
        <v>0.28999999999999998</v>
      </c>
      <c r="P206" t="s">
        <v>29</v>
      </c>
      <c r="Q206" t="s">
        <v>323</v>
      </c>
      <c r="R206" t="s">
        <v>38</v>
      </c>
      <c r="S206" t="s">
        <v>324</v>
      </c>
      <c r="T206">
        <v>8</v>
      </c>
      <c r="U206">
        <v>4</v>
      </c>
      <c r="V206">
        <f t="shared" si="3"/>
        <v>80</v>
      </c>
      <c r="W206">
        <v>156</v>
      </c>
      <c r="X206">
        <v>1</v>
      </c>
      <c r="Y206" t="s">
        <v>33</v>
      </c>
      <c r="Z206">
        <v>45191</v>
      </c>
    </row>
    <row r="207" spans="1:26" x14ac:dyDescent="0.35">
      <c r="A207" t="s">
        <v>315</v>
      </c>
      <c r="B207" s="1">
        <v>36607</v>
      </c>
      <c r="C207" s="1">
        <v>44023</v>
      </c>
      <c r="D207">
        <v>15</v>
      </c>
      <c r="E207" t="s">
        <v>305</v>
      </c>
      <c r="F207">
        <v>4</v>
      </c>
      <c r="G207" t="s">
        <v>35</v>
      </c>
      <c r="H207" s="1">
        <v>43085</v>
      </c>
      <c r="I207">
        <v>3</v>
      </c>
      <c r="J207" t="s">
        <v>27</v>
      </c>
      <c r="K207" t="s">
        <v>11</v>
      </c>
      <c r="L207" s="3">
        <v>0.48</v>
      </c>
      <c r="M207" t="s">
        <v>28</v>
      </c>
      <c r="N207" t="s">
        <v>13</v>
      </c>
      <c r="O207">
        <v>0.26</v>
      </c>
      <c r="P207" t="s">
        <v>29</v>
      </c>
      <c r="Q207" t="s">
        <v>325</v>
      </c>
      <c r="R207" t="s">
        <v>38</v>
      </c>
      <c r="S207" t="s">
        <v>326</v>
      </c>
      <c r="T207">
        <v>7</v>
      </c>
      <c r="U207">
        <v>3</v>
      </c>
      <c r="V207">
        <f t="shared" si="3"/>
        <v>70</v>
      </c>
      <c r="W207">
        <v>116</v>
      </c>
      <c r="X207">
        <v>3</v>
      </c>
      <c r="Y207" t="s">
        <v>45</v>
      </c>
      <c r="Z207">
        <v>45207</v>
      </c>
    </row>
    <row r="208" spans="1:26" x14ac:dyDescent="0.35">
      <c r="A208" t="s">
        <v>304</v>
      </c>
      <c r="B208" s="1">
        <v>36266</v>
      </c>
      <c r="C208" s="1">
        <v>44024</v>
      </c>
      <c r="D208">
        <v>15</v>
      </c>
      <c r="E208" t="s">
        <v>305</v>
      </c>
      <c r="F208">
        <v>2</v>
      </c>
      <c r="G208" t="s">
        <v>41</v>
      </c>
      <c r="H208" s="1"/>
      <c r="I208">
        <v>3</v>
      </c>
      <c r="J208" t="s">
        <v>27</v>
      </c>
      <c r="K208" t="s">
        <v>11</v>
      </c>
      <c r="L208" s="3">
        <v>0</v>
      </c>
      <c r="M208" t="s">
        <v>28</v>
      </c>
      <c r="N208" t="s">
        <v>13</v>
      </c>
      <c r="O208">
        <v>0</v>
      </c>
      <c r="P208" t="s">
        <v>29</v>
      </c>
      <c r="Q208" t="s">
        <v>327</v>
      </c>
      <c r="R208" t="s">
        <v>44</v>
      </c>
      <c r="V208">
        <f t="shared" si="3"/>
        <v>0</v>
      </c>
      <c r="W208">
        <v>0</v>
      </c>
      <c r="X208">
        <v>1</v>
      </c>
      <c r="Y208" t="s">
        <v>33</v>
      </c>
      <c r="Z208">
        <v>45183</v>
      </c>
    </row>
    <row r="209" spans="1:26" x14ac:dyDescent="0.35">
      <c r="A209" t="s">
        <v>307</v>
      </c>
      <c r="B209" s="1">
        <v>36188</v>
      </c>
      <c r="C209" s="1">
        <v>44025</v>
      </c>
      <c r="D209">
        <v>15</v>
      </c>
      <c r="E209" t="s">
        <v>305</v>
      </c>
      <c r="F209">
        <v>1</v>
      </c>
      <c r="G209" t="s">
        <v>69</v>
      </c>
      <c r="H209" s="1">
        <v>41399</v>
      </c>
      <c r="I209">
        <v>5</v>
      </c>
      <c r="J209" t="s">
        <v>60</v>
      </c>
      <c r="K209" t="s">
        <v>11</v>
      </c>
      <c r="L209" s="3">
        <v>0.21</v>
      </c>
      <c r="M209" t="s">
        <v>28</v>
      </c>
      <c r="N209" t="s">
        <v>13</v>
      </c>
      <c r="O209">
        <v>0.44</v>
      </c>
      <c r="P209" t="s">
        <v>29</v>
      </c>
      <c r="Q209" t="s">
        <v>328</v>
      </c>
      <c r="R209" t="s">
        <v>71</v>
      </c>
      <c r="S209" t="s">
        <v>329</v>
      </c>
      <c r="T209">
        <v>6</v>
      </c>
      <c r="U209">
        <v>2</v>
      </c>
      <c r="V209">
        <f t="shared" si="3"/>
        <v>60</v>
      </c>
      <c r="W209">
        <v>6</v>
      </c>
      <c r="X209">
        <v>3</v>
      </c>
      <c r="Y209" t="s">
        <v>45</v>
      </c>
      <c r="Z209">
        <v>45160</v>
      </c>
    </row>
    <row r="210" spans="1:26" x14ac:dyDescent="0.35">
      <c r="A210" t="s">
        <v>309</v>
      </c>
      <c r="B210" s="1">
        <v>37097</v>
      </c>
      <c r="C210" s="1">
        <v>44026</v>
      </c>
      <c r="D210">
        <v>15</v>
      </c>
      <c r="E210" t="s">
        <v>305</v>
      </c>
      <c r="F210">
        <v>4</v>
      </c>
      <c r="G210" t="s">
        <v>35</v>
      </c>
      <c r="H210" s="1"/>
      <c r="I210">
        <v>4</v>
      </c>
      <c r="J210" t="s">
        <v>36</v>
      </c>
      <c r="K210" t="s">
        <v>11</v>
      </c>
      <c r="L210" s="3">
        <v>0.56999999999999995</v>
      </c>
      <c r="M210" t="s">
        <v>28</v>
      </c>
      <c r="N210" t="s">
        <v>13</v>
      </c>
      <c r="O210">
        <v>0.52</v>
      </c>
      <c r="P210" t="s">
        <v>29</v>
      </c>
      <c r="Q210" t="s">
        <v>330</v>
      </c>
      <c r="R210" t="s">
        <v>38</v>
      </c>
      <c r="S210" t="s">
        <v>331</v>
      </c>
      <c r="T210">
        <v>9</v>
      </c>
      <c r="U210">
        <v>4</v>
      </c>
      <c r="V210">
        <f t="shared" si="3"/>
        <v>90</v>
      </c>
      <c r="W210">
        <v>179</v>
      </c>
      <c r="X210">
        <v>2</v>
      </c>
      <c r="Y210" t="s">
        <v>59</v>
      </c>
      <c r="Z210">
        <v>45133</v>
      </c>
    </row>
    <row r="211" spans="1:26" x14ac:dyDescent="0.35">
      <c r="A211" t="s">
        <v>311</v>
      </c>
      <c r="B211" s="1">
        <v>36567</v>
      </c>
      <c r="C211" s="1">
        <v>44027</v>
      </c>
      <c r="D211">
        <v>15</v>
      </c>
      <c r="E211" t="s">
        <v>305</v>
      </c>
      <c r="F211">
        <v>2</v>
      </c>
      <c r="G211" t="s">
        <v>41</v>
      </c>
      <c r="H211" s="1">
        <v>43034</v>
      </c>
      <c r="I211">
        <v>4</v>
      </c>
      <c r="J211" t="s">
        <v>36</v>
      </c>
      <c r="K211" t="s">
        <v>11</v>
      </c>
      <c r="L211" s="3">
        <v>0</v>
      </c>
      <c r="M211" t="s">
        <v>28</v>
      </c>
      <c r="N211" t="s">
        <v>13</v>
      </c>
      <c r="O211">
        <v>0</v>
      </c>
      <c r="P211" t="s">
        <v>29</v>
      </c>
      <c r="Q211" t="s">
        <v>316</v>
      </c>
      <c r="R211" t="s">
        <v>44</v>
      </c>
      <c r="V211">
        <f t="shared" si="3"/>
        <v>0</v>
      </c>
      <c r="W211">
        <v>0</v>
      </c>
      <c r="X211">
        <v>2</v>
      </c>
      <c r="Y211" t="s">
        <v>59</v>
      </c>
      <c r="Z211">
        <v>45191</v>
      </c>
    </row>
    <row r="212" spans="1:26" x14ac:dyDescent="0.35">
      <c r="A212" t="s">
        <v>313</v>
      </c>
      <c r="B212" s="1">
        <v>36195</v>
      </c>
      <c r="C212" s="1">
        <v>44028</v>
      </c>
      <c r="D212">
        <v>15</v>
      </c>
      <c r="E212" t="s">
        <v>305</v>
      </c>
      <c r="F212">
        <v>1</v>
      </c>
      <c r="G212" t="s">
        <v>69</v>
      </c>
      <c r="H212" s="1"/>
      <c r="I212">
        <v>3</v>
      </c>
      <c r="J212" t="s">
        <v>27</v>
      </c>
      <c r="K212" t="s">
        <v>11</v>
      </c>
      <c r="L212" s="3">
        <v>0.1</v>
      </c>
      <c r="M212" t="s">
        <v>28</v>
      </c>
      <c r="N212" t="s">
        <v>13</v>
      </c>
      <c r="O212">
        <v>0.57999999999999996</v>
      </c>
      <c r="P212" t="s">
        <v>29</v>
      </c>
      <c r="Q212" t="s">
        <v>332</v>
      </c>
      <c r="R212" t="s">
        <v>71</v>
      </c>
      <c r="S212" t="s">
        <v>321</v>
      </c>
      <c r="T212">
        <v>6</v>
      </c>
      <c r="U212">
        <v>3</v>
      </c>
      <c r="V212">
        <f t="shared" si="3"/>
        <v>60</v>
      </c>
      <c r="W212">
        <v>10</v>
      </c>
      <c r="X212">
        <v>1</v>
      </c>
      <c r="Y212" t="s">
        <v>33</v>
      </c>
      <c r="Z212">
        <v>45153</v>
      </c>
    </row>
    <row r="213" spans="1:26" x14ac:dyDescent="0.35">
      <c r="A213" t="s">
        <v>315</v>
      </c>
      <c r="B213" s="1">
        <v>36977</v>
      </c>
      <c r="C213" s="1">
        <v>44029</v>
      </c>
      <c r="D213">
        <v>15</v>
      </c>
      <c r="E213" t="s">
        <v>305</v>
      </c>
      <c r="F213">
        <v>3</v>
      </c>
      <c r="G213" t="s">
        <v>26</v>
      </c>
      <c r="H213" s="1"/>
      <c r="I213">
        <v>3</v>
      </c>
      <c r="J213" t="s">
        <v>27</v>
      </c>
      <c r="K213" t="s">
        <v>11</v>
      </c>
      <c r="L213" s="3">
        <v>0.37</v>
      </c>
      <c r="M213" t="s">
        <v>28</v>
      </c>
      <c r="N213" t="s">
        <v>13</v>
      </c>
      <c r="O213">
        <v>0.35</v>
      </c>
      <c r="P213" t="s">
        <v>29</v>
      </c>
      <c r="Q213" t="s">
        <v>333</v>
      </c>
      <c r="R213" t="s">
        <v>31</v>
      </c>
      <c r="S213" t="s">
        <v>334</v>
      </c>
      <c r="T213">
        <v>7</v>
      </c>
      <c r="U213">
        <v>4</v>
      </c>
      <c r="V213">
        <f t="shared" si="3"/>
        <v>70</v>
      </c>
      <c r="W213">
        <v>11</v>
      </c>
      <c r="X213">
        <v>3</v>
      </c>
      <c r="Y213" t="s">
        <v>45</v>
      </c>
      <c r="Z213">
        <v>45184</v>
      </c>
    </row>
    <row r="214" spans="1:26" x14ac:dyDescent="0.35">
      <c r="A214" t="s">
        <v>304</v>
      </c>
      <c r="B214" s="1">
        <v>36618</v>
      </c>
      <c r="C214" s="1">
        <v>44030</v>
      </c>
      <c r="D214">
        <v>15</v>
      </c>
      <c r="E214" t="s">
        <v>305</v>
      </c>
      <c r="F214">
        <v>2</v>
      </c>
      <c r="G214" t="s">
        <v>41</v>
      </c>
      <c r="H214" s="1"/>
      <c r="I214">
        <v>4</v>
      </c>
      <c r="J214" t="s">
        <v>36</v>
      </c>
      <c r="K214" t="s">
        <v>11</v>
      </c>
      <c r="L214" s="3">
        <v>0</v>
      </c>
      <c r="M214" t="s">
        <v>28</v>
      </c>
      <c r="N214" t="s">
        <v>13</v>
      </c>
      <c r="O214">
        <v>0</v>
      </c>
      <c r="P214" t="s">
        <v>29</v>
      </c>
      <c r="Q214" t="s">
        <v>316</v>
      </c>
      <c r="R214" t="s">
        <v>44</v>
      </c>
      <c r="V214">
        <f t="shared" si="3"/>
        <v>0</v>
      </c>
      <c r="W214">
        <v>0</v>
      </c>
      <c r="X214">
        <v>3</v>
      </c>
      <c r="Y214" t="s">
        <v>45</v>
      </c>
      <c r="Z214">
        <v>45185</v>
      </c>
    </row>
    <row r="215" spans="1:26" x14ac:dyDescent="0.35">
      <c r="A215" t="s">
        <v>307</v>
      </c>
      <c r="B215" s="1">
        <v>36503</v>
      </c>
      <c r="C215" s="1">
        <v>44031</v>
      </c>
      <c r="D215">
        <v>15</v>
      </c>
      <c r="E215" t="s">
        <v>305</v>
      </c>
      <c r="F215">
        <v>1</v>
      </c>
      <c r="G215" t="s">
        <v>69</v>
      </c>
      <c r="H215" s="1"/>
      <c r="I215">
        <v>3</v>
      </c>
      <c r="J215" t="s">
        <v>27</v>
      </c>
      <c r="K215" t="s">
        <v>11</v>
      </c>
      <c r="L215" s="3">
        <v>0.05</v>
      </c>
      <c r="M215" t="s">
        <v>28</v>
      </c>
      <c r="N215" t="s">
        <v>13</v>
      </c>
      <c r="O215">
        <v>0.53</v>
      </c>
      <c r="P215" t="s">
        <v>29</v>
      </c>
      <c r="Q215" t="s">
        <v>335</v>
      </c>
      <c r="R215" t="s">
        <v>71</v>
      </c>
      <c r="S215" t="s">
        <v>336</v>
      </c>
      <c r="T215">
        <v>5</v>
      </c>
      <c r="U215">
        <v>2</v>
      </c>
      <c r="V215">
        <f t="shared" si="3"/>
        <v>50</v>
      </c>
      <c r="W215">
        <v>2</v>
      </c>
      <c r="X215">
        <v>1</v>
      </c>
      <c r="Y215" t="s">
        <v>33</v>
      </c>
      <c r="Z215">
        <v>45173</v>
      </c>
    </row>
    <row r="216" spans="1:26" x14ac:dyDescent="0.35">
      <c r="A216" t="s">
        <v>309</v>
      </c>
      <c r="B216" s="1">
        <v>36886</v>
      </c>
      <c r="C216" s="1">
        <v>44032</v>
      </c>
      <c r="D216">
        <v>15</v>
      </c>
      <c r="E216" t="s">
        <v>305</v>
      </c>
      <c r="F216">
        <v>5</v>
      </c>
      <c r="G216" t="s">
        <v>44</v>
      </c>
      <c r="H216" s="1">
        <v>39976</v>
      </c>
      <c r="I216">
        <v>4</v>
      </c>
      <c r="J216" t="s">
        <v>36</v>
      </c>
      <c r="K216" t="s">
        <v>11</v>
      </c>
      <c r="L216" s="3">
        <v>0</v>
      </c>
      <c r="M216" t="s">
        <v>28</v>
      </c>
      <c r="N216" t="s">
        <v>13</v>
      </c>
      <c r="O216">
        <v>0</v>
      </c>
      <c r="P216" t="s">
        <v>29</v>
      </c>
      <c r="Q216" t="s">
        <v>316</v>
      </c>
      <c r="R216" t="s">
        <v>44</v>
      </c>
      <c r="V216">
        <f t="shared" si="3"/>
        <v>0</v>
      </c>
      <c r="W216">
        <v>350</v>
      </c>
      <c r="X216">
        <v>3</v>
      </c>
      <c r="Y216" t="s">
        <v>45</v>
      </c>
      <c r="Z216">
        <v>45165</v>
      </c>
    </row>
    <row r="217" spans="1:26" x14ac:dyDescent="0.35">
      <c r="A217" t="s">
        <v>311</v>
      </c>
      <c r="B217" s="1">
        <v>36992</v>
      </c>
      <c r="C217" s="1">
        <v>44033</v>
      </c>
      <c r="D217">
        <v>15</v>
      </c>
      <c r="E217" t="s">
        <v>305</v>
      </c>
      <c r="F217">
        <v>3</v>
      </c>
      <c r="G217" t="s">
        <v>26</v>
      </c>
      <c r="H217" s="1">
        <v>39957</v>
      </c>
      <c r="I217">
        <v>2</v>
      </c>
      <c r="J217" t="s">
        <v>48</v>
      </c>
      <c r="K217" t="s">
        <v>11</v>
      </c>
      <c r="L217" s="3">
        <v>0.27</v>
      </c>
      <c r="M217" t="s">
        <v>28</v>
      </c>
      <c r="N217" t="s">
        <v>13</v>
      </c>
      <c r="O217">
        <v>0.52</v>
      </c>
      <c r="P217" t="s">
        <v>29</v>
      </c>
      <c r="Q217" t="s">
        <v>337</v>
      </c>
      <c r="R217" t="s">
        <v>31</v>
      </c>
      <c r="S217" t="s">
        <v>334</v>
      </c>
      <c r="T217">
        <v>7</v>
      </c>
      <c r="U217">
        <v>3</v>
      </c>
      <c r="V217">
        <f t="shared" si="3"/>
        <v>70</v>
      </c>
      <c r="W217">
        <v>91</v>
      </c>
      <c r="X217">
        <v>2</v>
      </c>
      <c r="Y217" t="s">
        <v>59</v>
      </c>
      <c r="Z217">
        <v>45166</v>
      </c>
    </row>
    <row r="218" spans="1:26" x14ac:dyDescent="0.35">
      <c r="A218" t="s">
        <v>313</v>
      </c>
      <c r="B218" s="1">
        <v>36381</v>
      </c>
      <c r="C218" s="1">
        <v>44034</v>
      </c>
      <c r="D218">
        <v>15</v>
      </c>
      <c r="E218" t="s">
        <v>305</v>
      </c>
      <c r="F218">
        <v>2</v>
      </c>
      <c r="G218" t="s">
        <v>41</v>
      </c>
      <c r="H218" s="1">
        <v>39383</v>
      </c>
      <c r="I218">
        <v>1</v>
      </c>
      <c r="J218" t="s">
        <v>42</v>
      </c>
      <c r="K218" t="s">
        <v>11</v>
      </c>
      <c r="L218" s="3">
        <v>0</v>
      </c>
      <c r="M218" t="s">
        <v>28</v>
      </c>
      <c r="N218" t="s">
        <v>13</v>
      </c>
      <c r="O218">
        <v>0</v>
      </c>
      <c r="P218" t="s">
        <v>29</v>
      </c>
      <c r="Q218" t="s">
        <v>338</v>
      </c>
      <c r="R218" t="s">
        <v>44</v>
      </c>
      <c r="V218">
        <f t="shared" si="3"/>
        <v>0</v>
      </c>
      <c r="W218">
        <v>0</v>
      </c>
      <c r="X218">
        <v>1</v>
      </c>
      <c r="Y218" t="s">
        <v>33</v>
      </c>
      <c r="Z218">
        <v>45161</v>
      </c>
    </row>
    <row r="219" spans="1:26" x14ac:dyDescent="0.35">
      <c r="A219" t="s">
        <v>315</v>
      </c>
      <c r="B219" s="1">
        <v>36319</v>
      </c>
      <c r="C219" s="1">
        <v>44035</v>
      </c>
      <c r="D219">
        <v>15</v>
      </c>
      <c r="E219" t="s">
        <v>305</v>
      </c>
      <c r="F219">
        <v>5</v>
      </c>
      <c r="G219" t="s">
        <v>44</v>
      </c>
      <c r="H219" s="1">
        <v>42192</v>
      </c>
      <c r="I219">
        <v>2</v>
      </c>
      <c r="J219" t="s">
        <v>48</v>
      </c>
      <c r="K219" t="s">
        <v>11</v>
      </c>
      <c r="L219" s="3">
        <v>0</v>
      </c>
      <c r="M219" t="s">
        <v>28</v>
      </c>
      <c r="N219" t="s">
        <v>13</v>
      </c>
      <c r="O219">
        <v>0</v>
      </c>
      <c r="P219" t="s">
        <v>29</v>
      </c>
      <c r="Q219" t="s">
        <v>322</v>
      </c>
      <c r="R219" t="s">
        <v>44</v>
      </c>
      <c r="V219">
        <f t="shared" si="3"/>
        <v>0</v>
      </c>
      <c r="W219">
        <v>135</v>
      </c>
      <c r="X219">
        <v>2</v>
      </c>
      <c r="Y219" t="s">
        <v>59</v>
      </c>
      <c r="Z219">
        <v>45194</v>
      </c>
    </row>
    <row r="220" spans="1:26" x14ac:dyDescent="0.35">
      <c r="A220" t="s">
        <v>304</v>
      </c>
      <c r="B220" s="1">
        <v>37055</v>
      </c>
      <c r="C220" s="1">
        <v>44036</v>
      </c>
      <c r="D220">
        <v>15</v>
      </c>
      <c r="E220" t="s">
        <v>305</v>
      </c>
      <c r="F220">
        <v>1</v>
      </c>
      <c r="G220" t="s">
        <v>69</v>
      </c>
      <c r="H220" s="1"/>
      <c r="I220">
        <v>3</v>
      </c>
      <c r="J220" t="s">
        <v>27</v>
      </c>
      <c r="K220" t="s">
        <v>11</v>
      </c>
      <c r="L220" s="3">
        <v>0.05</v>
      </c>
      <c r="M220" t="s">
        <v>28</v>
      </c>
      <c r="N220" t="s">
        <v>13</v>
      </c>
      <c r="O220">
        <v>0.45</v>
      </c>
      <c r="P220" t="s">
        <v>29</v>
      </c>
      <c r="Q220" t="s">
        <v>339</v>
      </c>
      <c r="R220" t="s">
        <v>71</v>
      </c>
      <c r="S220" t="s">
        <v>321</v>
      </c>
      <c r="T220">
        <v>6</v>
      </c>
      <c r="U220">
        <v>2</v>
      </c>
      <c r="V220">
        <f t="shared" si="3"/>
        <v>60</v>
      </c>
      <c r="W220">
        <v>8</v>
      </c>
      <c r="X220">
        <v>1</v>
      </c>
      <c r="Y220" t="s">
        <v>33</v>
      </c>
      <c r="Z220">
        <v>45142</v>
      </c>
    </row>
    <row r="221" spans="1:26" x14ac:dyDescent="0.35">
      <c r="A221" t="s">
        <v>340</v>
      </c>
      <c r="B221" s="1">
        <v>36971</v>
      </c>
      <c r="C221" s="1">
        <v>44037</v>
      </c>
      <c r="D221">
        <v>17</v>
      </c>
      <c r="E221" t="s">
        <v>341</v>
      </c>
      <c r="F221">
        <v>4</v>
      </c>
      <c r="G221" t="s">
        <v>35</v>
      </c>
      <c r="H221" s="1">
        <v>42249</v>
      </c>
      <c r="I221">
        <v>4</v>
      </c>
      <c r="J221" t="s">
        <v>36</v>
      </c>
      <c r="K221" t="s">
        <v>11</v>
      </c>
      <c r="L221" s="3">
        <v>0.44</v>
      </c>
      <c r="M221" t="s">
        <v>28</v>
      </c>
      <c r="N221" t="s">
        <v>13</v>
      </c>
      <c r="O221">
        <v>0.3</v>
      </c>
      <c r="P221" t="s">
        <v>29</v>
      </c>
      <c r="Q221" t="s">
        <v>342</v>
      </c>
      <c r="R221" t="s">
        <v>38</v>
      </c>
      <c r="S221" t="s">
        <v>343</v>
      </c>
      <c r="T221">
        <v>7</v>
      </c>
      <c r="U221">
        <v>3</v>
      </c>
      <c r="V221">
        <f t="shared" si="3"/>
        <v>70</v>
      </c>
      <c r="W221">
        <v>459</v>
      </c>
      <c r="X221">
        <v>1</v>
      </c>
      <c r="Y221" t="s">
        <v>33</v>
      </c>
      <c r="Z221">
        <v>45154</v>
      </c>
    </row>
    <row r="222" spans="1:26" x14ac:dyDescent="0.35">
      <c r="A222" t="s">
        <v>344</v>
      </c>
      <c r="B222" s="1">
        <v>36434</v>
      </c>
      <c r="C222" s="1">
        <v>44038</v>
      </c>
      <c r="D222">
        <v>17</v>
      </c>
      <c r="E222" t="s">
        <v>341</v>
      </c>
      <c r="F222">
        <v>1</v>
      </c>
      <c r="G222" t="s">
        <v>69</v>
      </c>
      <c r="H222" s="1">
        <v>40678</v>
      </c>
      <c r="I222">
        <v>5</v>
      </c>
      <c r="J222" t="s">
        <v>60</v>
      </c>
      <c r="K222" t="s">
        <v>11</v>
      </c>
      <c r="L222" s="3">
        <v>0.22</v>
      </c>
      <c r="M222" t="s">
        <v>28</v>
      </c>
      <c r="N222" t="s">
        <v>13</v>
      </c>
      <c r="O222">
        <v>0.35</v>
      </c>
      <c r="P222" t="s">
        <v>29</v>
      </c>
      <c r="Q222" t="s">
        <v>345</v>
      </c>
      <c r="R222" t="s">
        <v>71</v>
      </c>
      <c r="S222" t="s">
        <v>346</v>
      </c>
      <c r="T222">
        <v>6</v>
      </c>
      <c r="U222">
        <v>2</v>
      </c>
      <c r="V222">
        <f t="shared" si="3"/>
        <v>60</v>
      </c>
      <c r="W222">
        <v>5</v>
      </c>
      <c r="X222">
        <v>2</v>
      </c>
      <c r="Y222" t="s">
        <v>59</v>
      </c>
      <c r="Z222">
        <v>45198</v>
      </c>
    </row>
    <row r="223" spans="1:26" x14ac:dyDescent="0.35">
      <c r="A223" t="s">
        <v>347</v>
      </c>
      <c r="B223" s="1">
        <v>36514</v>
      </c>
      <c r="C223" s="1">
        <v>44039</v>
      </c>
      <c r="D223">
        <v>17</v>
      </c>
      <c r="E223" t="s">
        <v>341</v>
      </c>
      <c r="F223">
        <v>4</v>
      </c>
      <c r="G223" t="s">
        <v>35</v>
      </c>
      <c r="H223" s="1"/>
      <c r="I223">
        <v>1</v>
      </c>
      <c r="J223" t="s">
        <v>42</v>
      </c>
      <c r="K223" t="s">
        <v>11</v>
      </c>
      <c r="L223" s="3">
        <v>0.56000000000000005</v>
      </c>
      <c r="M223" t="s">
        <v>28</v>
      </c>
      <c r="N223" t="s">
        <v>13</v>
      </c>
      <c r="O223">
        <v>0.54</v>
      </c>
      <c r="P223" t="s">
        <v>29</v>
      </c>
      <c r="Q223" t="s">
        <v>348</v>
      </c>
      <c r="R223" t="s">
        <v>38</v>
      </c>
      <c r="S223" t="s">
        <v>349</v>
      </c>
      <c r="T223">
        <v>8</v>
      </c>
      <c r="U223">
        <v>4</v>
      </c>
      <c r="V223">
        <f t="shared" si="3"/>
        <v>80</v>
      </c>
      <c r="W223">
        <v>150</v>
      </c>
      <c r="X223">
        <v>3</v>
      </c>
      <c r="Y223" t="s">
        <v>45</v>
      </c>
      <c r="Z223">
        <v>45160</v>
      </c>
    </row>
    <row r="224" spans="1:26" x14ac:dyDescent="0.35">
      <c r="A224" t="s">
        <v>350</v>
      </c>
      <c r="B224" s="1">
        <v>36322</v>
      </c>
      <c r="C224" s="1">
        <v>44040</v>
      </c>
      <c r="D224">
        <v>17</v>
      </c>
      <c r="E224" t="s">
        <v>341</v>
      </c>
      <c r="F224">
        <v>4</v>
      </c>
      <c r="G224" t="s">
        <v>35</v>
      </c>
      <c r="H224" s="1">
        <v>40778</v>
      </c>
      <c r="I224">
        <v>5</v>
      </c>
      <c r="J224" t="s">
        <v>60</v>
      </c>
      <c r="K224" t="s">
        <v>11</v>
      </c>
      <c r="L224" s="3">
        <v>0.59</v>
      </c>
      <c r="M224" t="s">
        <v>28</v>
      </c>
      <c r="N224" t="s">
        <v>13</v>
      </c>
      <c r="O224">
        <v>0.49</v>
      </c>
      <c r="P224" t="s">
        <v>29</v>
      </c>
      <c r="Q224" t="s">
        <v>351</v>
      </c>
      <c r="R224" t="s">
        <v>38</v>
      </c>
      <c r="S224" t="s">
        <v>324</v>
      </c>
      <c r="T224">
        <v>9</v>
      </c>
      <c r="U224">
        <v>3</v>
      </c>
      <c r="V224">
        <f t="shared" si="3"/>
        <v>90</v>
      </c>
      <c r="W224">
        <v>448</v>
      </c>
      <c r="X224">
        <v>2</v>
      </c>
      <c r="Y224" t="s">
        <v>59</v>
      </c>
      <c r="Z224">
        <v>45152</v>
      </c>
    </row>
    <row r="225" spans="1:26" x14ac:dyDescent="0.35">
      <c r="A225" t="s">
        <v>352</v>
      </c>
      <c r="B225" s="1">
        <v>36371</v>
      </c>
      <c r="C225" s="1">
        <v>44041</v>
      </c>
      <c r="D225">
        <v>17</v>
      </c>
      <c r="E225" t="s">
        <v>341</v>
      </c>
      <c r="F225">
        <v>3</v>
      </c>
      <c r="G225" t="s">
        <v>26</v>
      </c>
      <c r="H225" s="1">
        <v>40847</v>
      </c>
      <c r="I225">
        <v>1</v>
      </c>
      <c r="J225" t="s">
        <v>42</v>
      </c>
      <c r="K225" t="s">
        <v>11</v>
      </c>
      <c r="L225" s="3">
        <v>0.31</v>
      </c>
      <c r="M225" t="s">
        <v>28</v>
      </c>
      <c r="N225" t="s">
        <v>13</v>
      </c>
      <c r="O225">
        <v>0.56000000000000005</v>
      </c>
      <c r="P225" t="s">
        <v>29</v>
      </c>
      <c r="Q225" t="s">
        <v>353</v>
      </c>
      <c r="R225" t="s">
        <v>31</v>
      </c>
      <c r="S225" t="s">
        <v>354</v>
      </c>
      <c r="T225">
        <v>7</v>
      </c>
      <c r="U225">
        <v>2</v>
      </c>
      <c r="V225">
        <f t="shared" si="3"/>
        <v>70</v>
      </c>
      <c r="W225">
        <v>64</v>
      </c>
      <c r="X225">
        <v>2</v>
      </c>
      <c r="Y225" t="s">
        <v>59</v>
      </c>
      <c r="Z225">
        <v>45185</v>
      </c>
    </row>
    <row r="226" spans="1:26" x14ac:dyDescent="0.35">
      <c r="A226" t="s">
        <v>355</v>
      </c>
      <c r="B226" s="1">
        <v>36972</v>
      </c>
      <c r="C226" s="1">
        <v>44042</v>
      </c>
      <c r="D226">
        <v>17</v>
      </c>
      <c r="E226" t="s">
        <v>341</v>
      </c>
      <c r="F226">
        <v>3</v>
      </c>
      <c r="G226" t="s">
        <v>26</v>
      </c>
      <c r="H226" s="1"/>
      <c r="I226">
        <v>1</v>
      </c>
      <c r="J226" t="s">
        <v>42</v>
      </c>
      <c r="K226" t="s">
        <v>11</v>
      </c>
      <c r="L226" s="3">
        <v>0.4</v>
      </c>
      <c r="M226" t="s">
        <v>28</v>
      </c>
      <c r="N226" t="s">
        <v>13</v>
      </c>
      <c r="O226">
        <v>0.28000000000000003</v>
      </c>
      <c r="P226" t="s">
        <v>29</v>
      </c>
      <c r="Q226" t="s">
        <v>356</v>
      </c>
      <c r="R226" t="s">
        <v>31</v>
      </c>
      <c r="S226" t="s">
        <v>321</v>
      </c>
      <c r="T226">
        <v>6</v>
      </c>
      <c r="U226">
        <v>3</v>
      </c>
      <c r="V226">
        <f t="shared" si="3"/>
        <v>60</v>
      </c>
      <c r="W226">
        <v>91</v>
      </c>
      <c r="X226">
        <v>2</v>
      </c>
      <c r="Y226" t="s">
        <v>59</v>
      </c>
      <c r="Z226">
        <v>45143</v>
      </c>
    </row>
    <row r="227" spans="1:26" x14ac:dyDescent="0.35">
      <c r="A227" t="s">
        <v>340</v>
      </c>
      <c r="B227" s="1">
        <v>37033</v>
      </c>
      <c r="C227" s="1">
        <v>44043</v>
      </c>
      <c r="D227">
        <v>17</v>
      </c>
      <c r="E227" t="s">
        <v>341</v>
      </c>
      <c r="F227">
        <v>3</v>
      </c>
      <c r="G227" t="s">
        <v>26</v>
      </c>
      <c r="H227" s="1">
        <v>42750</v>
      </c>
      <c r="I227">
        <v>5</v>
      </c>
      <c r="J227" t="s">
        <v>60</v>
      </c>
      <c r="K227" t="s">
        <v>11</v>
      </c>
      <c r="L227" s="3">
        <v>0.34</v>
      </c>
      <c r="M227" t="s">
        <v>28</v>
      </c>
      <c r="N227" t="s">
        <v>13</v>
      </c>
      <c r="O227">
        <v>0.27</v>
      </c>
      <c r="P227" t="s">
        <v>29</v>
      </c>
      <c r="Q227" t="s">
        <v>357</v>
      </c>
      <c r="R227" t="s">
        <v>31</v>
      </c>
      <c r="S227" t="s">
        <v>358</v>
      </c>
      <c r="T227">
        <v>7</v>
      </c>
      <c r="U227">
        <v>4</v>
      </c>
      <c r="V227">
        <f t="shared" si="3"/>
        <v>70</v>
      </c>
      <c r="W227">
        <v>91</v>
      </c>
      <c r="X227">
        <v>2</v>
      </c>
      <c r="Y227" t="s">
        <v>59</v>
      </c>
      <c r="Z227">
        <v>45201</v>
      </c>
    </row>
    <row r="228" spans="1:26" x14ac:dyDescent="0.35">
      <c r="A228" t="s">
        <v>344</v>
      </c>
      <c r="B228" s="1">
        <v>36896</v>
      </c>
      <c r="C228" s="1">
        <v>44044</v>
      </c>
      <c r="D228">
        <v>17</v>
      </c>
      <c r="E228" t="s">
        <v>341</v>
      </c>
      <c r="F228">
        <v>5</v>
      </c>
      <c r="G228" t="s">
        <v>44</v>
      </c>
      <c r="H228" s="1">
        <v>41627</v>
      </c>
      <c r="I228">
        <v>3</v>
      </c>
      <c r="J228" t="s">
        <v>27</v>
      </c>
      <c r="K228" t="s">
        <v>11</v>
      </c>
      <c r="L228" s="3">
        <v>0</v>
      </c>
      <c r="M228" t="s">
        <v>28</v>
      </c>
      <c r="N228" t="s">
        <v>13</v>
      </c>
      <c r="O228">
        <v>0</v>
      </c>
      <c r="P228" t="s">
        <v>29</v>
      </c>
      <c r="Q228" t="s">
        <v>359</v>
      </c>
      <c r="R228" t="s">
        <v>44</v>
      </c>
      <c r="V228">
        <f t="shared" si="3"/>
        <v>0</v>
      </c>
      <c r="W228">
        <v>564</v>
      </c>
      <c r="X228">
        <v>2</v>
      </c>
      <c r="Y228" t="s">
        <v>59</v>
      </c>
      <c r="Z228">
        <v>45146</v>
      </c>
    </row>
    <row r="229" spans="1:26" x14ac:dyDescent="0.35">
      <c r="A229" t="s">
        <v>347</v>
      </c>
      <c r="B229" s="1">
        <v>36743</v>
      </c>
      <c r="C229" s="1">
        <v>44045</v>
      </c>
      <c r="D229">
        <v>17</v>
      </c>
      <c r="E229" t="s">
        <v>341</v>
      </c>
      <c r="F229">
        <v>3</v>
      </c>
      <c r="G229" t="s">
        <v>26</v>
      </c>
      <c r="H229" s="1">
        <v>40563</v>
      </c>
      <c r="I229">
        <v>3</v>
      </c>
      <c r="J229" t="s">
        <v>27</v>
      </c>
      <c r="K229" t="s">
        <v>11</v>
      </c>
      <c r="L229" s="3">
        <v>0.27</v>
      </c>
      <c r="M229" t="s">
        <v>28</v>
      </c>
      <c r="N229" t="s">
        <v>13</v>
      </c>
      <c r="O229">
        <v>0.52</v>
      </c>
      <c r="P229" t="s">
        <v>29</v>
      </c>
      <c r="Q229" t="s">
        <v>360</v>
      </c>
      <c r="R229" t="s">
        <v>31</v>
      </c>
      <c r="S229" t="s">
        <v>326</v>
      </c>
      <c r="T229">
        <v>7</v>
      </c>
      <c r="U229">
        <v>3</v>
      </c>
      <c r="V229">
        <f t="shared" si="3"/>
        <v>70</v>
      </c>
      <c r="W229">
        <v>47</v>
      </c>
      <c r="X229">
        <v>1</v>
      </c>
      <c r="Y229" t="s">
        <v>33</v>
      </c>
      <c r="Z229">
        <v>45164</v>
      </c>
    </row>
    <row r="230" spans="1:26" x14ac:dyDescent="0.35">
      <c r="A230" t="s">
        <v>350</v>
      </c>
      <c r="B230" s="1">
        <v>36945</v>
      </c>
      <c r="C230" s="1">
        <v>44046</v>
      </c>
      <c r="D230">
        <v>17</v>
      </c>
      <c r="E230" t="s">
        <v>341</v>
      </c>
      <c r="F230">
        <v>5</v>
      </c>
      <c r="G230" t="s">
        <v>44</v>
      </c>
      <c r="H230" s="1"/>
      <c r="I230">
        <v>1</v>
      </c>
      <c r="J230" t="s">
        <v>42</v>
      </c>
      <c r="K230" t="s">
        <v>11</v>
      </c>
      <c r="L230" s="3">
        <v>0</v>
      </c>
      <c r="M230" t="s">
        <v>28</v>
      </c>
      <c r="N230" t="s">
        <v>13</v>
      </c>
      <c r="O230">
        <v>0</v>
      </c>
      <c r="P230" t="s">
        <v>29</v>
      </c>
      <c r="Q230" t="s">
        <v>361</v>
      </c>
      <c r="R230" t="s">
        <v>44</v>
      </c>
      <c r="V230">
        <f t="shared" si="3"/>
        <v>0</v>
      </c>
      <c r="W230">
        <v>446</v>
      </c>
      <c r="X230">
        <v>3</v>
      </c>
      <c r="Y230" t="s">
        <v>45</v>
      </c>
      <c r="Z230">
        <v>45185</v>
      </c>
    </row>
    <row r="231" spans="1:26" x14ac:dyDescent="0.35">
      <c r="A231" t="s">
        <v>352</v>
      </c>
      <c r="B231" s="1">
        <v>36990</v>
      </c>
      <c r="C231" s="1">
        <v>44047</v>
      </c>
      <c r="D231">
        <v>17</v>
      </c>
      <c r="E231" t="s">
        <v>341</v>
      </c>
      <c r="F231">
        <v>1</v>
      </c>
      <c r="G231" t="s">
        <v>69</v>
      </c>
      <c r="H231" s="1">
        <v>41889</v>
      </c>
      <c r="I231">
        <v>5</v>
      </c>
      <c r="J231" t="s">
        <v>60</v>
      </c>
      <c r="K231" t="s">
        <v>11</v>
      </c>
      <c r="L231" s="3">
        <v>0.09</v>
      </c>
      <c r="M231" t="s">
        <v>28</v>
      </c>
      <c r="N231" t="s">
        <v>13</v>
      </c>
      <c r="O231">
        <v>0.61</v>
      </c>
      <c r="P231" t="s">
        <v>29</v>
      </c>
      <c r="Q231" t="s">
        <v>362</v>
      </c>
      <c r="R231" t="s">
        <v>71</v>
      </c>
      <c r="S231" t="s">
        <v>363</v>
      </c>
      <c r="T231">
        <v>5</v>
      </c>
      <c r="U231">
        <v>2</v>
      </c>
      <c r="V231">
        <f t="shared" si="3"/>
        <v>50</v>
      </c>
      <c r="W231">
        <v>8</v>
      </c>
      <c r="X231">
        <v>1</v>
      </c>
      <c r="Y231" t="s">
        <v>33</v>
      </c>
      <c r="Z231">
        <v>45200</v>
      </c>
    </row>
    <row r="232" spans="1:26" x14ac:dyDescent="0.35">
      <c r="A232" t="s">
        <v>355</v>
      </c>
      <c r="B232" s="1">
        <v>36397</v>
      </c>
      <c r="C232" s="1">
        <v>44048</v>
      </c>
      <c r="D232">
        <v>17</v>
      </c>
      <c r="E232" t="s">
        <v>341</v>
      </c>
      <c r="F232">
        <v>5</v>
      </c>
      <c r="G232" t="s">
        <v>44</v>
      </c>
      <c r="H232" s="1"/>
      <c r="I232">
        <v>3</v>
      </c>
      <c r="J232" t="s">
        <v>27</v>
      </c>
      <c r="K232" t="s">
        <v>11</v>
      </c>
      <c r="L232" s="3">
        <v>0</v>
      </c>
      <c r="M232" t="s">
        <v>28</v>
      </c>
      <c r="N232" t="s">
        <v>13</v>
      </c>
      <c r="O232">
        <v>0</v>
      </c>
      <c r="P232" t="s">
        <v>29</v>
      </c>
      <c r="Q232" t="s">
        <v>359</v>
      </c>
      <c r="R232" t="s">
        <v>44</v>
      </c>
      <c r="V232">
        <f t="shared" si="3"/>
        <v>0</v>
      </c>
      <c r="W232">
        <v>283</v>
      </c>
      <c r="X232">
        <v>2</v>
      </c>
      <c r="Y232" t="s">
        <v>59</v>
      </c>
      <c r="Z232">
        <v>45152</v>
      </c>
    </row>
    <row r="233" spans="1:26" x14ac:dyDescent="0.35">
      <c r="A233" t="s">
        <v>340</v>
      </c>
      <c r="B233" s="1">
        <v>36588</v>
      </c>
      <c r="C233" s="1">
        <v>44049</v>
      </c>
      <c r="D233">
        <v>17</v>
      </c>
      <c r="E233" t="s">
        <v>341</v>
      </c>
      <c r="F233">
        <v>1</v>
      </c>
      <c r="G233" t="s">
        <v>69</v>
      </c>
      <c r="H233" s="1">
        <v>40859</v>
      </c>
      <c r="I233">
        <v>1</v>
      </c>
      <c r="J233" t="s">
        <v>42</v>
      </c>
      <c r="K233" t="s">
        <v>11</v>
      </c>
      <c r="L233" s="3">
        <v>0.23</v>
      </c>
      <c r="M233" t="s">
        <v>28</v>
      </c>
      <c r="N233" t="s">
        <v>13</v>
      </c>
      <c r="O233">
        <v>0.48</v>
      </c>
      <c r="P233" t="s">
        <v>29</v>
      </c>
      <c r="Q233" t="s">
        <v>364</v>
      </c>
      <c r="R233" t="s">
        <v>71</v>
      </c>
      <c r="S233" t="s">
        <v>321</v>
      </c>
      <c r="T233">
        <v>6</v>
      </c>
      <c r="U233">
        <v>3</v>
      </c>
      <c r="V233">
        <f t="shared" si="3"/>
        <v>60</v>
      </c>
      <c r="W233">
        <v>4</v>
      </c>
      <c r="X233">
        <v>3</v>
      </c>
      <c r="Y233" t="s">
        <v>45</v>
      </c>
      <c r="Z233">
        <v>45185</v>
      </c>
    </row>
    <row r="234" spans="1:26" x14ac:dyDescent="0.35">
      <c r="A234" t="s">
        <v>344</v>
      </c>
      <c r="B234" s="1">
        <v>36973</v>
      </c>
      <c r="C234" s="1">
        <v>44050</v>
      </c>
      <c r="D234">
        <v>17</v>
      </c>
      <c r="E234" t="s">
        <v>341</v>
      </c>
      <c r="F234">
        <v>4</v>
      </c>
      <c r="G234" t="s">
        <v>35</v>
      </c>
      <c r="H234" s="1">
        <v>39643</v>
      </c>
      <c r="I234">
        <v>3</v>
      </c>
      <c r="J234" t="s">
        <v>27</v>
      </c>
      <c r="K234" t="s">
        <v>11</v>
      </c>
      <c r="L234" s="3">
        <v>0.51</v>
      </c>
      <c r="M234" t="s">
        <v>28</v>
      </c>
      <c r="N234" t="s">
        <v>13</v>
      </c>
      <c r="O234">
        <v>0.57999999999999996</v>
      </c>
      <c r="P234" t="s">
        <v>29</v>
      </c>
      <c r="Q234" t="s">
        <v>365</v>
      </c>
      <c r="R234" t="s">
        <v>38</v>
      </c>
      <c r="S234" t="s">
        <v>324</v>
      </c>
      <c r="T234">
        <v>9</v>
      </c>
      <c r="U234">
        <v>4</v>
      </c>
      <c r="V234">
        <f t="shared" si="3"/>
        <v>90</v>
      </c>
      <c r="W234">
        <v>275</v>
      </c>
      <c r="X234">
        <v>3</v>
      </c>
      <c r="Y234" t="s">
        <v>45</v>
      </c>
      <c r="Z234">
        <v>45202</v>
      </c>
    </row>
    <row r="235" spans="1:26" x14ac:dyDescent="0.35">
      <c r="A235" t="s">
        <v>347</v>
      </c>
      <c r="B235" s="1">
        <v>36242</v>
      </c>
      <c r="C235" s="1">
        <v>44051</v>
      </c>
      <c r="D235">
        <v>17</v>
      </c>
      <c r="E235" t="s">
        <v>341</v>
      </c>
      <c r="F235">
        <v>3</v>
      </c>
      <c r="G235" t="s">
        <v>26</v>
      </c>
      <c r="H235" s="1">
        <v>39715</v>
      </c>
      <c r="I235">
        <v>4</v>
      </c>
      <c r="J235" t="s">
        <v>36</v>
      </c>
      <c r="K235" t="s">
        <v>11</v>
      </c>
      <c r="L235" s="3">
        <v>0.26</v>
      </c>
      <c r="M235" t="s">
        <v>28</v>
      </c>
      <c r="N235" t="s">
        <v>13</v>
      </c>
      <c r="O235">
        <v>0.26</v>
      </c>
      <c r="P235" t="s">
        <v>29</v>
      </c>
      <c r="Q235" t="s">
        <v>366</v>
      </c>
      <c r="R235" t="s">
        <v>31</v>
      </c>
      <c r="S235" t="s">
        <v>358</v>
      </c>
      <c r="T235">
        <v>7</v>
      </c>
      <c r="U235">
        <v>3</v>
      </c>
      <c r="V235">
        <f t="shared" si="3"/>
        <v>70</v>
      </c>
      <c r="W235">
        <v>47</v>
      </c>
      <c r="X235">
        <v>3</v>
      </c>
      <c r="Y235" t="s">
        <v>45</v>
      </c>
      <c r="Z235">
        <v>45203</v>
      </c>
    </row>
    <row r="236" spans="1:26" x14ac:dyDescent="0.35">
      <c r="A236" t="s">
        <v>350</v>
      </c>
      <c r="B236" s="1">
        <v>36415</v>
      </c>
      <c r="C236" s="1">
        <v>44052</v>
      </c>
      <c r="D236">
        <v>17</v>
      </c>
      <c r="E236" t="s">
        <v>341</v>
      </c>
      <c r="F236">
        <v>5</v>
      </c>
      <c r="G236" t="s">
        <v>44</v>
      </c>
      <c r="H236" s="1">
        <v>41888</v>
      </c>
      <c r="I236">
        <v>1</v>
      </c>
      <c r="J236" t="s">
        <v>42</v>
      </c>
      <c r="K236" t="s">
        <v>11</v>
      </c>
      <c r="L236" s="3">
        <v>0</v>
      </c>
      <c r="M236" t="s">
        <v>28</v>
      </c>
      <c r="N236" t="s">
        <v>13</v>
      </c>
      <c r="O236">
        <v>0</v>
      </c>
      <c r="P236" t="s">
        <v>29</v>
      </c>
      <c r="Q236" t="s">
        <v>361</v>
      </c>
      <c r="R236" t="s">
        <v>44</v>
      </c>
      <c r="V236">
        <f t="shared" si="3"/>
        <v>0</v>
      </c>
      <c r="W236">
        <v>154</v>
      </c>
      <c r="X236">
        <v>1</v>
      </c>
      <c r="Y236" t="s">
        <v>33</v>
      </c>
      <c r="Z236">
        <v>45149</v>
      </c>
    </row>
    <row r="237" spans="1:26" x14ac:dyDescent="0.35">
      <c r="A237" t="s">
        <v>352</v>
      </c>
      <c r="B237" s="1">
        <v>36833</v>
      </c>
      <c r="C237" s="1">
        <v>44053</v>
      </c>
      <c r="D237">
        <v>17</v>
      </c>
      <c r="E237" t="s">
        <v>341</v>
      </c>
      <c r="F237">
        <v>2</v>
      </c>
      <c r="G237" t="s">
        <v>41</v>
      </c>
      <c r="H237" s="1">
        <v>42331</v>
      </c>
      <c r="I237">
        <v>4</v>
      </c>
      <c r="J237" t="s">
        <v>36</v>
      </c>
      <c r="K237" t="s">
        <v>11</v>
      </c>
      <c r="L237" s="3">
        <v>0</v>
      </c>
      <c r="M237" t="s">
        <v>28</v>
      </c>
      <c r="N237" t="s">
        <v>13</v>
      </c>
      <c r="O237">
        <v>0</v>
      </c>
      <c r="P237" t="s">
        <v>29</v>
      </c>
      <c r="Q237" t="s">
        <v>367</v>
      </c>
      <c r="R237" t="s">
        <v>44</v>
      </c>
      <c r="V237">
        <f t="shared" si="3"/>
        <v>0</v>
      </c>
      <c r="W237">
        <v>0</v>
      </c>
      <c r="X237">
        <v>2</v>
      </c>
      <c r="Y237" t="s">
        <v>59</v>
      </c>
      <c r="Z237">
        <v>45140</v>
      </c>
    </row>
    <row r="238" spans="1:26" x14ac:dyDescent="0.35">
      <c r="A238" t="s">
        <v>355</v>
      </c>
      <c r="B238" s="1">
        <v>36575</v>
      </c>
      <c r="C238" s="1">
        <v>44054</v>
      </c>
      <c r="D238">
        <v>17</v>
      </c>
      <c r="E238" t="s">
        <v>341</v>
      </c>
      <c r="F238">
        <v>1</v>
      </c>
      <c r="G238" t="s">
        <v>69</v>
      </c>
      <c r="H238" s="1"/>
      <c r="I238">
        <v>2</v>
      </c>
      <c r="J238" t="s">
        <v>48</v>
      </c>
      <c r="K238" t="s">
        <v>11</v>
      </c>
      <c r="L238" s="3">
        <v>7.0000000000000007E-2</v>
      </c>
      <c r="M238" t="s">
        <v>28</v>
      </c>
      <c r="N238" t="s">
        <v>13</v>
      </c>
      <c r="O238">
        <v>0.48</v>
      </c>
      <c r="P238" t="s">
        <v>29</v>
      </c>
      <c r="Q238" t="s">
        <v>368</v>
      </c>
      <c r="R238" t="s">
        <v>71</v>
      </c>
      <c r="S238" t="s">
        <v>321</v>
      </c>
      <c r="T238">
        <v>6</v>
      </c>
      <c r="U238">
        <v>2</v>
      </c>
      <c r="V238">
        <f t="shared" si="3"/>
        <v>60</v>
      </c>
      <c r="W238">
        <v>6</v>
      </c>
      <c r="X238">
        <v>3</v>
      </c>
      <c r="Y238" t="s">
        <v>45</v>
      </c>
      <c r="Z238">
        <v>45182</v>
      </c>
    </row>
    <row r="239" spans="1:26" x14ac:dyDescent="0.35">
      <c r="A239" t="s">
        <v>340</v>
      </c>
      <c r="B239" s="1">
        <v>36677</v>
      </c>
      <c r="C239" s="1">
        <v>44055</v>
      </c>
      <c r="D239">
        <v>17</v>
      </c>
      <c r="E239" t="s">
        <v>341</v>
      </c>
      <c r="F239">
        <v>2</v>
      </c>
      <c r="G239" t="s">
        <v>41</v>
      </c>
      <c r="H239" s="1">
        <v>40347</v>
      </c>
      <c r="I239">
        <v>5</v>
      </c>
      <c r="J239" t="s">
        <v>60</v>
      </c>
      <c r="K239" t="s">
        <v>11</v>
      </c>
      <c r="L239" s="3">
        <v>0</v>
      </c>
      <c r="M239" t="s">
        <v>28</v>
      </c>
      <c r="N239" t="s">
        <v>13</v>
      </c>
      <c r="O239">
        <v>0</v>
      </c>
      <c r="P239" t="s">
        <v>29</v>
      </c>
      <c r="Q239" t="s">
        <v>369</v>
      </c>
      <c r="R239" t="s">
        <v>44</v>
      </c>
      <c r="V239">
        <f t="shared" si="3"/>
        <v>0</v>
      </c>
      <c r="W239">
        <v>0</v>
      </c>
      <c r="X239">
        <v>2</v>
      </c>
      <c r="Y239" t="s">
        <v>59</v>
      </c>
      <c r="Z239">
        <v>45166</v>
      </c>
    </row>
    <row r="240" spans="1:26" x14ac:dyDescent="0.35">
      <c r="A240" t="s">
        <v>344</v>
      </c>
      <c r="B240" s="1">
        <v>36360</v>
      </c>
      <c r="C240" s="1">
        <v>44056</v>
      </c>
      <c r="D240">
        <v>17</v>
      </c>
      <c r="E240" t="s">
        <v>341</v>
      </c>
      <c r="F240">
        <v>1</v>
      </c>
      <c r="G240" t="s">
        <v>69</v>
      </c>
      <c r="H240" s="1"/>
      <c r="I240">
        <v>5</v>
      </c>
      <c r="J240" t="s">
        <v>60</v>
      </c>
      <c r="K240" t="s">
        <v>11</v>
      </c>
      <c r="L240" s="3">
        <v>0.21</v>
      </c>
      <c r="M240" t="s">
        <v>28</v>
      </c>
      <c r="N240" t="s">
        <v>13</v>
      </c>
      <c r="O240">
        <v>0.38</v>
      </c>
      <c r="P240" t="s">
        <v>29</v>
      </c>
      <c r="Q240" t="s">
        <v>370</v>
      </c>
      <c r="R240" t="s">
        <v>71</v>
      </c>
      <c r="S240" t="s">
        <v>346</v>
      </c>
      <c r="T240">
        <v>6</v>
      </c>
      <c r="U240">
        <v>2</v>
      </c>
      <c r="V240">
        <f t="shared" si="3"/>
        <v>60</v>
      </c>
      <c r="W240">
        <v>4</v>
      </c>
      <c r="X240">
        <v>2</v>
      </c>
      <c r="Y240" t="s">
        <v>59</v>
      </c>
      <c r="Z240">
        <v>45137</v>
      </c>
    </row>
    <row r="241" spans="1:26" x14ac:dyDescent="0.35">
      <c r="A241" t="s">
        <v>347</v>
      </c>
      <c r="B241" s="1">
        <v>36638</v>
      </c>
      <c r="C241" s="1">
        <v>44057</v>
      </c>
      <c r="D241">
        <v>17</v>
      </c>
      <c r="E241" t="s">
        <v>341</v>
      </c>
      <c r="F241">
        <v>2</v>
      </c>
      <c r="G241" t="s">
        <v>41</v>
      </c>
      <c r="H241" s="1">
        <v>41686</v>
      </c>
      <c r="I241">
        <v>1</v>
      </c>
      <c r="J241" t="s">
        <v>42</v>
      </c>
      <c r="K241" t="s">
        <v>11</v>
      </c>
      <c r="L241" s="3">
        <v>0</v>
      </c>
      <c r="M241" t="s">
        <v>28</v>
      </c>
      <c r="N241" t="s">
        <v>13</v>
      </c>
      <c r="O241">
        <v>0</v>
      </c>
      <c r="P241" t="s">
        <v>29</v>
      </c>
      <c r="Q241" t="s">
        <v>361</v>
      </c>
      <c r="R241" t="s">
        <v>44</v>
      </c>
      <c r="V241">
        <f t="shared" si="3"/>
        <v>0</v>
      </c>
      <c r="W241">
        <v>0</v>
      </c>
      <c r="X241">
        <v>1</v>
      </c>
      <c r="Y241" t="s">
        <v>33</v>
      </c>
      <c r="Z241">
        <v>45135</v>
      </c>
    </row>
    <row r="242" spans="1:26" x14ac:dyDescent="0.35">
      <c r="A242" t="s">
        <v>350</v>
      </c>
      <c r="B242" s="1">
        <v>36171</v>
      </c>
      <c r="C242" s="1">
        <v>44058</v>
      </c>
      <c r="D242">
        <v>17</v>
      </c>
      <c r="E242" t="s">
        <v>341</v>
      </c>
      <c r="F242">
        <v>1</v>
      </c>
      <c r="G242" t="s">
        <v>69</v>
      </c>
      <c r="H242" s="1"/>
      <c r="I242">
        <v>1</v>
      </c>
      <c r="J242" t="s">
        <v>42</v>
      </c>
      <c r="K242" t="s">
        <v>11</v>
      </c>
      <c r="L242" s="3">
        <v>0.09</v>
      </c>
      <c r="M242" t="s">
        <v>28</v>
      </c>
      <c r="N242" t="s">
        <v>13</v>
      </c>
      <c r="O242">
        <v>0.3</v>
      </c>
      <c r="P242" t="s">
        <v>29</v>
      </c>
      <c r="Q242" t="s">
        <v>371</v>
      </c>
      <c r="R242" t="s">
        <v>71</v>
      </c>
      <c r="S242" t="s">
        <v>321</v>
      </c>
      <c r="T242">
        <v>6</v>
      </c>
      <c r="U242">
        <v>2</v>
      </c>
      <c r="V242">
        <f t="shared" si="3"/>
        <v>60</v>
      </c>
      <c r="W242">
        <v>4</v>
      </c>
      <c r="X242">
        <v>2</v>
      </c>
      <c r="Y242" t="s">
        <v>59</v>
      </c>
      <c r="Z242">
        <v>45168</v>
      </c>
    </row>
    <row r="243" spans="1:26" x14ac:dyDescent="0.35">
      <c r="A243" t="s">
        <v>352</v>
      </c>
      <c r="B243" s="1">
        <v>37057</v>
      </c>
      <c r="C243" s="1">
        <v>44059</v>
      </c>
      <c r="D243">
        <v>17</v>
      </c>
      <c r="E243" t="s">
        <v>341</v>
      </c>
      <c r="F243">
        <v>2</v>
      </c>
      <c r="G243" t="s">
        <v>41</v>
      </c>
      <c r="H243" s="1"/>
      <c r="I243">
        <v>3</v>
      </c>
      <c r="J243" t="s">
        <v>27</v>
      </c>
      <c r="K243" t="s">
        <v>11</v>
      </c>
      <c r="L243" s="3">
        <v>0</v>
      </c>
      <c r="M243" t="s">
        <v>28</v>
      </c>
      <c r="N243" t="s">
        <v>13</v>
      </c>
      <c r="O243">
        <v>0</v>
      </c>
      <c r="P243" t="s">
        <v>29</v>
      </c>
      <c r="Q243" t="s">
        <v>359</v>
      </c>
      <c r="R243" t="s">
        <v>44</v>
      </c>
      <c r="V243">
        <f t="shared" si="3"/>
        <v>0</v>
      </c>
      <c r="W243">
        <v>0</v>
      </c>
      <c r="X243">
        <v>1</v>
      </c>
      <c r="Y243" t="s">
        <v>33</v>
      </c>
      <c r="Z243">
        <v>45208</v>
      </c>
    </row>
    <row r="244" spans="1:26" x14ac:dyDescent="0.35">
      <c r="A244" t="s">
        <v>355</v>
      </c>
      <c r="B244" s="1">
        <v>36890</v>
      </c>
      <c r="C244" s="1">
        <v>44060</v>
      </c>
      <c r="D244">
        <v>17</v>
      </c>
      <c r="E244" t="s">
        <v>341</v>
      </c>
      <c r="F244">
        <v>4</v>
      </c>
      <c r="G244" t="s">
        <v>35</v>
      </c>
      <c r="H244" s="1"/>
      <c r="I244">
        <v>5</v>
      </c>
      <c r="J244" t="s">
        <v>60</v>
      </c>
      <c r="K244" t="s">
        <v>11</v>
      </c>
      <c r="L244" s="3">
        <v>0.47</v>
      </c>
      <c r="M244" t="s">
        <v>28</v>
      </c>
      <c r="N244" t="s">
        <v>13</v>
      </c>
      <c r="O244">
        <v>0.32</v>
      </c>
      <c r="P244" t="s">
        <v>29</v>
      </c>
      <c r="Q244" t="s">
        <v>372</v>
      </c>
      <c r="R244" t="s">
        <v>38</v>
      </c>
      <c r="S244" t="s">
        <v>349</v>
      </c>
      <c r="T244">
        <v>8</v>
      </c>
      <c r="U244">
        <v>3</v>
      </c>
      <c r="V244">
        <f t="shared" si="3"/>
        <v>80</v>
      </c>
      <c r="W244">
        <v>351</v>
      </c>
      <c r="X244">
        <v>2</v>
      </c>
      <c r="Y244" t="s">
        <v>59</v>
      </c>
      <c r="Z244">
        <v>45184</v>
      </c>
    </row>
    <row r="245" spans="1:26" x14ac:dyDescent="0.35">
      <c r="A245" t="s">
        <v>340</v>
      </c>
      <c r="B245" s="1">
        <v>36846</v>
      </c>
      <c r="C245" s="1">
        <v>44061</v>
      </c>
      <c r="D245">
        <v>17</v>
      </c>
      <c r="E245" t="s">
        <v>341</v>
      </c>
      <c r="F245">
        <v>3</v>
      </c>
      <c r="G245" t="s">
        <v>26</v>
      </c>
      <c r="H245" s="1"/>
      <c r="I245">
        <v>3</v>
      </c>
      <c r="J245" t="s">
        <v>27</v>
      </c>
      <c r="K245" t="s">
        <v>11</v>
      </c>
      <c r="L245" s="3">
        <v>0.39</v>
      </c>
      <c r="M245" t="s">
        <v>28</v>
      </c>
      <c r="N245" t="s">
        <v>13</v>
      </c>
      <c r="O245">
        <v>0.32</v>
      </c>
      <c r="P245" t="s">
        <v>29</v>
      </c>
      <c r="Q245" t="s">
        <v>373</v>
      </c>
      <c r="R245" t="s">
        <v>31</v>
      </c>
      <c r="S245" t="s">
        <v>326</v>
      </c>
      <c r="T245">
        <v>7</v>
      </c>
      <c r="U245">
        <v>3</v>
      </c>
      <c r="V245">
        <f t="shared" si="3"/>
        <v>70</v>
      </c>
      <c r="W245">
        <v>22</v>
      </c>
      <c r="X245">
        <v>1</v>
      </c>
      <c r="Y245" t="s">
        <v>33</v>
      </c>
      <c r="Z245">
        <v>45132</v>
      </c>
    </row>
    <row r="246" spans="1:26" x14ac:dyDescent="0.35">
      <c r="A246" t="s">
        <v>344</v>
      </c>
      <c r="B246" s="1">
        <v>36254</v>
      </c>
      <c r="C246" s="1">
        <v>44062</v>
      </c>
      <c r="D246">
        <v>17</v>
      </c>
      <c r="E246" t="s">
        <v>341</v>
      </c>
      <c r="F246">
        <v>4</v>
      </c>
      <c r="G246" t="s">
        <v>35</v>
      </c>
      <c r="H246" s="1">
        <v>41245</v>
      </c>
      <c r="I246">
        <v>1</v>
      </c>
      <c r="J246" t="s">
        <v>42</v>
      </c>
      <c r="K246" t="s">
        <v>11</v>
      </c>
      <c r="L246" s="3">
        <v>0.42</v>
      </c>
      <c r="M246" t="s">
        <v>28</v>
      </c>
      <c r="N246" t="s">
        <v>13</v>
      </c>
      <c r="O246">
        <v>0.53</v>
      </c>
      <c r="P246" t="s">
        <v>29</v>
      </c>
      <c r="Q246" t="s">
        <v>374</v>
      </c>
      <c r="R246" t="s">
        <v>38</v>
      </c>
      <c r="S246" t="s">
        <v>324</v>
      </c>
      <c r="T246">
        <v>8</v>
      </c>
      <c r="U246">
        <v>3</v>
      </c>
      <c r="V246">
        <f t="shared" si="3"/>
        <v>80</v>
      </c>
      <c r="W246">
        <v>306</v>
      </c>
      <c r="X246">
        <v>1</v>
      </c>
      <c r="Y246" t="s">
        <v>33</v>
      </c>
      <c r="Z246">
        <v>45150</v>
      </c>
    </row>
    <row r="247" spans="1:26" x14ac:dyDescent="0.35">
      <c r="A247" t="s">
        <v>347</v>
      </c>
      <c r="B247" s="1">
        <v>36653</v>
      </c>
      <c r="C247" s="1">
        <v>44063</v>
      </c>
      <c r="D247">
        <v>17</v>
      </c>
      <c r="E247" t="s">
        <v>341</v>
      </c>
      <c r="F247">
        <v>4</v>
      </c>
      <c r="G247" t="s">
        <v>35</v>
      </c>
      <c r="H247" s="1">
        <v>42810</v>
      </c>
      <c r="I247">
        <v>2</v>
      </c>
      <c r="J247" t="s">
        <v>48</v>
      </c>
      <c r="K247" t="s">
        <v>11</v>
      </c>
      <c r="L247" s="3">
        <v>0.52</v>
      </c>
      <c r="M247" t="s">
        <v>28</v>
      </c>
      <c r="N247" t="s">
        <v>13</v>
      </c>
      <c r="O247">
        <v>0.57999999999999996</v>
      </c>
      <c r="P247" t="s">
        <v>29</v>
      </c>
      <c r="Q247" t="s">
        <v>375</v>
      </c>
      <c r="R247" t="s">
        <v>38</v>
      </c>
      <c r="S247" t="s">
        <v>376</v>
      </c>
      <c r="T247">
        <v>8</v>
      </c>
      <c r="U247">
        <v>4</v>
      </c>
      <c r="V247">
        <f t="shared" si="3"/>
        <v>80</v>
      </c>
      <c r="W247">
        <v>215</v>
      </c>
      <c r="X247">
        <v>2</v>
      </c>
      <c r="Y247" t="s">
        <v>59</v>
      </c>
      <c r="Z247">
        <v>45168</v>
      </c>
    </row>
    <row r="248" spans="1:26" x14ac:dyDescent="0.35">
      <c r="A248" t="s">
        <v>350</v>
      </c>
      <c r="B248" s="1">
        <v>37080</v>
      </c>
      <c r="C248" s="1">
        <v>44064</v>
      </c>
      <c r="D248">
        <v>17</v>
      </c>
      <c r="E248" t="s">
        <v>341</v>
      </c>
      <c r="F248">
        <v>2</v>
      </c>
      <c r="G248" t="s">
        <v>41</v>
      </c>
      <c r="H248" s="1">
        <v>39786</v>
      </c>
      <c r="I248">
        <v>3</v>
      </c>
      <c r="J248" t="s">
        <v>27</v>
      </c>
      <c r="K248" t="s">
        <v>11</v>
      </c>
      <c r="L248" s="3">
        <v>0</v>
      </c>
      <c r="M248" t="s">
        <v>28</v>
      </c>
      <c r="N248" t="s">
        <v>13</v>
      </c>
      <c r="O248">
        <v>0</v>
      </c>
      <c r="P248" t="s">
        <v>29</v>
      </c>
      <c r="Q248" t="s">
        <v>359</v>
      </c>
      <c r="R248" t="s">
        <v>44</v>
      </c>
      <c r="V248">
        <f t="shared" si="3"/>
        <v>0</v>
      </c>
      <c r="W248">
        <v>0</v>
      </c>
      <c r="X248">
        <v>1</v>
      </c>
      <c r="Y248" t="s">
        <v>33</v>
      </c>
      <c r="Z248">
        <v>45145</v>
      </c>
    </row>
    <row r="249" spans="1:26" x14ac:dyDescent="0.35">
      <c r="A249" t="s">
        <v>377</v>
      </c>
      <c r="B249" s="1">
        <v>36658</v>
      </c>
      <c r="C249" s="1">
        <v>44065</v>
      </c>
      <c r="D249">
        <v>8</v>
      </c>
      <c r="E249" t="s">
        <v>378</v>
      </c>
      <c r="F249">
        <v>4</v>
      </c>
      <c r="G249" t="s">
        <v>35</v>
      </c>
      <c r="H249" s="1">
        <v>41011</v>
      </c>
      <c r="I249">
        <v>4</v>
      </c>
      <c r="J249" t="s">
        <v>36</v>
      </c>
      <c r="K249" t="s">
        <v>11</v>
      </c>
      <c r="L249" s="3">
        <v>0.43</v>
      </c>
      <c r="M249" t="s">
        <v>28</v>
      </c>
      <c r="N249" t="s">
        <v>13</v>
      </c>
      <c r="O249">
        <v>0.36</v>
      </c>
      <c r="P249" t="s">
        <v>29</v>
      </c>
      <c r="Q249" t="s">
        <v>379</v>
      </c>
      <c r="R249" t="s">
        <v>38</v>
      </c>
      <c r="S249" t="s">
        <v>324</v>
      </c>
      <c r="T249">
        <v>9</v>
      </c>
      <c r="U249">
        <v>3</v>
      </c>
      <c r="V249">
        <f t="shared" si="3"/>
        <v>90</v>
      </c>
      <c r="W249">
        <v>422</v>
      </c>
      <c r="X249">
        <v>3</v>
      </c>
      <c r="Y249" t="s">
        <v>45</v>
      </c>
      <c r="Z249">
        <v>45162</v>
      </c>
    </row>
    <row r="250" spans="1:26" x14ac:dyDescent="0.35">
      <c r="A250" t="s">
        <v>380</v>
      </c>
      <c r="B250" s="1">
        <v>36906</v>
      </c>
      <c r="C250" s="1">
        <v>44066</v>
      </c>
      <c r="D250">
        <v>8</v>
      </c>
      <c r="E250" t="s">
        <v>378</v>
      </c>
      <c r="F250">
        <v>1</v>
      </c>
      <c r="G250" t="s">
        <v>69</v>
      </c>
      <c r="H250" s="1">
        <v>41535</v>
      </c>
      <c r="I250">
        <v>3</v>
      </c>
      <c r="J250" t="s">
        <v>27</v>
      </c>
      <c r="K250" t="s">
        <v>11</v>
      </c>
      <c r="L250" s="3">
        <v>0.24</v>
      </c>
      <c r="M250" t="s">
        <v>28</v>
      </c>
      <c r="N250" t="s">
        <v>13</v>
      </c>
      <c r="O250">
        <v>0.47</v>
      </c>
      <c r="P250" t="s">
        <v>29</v>
      </c>
      <c r="Q250" t="s">
        <v>381</v>
      </c>
      <c r="R250" t="s">
        <v>71</v>
      </c>
      <c r="S250" t="s">
        <v>382</v>
      </c>
      <c r="T250">
        <v>6</v>
      </c>
      <c r="U250">
        <v>2</v>
      </c>
      <c r="V250">
        <f t="shared" si="3"/>
        <v>60</v>
      </c>
      <c r="W250">
        <v>2</v>
      </c>
      <c r="X250">
        <v>2</v>
      </c>
      <c r="Y250" t="s">
        <v>59</v>
      </c>
      <c r="Z250">
        <v>45134</v>
      </c>
    </row>
    <row r="251" spans="1:26" x14ac:dyDescent="0.35">
      <c r="A251" t="s">
        <v>383</v>
      </c>
      <c r="B251" s="1">
        <v>37062</v>
      </c>
      <c r="C251" s="1">
        <v>44067</v>
      </c>
      <c r="D251">
        <v>8</v>
      </c>
      <c r="E251" t="s">
        <v>378</v>
      </c>
      <c r="F251">
        <v>1</v>
      </c>
      <c r="G251" t="s">
        <v>69</v>
      </c>
      <c r="H251" s="1">
        <v>41548</v>
      </c>
      <c r="I251">
        <v>3</v>
      </c>
      <c r="J251" t="s">
        <v>27</v>
      </c>
      <c r="K251" t="s">
        <v>11</v>
      </c>
      <c r="L251" s="3">
        <v>0.2</v>
      </c>
      <c r="M251" t="s">
        <v>28</v>
      </c>
      <c r="N251" t="s">
        <v>13</v>
      </c>
      <c r="O251">
        <v>0.49</v>
      </c>
      <c r="P251" t="s">
        <v>29</v>
      </c>
      <c r="Q251" t="s">
        <v>384</v>
      </c>
      <c r="R251" t="s">
        <v>71</v>
      </c>
      <c r="S251" t="s">
        <v>385</v>
      </c>
      <c r="T251">
        <v>6</v>
      </c>
      <c r="U251">
        <v>3</v>
      </c>
      <c r="V251">
        <f t="shared" si="3"/>
        <v>60</v>
      </c>
      <c r="W251">
        <v>8</v>
      </c>
      <c r="X251">
        <v>3</v>
      </c>
      <c r="Y251" t="s">
        <v>45</v>
      </c>
      <c r="Z251">
        <v>45210</v>
      </c>
    </row>
    <row r="252" spans="1:26" x14ac:dyDescent="0.35">
      <c r="A252" t="s">
        <v>386</v>
      </c>
      <c r="B252" s="1">
        <v>37019</v>
      </c>
      <c r="C252" s="1">
        <v>44068</v>
      </c>
      <c r="D252">
        <v>8</v>
      </c>
      <c r="E252" t="s">
        <v>378</v>
      </c>
      <c r="F252">
        <v>3</v>
      </c>
      <c r="G252" t="s">
        <v>26</v>
      </c>
      <c r="H252" s="1">
        <v>42317</v>
      </c>
      <c r="I252">
        <v>1</v>
      </c>
      <c r="J252" t="s">
        <v>42</v>
      </c>
      <c r="K252" t="s">
        <v>11</v>
      </c>
      <c r="L252" s="3">
        <v>0.26</v>
      </c>
      <c r="M252" t="s">
        <v>28</v>
      </c>
      <c r="N252" t="s">
        <v>13</v>
      </c>
      <c r="O252">
        <v>0.38</v>
      </c>
      <c r="P252" t="s">
        <v>29</v>
      </c>
      <c r="Q252" t="s">
        <v>387</v>
      </c>
      <c r="R252" t="s">
        <v>31</v>
      </c>
      <c r="S252" t="s">
        <v>388</v>
      </c>
      <c r="T252">
        <v>7</v>
      </c>
      <c r="U252">
        <v>3</v>
      </c>
      <c r="V252">
        <f t="shared" si="3"/>
        <v>70</v>
      </c>
      <c r="W252">
        <v>32</v>
      </c>
      <c r="X252">
        <v>3</v>
      </c>
      <c r="Y252" t="s">
        <v>45</v>
      </c>
      <c r="Z252">
        <v>45178</v>
      </c>
    </row>
    <row r="253" spans="1:26" x14ac:dyDescent="0.35">
      <c r="A253" t="s">
        <v>389</v>
      </c>
      <c r="B253" s="1">
        <v>37066</v>
      </c>
      <c r="C253" s="1">
        <v>44069</v>
      </c>
      <c r="D253">
        <v>8</v>
      </c>
      <c r="E253" t="s">
        <v>378</v>
      </c>
      <c r="F253">
        <v>1</v>
      </c>
      <c r="G253" t="s">
        <v>69</v>
      </c>
      <c r="H253" s="1"/>
      <c r="I253">
        <v>5</v>
      </c>
      <c r="J253" t="s">
        <v>60</v>
      </c>
      <c r="K253" t="s">
        <v>11</v>
      </c>
      <c r="L253" s="3">
        <v>0.24</v>
      </c>
      <c r="M253" t="s">
        <v>28</v>
      </c>
      <c r="N253" t="s">
        <v>13</v>
      </c>
      <c r="O253">
        <v>0.25</v>
      </c>
      <c r="P253" t="s">
        <v>29</v>
      </c>
      <c r="Q253" t="s">
        <v>390</v>
      </c>
      <c r="R253" t="s">
        <v>71</v>
      </c>
      <c r="S253" t="s">
        <v>391</v>
      </c>
      <c r="T253">
        <v>6</v>
      </c>
      <c r="U253">
        <v>2</v>
      </c>
      <c r="V253">
        <f t="shared" si="3"/>
        <v>60</v>
      </c>
      <c r="W253">
        <v>3</v>
      </c>
      <c r="X253">
        <v>2</v>
      </c>
      <c r="Y253" t="s">
        <v>59</v>
      </c>
      <c r="Z253">
        <v>45204</v>
      </c>
    </row>
    <row r="254" spans="1:26" x14ac:dyDescent="0.35">
      <c r="A254" t="s">
        <v>392</v>
      </c>
      <c r="B254" s="1">
        <v>36688</v>
      </c>
      <c r="C254" s="1">
        <v>44070</v>
      </c>
      <c r="D254">
        <v>8</v>
      </c>
      <c r="E254" t="s">
        <v>378</v>
      </c>
      <c r="F254">
        <v>2</v>
      </c>
      <c r="G254" t="s">
        <v>41</v>
      </c>
      <c r="H254" s="1">
        <v>41027</v>
      </c>
      <c r="I254">
        <v>1</v>
      </c>
      <c r="J254" t="s">
        <v>42</v>
      </c>
      <c r="K254" t="s">
        <v>11</v>
      </c>
      <c r="L254" s="3">
        <v>0</v>
      </c>
      <c r="M254" t="s">
        <v>28</v>
      </c>
      <c r="N254" t="s">
        <v>13</v>
      </c>
      <c r="O254">
        <v>0</v>
      </c>
      <c r="P254" t="s">
        <v>29</v>
      </c>
      <c r="Q254" t="s">
        <v>393</v>
      </c>
      <c r="R254" t="s">
        <v>44</v>
      </c>
      <c r="V254">
        <f t="shared" si="3"/>
        <v>0</v>
      </c>
      <c r="W254">
        <v>0</v>
      </c>
      <c r="X254">
        <v>3</v>
      </c>
      <c r="Y254" t="s">
        <v>45</v>
      </c>
      <c r="Z254">
        <v>45142</v>
      </c>
    </row>
    <row r="255" spans="1:26" x14ac:dyDescent="0.35">
      <c r="A255" t="s">
        <v>377</v>
      </c>
      <c r="B255" s="1">
        <v>37000</v>
      </c>
      <c r="C255" s="1">
        <v>44071</v>
      </c>
      <c r="D255">
        <v>8</v>
      </c>
      <c r="E255" t="s">
        <v>378</v>
      </c>
      <c r="F255">
        <v>3</v>
      </c>
      <c r="G255" t="s">
        <v>26</v>
      </c>
      <c r="H255" s="1"/>
      <c r="I255">
        <v>5</v>
      </c>
      <c r="J255" t="s">
        <v>60</v>
      </c>
      <c r="K255" t="s">
        <v>11</v>
      </c>
      <c r="L255" s="3">
        <v>0.36</v>
      </c>
      <c r="M255" t="s">
        <v>28</v>
      </c>
      <c r="N255" t="s">
        <v>13</v>
      </c>
      <c r="O255">
        <v>0.57999999999999996</v>
      </c>
      <c r="P255" t="s">
        <v>29</v>
      </c>
      <c r="Q255" t="s">
        <v>394</v>
      </c>
      <c r="R255" t="s">
        <v>31</v>
      </c>
      <c r="S255" t="s">
        <v>395</v>
      </c>
      <c r="T255">
        <v>8</v>
      </c>
      <c r="U255">
        <v>4</v>
      </c>
      <c r="V255">
        <f t="shared" si="3"/>
        <v>80</v>
      </c>
      <c r="W255">
        <v>71</v>
      </c>
      <c r="X255">
        <v>2</v>
      </c>
      <c r="Y255" t="s">
        <v>59</v>
      </c>
      <c r="Z255">
        <v>45186</v>
      </c>
    </row>
    <row r="256" spans="1:26" x14ac:dyDescent="0.35">
      <c r="A256" t="s">
        <v>380</v>
      </c>
      <c r="B256" s="1">
        <v>36891</v>
      </c>
      <c r="C256" s="1">
        <v>44072</v>
      </c>
      <c r="D256">
        <v>8</v>
      </c>
      <c r="E256" t="s">
        <v>378</v>
      </c>
      <c r="F256">
        <v>4</v>
      </c>
      <c r="G256" t="s">
        <v>35</v>
      </c>
      <c r="H256" s="1"/>
      <c r="I256">
        <v>4</v>
      </c>
      <c r="J256" t="s">
        <v>36</v>
      </c>
      <c r="K256" t="s">
        <v>11</v>
      </c>
      <c r="L256" s="3">
        <v>0.44</v>
      </c>
      <c r="M256" t="s">
        <v>28</v>
      </c>
      <c r="N256" t="s">
        <v>13</v>
      </c>
      <c r="O256">
        <v>0.37</v>
      </c>
      <c r="P256" t="s">
        <v>29</v>
      </c>
      <c r="Q256" t="s">
        <v>396</v>
      </c>
      <c r="R256" t="s">
        <v>38</v>
      </c>
      <c r="S256" t="s">
        <v>397</v>
      </c>
      <c r="T256">
        <v>9</v>
      </c>
      <c r="U256">
        <v>3</v>
      </c>
      <c r="V256">
        <f t="shared" si="3"/>
        <v>90</v>
      </c>
      <c r="W256">
        <v>575</v>
      </c>
      <c r="X256">
        <v>3</v>
      </c>
      <c r="Y256" t="s">
        <v>45</v>
      </c>
      <c r="Z256">
        <v>45151</v>
      </c>
    </row>
    <row r="257" spans="1:26" x14ac:dyDescent="0.35">
      <c r="A257" t="s">
        <v>383</v>
      </c>
      <c r="B257" s="1">
        <v>36537</v>
      </c>
      <c r="C257" s="1">
        <v>44073</v>
      </c>
      <c r="D257">
        <v>8</v>
      </c>
      <c r="E257" t="s">
        <v>378</v>
      </c>
      <c r="F257">
        <v>2</v>
      </c>
      <c r="G257" t="s">
        <v>41</v>
      </c>
      <c r="H257" s="1">
        <v>40265</v>
      </c>
      <c r="I257">
        <v>3</v>
      </c>
      <c r="J257" t="s">
        <v>27</v>
      </c>
      <c r="K257" t="s">
        <v>11</v>
      </c>
      <c r="L257" s="3">
        <v>0</v>
      </c>
      <c r="M257" t="s">
        <v>28</v>
      </c>
      <c r="N257" t="s">
        <v>13</v>
      </c>
      <c r="O257">
        <v>0</v>
      </c>
      <c r="P257" t="s">
        <v>29</v>
      </c>
      <c r="Q257" t="s">
        <v>398</v>
      </c>
      <c r="R257" t="s">
        <v>44</v>
      </c>
      <c r="V257">
        <f t="shared" si="3"/>
        <v>0</v>
      </c>
      <c r="W257">
        <v>0</v>
      </c>
      <c r="X257">
        <v>3</v>
      </c>
      <c r="Y257" t="s">
        <v>45</v>
      </c>
      <c r="Z257">
        <v>45198</v>
      </c>
    </row>
    <row r="258" spans="1:26" x14ac:dyDescent="0.35">
      <c r="A258" t="s">
        <v>386</v>
      </c>
      <c r="B258" s="1">
        <v>36141</v>
      </c>
      <c r="C258" s="1">
        <v>44074</v>
      </c>
      <c r="D258">
        <v>8</v>
      </c>
      <c r="E258" t="s">
        <v>378</v>
      </c>
      <c r="F258">
        <v>3</v>
      </c>
      <c r="G258" t="s">
        <v>26</v>
      </c>
      <c r="H258" s="1"/>
      <c r="I258">
        <v>1</v>
      </c>
      <c r="J258" t="s">
        <v>42</v>
      </c>
      <c r="K258" t="s">
        <v>11</v>
      </c>
      <c r="L258" s="3">
        <v>0.32</v>
      </c>
      <c r="M258" t="s">
        <v>28</v>
      </c>
      <c r="N258" t="s">
        <v>13</v>
      </c>
      <c r="O258">
        <v>0.64</v>
      </c>
      <c r="P258" t="s">
        <v>29</v>
      </c>
      <c r="Q258" t="s">
        <v>399</v>
      </c>
      <c r="R258" t="s">
        <v>31</v>
      </c>
      <c r="S258" t="s">
        <v>388</v>
      </c>
      <c r="T258">
        <v>7</v>
      </c>
      <c r="U258">
        <v>3</v>
      </c>
      <c r="V258">
        <f t="shared" ref="V258:V321" si="4">T258*10</f>
        <v>70</v>
      </c>
      <c r="W258">
        <v>50</v>
      </c>
      <c r="X258">
        <v>3</v>
      </c>
      <c r="Y258" t="s">
        <v>45</v>
      </c>
      <c r="Z258">
        <v>45188</v>
      </c>
    </row>
    <row r="259" spans="1:26" x14ac:dyDescent="0.35">
      <c r="A259" t="s">
        <v>389</v>
      </c>
      <c r="B259" s="1">
        <v>36877</v>
      </c>
      <c r="C259" s="1">
        <v>44075</v>
      </c>
      <c r="D259">
        <v>8</v>
      </c>
      <c r="E259" t="s">
        <v>378</v>
      </c>
      <c r="F259">
        <v>3</v>
      </c>
      <c r="G259" t="s">
        <v>26</v>
      </c>
      <c r="H259" s="1">
        <v>42417</v>
      </c>
      <c r="I259">
        <v>4</v>
      </c>
      <c r="J259" t="s">
        <v>36</v>
      </c>
      <c r="K259" t="s">
        <v>11</v>
      </c>
      <c r="L259" s="3">
        <v>0.36</v>
      </c>
      <c r="M259" t="s">
        <v>28</v>
      </c>
      <c r="N259" t="s">
        <v>13</v>
      </c>
      <c r="O259">
        <v>0.5</v>
      </c>
      <c r="P259" t="s">
        <v>29</v>
      </c>
      <c r="Q259" t="s">
        <v>400</v>
      </c>
      <c r="R259" t="s">
        <v>31</v>
      </c>
      <c r="S259" t="s">
        <v>401</v>
      </c>
      <c r="T259">
        <v>7</v>
      </c>
      <c r="U259">
        <v>4</v>
      </c>
      <c r="V259">
        <f t="shared" si="4"/>
        <v>70</v>
      </c>
      <c r="W259">
        <v>88</v>
      </c>
      <c r="X259">
        <v>2</v>
      </c>
      <c r="Y259" t="s">
        <v>59</v>
      </c>
      <c r="Z259">
        <v>45143</v>
      </c>
    </row>
    <row r="260" spans="1:26" x14ac:dyDescent="0.35">
      <c r="A260" t="s">
        <v>392</v>
      </c>
      <c r="B260" s="1">
        <v>36866</v>
      </c>
      <c r="C260" s="1">
        <v>44076</v>
      </c>
      <c r="D260">
        <v>8</v>
      </c>
      <c r="E260" t="s">
        <v>378</v>
      </c>
      <c r="F260">
        <v>1</v>
      </c>
      <c r="G260" t="s">
        <v>69</v>
      </c>
      <c r="H260" s="1"/>
      <c r="I260">
        <v>3</v>
      </c>
      <c r="J260" t="s">
        <v>27</v>
      </c>
      <c r="K260" t="s">
        <v>11</v>
      </c>
      <c r="L260" s="3">
        <v>0.24</v>
      </c>
      <c r="M260" t="s">
        <v>28</v>
      </c>
      <c r="N260" t="s">
        <v>13</v>
      </c>
      <c r="O260">
        <v>0.3</v>
      </c>
      <c r="P260" t="s">
        <v>29</v>
      </c>
      <c r="Q260" t="s">
        <v>402</v>
      </c>
      <c r="R260" t="s">
        <v>71</v>
      </c>
      <c r="S260" t="s">
        <v>403</v>
      </c>
      <c r="T260">
        <v>6</v>
      </c>
      <c r="U260">
        <v>3</v>
      </c>
      <c r="V260">
        <f t="shared" si="4"/>
        <v>60</v>
      </c>
      <c r="W260">
        <v>7</v>
      </c>
      <c r="X260">
        <v>2</v>
      </c>
      <c r="Y260" t="s">
        <v>59</v>
      </c>
      <c r="Z260">
        <v>45182</v>
      </c>
    </row>
    <row r="261" spans="1:26" x14ac:dyDescent="0.35">
      <c r="A261" t="s">
        <v>377</v>
      </c>
      <c r="B261" s="1">
        <v>36135</v>
      </c>
      <c r="C261" s="1">
        <v>44077</v>
      </c>
      <c r="D261">
        <v>8</v>
      </c>
      <c r="E261" t="s">
        <v>378</v>
      </c>
      <c r="F261">
        <v>4</v>
      </c>
      <c r="G261" t="s">
        <v>35</v>
      </c>
      <c r="H261" s="1"/>
      <c r="I261">
        <v>1</v>
      </c>
      <c r="J261" t="s">
        <v>42</v>
      </c>
      <c r="K261" t="s">
        <v>11</v>
      </c>
      <c r="L261" s="3">
        <v>0.52</v>
      </c>
      <c r="M261" t="s">
        <v>28</v>
      </c>
      <c r="N261" t="s">
        <v>13</v>
      </c>
      <c r="O261">
        <v>0.5</v>
      </c>
      <c r="P261" t="s">
        <v>29</v>
      </c>
      <c r="Q261" t="s">
        <v>404</v>
      </c>
      <c r="R261" t="s">
        <v>38</v>
      </c>
      <c r="S261" t="s">
        <v>324</v>
      </c>
      <c r="T261">
        <v>8</v>
      </c>
      <c r="U261">
        <v>3</v>
      </c>
      <c r="V261">
        <f t="shared" si="4"/>
        <v>80</v>
      </c>
      <c r="W261">
        <v>512</v>
      </c>
      <c r="X261">
        <v>1</v>
      </c>
      <c r="Y261" t="s">
        <v>33</v>
      </c>
      <c r="Z261">
        <v>45151</v>
      </c>
    </row>
    <row r="262" spans="1:26" x14ac:dyDescent="0.35">
      <c r="A262" t="s">
        <v>380</v>
      </c>
      <c r="B262" s="1">
        <v>36519</v>
      </c>
      <c r="C262" s="1">
        <v>44078</v>
      </c>
      <c r="D262">
        <v>8</v>
      </c>
      <c r="E262" t="s">
        <v>378</v>
      </c>
      <c r="F262">
        <v>5</v>
      </c>
      <c r="G262" t="s">
        <v>44</v>
      </c>
      <c r="H262" s="1">
        <v>39969</v>
      </c>
      <c r="I262">
        <v>1</v>
      </c>
      <c r="J262" t="s">
        <v>42</v>
      </c>
      <c r="K262" t="s">
        <v>11</v>
      </c>
      <c r="L262" s="3">
        <v>0</v>
      </c>
      <c r="M262" t="s">
        <v>28</v>
      </c>
      <c r="N262" t="s">
        <v>13</v>
      </c>
      <c r="O262">
        <v>0</v>
      </c>
      <c r="P262" t="s">
        <v>29</v>
      </c>
      <c r="Q262" t="s">
        <v>393</v>
      </c>
      <c r="R262" t="s">
        <v>44</v>
      </c>
      <c r="V262">
        <f t="shared" si="4"/>
        <v>0</v>
      </c>
      <c r="W262">
        <v>253</v>
      </c>
      <c r="X262">
        <v>2</v>
      </c>
      <c r="Y262" t="s">
        <v>59</v>
      </c>
      <c r="Z262">
        <v>45185</v>
      </c>
    </row>
    <row r="263" spans="1:26" x14ac:dyDescent="0.35">
      <c r="A263" t="s">
        <v>383</v>
      </c>
      <c r="B263" s="1">
        <v>37049</v>
      </c>
      <c r="C263" s="1">
        <v>44079</v>
      </c>
      <c r="D263">
        <v>8</v>
      </c>
      <c r="E263" t="s">
        <v>378</v>
      </c>
      <c r="F263">
        <v>3</v>
      </c>
      <c r="G263" t="s">
        <v>26</v>
      </c>
      <c r="H263" s="1"/>
      <c r="I263">
        <v>1</v>
      </c>
      <c r="J263" t="s">
        <v>42</v>
      </c>
      <c r="K263" t="s">
        <v>11</v>
      </c>
      <c r="L263" s="3">
        <v>0.28000000000000003</v>
      </c>
      <c r="M263" t="s">
        <v>28</v>
      </c>
      <c r="N263" t="s">
        <v>13</v>
      </c>
      <c r="O263">
        <v>0.4</v>
      </c>
      <c r="P263" t="s">
        <v>29</v>
      </c>
      <c r="Q263" t="s">
        <v>405</v>
      </c>
      <c r="R263" t="s">
        <v>31</v>
      </c>
      <c r="S263" t="s">
        <v>395</v>
      </c>
      <c r="T263">
        <v>7</v>
      </c>
      <c r="U263">
        <v>2</v>
      </c>
      <c r="V263">
        <f t="shared" si="4"/>
        <v>70</v>
      </c>
      <c r="W263">
        <v>68</v>
      </c>
      <c r="X263">
        <v>2</v>
      </c>
      <c r="Y263" t="s">
        <v>59</v>
      </c>
      <c r="Z263">
        <v>45189</v>
      </c>
    </row>
    <row r="264" spans="1:26" x14ac:dyDescent="0.35">
      <c r="A264" t="s">
        <v>386</v>
      </c>
      <c r="B264" s="1">
        <v>36290</v>
      </c>
      <c r="C264" s="1">
        <v>44080</v>
      </c>
      <c r="D264">
        <v>8</v>
      </c>
      <c r="E264" t="s">
        <v>378</v>
      </c>
      <c r="F264">
        <v>5</v>
      </c>
      <c r="G264" t="s">
        <v>44</v>
      </c>
      <c r="H264" s="1"/>
      <c r="I264">
        <v>4</v>
      </c>
      <c r="J264" t="s">
        <v>36</v>
      </c>
      <c r="K264" t="s">
        <v>11</v>
      </c>
      <c r="L264" s="3">
        <v>0</v>
      </c>
      <c r="M264" t="s">
        <v>28</v>
      </c>
      <c r="N264" t="s">
        <v>13</v>
      </c>
      <c r="O264">
        <v>0</v>
      </c>
      <c r="P264" t="s">
        <v>29</v>
      </c>
      <c r="Q264" t="s">
        <v>406</v>
      </c>
      <c r="R264" t="s">
        <v>44</v>
      </c>
      <c r="V264">
        <f t="shared" si="4"/>
        <v>0</v>
      </c>
      <c r="W264">
        <v>348</v>
      </c>
      <c r="X264">
        <v>2</v>
      </c>
      <c r="Y264" t="s">
        <v>59</v>
      </c>
      <c r="Z264">
        <v>45145</v>
      </c>
    </row>
    <row r="265" spans="1:26" x14ac:dyDescent="0.35">
      <c r="A265" t="s">
        <v>389</v>
      </c>
      <c r="B265" s="1">
        <v>36220</v>
      </c>
      <c r="C265" s="1">
        <v>44081</v>
      </c>
      <c r="D265">
        <v>8</v>
      </c>
      <c r="E265" t="s">
        <v>378</v>
      </c>
      <c r="F265">
        <v>2</v>
      </c>
      <c r="G265" t="s">
        <v>41</v>
      </c>
      <c r="H265" s="1"/>
      <c r="I265">
        <v>5</v>
      </c>
      <c r="J265" t="s">
        <v>60</v>
      </c>
      <c r="K265" t="s">
        <v>11</v>
      </c>
      <c r="L265" s="3">
        <v>0</v>
      </c>
      <c r="M265" t="s">
        <v>28</v>
      </c>
      <c r="N265" t="s">
        <v>13</v>
      </c>
      <c r="O265">
        <v>0</v>
      </c>
      <c r="P265" t="s">
        <v>29</v>
      </c>
      <c r="Q265" t="s">
        <v>407</v>
      </c>
      <c r="R265" t="s">
        <v>44</v>
      </c>
      <c r="V265">
        <f t="shared" si="4"/>
        <v>0</v>
      </c>
      <c r="W265">
        <v>0</v>
      </c>
      <c r="X265">
        <v>2</v>
      </c>
      <c r="Y265" t="s">
        <v>59</v>
      </c>
      <c r="Z265">
        <v>45140</v>
      </c>
    </row>
    <row r="266" spans="1:26" x14ac:dyDescent="0.35">
      <c r="A266" t="s">
        <v>392</v>
      </c>
      <c r="B266" s="1">
        <v>36746</v>
      </c>
      <c r="C266" s="1">
        <v>44082</v>
      </c>
      <c r="D266">
        <v>8</v>
      </c>
      <c r="E266" t="s">
        <v>378</v>
      </c>
      <c r="F266">
        <v>1</v>
      </c>
      <c r="G266" t="s">
        <v>69</v>
      </c>
      <c r="H266" s="1"/>
      <c r="I266">
        <v>2</v>
      </c>
      <c r="J266" t="s">
        <v>48</v>
      </c>
      <c r="K266" t="s">
        <v>11</v>
      </c>
      <c r="L266" s="3">
        <v>0.19</v>
      </c>
      <c r="M266" t="s">
        <v>28</v>
      </c>
      <c r="N266" t="s">
        <v>13</v>
      </c>
      <c r="O266">
        <v>0.54</v>
      </c>
      <c r="P266" t="s">
        <v>29</v>
      </c>
      <c r="Q266" t="s">
        <v>408</v>
      </c>
      <c r="R266" t="s">
        <v>71</v>
      </c>
      <c r="S266" t="s">
        <v>409</v>
      </c>
      <c r="T266">
        <v>6</v>
      </c>
      <c r="U266">
        <v>3</v>
      </c>
      <c r="V266">
        <f t="shared" si="4"/>
        <v>60</v>
      </c>
      <c r="W266">
        <v>1</v>
      </c>
      <c r="X266">
        <v>1</v>
      </c>
      <c r="Y266" t="s">
        <v>33</v>
      </c>
      <c r="Z266">
        <v>45174</v>
      </c>
    </row>
    <row r="267" spans="1:26" x14ac:dyDescent="0.35">
      <c r="A267" t="s">
        <v>377</v>
      </c>
      <c r="B267" s="1">
        <v>36574</v>
      </c>
      <c r="C267" s="1">
        <v>44083</v>
      </c>
      <c r="D267">
        <v>8</v>
      </c>
      <c r="E267" t="s">
        <v>378</v>
      </c>
      <c r="F267">
        <v>2</v>
      </c>
      <c r="G267" t="s">
        <v>41</v>
      </c>
      <c r="H267" s="1">
        <v>41074</v>
      </c>
      <c r="I267">
        <v>4</v>
      </c>
      <c r="J267" t="s">
        <v>36</v>
      </c>
      <c r="K267" t="s">
        <v>11</v>
      </c>
      <c r="L267" s="3">
        <v>0</v>
      </c>
      <c r="M267" t="s">
        <v>28</v>
      </c>
      <c r="N267" t="s">
        <v>13</v>
      </c>
      <c r="O267">
        <v>0</v>
      </c>
      <c r="P267" t="s">
        <v>29</v>
      </c>
      <c r="Q267" t="s">
        <v>406</v>
      </c>
      <c r="R267" t="s">
        <v>44</v>
      </c>
      <c r="V267">
        <f t="shared" si="4"/>
        <v>0</v>
      </c>
      <c r="W267">
        <v>0</v>
      </c>
      <c r="X267">
        <v>3</v>
      </c>
      <c r="Y267" t="s">
        <v>45</v>
      </c>
      <c r="Z267">
        <v>45143</v>
      </c>
    </row>
    <row r="268" spans="1:26" x14ac:dyDescent="0.35">
      <c r="A268" t="s">
        <v>380</v>
      </c>
      <c r="B268" s="1">
        <v>36440</v>
      </c>
      <c r="C268" s="1">
        <v>44084</v>
      </c>
      <c r="D268">
        <v>8</v>
      </c>
      <c r="E268" t="s">
        <v>378</v>
      </c>
      <c r="F268">
        <v>4</v>
      </c>
      <c r="G268" t="s">
        <v>35</v>
      </c>
      <c r="H268" s="1">
        <v>42940</v>
      </c>
      <c r="I268">
        <v>4</v>
      </c>
      <c r="J268" t="s">
        <v>36</v>
      </c>
      <c r="K268" t="s">
        <v>11</v>
      </c>
      <c r="L268" s="3">
        <v>0.59</v>
      </c>
      <c r="M268" t="s">
        <v>28</v>
      </c>
      <c r="N268" t="s">
        <v>13</v>
      </c>
      <c r="O268">
        <v>0.47</v>
      </c>
      <c r="P268" t="s">
        <v>29</v>
      </c>
      <c r="Q268" t="s">
        <v>410</v>
      </c>
      <c r="R268" t="s">
        <v>38</v>
      </c>
      <c r="S268" t="s">
        <v>411</v>
      </c>
      <c r="T268">
        <v>9</v>
      </c>
      <c r="U268">
        <v>4</v>
      </c>
      <c r="V268">
        <f t="shared" si="4"/>
        <v>90</v>
      </c>
      <c r="W268">
        <v>120</v>
      </c>
      <c r="X268">
        <v>3</v>
      </c>
      <c r="Y268" t="s">
        <v>45</v>
      </c>
      <c r="Z268">
        <v>45200</v>
      </c>
    </row>
    <row r="269" spans="1:26" x14ac:dyDescent="0.35">
      <c r="A269" t="s">
        <v>383</v>
      </c>
      <c r="B269" s="1">
        <v>36786</v>
      </c>
      <c r="C269" s="1">
        <v>44085</v>
      </c>
      <c r="D269">
        <v>8</v>
      </c>
      <c r="E269" t="s">
        <v>378</v>
      </c>
      <c r="F269">
        <v>1</v>
      </c>
      <c r="G269" t="s">
        <v>69</v>
      </c>
      <c r="H269" s="1"/>
      <c r="I269">
        <v>2</v>
      </c>
      <c r="J269" t="s">
        <v>48</v>
      </c>
      <c r="K269" t="s">
        <v>11</v>
      </c>
      <c r="L269" s="3">
        <v>0.14000000000000001</v>
      </c>
      <c r="M269" t="s">
        <v>28</v>
      </c>
      <c r="N269" t="s">
        <v>13</v>
      </c>
      <c r="O269">
        <v>0.53</v>
      </c>
      <c r="P269" t="s">
        <v>29</v>
      </c>
      <c r="Q269" t="s">
        <v>412</v>
      </c>
      <c r="R269" t="s">
        <v>71</v>
      </c>
      <c r="S269" t="s">
        <v>409</v>
      </c>
      <c r="T269">
        <v>6</v>
      </c>
      <c r="U269">
        <v>2</v>
      </c>
      <c r="V269">
        <f t="shared" si="4"/>
        <v>60</v>
      </c>
      <c r="W269">
        <v>7</v>
      </c>
      <c r="X269">
        <v>1</v>
      </c>
      <c r="Y269" t="s">
        <v>33</v>
      </c>
      <c r="Z269">
        <v>45210</v>
      </c>
    </row>
    <row r="270" spans="1:26" x14ac:dyDescent="0.35">
      <c r="A270" t="s">
        <v>386</v>
      </c>
      <c r="B270" s="1">
        <v>36992</v>
      </c>
      <c r="C270" s="1">
        <v>44086</v>
      </c>
      <c r="D270">
        <v>8</v>
      </c>
      <c r="E270" t="s">
        <v>378</v>
      </c>
      <c r="F270">
        <v>3</v>
      </c>
      <c r="G270" t="s">
        <v>26</v>
      </c>
      <c r="H270" s="1">
        <v>42949</v>
      </c>
      <c r="I270">
        <v>1</v>
      </c>
      <c r="J270" t="s">
        <v>42</v>
      </c>
      <c r="K270" t="s">
        <v>11</v>
      </c>
      <c r="L270" s="3">
        <v>0.31</v>
      </c>
      <c r="M270" t="s">
        <v>28</v>
      </c>
      <c r="N270" t="s">
        <v>13</v>
      </c>
      <c r="O270">
        <v>0.32</v>
      </c>
      <c r="P270" t="s">
        <v>29</v>
      </c>
      <c r="Q270" t="s">
        <v>413</v>
      </c>
      <c r="R270" t="s">
        <v>31</v>
      </c>
      <c r="S270" t="s">
        <v>401</v>
      </c>
      <c r="T270">
        <v>7</v>
      </c>
      <c r="U270">
        <v>3</v>
      </c>
      <c r="V270">
        <f t="shared" si="4"/>
        <v>70</v>
      </c>
      <c r="W270">
        <v>34</v>
      </c>
      <c r="X270">
        <v>2</v>
      </c>
      <c r="Y270" t="s">
        <v>59</v>
      </c>
      <c r="Z270">
        <v>45202</v>
      </c>
    </row>
    <row r="271" spans="1:26" x14ac:dyDescent="0.35">
      <c r="A271" t="s">
        <v>414</v>
      </c>
      <c r="B271" s="1">
        <v>36620</v>
      </c>
      <c r="C271" s="1">
        <v>44087</v>
      </c>
      <c r="D271">
        <v>10</v>
      </c>
      <c r="E271" t="s">
        <v>415</v>
      </c>
      <c r="F271">
        <v>1</v>
      </c>
      <c r="G271" t="s">
        <v>69</v>
      </c>
      <c r="H271" s="1">
        <v>41405</v>
      </c>
      <c r="I271">
        <v>4</v>
      </c>
      <c r="J271" t="s">
        <v>36</v>
      </c>
      <c r="K271" t="s">
        <v>11</v>
      </c>
      <c r="L271" s="3">
        <v>0.14000000000000001</v>
      </c>
      <c r="M271" t="s">
        <v>28</v>
      </c>
      <c r="N271" t="s">
        <v>13</v>
      </c>
      <c r="O271">
        <v>0.61</v>
      </c>
      <c r="P271" t="s">
        <v>29</v>
      </c>
      <c r="Q271" t="s">
        <v>416</v>
      </c>
      <c r="R271" t="s">
        <v>71</v>
      </c>
      <c r="S271" t="s">
        <v>417</v>
      </c>
      <c r="T271">
        <v>6</v>
      </c>
      <c r="U271">
        <v>2</v>
      </c>
      <c r="V271">
        <f t="shared" si="4"/>
        <v>60</v>
      </c>
      <c r="W271">
        <v>3</v>
      </c>
      <c r="X271">
        <v>3</v>
      </c>
      <c r="Y271" t="s">
        <v>45</v>
      </c>
      <c r="Z271">
        <v>45175</v>
      </c>
    </row>
    <row r="272" spans="1:26" x14ac:dyDescent="0.35">
      <c r="A272" t="s">
        <v>418</v>
      </c>
      <c r="B272" s="1">
        <v>36937</v>
      </c>
      <c r="C272" s="1">
        <v>44088</v>
      </c>
      <c r="D272">
        <v>10</v>
      </c>
      <c r="E272" t="s">
        <v>415</v>
      </c>
      <c r="F272">
        <v>5</v>
      </c>
      <c r="G272" t="s">
        <v>44</v>
      </c>
      <c r="H272" s="1">
        <v>42643</v>
      </c>
      <c r="I272">
        <v>3</v>
      </c>
      <c r="J272" t="s">
        <v>27</v>
      </c>
      <c r="K272" t="s">
        <v>11</v>
      </c>
      <c r="L272" s="3">
        <v>0</v>
      </c>
      <c r="M272" t="s">
        <v>28</v>
      </c>
      <c r="N272" t="s">
        <v>13</v>
      </c>
      <c r="O272">
        <v>0</v>
      </c>
      <c r="P272" t="s">
        <v>29</v>
      </c>
      <c r="Q272" t="s">
        <v>419</v>
      </c>
      <c r="R272" t="s">
        <v>44</v>
      </c>
      <c r="V272">
        <f t="shared" si="4"/>
        <v>0</v>
      </c>
      <c r="W272">
        <v>353</v>
      </c>
      <c r="X272">
        <v>1</v>
      </c>
      <c r="Y272" t="s">
        <v>33</v>
      </c>
      <c r="Z272">
        <v>45177</v>
      </c>
    </row>
    <row r="273" spans="1:26" x14ac:dyDescent="0.35">
      <c r="A273" t="s">
        <v>420</v>
      </c>
      <c r="B273" s="1">
        <v>37047</v>
      </c>
      <c r="C273" s="1">
        <v>44089</v>
      </c>
      <c r="D273">
        <v>10</v>
      </c>
      <c r="E273" t="s">
        <v>415</v>
      </c>
      <c r="F273">
        <v>1</v>
      </c>
      <c r="G273" t="s">
        <v>69</v>
      </c>
      <c r="H273" s="1"/>
      <c r="I273">
        <v>1</v>
      </c>
      <c r="J273" t="s">
        <v>42</v>
      </c>
      <c r="K273" t="s">
        <v>11</v>
      </c>
      <c r="L273" s="3">
        <v>0.08</v>
      </c>
      <c r="M273" t="s">
        <v>28</v>
      </c>
      <c r="N273" t="s">
        <v>13</v>
      </c>
      <c r="O273">
        <v>0.52</v>
      </c>
      <c r="P273" t="s">
        <v>29</v>
      </c>
      <c r="Q273" t="s">
        <v>421</v>
      </c>
      <c r="R273" t="s">
        <v>71</v>
      </c>
      <c r="S273" t="s">
        <v>422</v>
      </c>
      <c r="T273">
        <v>5</v>
      </c>
      <c r="U273">
        <v>3</v>
      </c>
      <c r="V273">
        <f t="shared" si="4"/>
        <v>50</v>
      </c>
      <c r="W273">
        <v>10</v>
      </c>
      <c r="X273">
        <v>1</v>
      </c>
      <c r="Y273" t="s">
        <v>33</v>
      </c>
      <c r="Z273">
        <v>45172</v>
      </c>
    </row>
    <row r="274" spans="1:26" x14ac:dyDescent="0.35">
      <c r="A274" t="s">
        <v>423</v>
      </c>
      <c r="B274" s="1">
        <v>36978</v>
      </c>
      <c r="C274" s="1">
        <v>44090</v>
      </c>
      <c r="D274">
        <v>10</v>
      </c>
      <c r="E274" t="s">
        <v>415</v>
      </c>
      <c r="F274">
        <v>4</v>
      </c>
      <c r="G274" t="s">
        <v>35</v>
      </c>
      <c r="H274" s="1"/>
      <c r="I274">
        <v>1</v>
      </c>
      <c r="J274" t="s">
        <v>42</v>
      </c>
      <c r="K274" t="s">
        <v>11</v>
      </c>
      <c r="L274" s="3">
        <v>0.5</v>
      </c>
      <c r="M274" t="s">
        <v>28</v>
      </c>
      <c r="N274" t="s">
        <v>13</v>
      </c>
      <c r="O274">
        <v>0.63</v>
      </c>
      <c r="P274" t="s">
        <v>29</v>
      </c>
      <c r="Q274" t="s">
        <v>424</v>
      </c>
      <c r="R274" t="s">
        <v>38</v>
      </c>
      <c r="S274" t="s">
        <v>349</v>
      </c>
      <c r="T274">
        <v>8</v>
      </c>
      <c r="U274">
        <v>4</v>
      </c>
      <c r="V274">
        <f t="shared" si="4"/>
        <v>80</v>
      </c>
      <c r="W274">
        <v>569</v>
      </c>
      <c r="X274">
        <v>2</v>
      </c>
      <c r="Y274" t="s">
        <v>59</v>
      </c>
      <c r="Z274">
        <v>45163</v>
      </c>
    </row>
    <row r="275" spans="1:26" x14ac:dyDescent="0.35">
      <c r="A275" t="s">
        <v>425</v>
      </c>
      <c r="B275" s="1">
        <v>36555</v>
      </c>
      <c r="C275" s="1">
        <v>44091</v>
      </c>
      <c r="D275">
        <v>10</v>
      </c>
      <c r="E275" t="s">
        <v>415</v>
      </c>
      <c r="F275">
        <v>4</v>
      </c>
      <c r="G275" t="s">
        <v>35</v>
      </c>
      <c r="H275" s="1"/>
      <c r="I275">
        <v>1</v>
      </c>
      <c r="J275" t="s">
        <v>42</v>
      </c>
      <c r="K275" t="s">
        <v>11</v>
      </c>
      <c r="L275" s="3">
        <v>0.52</v>
      </c>
      <c r="M275" t="s">
        <v>28</v>
      </c>
      <c r="N275" t="s">
        <v>13</v>
      </c>
      <c r="O275">
        <v>0.27</v>
      </c>
      <c r="P275" t="s">
        <v>29</v>
      </c>
      <c r="Q275" t="s">
        <v>426</v>
      </c>
      <c r="R275" t="s">
        <v>38</v>
      </c>
      <c r="S275" t="s">
        <v>397</v>
      </c>
      <c r="T275">
        <v>9</v>
      </c>
      <c r="U275">
        <v>3</v>
      </c>
      <c r="V275">
        <f t="shared" si="4"/>
        <v>90</v>
      </c>
      <c r="W275">
        <v>175</v>
      </c>
      <c r="X275">
        <v>3</v>
      </c>
      <c r="Y275" t="s">
        <v>45</v>
      </c>
      <c r="Z275">
        <v>45176</v>
      </c>
    </row>
    <row r="276" spans="1:26" x14ac:dyDescent="0.35">
      <c r="A276" t="s">
        <v>427</v>
      </c>
      <c r="B276" s="1">
        <v>36192</v>
      </c>
      <c r="C276" s="1">
        <v>44092</v>
      </c>
      <c r="D276">
        <v>10</v>
      </c>
      <c r="E276" t="s">
        <v>415</v>
      </c>
      <c r="F276">
        <v>4</v>
      </c>
      <c r="G276" t="s">
        <v>35</v>
      </c>
      <c r="H276" s="1">
        <v>39813</v>
      </c>
      <c r="I276">
        <v>4</v>
      </c>
      <c r="J276" t="s">
        <v>36</v>
      </c>
      <c r="K276" t="s">
        <v>11</v>
      </c>
      <c r="L276" s="3">
        <v>0.49</v>
      </c>
      <c r="M276" t="s">
        <v>28</v>
      </c>
      <c r="N276" t="s">
        <v>13</v>
      </c>
      <c r="O276">
        <v>0.55000000000000004</v>
      </c>
      <c r="P276" t="s">
        <v>29</v>
      </c>
      <c r="Q276" t="s">
        <v>428</v>
      </c>
      <c r="R276" t="s">
        <v>38</v>
      </c>
      <c r="S276" t="s">
        <v>349</v>
      </c>
      <c r="T276">
        <v>8</v>
      </c>
      <c r="U276">
        <v>4</v>
      </c>
      <c r="V276">
        <f t="shared" si="4"/>
        <v>80</v>
      </c>
      <c r="W276">
        <v>549</v>
      </c>
      <c r="X276">
        <v>2</v>
      </c>
      <c r="Y276" t="s">
        <v>59</v>
      </c>
      <c r="Z276">
        <v>45139</v>
      </c>
    </row>
    <row r="277" spans="1:26" x14ac:dyDescent="0.35">
      <c r="A277" t="s">
        <v>414</v>
      </c>
      <c r="B277" s="1">
        <v>36464</v>
      </c>
      <c r="C277" s="1">
        <v>44093</v>
      </c>
      <c r="D277">
        <v>10</v>
      </c>
      <c r="E277" t="s">
        <v>415</v>
      </c>
      <c r="F277">
        <v>3</v>
      </c>
      <c r="G277" t="s">
        <v>26</v>
      </c>
      <c r="H277" s="1"/>
      <c r="I277">
        <v>4</v>
      </c>
      <c r="J277" t="s">
        <v>36</v>
      </c>
      <c r="K277" t="s">
        <v>11</v>
      </c>
      <c r="L277" s="3">
        <v>0.32</v>
      </c>
      <c r="M277" t="s">
        <v>28</v>
      </c>
      <c r="N277" t="s">
        <v>13</v>
      </c>
      <c r="O277">
        <v>0.57999999999999996</v>
      </c>
      <c r="P277" t="s">
        <v>29</v>
      </c>
      <c r="Q277" t="s">
        <v>429</v>
      </c>
      <c r="R277" t="s">
        <v>31</v>
      </c>
      <c r="S277" t="s">
        <v>430</v>
      </c>
      <c r="T277">
        <v>7</v>
      </c>
      <c r="U277">
        <v>3</v>
      </c>
      <c r="V277">
        <f t="shared" si="4"/>
        <v>70</v>
      </c>
      <c r="W277">
        <v>47</v>
      </c>
      <c r="X277">
        <v>1</v>
      </c>
      <c r="Y277" t="s">
        <v>33</v>
      </c>
      <c r="Z277">
        <v>45132</v>
      </c>
    </row>
    <row r="278" spans="1:26" x14ac:dyDescent="0.35">
      <c r="A278" t="s">
        <v>418</v>
      </c>
      <c r="B278" s="1">
        <v>36460</v>
      </c>
      <c r="C278" s="1">
        <v>44094</v>
      </c>
      <c r="D278">
        <v>10</v>
      </c>
      <c r="E278" t="s">
        <v>415</v>
      </c>
      <c r="F278">
        <v>1</v>
      </c>
      <c r="G278" t="s">
        <v>69</v>
      </c>
      <c r="H278" s="1">
        <v>42351</v>
      </c>
      <c r="I278">
        <v>4</v>
      </c>
      <c r="J278" t="s">
        <v>36</v>
      </c>
      <c r="K278" t="s">
        <v>11</v>
      </c>
      <c r="L278" s="3">
        <v>0.06</v>
      </c>
      <c r="M278" t="s">
        <v>28</v>
      </c>
      <c r="N278" t="s">
        <v>13</v>
      </c>
      <c r="O278">
        <v>0.42</v>
      </c>
      <c r="P278" t="s">
        <v>29</v>
      </c>
      <c r="Q278" t="s">
        <v>431</v>
      </c>
      <c r="R278" t="s">
        <v>71</v>
      </c>
      <c r="S278" t="s">
        <v>417</v>
      </c>
      <c r="T278">
        <v>6</v>
      </c>
      <c r="U278">
        <v>2</v>
      </c>
      <c r="V278">
        <f t="shared" si="4"/>
        <v>60</v>
      </c>
      <c r="W278">
        <v>3</v>
      </c>
      <c r="X278">
        <v>1</v>
      </c>
      <c r="Y278" t="s">
        <v>33</v>
      </c>
      <c r="Z278">
        <v>45158</v>
      </c>
    </row>
    <row r="279" spans="1:26" x14ac:dyDescent="0.35">
      <c r="A279" t="s">
        <v>420</v>
      </c>
      <c r="B279" s="1">
        <v>36539</v>
      </c>
      <c r="C279" s="1">
        <v>44095</v>
      </c>
      <c r="D279">
        <v>10</v>
      </c>
      <c r="E279" t="s">
        <v>415</v>
      </c>
      <c r="F279">
        <v>1</v>
      </c>
      <c r="G279" t="s">
        <v>69</v>
      </c>
      <c r="H279" s="1"/>
      <c r="I279">
        <v>2</v>
      </c>
      <c r="J279" t="s">
        <v>48</v>
      </c>
      <c r="K279" t="s">
        <v>11</v>
      </c>
      <c r="L279" s="3">
        <v>0.11</v>
      </c>
      <c r="M279" t="s">
        <v>28</v>
      </c>
      <c r="N279" t="s">
        <v>13</v>
      </c>
      <c r="O279">
        <v>0.56999999999999995</v>
      </c>
      <c r="P279" t="s">
        <v>29</v>
      </c>
      <c r="Q279" t="s">
        <v>432</v>
      </c>
      <c r="R279" t="s">
        <v>71</v>
      </c>
      <c r="S279" t="s">
        <v>409</v>
      </c>
      <c r="T279">
        <v>6</v>
      </c>
      <c r="U279">
        <v>3</v>
      </c>
      <c r="V279">
        <f t="shared" si="4"/>
        <v>60</v>
      </c>
      <c r="W279">
        <v>9</v>
      </c>
      <c r="X279">
        <v>1</v>
      </c>
      <c r="Y279" t="s">
        <v>33</v>
      </c>
      <c r="Z279">
        <v>45131</v>
      </c>
    </row>
    <row r="280" spans="1:26" x14ac:dyDescent="0.35">
      <c r="A280" t="s">
        <v>423</v>
      </c>
      <c r="B280" s="1">
        <v>36788</v>
      </c>
      <c r="C280" s="1">
        <v>44096</v>
      </c>
      <c r="D280">
        <v>10</v>
      </c>
      <c r="E280" t="s">
        <v>415</v>
      </c>
      <c r="F280">
        <v>4</v>
      </c>
      <c r="G280" t="s">
        <v>35</v>
      </c>
      <c r="H280" s="1"/>
      <c r="I280">
        <v>5</v>
      </c>
      <c r="J280" t="s">
        <v>60</v>
      </c>
      <c r="K280" t="s">
        <v>11</v>
      </c>
      <c r="L280" s="3">
        <v>0.43</v>
      </c>
      <c r="M280" t="s">
        <v>28</v>
      </c>
      <c r="N280" t="s">
        <v>13</v>
      </c>
      <c r="O280">
        <v>0.6</v>
      </c>
      <c r="P280" t="s">
        <v>29</v>
      </c>
      <c r="Q280" t="s">
        <v>433</v>
      </c>
      <c r="R280" t="s">
        <v>38</v>
      </c>
      <c r="S280" t="s">
        <v>349</v>
      </c>
      <c r="T280">
        <v>8</v>
      </c>
      <c r="U280">
        <v>4</v>
      </c>
      <c r="V280">
        <f t="shared" si="4"/>
        <v>80</v>
      </c>
      <c r="W280">
        <v>580</v>
      </c>
      <c r="X280">
        <v>3</v>
      </c>
      <c r="Y280" t="s">
        <v>45</v>
      </c>
      <c r="Z280">
        <v>45201</v>
      </c>
    </row>
    <row r="281" spans="1:26" x14ac:dyDescent="0.35">
      <c r="A281" t="s">
        <v>425</v>
      </c>
      <c r="B281" s="1">
        <v>36971</v>
      </c>
      <c r="C281" s="1">
        <v>44097</v>
      </c>
      <c r="D281">
        <v>10</v>
      </c>
      <c r="E281" t="s">
        <v>415</v>
      </c>
      <c r="F281">
        <v>2</v>
      </c>
      <c r="G281" t="s">
        <v>41</v>
      </c>
      <c r="H281" s="1">
        <v>39493</v>
      </c>
      <c r="I281">
        <v>1</v>
      </c>
      <c r="J281" t="s">
        <v>42</v>
      </c>
      <c r="K281" t="s">
        <v>11</v>
      </c>
      <c r="L281" s="3">
        <v>0</v>
      </c>
      <c r="M281" t="s">
        <v>28</v>
      </c>
      <c r="N281" t="s">
        <v>13</v>
      </c>
      <c r="O281">
        <v>0</v>
      </c>
      <c r="P281" t="s">
        <v>29</v>
      </c>
      <c r="Q281" t="s">
        <v>434</v>
      </c>
      <c r="R281" t="s">
        <v>44</v>
      </c>
      <c r="V281">
        <f t="shared" si="4"/>
        <v>0</v>
      </c>
      <c r="W281">
        <v>0</v>
      </c>
      <c r="X281">
        <v>3</v>
      </c>
      <c r="Y281" t="s">
        <v>45</v>
      </c>
      <c r="Z281">
        <v>45182</v>
      </c>
    </row>
    <row r="282" spans="1:26" x14ac:dyDescent="0.35">
      <c r="A282" t="s">
        <v>427</v>
      </c>
      <c r="B282" s="1">
        <v>36319</v>
      </c>
      <c r="C282" s="1">
        <v>44098</v>
      </c>
      <c r="D282">
        <v>10</v>
      </c>
      <c r="E282" t="s">
        <v>415</v>
      </c>
      <c r="F282">
        <v>3</v>
      </c>
      <c r="G282" t="s">
        <v>26</v>
      </c>
      <c r="H282" s="1">
        <v>41076</v>
      </c>
      <c r="I282">
        <v>3</v>
      </c>
      <c r="J282" t="s">
        <v>27</v>
      </c>
      <c r="K282" t="s">
        <v>11</v>
      </c>
      <c r="L282" s="3">
        <v>0.25</v>
      </c>
      <c r="M282" t="s">
        <v>28</v>
      </c>
      <c r="N282" t="s">
        <v>13</v>
      </c>
      <c r="O282">
        <v>0.51</v>
      </c>
      <c r="P282" t="s">
        <v>29</v>
      </c>
      <c r="Q282" t="s">
        <v>435</v>
      </c>
      <c r="R282" t="s">
        <v>31</v>
      </c>
      <c r="S282" t="s">
        <v>401</v>
      </c>
      <c r="T282">
        <v>7</v>
      </c>
      <c r="U282">
        <v>3</v>
      </c>
      <c r="V282">
        <f t="shared" si="4"/>
        <v>70</v>
      </c>
      <c r="W282">
        <v>57</v>
      </c>
      <c r="X282">
        <v>1</v>
      </c>
      <c r="Y282" t="s">
        <v>33</v>
      </c>
      <c r="Z282">
        <v>45184</v>
      </c>
    </row>
    <row r="283" spans="1:26" x14ac:dyDescent="0.35">
      <c r="A283" t="s">
        <v>414</v>
      </c>
      <c r="B283" s="1">
        <v>36413</v>
      </c>
      <c r="C283" s="1">
        <v>44099</v>
      </c>
      <c r="D283">
        <v>10</v>
      </c>
      <c r="E283" t="s">
        <v>415</v>
      </c>
      <c r="F283">
        <v>2</v>
      </c>
      <c r="G283" t="s">
        <v>41</v>
      </c>
      <c r="H283" s="1">
        <v>41588</v>
      </c>
      <c r="I283">
        <v>4</v>
      </c>
      <c r="J283" t="s">
        <v>36</v>
      </c>
      <c r="K283" t="s">
        <v>11</v>
      </c>
      <c r="L283" s="3">
        <v>0</v>
      </c>
      <c r="M283" t="s">
        <v>28</v>
      </c>
      <c r="N283" t="s">
        <v>13</v>
      </c>
      <c r="O283">
        <v>0</v>
      </c>
      <c r="P283" t="s">
        <v>29</v>
      </c>
      <c r="Q283" t="s">
        <v>436</v>
      </c>
      <c r="R283" t="s">
        <v>44</v>
      </c>
      <c r="V283">
        <f t="shared" si="4"/>
        <v>0</v>
      </c>
      <c r="W283">
        <v>0</v>
      </c>
      <c r="X283">
        <v>1</v>
      </c>
      <c r="Y283" t="s">
        <v>33</v>
      </c>
      <c r="Z283">
        <v>45207</v>
      </c>
    </row>
    <row r="284" spans="1:26" x14ac:dyDescent="0.35">
      <c r="A284" t="s">
        <v>418</v>
      </c>
      <c r="B284" s="1">
        <v>36698</v>
      </c>
      <c r="C284" s="1">
        <v>44100</v>
      </c>
      <c r="D284">
        <v>10</v>
      </c>
      <c r="E284" t="s">
        <v>415</v>
      </c>
      <c r="F284">
        <v>3</v>
      </c>
      <c r="G284" t="s">
        <v>26</v>
      </c>
      <c r="H284" s="1"/>
      <c r="I284">
        <v>4</v>
      </c>
      <c r="J284" t="s">
        <v>36</v>
      </c>
      <c r="K284" t="s">
        <v>11</v>
      </c>
      <c r="L284" s="3">
        <v>0.36</v>
      </c>
      <c r="M284" t="s">
        <v>28</v>
      </c>
      <c r="N284" t="s">
        <v>13</v>
      </c>
      <c r="O284">
        <v>0.34</v>
      </c>
      <c r="P284" t="s">
        <v>29</v>
      </c>
      <c r="Q284" t="s">
        <v>437</v>
      </c>
      <c r="R284" t="s">
        <v>31</v>
      </c>
      <c r="S284" t="s">
        <v>430</v>
      </c>
      <c r="T284">
        <v>7</v>
      </c>
      <c r="U284">
        <v>2</v>
      </c>
      <c r="V284">
        <f t="shared" si="4"/>
        <v>70</v>
      </c>
      <c r="W284">
        <v>35</v>
      </c>
      <c r="X284">
        <v>2</v>
      </c>
      <c r="Y284" t="s">
        <v>59</v>
      </c>
      <c r="Z284">
        <v>45143</v>
      </c>
    </row>
    <row r="285" spans="1:26" x14ac:dyDescent="0.35">
      <c r="A285" t="s">
        <v>420</v>
      </c>
      <c r="B285" s="1">
        <v>36907</v>
      </c>
      <c r="C285" s="1">
        <v>44101</v>
      </c>
      <c r="D285">
        <v>10</v>
      </c>
      <c r="E285" t="s">
        <v>415</v>
      </c>
      <c r="F285">
        <v>3</v>
      </c>
      <c r="G285" t="s">
        <v>26</v>
      </c>
      <c r="H285" s="1">
        <v>41478</v>
      </c>
      <c r="I285">
        <v>5</v>
      </c>
      <c r="J285" t="s">
        <v>60</v>
      </c>
      <c r="K285" t="s">
        <v>11</v>
      </c>
      <c r="L285" s="3">
        <v>0.39</v>
      </c>
      <c r="M285" t="s">
        <v>28</v>
      </c>
      <c r="N285" t="s">
        <v>13</v>
      </c>
      <c r="O285">
        <v>0.47</v>
      </c>
      <c r="P285" t="s">
        <v>29</v>
      </c>
      <c r="Q285" t="s">
        <v>438</v>
      </c>
      <c r="R285" t="s">
        <v>31</v>
      </c>
      <c r="S285" t="s">
        <v>395</v>
      </c>
      <c r="T285">
        <v>7</v>
      </c>
      <c r="U285">
        <v>3</v>
      </c>
      <c r="V285">
        <f t="shared" si="4"/>
        <v>70</v>
      </c>
      <c r="W285">
        <v>76</v>
      </c>
      <c r="X285">
        <v>1</v>
      </c>
      <c r="Y285" t="s">
        <v>33</v>
      </c>
      <c r="Z285">
        <v>45145</v>
      </c>
    </row>
    <row r="286" spans="1:26" x14ac:dyDescent="0.35">
      <c r="A286" t="s">
        <v>423</v>
      </c>
      <c r="B286" s="1">
        <v>37016</v>
      </c>
      <c r="C286" s="1">
        <v>44102</v>
      </c>
      <c r="D286">
        <v>10</v>
      </c>
      <c r="E286" t="s">
        <v>415</v>
      </c>
      <c r="F286">
        <v>5</v>
      </c>
      <c r="G286" t="s">
        <v>44</v>
      </c>
      <c r="H286" s="1">
        <v>40210</v>
      </c>
      <c r="I286">
        <v>2</v>
      </c>
      <c r="J286" t="s">
        <v>48</v>
      </c>
      <c r="K286" t="s">
        <v>11</v>
      </c>
      <c r="L286" s="3">
        <v>0</v>
      </c>
      <c r="M286" t="s">
        <v>28</v>
      </c>
      <c r="N286" t="s">
        <v>13</v>
      </c>
      <c r="O286">
        <v>0</v>
      </c>
      <c r="P286" t="s">
        <v>29</v>
      </c>
      <c r="Q286" t="s">
        <v>439</v>
      </c>
      <c r="R286" t="s">
        <v>44</v>
      </c>
      <c r="V286">
        <f t="shared" si="4"/>
        <v>0</v>
      </c>
      <c r="W286">
        <v>108</v>
      </c>
      <c r="X286">
        <v>3</v>
      </c>
      <c r="Y286" t="s">
        <v>45</v>
      </c>
      <c r="Z286">
        <v>45179</v>
      </c>
    </row>
    <row r="287" spans="1:26" x14ac:dyDescent="0.35">
      <c r="A287" t="s">
        <v>425</v>
      </c>
      <c r="B287" s="1">
        <v>36613</v>
      </c>
      <c r="C287" s="1">
        <v>44103</v>
      </c>
      <c r="D287">
        <v>10</v>
      </c>
      <c r="E287" t="s">
        <v>415</v>
      </c>
      <c r="F287">
        <v>2</v>
      </c>
      <c r="G287" t="s">
        <v>41</v>
      </c>
      <c r="H287" s="1"/>
      <c r="I287">
        <v>5</v>
      </c>
      <c r="J287" t="s">
        <v>60</v>
      </c>
      <c r="K287" t="s">
        <v>11</v>
      </c>
      <c r="L287" s="3">
        <v>0</v>
      </c>
      <c r="M287" t="s">
        <v>28</v>
      </c>
      <c r="N287" t="s">
        <v>13</v>
      </c>
      <c r="O287">
        <v>0</v>
      </c>
      <c r="P287" t="s">
        <v>29</v>
      </c>
      <c r="Q287" t="s">
        <v>440</v>
      </c>
      <c r="R287" t="s">
        <v>44</v>
      </c>
      <c r="V287">
        <f t="shared" si="4"/>
        <v>0</v>
      </c>
      <c r="W287">
        <v>0</v>
      </c>
      <c r="X287">
        <v>2</v>
      </c>
      <c r="Y287" t="s">
        <v>59</v>
      </c>
      <c r="Z287">
        <v>45209</v>
      </c>
    </row>
    <row r="288" spans="1:26" x14ac:dyDescent="0.35">
      <c r="A288" t="s">
        <v>427</v>
      </c>
      <c r="B288" s="1">
        <v>36398</v>
      </c>
      <c r="C288" s="1">
        <v>44104</v>
      </c>
      <c r="D288">
        <v>10</v>
      </c>
      <c r="E288" t="s">
        <v>415</v>
      </c>
      <c r="F288">
        <v>2</v>
      </c>
      <c r="G288" t="s">
        <v>41</v>
      </c>
      <c r="H288" s="1"/>
      <c r="I288">
        <v>3</v>
      </c>
      <c r="J288" t="s">
        <v>27</v>
      </c>
      <c r="K288" t="s">
        <v>11</v>
      </c>
      <c r="L288" s="3">
        <v>0</v>
      </c>
      <c r="M288" t="s">
        <v>28</v>
      </c>
      <c r="N288" t="s">
        <v>13</v>
      </c>
      <c r="O288">
        <v>0</v>
      </c>
      <c r="P288" t="s">
        <v>29</v>
      </c>
      <c r="Q288" t="s">
        <v>419</v>
      </c>
      <c r="R288" t="s">
        <v>44</v>
      </c>
      <c r="V288">
        <f t="shared" si="4"/>
        <v>0</v>
      </c>
      <c r="W288">
        <v>0</v>
      </c>
      <c r="X288">
        <v>1</v>
      </c>
      <c r="Y288" t="s">
        <v>33</v>
      </c>
      <c r="Z288">
        <v>45183</v>
      </c>
    </row>
    <row r="289" spans="1:26" x14ac:dyDescent="0.35">
      <c r="A289" t="s">
        <v>414</v>
      </c>
      <c r="B289" s="1">
        <v>37046</v>
      </c>
      <c r="C289" s="1">
        <v>44105</v>
      </c>
      <c r="D289">
        <v>10</v>
      </c>
      <c r="E289" t="s">
        <v>415</v>
      </c>
      <c r="F289">
        <v>5</v>
      </c>
      <c r="G289" t="s">
        <v>44</v>
      </c>
      <c r="H289" s="1">
        <v>41204</v>
      </c>
      <c r="I289">
        <v>5</v>
      </c>
      <c r="J289" t="s">
        <v>60</v>
      </c>
      <c r="K289" t="s">
        <v>11</v>
      </c>
      <c r="L289" s="3">
        <v>0</v>
      </c>
      <c r="M289" t="s">
        <v>28</v>
      </c>
      <c r="N289" t="s">
        <v>13</v>
      </c>
      <c r="O289">
        <v>0</v>
      </c>
      <c r="P289" t="s">
        <v>29</v>
      </c>
      <c r="Q289" t="s">
        <v>440</v>
      </c>
      <c r="R289" t="s">
        <v>44</v>
      </c>
      <c r="V289">
        <f t="shared" si="4"/>
        <v>0</v>
      </c>
      <c r="W289">
        <v>232</v>
      </c>
      <c r="X289">
        <v>2</v>
      </c>
      <c r="Y289" t="s">
        <v>59</v>
      </c>
      <c r="Z289">
        <v>45174</v>
      </c>
    </row>
    <row r="290" spans="1:26" x14ac:dyDescent="0.35">
      <c r="A290" t="s">
        <v>418</v>
      </c>
      <c r="B290" s="1">
        <v>37007</v>
      </c>
      <c r="C290" s="1">
        <v>44106</v>
      </c>
      <c r="D290">
        <v>10</v>
      </c>
      <c r="E290" t="s">
        <v>415</v>
      </c>
      <c r="F290">
        <v>1</v>
      </c>
      <c r="G290" t="s">
        <v>69</v>
      </c>
      <c r="H290" s="1"/>
      <c r="I290">
        <v>4</v>
      </c>
      <c r="J290" t="s">
        <v>36</v>
      </c>
      <c r="K290" t="s">
        <v>11</v>
      </c>
      <c r="L290" s="3">
        <v>0.06</v>
      </c>
      <c r="M290" t="s">
        <v>28</v>
      </c>
      <c r="N290" t="s">
        <v>13</v>
      </c>
      <c r="O290">
        <v>0.28999999999999998</v>
      </c>
      <c r="P290" t="s">
        <v>29</v>
      </c>
      <c r="Q290" t="s">
        <v>441</v>
      </c>
      <c r="R290" t="s">
        <v>71</v>
      </c>
      <c r="S290" t="s">
        <v>349</v>
      </c>
      <c r="T290">
        <v>5</v>
      </c>
      <c r="U290">
        <v>2</v>
      </c>
      <c r="V290">
        <f t="shared" si="4"/>
        <v>50</v>
      </c>
      <c r="W290">
        <v>7</v>
      </c>
      <c r="X290">
        <v>1</v>
      </c>
      <c r="Y290" t="s">
        <v>33</v>
      </c>
      <c r="Z290">
        <v>45162</v>
      </c>
    </row>
    <row r="291" spans="1:26" x14ac:dyDescent="0.35">
      <c r="A291" t="s">
        <v>420</v>
      </c>
      <c r="B291" s="1">
        <v>36547</v>
      </c>
      <c r="C291" s="1">
        <v>44107</v>
      </c>
      <c r="D291">
        <v>10</v>
      </c>
      <c r="E291" t="s">
        <v>415</v>
      </c>
      <c r="F291">
        <v>2</v>
      </c>
      <c r="G291" t="s">
        <v>41</v>
      </c>
      <c r="H291" s="1"/>
      <c r="I291">
        <v>5</v>
      </c>
      <c r="J291" t="s">
        <v>60</v>
      </c>
      <c r="K291" t="s">
        <v>11</v>
      </c>
      <c r="L291" s="3">
        <v>0</v>
      </c>
      <c r="M291" t="s">
        <v>28</v>
      </c>
      <c r="N291" t="s">
        <v>13</v>
      </c>
      <c r="O291">
        <v>0</v>
      </c>
      <c r="P291" t="s">
        <v>29</v>
      </c>
      <c r="Q291" t="s">
        <v>440</v>
      </c>
      <c r="R291" t="s">
        <v>44</v>
      </c>
      <c r="V291">
        <f t="shared" si="4"/>
        <v>0</v>
      </c>
      <c r="W291">
        <v>0</v>
      </c>
      <c r="X291">
        <v>1</v>
      </c>
      <c r="Y291" t="s">
        <v>33</v>
      </c>
      <c r="Z291">
        <v>45163</v>
      </c>
    </row>
    <row r="292" spans="1:26" x14ac:dyDescent="0.35">
      <c r="A292" t="s">
        <v>423</v>
      </c>
      <c r="B292" s="1">
        <v>36548</v>
      </c>
      <c r="C292" s="1">
        <v>44108</v>
      </c>
      <c r="D292">
        <v>10</v>
      </c>
      <c r="E292" t="s">
        <v>415</v>
      </c>
      <c r="F292">
        <v>5</v>
      </c>
      <c r="G292" t="s">
        <v>44</v>
      </c>
      <c r="H292" s="1">
        <v>39684</v>
      </c>
      <c r="I292">
        <v>1</v>
      </c>
      <c r="J292" t="s">
        <v>42</v>
      </c>
      <c r="K292" t="s">
        <v>11</v>
      </c>
      <c r="L292" s="3">
        <v>0</v>
      </c>
      <c r="M292" t="s">
        <v>28</v>
      </c>
      <c r="N292" t="s">
        <v>13</v>
      </c>
      <c r="O292">
        <v>0</v>
      </c>
      <c r="P292" t="s">
        <v>29</v>
      </c>
      <c r="Q292" t="s">
        <v>434</v>
      </c>
      <c r="R292" t="s">
        <v>44</v>
      </c>
      <c r="V292">
        <f t="shared" si="4"/>
        <v>0</v>
      </c>
      <c r="W292">
        <v>314</v>
      </c>
      <c r="X292">
        <v>3</v>
      </c>
      <c r="Y292" t="s">
        <v>45</v>
      </c>
      <c r="Z292">
        <v>45132</v>
      </c>
    </row>
    <row r="293" spans="1:26" x14ac:dyDescent="0.35">
      <c r="A293" t="s">
        <v>425</v>
      </c>
      <c r="B293" s="1">
        <v>37029</v>
      </c>
      <c r="C293" s="1">
        <v>44109</v>
      </c>
      <c r="D293">
        <v>10</v>
      </c>
      <c r="E293" t="s">
        <v>415</v>
      </c>
      <c r="F293">
        <v>2</v>
      </c>
      <c r="G293" t="s">
        <v>41</v>
      </c>
      <c r="H293" s="1">
        <v>41556</v>
      </c>
      <c r="I293">
        <v>2</v>
      </c>
      <c r="J293" t="s">
        <v>48</v>
      </c>
      <c r="K293" t="s">
        <v>11</v>
      </c>
      <c r="L293" s="3">
        <v>0</v>
      </c>
      <c r="M293" t="s">
        <v>28</v>
      </c>
      <c r="N293" t="s">
        <v>13</v>
      </c>
      <c r="O293">
        <v>0</v>
      </c>
      <c r="P293" t="s">
        <v>29</v>
      </c>
      <c r="Q293" t="s">
        <v>439</v>
      </c>
      <c r="R293" t="s">
        <v>44</v>
      </c>
      <c r="V293">
        <f t="shared" si="4"/>
        <v>0</v>
      </c>
      <c r="W293">
        <v>0</v>
      </c>
      <c r="X293">
        <v>3</v>
      </c>
      <c r="Y293" t="s">
        <v>45</v>
      </c>
      <c r="Z293">
        <v>45206</v>
      </c>
    </row>
    <row r="294" spans="1:26" x14ac:dyDescent="0.35">
      <c r="A294" t="s">
        <v>427</v>
      </c>
      <c r="B294" s="1">
        <v>36773</v>
      </c>
      <c r="C294" s="1">
        <v>44110</v>
      </c>
      <c r="D294">
        <v>10</v>
      </c>
      <c r="E294" t="s">
        <v>415</v>
      </c>
      <c r="F294">
        <v>1</v>
      </c>
      <c r="G294" t="s">
        <v>69</v>
      </c>
      <c r="H294" s="1"/>
      <c r="I294">
        <v>4</v>
      </c>
      <c r="J294" t="s">
        <v>36</v>
      </c>
      <c r="K294" t="s">
        <v>11</v>
      </c>
      <c r="L294" s="3">
        <v>0.23</v>
      </c>
      <c r="M294" t="s">
        <v>28</v>
      </c>
      <c r="N294" t="s">
        <v>13</v>
      </c>
      <c r="O294">
        <v>0.3</v>
      </c>
      <c r="P294" t="s">
        <v>29</v>
      </c>
      <c r="Q294" t="s">
        <v>443</v>
      </c>
      <c r="R294" t="s">
        <v>71</v>
      </c>
      <c r="S294" t="s">
        <v>444</v>
      </c>
      <c r="T294">
        <v>3</v>
      </c>
      <c r="U294">
        <v>1</v>
      </c>
      <c r="V294">
        <f t="shared" si="4"/>
        <v>30</v>
      </c>
      <c r="W294">
        <v>9</v>
      </c>
      <c r="X294">
        <v>2</v>
      </c>
      <c r="Y294" t="s">
        <v>59</v>
      </c>
      <c r="Z294">
        <v>45178</v>
      </c>
    </row>
    <row r="295" spans="1:26" x14ac:dyDescent="0.35">
      <c r="A295" t="s">
        <v>414</v>
      </c>
      <c r="B295" s="1">
        <v>36929</v>
      </c>
      <c r="C295" s="1">
        <v>44111</v>
      </c>
      <c r="D295">
        <v>10</v>
      </c>
      <c r="E295" t="s">
        <v>415</v>
      </c>
      <c r="F295">
        <v>1</v>
      </c>
      <c r="G295" t="s">
        <v>69</v>
      </c>
      <c r="H295" s="1">
        <v>41299</v>
      </c>
      <c r="I295">
        <v>2</v>
      </c>
      <c r="J295" t="s">
        <v>48</v>
      </c>
      <c r="K295" t="s">
        <v>11</v>
      </c>
      <c r="L295" s="3">
        <v>0.16</v>
      </c>
      <c r="M295" t="s">
        <v>28</v>
      </c>
      <c r="N295" t="s">
        <v>13</v>
      </c>
      <c r="O295">
        <v>0.57999999999999996</v>
      </c>
      <c r="P295" t="s">
        <v>29</v>
      </c>
      <c r="Q295" t="s">
        <v>445</v>
      </c>
      <c r="R295" t="s">
        <v>71</v>
      </c>
      <c r="S295" t="s">
        <v>446</v>
      </c>
      <c r="T295">
        <v>4</v>
      </c>
      <c r="U295">
        <v>2</v>
      </c>
      <c r="V295">
        <f t="shared" si="4"/>
        <v>40</v>
      </c>
      <c r="W295">
        <v>9</v>
      </c>
      <c r="X295">
        <v>2</v>
      </c>
      <c r="Y295" t="s">
        <v>59</v>
      </c>
      <c r="Z295">
        <v>45209</v>
      </c>
    </row>
    <row r="296" spans="1:26" x14ac:dyDescent="0.35">
      <c r="A296" t="s">
        <v>418</v>
      </c>
      <c r="B296" s="1">
        <v>36130</v>
      </c>
      <c r="C296" s="1">
        <v>44112</v>
      </c>
      <c r="D296">
        <v>10</v>
      </c>
      <c r="E296" t="s">
        <v>415</v>
      </c>
      <c r="F296">
        <v>5</v>
      </c>
      <c r="G296" t="s">
        <v>44</v>
      </c>
      <c r="H296" s="1"/>
      <c r="I296">
        <v>5</v>
      </c>
      <c r="J296" t="s">
        <v>60</v>
      </c>
      <c r="K296" t="s">
        <v>11</v>
      </c>
      <c r="L296" s="3">
        <v>0</v>
      </c>
      <c r="M296" t="s">
        <v>28</v>
      </c>
      <c r="N296" t="s">
        <v>13</v>
      </c>
      <c r="O296">
        <v>0</v>
      </c>
      <c r="P296" t="s">
        <v>29</v>
      </c>
      <c r="Q296" t="s">
        <v>440</v>
      </c>
      <c r="R296" t="s">
        <v>44</v>
      </c>
      <c r="V296">
        <f t="shared" si="4"/>
        <v>0</v>
      </c>
      <c r="W296">
        <v>555</v>
      </c>
      <c r="X296">
        <v>1</v>
      </c>
      <c r="Y296" t="s">
        <v>33</v>
      </c>
      <c r="Z296">
        <v>45173</v>
      </c>
    </row>
    <row r="297" spans="1:26" x14ac:dyDescent="0.35">
      <c r="A297" t="s">
        <v>420</v>
      </c>
      <c r="B297" s="1">
        <v>36653</v>
      </c>
      <c r="C297" s="1">
        <v>44113</v>
      </c>
      <c r="D297">
        <v>10</v>
      </c>
      <c r="E297" t="s">
        <v>415</v>
      </c>
      <c r="F297">
        <v>1</v>
      </c>
      <c r="G297" t="s">
        <v>69</v>
      </c>
      <c r="H297" s="1"/>
      <c r="I297">
        <v>5</v>
      </c>
      <c r="J297" t="s">
        <v>60</v>
      </c>
      <c r="K297" t="s">
        <v>11</v>
      </c>
      <c r="L297" s="3">
        <v>0.06</v>
      </c>
      <c r="M297" t="s">
        <v>28</v>
      </c>
      <c r="N297" t="s">
        <v>13</v>
      </c>
      <c r="O297">
        <v>0.4</v>
      </c>
      <c r="P297" t="s">
        <v>29</v>
      </c>
      <c r="Q297" t="s">
        <v>447</v>
      </c>
      <c r="R297" t="s">
        <v>71</v>
      </c>
      <c r="S297" t="s">
        <v>448</v>
      </c>
      <c r="T297">
        <v>5</v>
      </c>
      <c r="U297">
        <v>2</v>
      </c>
      <c r="V297">
        <f t="shared" si="4"/>
        <v>50</v>
      </c>
      <c r="W297">
        <v>1</v>
      </c>
      <c r="X297">
        <v>2</v>
      </c>
      <c r="Y297" t="s">
        <v>59</v>
      </c>
      <c r="Z297">
        <v>45137</v>
      </c>
    </row>
    <row r="298" spans="1:26" x14ac:dyDescent="0.35">
      <c r="A298" t="s">
        <v>423</v>
      </c>
      <c r="B298" s="1">
        <v>36613</v>
      </c>
      <c r="C298" s="1">
        <v>44114</v>
      </c>
      <c r="D298">
        <v>10</v>
      </c>
      <c r="E298" t="s">
        <v>415</v>
      </c>
      <c r="F298">
        <v>1</v>
      </c>
      <c r="G298" t="s">
        <v>69</v>
      </c>
      <c r="H298" s="1"/>
      <c r="I298">
        <v>2</v>
      </c>
      <c r="J298" t="s">
        <v>48</v>
      </c>
      <c r="K298" t="s">
        <v>11</v>
      </c>
      <c r="L298" s="3">
        <v>0.19</v>
      </c>
      <c r="M298" t="s">
        <v>28</v>
      </c>
      <c r="N298" t="s">
        <v>13</v>
      </c>
      <c r="O298">
        <v>0.63</v>
      </c>
      <c r="P298" t="s">
        <v>29</v>
      </c>
      <c r="Q298" t="s">
        <v>449</v>
      </c>
      <c r="R298" t="s">
        <v>71</v>
      </c>
      <c r="S298" t="s">
        <v>450</v>
      </c>
      <c r="T298">
        <v>4</v>
      </c>
      <c r="U298">
        <v>2</v>
      </c>
      <c r="V298">
        <f t="shared" si="4"/>
        <v>40</v>
      </c>
      <c r="W298">
        <v>10</v>
      </c>
      <c r="X298">
        <v>1</v>
      </c>
      <c r="Y298" t="s">
        <v>33</v>
      </c>
      <c r="Z298">
        <v>45183</v>
      </c>
    </row>
    <row r="299" spans="1:26" x14ac:dyDescent="0.35">
      <c r="A299" t="s">
        <v>451</v>
      </c>
      <c r="B299" s="1">
        <v>36627</v>
      </c>
      <c r="C299" s="1">
        <v>44115</v>
      </c>
      <c r="D299">
        <v>13</v>
      </c>
      <c r="E299" t="s">
        <v>452</v>
      </c>
      <c r="F299">
        <v>3</v>
      </c>
      <c r="G299" t="s">
        <v>26</v>
      </c>
      <c r="H299" s="1"/>
      <c r="I299">
        <v>1</v>
      </c>
      <c r="J299" t="s">
        <v>42</v>
      </c>
      <c r="K299" t="s">
        <v>11</v>
      </c>
      <c r="L299" s="3">
        <v>0.31</v>
      </c>
      <c r="M299" t="s">
        <v>28</v>
      </c>
      <c r="N299" t="s">
        <v>13</v>
      </c>
      <c r="O299">
        <v>0.55000000000000004</v>
      </c>
      <c r="P299" t="s">
        <v>29</v>
      </c>
      <c r="Q299" t="s">
        <v>453</v>
      </c>
      <c r="R299" t="s">
        <v>31</v>
      </c>
      <c r="S299" t="s">
        <v>388</v>
      </c>
      <c r="T299">
        <v>8</v>
      </c>
      <c r="U299">
        <v>3</v>
      </c>
      <c r="V299">
        <f t="shared" si="4"/>
        <v>80</v>
      </c>
      <c r="W299">
        <v>50</v>
      </c>
      <c r="X299">
        <v>3</v>
      </c>
      <c r="Y299" t="s">
        <v>45</v>
      </c>
      <c r="Z299">
        <v>45140</v>
      </c>
    </row>
    <row r="300" spans="1:26" x14ac:dyDescent="0.35">
      <c r="A300" t="s">
        <v>454</v>
      </c>
      <c r="B300" s="1">
        <v>36764</v>
      </c>
      <c r="C300" s="1">
        <v>44116</v>
      </c>
      <c r="D300">
        <v>13</v>
      </c>
      <c r="E300" t="s">
        <v>452</v>
      </c>
      <c r="F300">
        <v>1</v>
      </c>
      <c r="G300" t="s">
        <v>69</v>
      </c>
      <c r="H300" s="1">
        <v>40107</v>
      </c>
      <c r="I300">
        <v>2</v>
      </c>
      <c r="J300" t="s">
        <v>48</v>
      </c>
      <c r="K300" t="s">
        <v>11</v>
      </c>
      <c r="L300" s="3">
        <v>0.05</v>
      </c>
      <c r="M300" t="s">
        <v>28</v>
      </c>
      <c r="N300" t="s">
        <v>13</v>
      </c>
      <c r="O300">
        <v>0.47</v>
      </c>
      <c r="P300" t="s">
        <v>29</v>
      </c>
      <c r="Q300" t="s">
        <v>455</v>
      </c>
      <c r="R300" t="s">
        <v>71</v>
      </c>
      <c r="S300" t="s">
        <v>456</v>
      </c>
      <c r="T300">
        <v>3</v>
      </c>
      <c r="U300">
        <v>1</v>
      </c>
      <c r="V300">
        <f t="shared" si="4"/>
        <v>30</v>
      </c>
      <c r="W300">
        <v>2</v>
      </c>
      <c r="X300">
        <v>3</v>
      </c>
      <c r="Y300" t="s">
        <v>45</v>
      </c>
      <c r="Z300">
        <v>45146</v>
      </c>
    </row>
    <row r="301" spans="1:26" x14ac:dyDescent="0.35">
      <c r="A301" t="s">
        <v>457</v>
      </c>
      <c r="B301" s="1">
        <v>36889</v>
      </c>
      <c r="C301" s="1">
        <v>44117</v>
      </c>
      <c r="D301">
        <v>13</v>
      </c>
      <c r="E301" t="s">
        <v>452</v>
      </c>
      <c r="F301">
        <v>1</v>
      </c>
      <c r="G301" t="s">
        <v>69</v>
      </c>
      <c r="H301" s="1">
        <v>40115</v>
      </c>
      <c r="I301">
        <v>5</v>
      </c>
      <c r="J301" t="s">
        <v>60</v>
      </c>
      <c r="K301" t="s">
        <v>11</v>
      </c>
      <c r="L301" s="3">
        <v>0.06</v>
      </c>
      <c r="M301" t="s">
        <v>28</v>
      </c>
      <c r="N301" t="s">
        <v>13</v>
      </c>
      <c r="O301">
        <v>0.59</v>
      </c>
      <c r="P301" t="s">
        <v>29</v>
      </c>
      <c r="Q301" t="s">
        <v>458</v>
      </c>
      <c r="R301" t="s">
        <v>71</v>
      </c>
      <c r="S301" t="s">
        <v>459</v>
      </c>
      <c r="T301">
        <v>4</v>
      </c>
      <c r="U301">
        <v>2</v>
      </c>
      <c r="V301">
        <f t="shared" si="4"/>
        <v>40</v>
      </c>
      <c r="W301">
        <v>9</v>
      </c>
      <c r="X301">
        <v>3</v>
      </c>
      <c r="Y301" t="s">
        <v>45</v>
      </c>
      <c r="Z301">
        <v>45135</v>
      </c>
    </row>
    <row r="302" spans="1:26" x14ac:dyDescent="0.35">
      <c r="A302" t="s">
        <v>460</v>
      </c>
      <c r="B302" s="1">
        <v>36931</v>
      </c>
      <c r="C302" s="1">
        <v>44118</v>
      </c>
      <c r="D302">
        <v>13</v>
      </c>
      <c r="E302" t="s">
        <v>452</v>
      </c>
      <c r="F302">
        <v>4</v>
      </c>
      <c r="G302" t="s">
        <v>35</v>
      </c>
      <c r="H302" s="1">
        <v>39801</v>
      </c>
      <c r="I302">
        <v>4</v>
      </c>
      <c r="J302" t="s">
        <v>36</v>
      </c>
      <c r="K302" t="s">
        <v>11</v>
      </c>
      <c r="L302" s="3">
        <v>0.41</v>
      </c>
      <c r="M302" t="s">
        <v>28</v>
      </c>
      <c r="N302" t="s">
        <v>13</v>
      </c>
      <c r="O302">
        <v>0.33</v>
      </c>
      <c r="P302" t="s">
        <v>29</v>
      </c>
      <c r="Q302" t="s">
        <v>461</v>
      </c>
      <c r="R302" t="s">
        <v>38</v>
      </c>
      <c r="S302" t="s">
        <v>349</v>
      </c>
      <c r="T302">
        <v>6</v>
      </c>
      <c r="U302">
        <v>2</v>
      </c>
      <c r="V302">
        <f t="shared" si="4"/>
        <v>60</v>
      </c>
      <c r="W302">
        <v>399</v>
      </c>
      <c r="X302">
        <v>1</v>
      </c>
      <c r="Y302" t="s">
        <v>33</v>
      </c>
      <c r="Z302">
        <v>45145</v>
      </c>
    </row>
    <row r="303" spans="1:26" x14ac:dyDescent="0.35">
      <c r="A303" t="s">
        <v>462</v>
      </c>
      <c r="B303" s="1">
        <v>36747</v>
      </c>
      <c r="C303" s="1">
        <v>44119</v>
      </c>
      <c r="D303">
        <v>13</v>
      </c>
      <c r="E303" t="s">
        <v>452</v>
      </c>
      <c r="F303">
        <v>5</v>
      </c>
      <c r="G303" t="s">
        <v>44</v>
      </c>
      <c r="H303" s="1">
        <v>41651</v>
      </c>
      <c r="I303">
        <v>5</v>
      </c>
      <c r="J303" t="s">
        <v>60</v>
      </c>
      <c r="K303" t="s">
        <v>11</v>
      </c>
      <c r="L303" s="3">
        <v>0</v>
      </c>
      <c r="M303" t="s">
        <v>28</v>
      </c>
      <c r="N303" t="s">
        <v>13</v>
      </c>
      <c r="O303">
        <v>0</v>
      </c>
      <c r="P303" t="s">
        <v>29</v>
      </c>
      <c r="Q303" t="s">
        <v>463</v>
      </c>
      <c r="R303" t="s">
        <v>44</v>
      </c>
      <c r="V303">
        <f t="shared" si="4"/>
        <v>0</v>
      </c>
      <c r="W303">
        <v>425</v>
      </c>
      <c r="X303">
        <v>1</v>
      </c>
      <c r="Y303" t="s">
        <v>33</v>
      </c>
      <c r="Z303">
        <v>45130</v>
      </c>
    </row>
    <row r="304" spans="1:26" x14ac:dyDescent="0.35">
      <c r="A304" t="s">
        <v>464</v>
      </c>
      <c r="B304" s="1">
        <v>36298</v>
      </c>
      <c r="C304" s="1">
        <v>44120</v>
      </c>
      <c r="D304">
        <v>13</v>
      </c>
      <c r="E304" t="s">
        <v>452</v>
      </c>
      <c r="F304">
        <v>2</v>
      </c>
      <c r="G304" t="s">
        <v>41</v>
      </c>
      <c r="H304" s="1">
        <v>39299</v>
      </c>
      <c r="I304">
        <v>4</v>
      </c>
      <c r="J304" t="s">
        <v>36</v>
      </c>
      <c r="K304" t="s">
        <v>11</v>
      </c>
      <c r="L304" s="3">
        <v>0</v>
      </c>
      <c r="M304" t="s">
        <v>28</v>
      </c>
      <c r="N304" t="s">
        <v>13</v>
      </c>
      <c r="O304">
        <v>0</v>
      </c>
      <c r="P304" t="s">
        <v>29</v>
      </c>
      <c r="Q304" t="s">
        <v>465</v>
      </c>
      <c r="R304" t="s">
        <v>44</v>
      </c>
      <c r="V304">
        <f t="shared" si="4"/>
        <v>0</v>
      </c>
      <c r="W304">
        <v>0</v>
      </c>
      <c r="X304">
        <v>2</v>
      </c>
      <c r="Y304" t="s">
        <v>59</v>
      </c>
      <c r="Z304">
        <v>45155</v>
      </c>
    </row>
    <row r="305" spans="1:26" x14ac:dyDescent="0.35">
      <c r="A305" t="s">
        <v>451</v>
      </c>
      <c r="B305" s="1">
        <v>36593</v>
      </c>
      <c r="C305" s="1">
        <v>44121</v>
      </c>
      <c r="D305">
        <v>13</v>
      </c>
      <c r="E305" t="s">
        <v>452</v>
      </c>
      <c r="F305">
        <v>5</v>
      </c>
      <c r="G305" t="s">
        <v>44</v>
      </c>
      <c r="H305" s="1"/>
      <c r="I305">
        <v>4</v>
      </c>
      <c r="J305" t="s">
        <v>36</v>
      </c>
      <c r="K305" t="s">
        <v>11</v>
      </c>
      <c r="L305" s="3">
        <v>0</v>
      </c>
      <c r="M305" t="s">
        <v>28</v>
      </c>
      <c r="N305" t="s">
        <v>13</v>
      </c>
      <c r="O305">
        <v>0</v>
      </c>
      <c r="P305" t="s">
        <v>29</v>
      </c>
      <c r="Q305" t="s">
        <v>465</v>
      </c>
      <c r="R305" t="s">
        <v>44</v>
      </c>
      <c r="V305">
        <f t="shared" si="4"/>
        <v>0</v>
      </c>
      <c r="W305">
        <v>451</v>
      </c>
      <c r="X305">
        <v>1</v>
      </c>
      <c r="Y305" t="s">
        <v>33</v>
      </c>
      <c r="Z305">
        <v>45206</v>
      </c>
    </row>
    <row r="306" spans="1:26" x14ac:dyDescent="0.35">
      <c r="A306" t="s">
        <v>454</v>
      </c>
      <c r="B306" s="1">
        <v>36252</v>
      </c>
      <c r="C306" s="1">
        <v>44122</v>
      </c>
      <c r="D306">
        <v>13</v>
      </c>
      <c r="E306" t="s">
        <v>452</v>
      </c>
      <c r="F306">
        <v>4</v>
      </c>
      <c r="G306" t="s">
        <v>35</v>
      </c>
      <c r="H306" s="1">
        <v>41022</v>
      </c>
      <c r="I306">
        <v>3</v>
      </c>
      <c r="J306" t="s">
        <v>27</v>
      </c>
      <c r="K306" t="s">
        <v>11</v>
      </c>
      <c r="L306" s="3">
        <v>0.48</v>
      </c>
      <c r="M306" t="s">
        <v>28</v>
      </c>
      <c r="N306" t="s">
        <v>13</v>
      </c>
      <c r="O306">
        <v>0.33</v>
      </c>
      <c r="P306" t="s">
        <v>29</v>
      </c>
      <c r="Q306" t="s">
        <v>466</v>
      </c>
      <c r="R306" t="s">
        <v>38</v>
      </c>
      <c r="S306" t="s">
        <v>467</v>
      </c>
      <c r="T306">
        <v>7</v>
      </c>
      <c r="U306">
        <v>3</v>
      </c>
      <c r="V306">
        <f t="shared" si="4"/>
        <v>70</v>
      </c>
      <c r="W306">
        <v>183</v>
      </c>
      <c r="X306">
        <v>2</v>
      </c>
      <c r="Y306" t="s">
        <v>59</v>
      </c>
      <c r="Z306">
        <v>45189</v>
      </c>
    </row>
    <row r="307" spans="1:26" x14ac:dyDescent="0.35">
      <c r="A307" t="s">
        <v>457</v>
      </c>
      <c r="B307" s="1">
        <v>36970</v>
      </c>
      <c r="C307" s="1">
        <v>44123</v>
      </c>
      <c r="D307">
        <v>13</v>
      </c>
      <c r="E307" t="s">
        <v>452</v>
      </c>
      <c r="F307">
        <v>1</v>
      </c>
      <c r="G307" t="s">
        <v>69</v>
      </c>
      <c r="H307" s="1">
        <v>39417</v>
      </c>
      <c r="I307">
        <v>4</v>
      </c>
      <c r="J307" t="s">
        <v>36</v>
      </c>
      <c r="K307" t="s">
        <v>11</v>
      </c>
      <c r="L307" s="3">
        <v>0.23</v>
      </c>
      <c r="M307" t="s">
        <v>28</v>
      </c>
      <c r="N307" t="s">
        <v>13</v>
      </c>
      <c r="O307">
        <v>0.43</v>
      </c>
      <c r="P307" t="s">
        <v>29</v>
      </c>
      <c r="Q307" t="s">
        <v>468</v>
      </c>
      <c r="R307" t="s">
        <v>71</v>
      </c>
      <c r="S307" t="s">
        <v>469</v>
      </c>
      <c r="T307">
        <v>4</v>
      </c>
      <c r="U307">
        <v>1</v>
      </c>
      <c r="V307">
        <f t="shared" si="4"/>
        <v>40</v>
      </c>
      <c r="W307">
        <v>9</v>
      </c>
      <c r="X307">
        <v>1</v>
      </c>
      <c r="Y307" t="s">
        <v>33</v>
      </c>
      <c r="Z307">
        <v>45149</v>
      </c>
    </row>
    <row r="308" spans="1:26" x14ac:dyDescent="0.35">
      <c r="A308" t="s">
        <v>460</v>
      </c>
      <c r="B308" s="1">
        <v>36838</v>
      </c>
      <c r="C308" s="1">
        <v>44124</v>
      </c>
      <c r="D308">
        <v>13</v>
      </c>
      <c r="E308" t="s">
        <v>452</v>
      </c>
      <c r="F308">
        <v>2</v>
      </c>
      <c r="G308" t="s">
        <v>41</v>
      </c>
      <c r="H308" s="1"/>
      <c r="I308">
        <v>2</v>
      </c>
      <c r="J308" t="s">
        <v>48</v>
      </c>
      <c r="K308" t="s">
        <v>11</v>
      </c>
      <c r="L308" s="3">
        <v>0</v>
      </c>
      <c r="M308" t="s">
        <v>28</v>
      </c>
      <c r="N308" t="s">
        <v>13</v>
      </c>
      <c r="O308">
        <v>0</v>
      </c>
      <c r="P308" t="s">
        <v>29</v>
      </c>
      <c r="Q308" t="s">
        <v>470</v>
      </c>
      <c r="R308" t="s">
        <v>44</v>
      </c>
      <c r="V308">
        <f t="shared" si="4"/>
        <v>0</v>
      </c>
      <c r="W308">
        <v>0</v>
      </c>
      <c r="X308">
        <v>2</v>
      </c>
      <c r="Y308" t="s">
        <v>59</v>
      </c>
      <c r="Z308">
        <v>45187</v>
      </c>
    </row>
    <row r="309" spans="1:26" x14ac:dyDescent="0.35">
      <c r="A309" t="s">
        <v>462</v>
      </c>
      <c r="B309" s="1">
        <v>36699</v>
      </c>
      <c r="C309" s="1">
        <v>44125</v>
      </c>
      <c r="D309">
        <v>13</v>
      </c>
      <c r="E309" t="s">
        <v>452</v>
      </c>
      <c r="F309">
        <v>5</v>
      </c>
      <c r="G309" t="s">
        <v>44</v>
      </c>
      <c r="H309" s="1">
        <v>39620</v>
      </c>
      <c r="I309">
        <v>5</v>
      </c>
      <c r="J309" t="s">
        <v>60</v>
      </c>
      <c r="K309" t="s">
        <v>11</v>
      </c>
      <c r="L309" s="3">
        <v>0</v>
      </c>
      <c r="M309" t="s">
        <v>28</v>
      </c>
      <c r="N309" t="s">
        <v>13</v>
      </c>
      <c r="O309">
        <v>0</v>
      </c>
      <c r="P309" t="s">
        <v>29</v>
      </c>
      <c r="Q309" t="s">
        <v>463</v>
      </c>
      <c r="R309" t="s">
        <v>44</v>
      </c>
      <c r="V309">
        <f t="shared" si="4"/>
        <v>0</v>
      </c>
      <c r="W309">
        <v>112</v>
      </c>
      <c r="X309">
        <v>1</v>
      </c>
      <c r="Y309" t="s">
        <v>33</v>
      </c>
      <c r="Z309">
        <v>45204</v>
      </c>
    </row>
    <row r="310" spans="1:26" x14ac:dyDescent="0.35">
      <c r="A310" t="s">
        <v>464</v>
      </c>
      <c r="B310" s="1">
        <v>36522</v>
      </c>
      <c r="C310" s="1">
        <v>44126</v>
      </c>
      <c r="D310">
        <v>13</v>
      </c>
      <c r="E310" t="s">
        <v>452</v>
      </c>
      <c r="F310">
        <v>5</v>
      </c>
      <c r="G310" t="s">
        <v>44</v>
      </c>
      <c r="H310" s="1"/>
      <c r="I310">
        <v>5</v>
      </c>
      <c r="J310" t="s">
        <v>60</v>
      </c>
      <c r="K310" t="s">
        <v>11</v>
      </c>
      <c r="L310" s="3">
        <v>0</v>
      </c>
      <c r="M310" t="s">
        <v>28</v>
      </c>
      <c r="N310" t="s">
        <v>13</v>
      </c>
      <c r="O310">
        <v>0</v>
      </c>
      <c r="P310" t="s">
        <v>29</v>
      </c>
      <c r="Q310" t="s">
        <v>463</v>
      </c>
      <c r="R310" t="s">
        <v>44</v>
      </c>
      <c r="V310">
        <f t="shared" si="4"/>
        <v>0</v>
      </c>
      <c r="W310">
        <v>297</v>
      </c>
      <c r="X310">
        <v>3</v>
      </c>
      <c r="Y310" t="s">
        <v>45</v>
      </c>
      <c r="Z310">
        <v>45195</v>
      </c>
    </row>
    <row r="311" spans="1:26" x14ac:dyDescent="0.35">
      <c r="A311" t="s">
        <v>451</v>
      </c>
      <c r="B311" s="1">
        <v>36640</v>
      </c>
      <c r="C311" s="1">
        <v>44127</v>
      </c>
      <c r="D311">
        <v>13</v>
      </c>
      <c r="E311" t="s">
        <v>452</v>
      </c>
      <c r="F311">
        <v>1</v>
      </c>
      <c r="G311" t="s">
        <v>69</v>
      </c>
      <c r="H311" s="1">
        <v>40979</v>
      </c>
      <c r="I311">
        <v>5</v>
      </c>
      <c r="J311" t="s">
        <v>60</v>
      </c>
      <c r="K311" t="s">
        <v>11</v>
      </c>
      <c r="L311" s="3">
        <v>0.15</v>
      </c>
      <c r="M311" t="s">
        <v>28</v>
      </c>
      <c r="N311" t="s">
        <v>13</v>
      </c>
      <c r="O311">
        <v>0.62</v>
      </c>
      <c r="P311" t="s">
        <v>29</v>
      </c>
      <c r="Q311" t="s">
        <v>471</v>
      </c>
      <c r="R311" t="s">
        <v>71</v>
      </c>
      <c r="S311" t="s">
        <v>446</v>
      </c>
      <c r="T311">
        <v>5</v>
      </c>
      <c r="U311">
        <v>2</v>
      </c>
      <c r="V311">
        <f t="shared" si="4"/>
        <v>50</v>
      </c>
      <c r="W311">
        <v>10</v>
      </c>
      <c r="X311">
        <v>2</v>
      </c>
      <c r="Y311" t="s">
        <v>59</v>
      </c>
      <c r="Z311">
        <v>45153</v>
      </c>
    </row>
    <row r="312" spans="1:26" x14ac:dyDescent="0.35">
      <c r="A312" t="s">
        <v>472</v>
      </c>
      <c r="B312" s="1">
        <v>36547</v>
      </c>
      <c r="C312" s="1">
        <v>44128</v>
      </c>
      <c r="D312">
        <v>9</v>
      </c>
      <c r="E312" t="s">
        <v>473</v>
      </c>
      <c r="F312">
        <v>1</v>
      </c>
      <c r="G312" t="s">
        <v>69</v>
      </c>
      <c r="H312" s="1">
        <v>39604</v>
      </c>
      <c r="I312">
        <v>2</v>
      </c>
      <c r="J312" t="s">
        <v>48</v>
      </c>
      <c r="K312" t="s">
        <v>11</v>
      </c>
      <c r="L312" s="3">
        <v>0.1</v>
      </c>
      <c r="M312" t="s">
        <v>28</v>
      </c>
      <c r="N312" t="s">
        <v>13</v>
      </c>
      <c r="O312">
        <v>0.56999999999999995</v>
      </c>
      <c r="P312" t="s">
        <v>29</v>
      </c>
      <c r="Q312" t="s">
        <v>474</v>
      </c>
      <c r="R312" t="s">
        <v>71</v>
      </c>
      <c r="S312" t="s">
        <v>319</v>
      </c>
      <c r="T312">
        <v>4</v>
      </c>
      <c r="U312">
        <v>2</v>
      </c>
      <c r="V312">
        <f t="shared" si="4"/>
        <v>40</v>
      </c>
      <c r="W312">
        <v>1</v>
      </c>
      <c r="X312">
        <v>2</v>
      </c>
      <c r="Y312" t="s">
        <v>59</v>
      </c>
      <c r="Z312">
        <v>45190</v>
      </c>
    </row>
    <row r="313" spans="1:26" x14ac:dyDescent="0.35">
      <c r="A313" t="s">
        <v>475</v>
      </c>
      <c r="B313" s="1">
        <v>36293</v>
      </c>
      <c r="C313" s="1">
        <v>44129</v>
      </c>
      <c r="D313">
        <v>9</v>
      </c>
      <c r="E313" t="s">
        <v>473</v>
      </c>
      <c r="F313">
        <v>1</v>
      </c>
      <c r="G313" t="s">
        <v>69</v>
      </c>
      <c r="H313" s="1"/>
      <c r="I313">
        <v>5</v>
      </c>
      <c r="J313" t="s">
        <v>60</v>
      </c>
      <c r="K313" t="s">
        <v>11</v>
      </c>
      <c r="L313" s="3">
        <v>0.09</v>
      </c>
      <c r="M313" t="s">
        <v>28</v>
      </c>
      <c r="N313" t="s">
        <v>13</v>
      </c>
      <c r="O313">
        <v>0.26</v>
      </c>
      <c r="P313" t="s">
        <v>29</v>
      </c>
      <c r="Q313" t="s">
        <v>476</v>
      </c>
      <c r="R313" t="s">
        <v>71</v>
      </c>
      <c r="S313" t="s">
        <v>477</v>
      </c>
      <c r="T313">
        <v>3</v>
      </c>
      <c r="U313">
        <v>1</v>
      </c>
      <c r="V313">
        <f t="shared" si="4"/>
        <v>30</v>
      </c>
      <c r="W313">
        <v>10</v>
      </c>
      <c r="X313">
        <v>1</v>
      </c>
      <c r="Y313" t="s">
        <v>33</v>
      </c>
      <c r="Z313">
        <v>45160</v>
      </c>
    </row>
    <row r="314" spans="1:26" x14ac:dyDescent="0.35">
      <c r="A314" t="s">
        <v>478</v>
      </c>
      <c r="B314" s="1">
        <v>36865</v>
      </c>
      <c r="C314" s="1">
        <v>44130</v>
      </c>
      <c r="D314">
        <v>9</v>
      </c>
      <c r="E314" t="s">
        <v>473</v>
      </c>
      <c r="F314">
        <v>2</v>
      </c>
      <c r="G314" t="s">
        <v>41</v>
      </c>
      <c r="H314" s="1"/>
      <c r="I314">
        <v>1</v>
      </c>
      <c r="J314" t="s">
        <v>42</v>
      </c>
      <c r="K314" t="s">
        <v>11</v>
      </c>
      <c r="L314" s="3">
        <v>0</v>
      </c>
      <c r="M314" t="s">
        <v>28</v>
      </c>
      <c r="N314" t="s">
        <v>13</v>
      </c>
      <c r="O314">
        <v>0</v>
      </c>
      <c r="P314" t="s">
        <v>29</v>
      </c>
      <c r="Q314" t="s">
        <v>479</v>
      </c>
      <c r="R314" t="s">
        <v>44</v>
      </c>
      <c r="V314">
        <f t="shared" si="4"/>
        <v>0</v>
      </c>
      <c r="W314">
        <v>0</v>
      </c>
      <c r="X314">
        <v>3</v>
      </c>
      <c r="Y314" t="s">
        <v>45</v>
      </c>
      <c r="Z314">
        <v>45159</v>
      </c>
    </row>
    <row r="315" spans="1:26" x14ac:dyDescent="0.35">
      <c r="A315" t="s">
        <v>480</v>
      </c>
      <c r="B315" s="1">
        <v>36945</v>
      </c>
      <c r="C315" s="1">
        <v>44131</v>
      </c>
      <c r="D315">
        <v>9</v>
      </c>
      <c r="E315" t="s">
        <v>473</v>
      </c>
      <c r="F315">
        <v>3</v>
      </c>
      <c r="G315" t="s">
        <v>26</v>
      </c>
      <c r="H315" s="1"/>
      <c r="I315">
        <v>1</v>
      </c>
      <c r="J315" t="s">
        <v>42</v>
      </c>
      <c r="K315" t="s">
        <v>11</v>
      </c>
      <c r="L315" s="3">
        <v>0.32</v>
      </c>
      <c r="M315" t="s">
        <v>28</v>
      </c>
      <c r="N315" t="s">
        <v>13</v>
      </c>
      <c r="O315">
        <v>0.56999999999999995</v>
      </c>
      <c r="P315" t="s">
        <v>29</v>
      </c>
      <c r="Q315" t="s">
        <v>481</v>
      </c>
      <c r="R315" t="s">
        <v>31</v>
      </c>
      <c r="S315" t="s">
        <v>388</v>
      </c>
      <c r="T315">
        <v>8</v>
      </c>
      <c r="U315">
        <v>3</v>
      </c>
      <c r="V315">
        <f t="shared" si="4"/>
        <v>80</v>
      </c>
      <c r="W315">
        <v>57</v>
      </c>
      <c r="X315">
        <v>3</v>
      </c>
      <c r="Y315" t="s">
        <v>45</v>
      </c>
      <c r="Z315">
        <v>45208</v>
      </c>
    </row>
    <row r="316" spans="1:26" x14ac:dyDescent="0.35">
      <c r="A316" t="s">
        <v>482</v>
      </c>
      <c r="B316" s="1">
        <v>36384</v>
      </c>
      <c r="C316" s="1">
        <v>44132</v>
      </c>
      <c r="D316">
        <v>9</v>
      </c>
      <c r="E316" t="s">
        <v>473</v>
      </c>
      <c r="F316">
        <v>3</v>
      </c>
      <c r="G316" t="s">
        <v>26</v>
      </c>
      <c r="H316" s="1">
        <v>42246</v>
      </c>
      <c r="I316">
        <v>5</v>
      </c>
      <c r="J316" t="s">
        <v>60</v>
      </c>
      <c r="K316" t="s">
        <v>11</v>
      </c>
      <c r="L316" s="3">
        <v>0.25</v>
      </c>
      <c r="M316" t="s">
        <v>28</v>
      </c>
      <c r="N316" t="s">
        <v>13</v>
      </c>
      <c r="O316">
        <v>0.36</v>
      </c>
      <c r="P316" t="s">
        <v>29</v>
      </c>
      <c r="Q316" t="s">
        <v>483</v>
      </c>
      <c r="R316" t="s">
        <v>31</v>
      </c>
      <c r="S316" t="s">
        <v>484</v>
      </c>
      <c r="T316">
        <v>7</v>
      </c>
      <c r="U316">
        <v>3</v>
      </c>
      <c r="V316">
        <f t="shared" si="4"/>
        <v>70</v>
      </c>
      <c r="W316">
        <v>88</v>
      </c>
      <c r="X316">
        <v>3</v>
      </c>
      <c r="Y316" t="s">
        <v>45</v>
      </c>
      <c r="Z316">
        <v>45169</v>
      </c>
    </row>
    <row r="317" spans="1:26" x14ac:dyDescent="0.35">
      <c r="A317" t="s">
        <v>485</v>
      </c>
      <c r="B317" s="1">
        <v>36905</v>
      </c>
      <c r="C317" s="1">
        <v>44133</v>
      </c>
      <c r="D317">
        <v>9</v>
      </c>
      <c r="E317" t="s">
        <v>473</v>
      </c>
      <c r="F317">
        <v>2</v>
      </c>
      <c r="G317" t="s">
        <v>41</v>
      </c>
      <c r="H317" s="1"/>
      <c r="I317">
        <v>1</v>
      </c>
      <c r="J317" t="s">
        <v>42</v>
      </c>
      <c r="K317" t="s">
        <v>11</v>
      </c>
      <c r="L317" s="3">
        <v>0</v>
      </c>
      <c r="M317" t="s">
        <v>28</v>
      </c>
      <c r="N317" t="s">
        <v>13</v>
      </c>
      <c r="O317">
        <v>0</v>
      </c>
      <c r="P317" t="s">
        <v>29</v>
      </c>
      <c r="Q317" t="s">
        <v>479</v>
      </c>
      <c r="R317" t="s">
        <v>44</v>
      </c>
      <c r="V317">
        <f t="shared" si="4"/>
        <v>0</v>
      </c>
      <c r="W317">
        <v>0</v>
      </c>
      <c r="X317">
        <v>3</v>
      </c>
      <c r="Y317" t="s">
        <v>45</v>
      </c>
      <c r="Z317">
        <v>45204</v>
      </c>
    </row>
    <row r="318" spans="1:26" x14ac:dyDescent="0.35">
      <c r="A318" t="s">
        <v>472</v>
      </c>
      <c r="B318" s="1">
        <v>36856</v>
      </c>
      <c r="C318" s="1">
        <v>44134</v>
      </c>
      <c r="D318">
        <v>9</v>
      </c>
      <c r="E318" t="s">
        <v>473</v>
      </c>
      <c r="F318">
        <v>1</v>
      </c>
      <c r="G318" t="s">
        <v>69</v>
      </c>
      <c r="H318" s="1"/>
      <c r="I318">
        <v>5</v>
      </c>
      <c r="J318" t="s">
        <v>60</v>
      </c>
      <c r="K318" t="s">
        <v>11</v>
      </c>
      <c r="L318" s="3">
        <v>0.15</v>
      </c>
      <c r="M318" t="s">
        <v>28</v>
      </c>
      <c r="N318" t="s">
        <v>13</v>
      </c>
      <c r="O318">
        <v>0.59</v>
      </c>
      <c r="P318" t="s">
        <v>29</v>
      </c>
      <c r="Q318" t="s">
        <v>486</v>
      </c>
      <c r="R318" t="s">
        <v>71</v>
      </c>
      <c r="S318" t="s">
        <v>487</v>
      </c>
      <c r="T318">
        <v>4</v>
      </c>
      <c r="U318">
        <v>2</v>
      </c>
      <c r="V318">
        <f t="shared" si="4"/>
        <v>40</v>
      </c>
      <c r="W318">
        <v>5</v>
      </c>
      <c r="X318">
        <v>3</v>
      </c>
      <c r="Y318" t="s">
        <v>45</v>
      </c>
      <c r="Z318">
        <v>45140</v>
      </c>
    </row>
    <row r="319" spans="1:26" x14ac:dyDescent="0.35">
      <c r="A319" t="s">
        <v>475</v>
      </c>
      <c r="B319" s="1">
        <v>36465</v>
      </c>
      <c r="C319" s="1">
        <v>44135</v>
      </c>
      <c r="D319">
        <v>9</v>
      </c>
      <c r="E319" t="s">
        <v>473</v>
      </c>
      <c r="F319">
        <v>3</v>
      </c>
      <c r="G319" t="s">
        <v>26</v>
      </c>
      <c r="H319" s="1">
        <v>40371</v>
      </c>
      <c r="I319">
        <v>1</v>
      </c>
      <c r="J319" t="s">
        <v>42</v>
      </c>
      <c r="K319" t="s">
        <v>11</v>
      </c>
      <c r="L319" s="3">
        <v>0.26</v>
      </c>
      <c r="M319" t="s">
        <v>28</v>
      </c>
      <c r="N319" t="s">
        <v>13</v>
      </c>
      <c r="O319">
        <v>0.5</v>
      </c>
      <c r="P319" t="s">
        <v>29</v>
      </c>
      <c r="Q319" t="s">
        <v>488</v>
      </c>
      <c r="R319" t="s">
        <v>31</v>
      </c>
      <c r="S319" t="s">
        <v>489</v>
      </c>
      <c r="T319">
        <v>7</v>
      </c>
      <c r="U319">
        <v>3</v>
      </c>
      <c r="V319">
        <f t="shared" si="4"/>
        <v>70</v>
      </c>
      <c r="W319">
        <v>92</v>
      </c>
      <c r="X319">
        <v>1</v>
      </c>
      <c r="Y319" t="s">
        <v>33</v>
      </c>
      <c r="Z319">
        <v>45174</v>
      </c>
    </row>
    <row r="320" spans="1:26" x14ac:dyDescent="0.35">
      <c r="A320" t="s">
        <v>478</v>
      </c>
      <c r="B320" s="1">
        <v>36819</v>
      </c>
      <c r="C320" s="1">
        <v>44136</v>
      </c>
      <c r="D320">
        <v>9</v>
      </c>
      <c r="E320" t="s">
        <v>473</v>
      </c>
      <c r="F320">
        <v>1</v>
      </c>
      <c r="G320" t="s">
        <v>69</v>
      </c>
      <c r="H320" s="1"/>
      <c r="I320">
        <v>4</v>
      </c>
      <c r="J320" t="s">
        <v>36</v>
      </c>
      <c r="K320" t="s">
        <v>11</v>
      </c>
      <c r="L320" s="3">
        <v>0.12</v>
      </c>
      <c r="M320" t="s">
        <v>28</v>
      </c>
      <c r="N320" t="s">
        <v>13</v>
      </c>
      <c r="O320">
        <v>0.6</v>
      </c>
      <c r="P320" t="s">
        <v>29</v>
      </c>
      <c r="Q320" t="s">
        <v>490</v>
      </c>
      <c r="R320" t="s">
        <v>71</v>
      </c>
      <c r="S320" t="s">
        <v>319</v>
      </c>
      <c r="T320">
        <v>4</v>
      </c>
      <c r="U320">
        <v>1</v>
      </c>
      <c r="V320">
        <f t="shared" si="4"/>
        <v>40</v>
      </c>
      <c r="W320">
        <v>9</v>
      </c>
      <c r="X320">
        <v>2</v>
      </c>
      <c r="Y320" t="s">
        <v>59</v>
      </c>
      <c r="Z320">
        <v>45156</v>
      </c>
    </row>
    <row r="321" spans="1:26" x14ac:dyDescent="0.35">
      <c r="A321" t="s">
        <v>480</v>
      </c>
      <c r="B321" s="1">
        <v>36445</v>
      </c>
      <c r="C321" s="1">
        <v>44137</v>
      </c>
      <c r="D321">
        <v>9</v>
      </c>
      <c r="E321" t="s">
        <v>473</v>
      </c>
      <c r="F321">
        <v>5</v>
      </c>
      <c r="G321" t="s">
        <v>44</v>
      </c>
      <c r="H321" s="1">
        <v>40694</v>
      </c>
      <c r="I321">
        <v>1</v>
      </c>
      <c r="J321" t="s">
        <v>42</v>
      </c>
      <c r="K321" t="s">
        <v>11</v>
      </c>
      <c r="L321" s="3">
        <v>0</v>
      </c>
      <c r="M321" t="s">
        <v>28</v>
      </c>
      <c r="N321" t="s">
        <v>13</v>
      </c>
      <c r="O321">
        <v>0</v>
      </c>
      <c r="P321" t="s">
        <v>29</v>
      </c>
      <c r="Q321" t="s">
        <v>479</v>
      </c>
      <c r="R321" t="s">
        <v>44</v>
      </c>
      <c r="V321">
        <f t="shared" si="4"/>
        <v>0</v>
      </c>
      <c r="W321">
        <v>449</v>
      </c>
      <c r="X321">
        <v>2</v>
      </c>
      <c r="Y321" t="s">
        <v>59</v>
      </c>
      <c r="Z321">
        <v>45206</v>
      </c>
    </row>
    <row r="322" spans="1:26" x14ac:dyDescent="0.35">
      <c r="A322" t="s">
        <v>482</v>
      </c>
      <c r="B322" s="1">
        <v>36240</v>
      </c>
      <c r="C322" s="1">
        <v>44138</v>
      </c>
      <c r="D322">
        <v>9</v>
      </c>
      <c r="E322" t="s">
        <v>473</v>
      </c>
      <c r="F322">
        <v>5</v>
      </c>
      <c r="G322" t="s">
        <v>44</v>
      </c>
      <c r="H322" s="1"/>
      <c r="I322">
        <v>2</v>
      </c>
      <c r="J322" t="s">
        <v>48</v>
      </c>
      <c r="K322" t="s">
        <v>11</v>
      </c>
      <c r="L322" s="3">
        <v>0</v>
      </c>
      <c r="M322" t="s">
        <v>28</v>
      </c>
      <c r="N322" t="s">
        <v>13</v>
      </c>
      <c r="O322">
        <v>0</v>
      </c>
      <c r="P322" t="s">
        <v>29</v>
      </c>
      <c r="Q322" t="s">
        <v>491</v>
      </c>
      <c r="R322" t="s">
        <v>44</v>
      </c>
      <c r="V322">
        <f t="shared" ref="V322:V385" si="5">T322*10</f>
        <v>0</v>
      </c>
      <c r="W322">
        <v>261</v>
      </c>
      <c r="X322">
        <v>1</v>
      </c>
      <c r="Y322" t="s">
        <v>33</v>
      </c>
      <c r="Z322">
        <v>45155</v>
      </c>
    </row>
    <row r="323" spans="1:26" x14ac:dyDescent="0.35">
      <c r="A323" t="s">
        <v>485</v>
      </c>
      <c r="B323" s="1">
        <v>36758</v>
      </c>
      <c r="C323" s="1">
        <v>44139</v>
      </c>
      <c r="D323">
        <v>9</v>
      </c>
      <c r="E323" t="s">
        <v>473</v>
      </c>
      <c r="F323">
        <v>5</v>
      </c>
      <c r="G323" t="s">
        <v>44</v>
      </c>
      <c r="H323" s="1"/>
      <c r="I323">
        <v>2</v>
      </c>
      <c r="J323" t="s">
        <v>48</v>
      </c>
      <c r="K323" t="s">
        <v>11</v>
      </c>
      <c r="L323" s="3">
        <v>0</v>
      </c>
      <c r="M323" t="s">
        <v>28</v>
      </c>
      <c r="N323" t="s">
        <v>13</v>
      </c>
      <c r="O323">
        <v>0</v>
      </c>
      <c r="P323" t="s">
        <v>29</v>
      </c>
      <c r="Q323" t="s">
        <v>491</v>
      </c>
      <c r="R323" t="s">
        <v>44</v>
      </c>
      <c r="V323">
        <f t="shared" si="5"/>
        <v>0</v>
      </c>
      <c r="W323">
        <v>235</v>
      </c>
      <c r="X323">
        <v>1</v>
      </c>
      <c r="Y323" t="s">
        <v>33</v>
      </c>
      <c r="Z323">
        <v>45153</v>
      </c>
    </row>
    <row r="324" spans="1:26" x14ac:dyDescent="0.35">
      <c r="A324" t="s">
        <v>472</v>
      </c>
      <c r="B324" s="1">
        <v>36932</v>
      </c>
      <c r="C324" s="1">
        <v>44140</v>
      </c>
      <c r="D324">
        <v>9</v>
      </c>
      <c r="E324" t="s">
        <v>473</v>
      </c>
      <c r="F324">
        <v>1</v>
      </c>
      <c r="G324" t="s">
        <v>69</v>
      </c>
      <c r="H324" s="1">
        <v>40316</v>
      </c>
      <c r="I324">
        <v>2</v>
      </c>
      <c r="J324" t="s">
        <v>48</v>
      </c>
      <c r="K324" t="s">
        <v>11</v>
      </c>
      <c r="L324" s="3">
        <v>0.15</v>
      </c>
      <c r="M324" t="s">
        <v>28</v>
      </c>
      <c r="N324" t="s">
        <v>13</v>
      </c>
      <c r="O324">
        <v>0.51</v>
      </c>
      <c r="P324" t="s">
        <v>29</v>
      </c>
      <c r="Q324" t="s">
        <v>492</v>
      </c>
      <c r="R324" t="s">
        <v>71</v>
      </c>
      <c r="S324" t="s">
        <v>446</v>
      </c>
      <c r="T324">
        <v>5</v>
      </c>
      <c r="U324">
        <v>2</v>
      </c>
      <c r="V324">
        <f t="shared" si="5"/>
        <v>50</v>
      </c>
      <c r="W324">
        <v>7</v>
      </c>
      <c r="X324">
        <v>1</v>
      </c>
      <c r="Y324" t="s">
        <v>33</v>
      </c>
      <c r="Z324">
        <v>45172</v>
      </c>
    </row>
    <row r="325" spans="1:26" x14ac:dyDescent="0.35">
      <c r="A325" t="s">
        <v>475</v>
      </c>
      <c r="B325" s="1">
        <v>36391</v>
      </c>
      <c r="C325" s="1">
        <v>44141</v>
      </c>
      <c r="D325">
        <v>9</v>
      </c>
      <c r="E325" t="s">
        <v>473</v>
      </c>
      <c r="F325">
        <v>3</v>
      </c>
      <c r="G325" t="s">
        <v>26</v>
      </c>
      <c r="H325" s="1"/>
      <c r="I325">
        <v>5</v>
      </c>
      <c r="J325" t="s">
        <v>60</v>
      </c>
      <c r="K325" t="s">
        <v>11</v>
      </c>
      <c r="L325" s="3">
        <v>0.39</v>
      </c>
      <c r="M325" t="s">
        <v>28</v>
      </c>
      <c r="N325" t="s">
        <v>13</v>
      </c>
      <c r="O325">
        <v>0.64</v>
      </c>
      <c r="P325" t="s">
        <v>29</v>
      </c>
      <c r="Q325" t="s">
        <v>493</v>
      </c>
      <c r="R325" t="s">
        <v>31</v>
      </c>
      <c r="S325" t="s">
        <v>388</v>
      </c>
      <c r="T325">
        <v>8</v>
      </c>
      <c r="U325">
        <v>3</v>
      </c>
      <c r="V325">
        <f t="shared" si="5"/>
        <v>80</v>
      </c>
      <c r="W325">
        <v>18</v>
      </c>
      <c r="X325">
        <v>2</v>
      </c>
      <c r="Y325" t="s">
        <v>59</v>
      </c>
      <c r="Z325">
        <v>45137</v>
      </c>
    </row>
    <row r="326" spans="1:26" x14ac:dyDescent="0.35">
      <c r="A326" t="s">
        <v>478</v>
      </c>
      <c r="B326" s="1">
        <v>36160</v>
      </c>
      <c r="C326" s="1">
        <v>44142</v>
      </c>
      <c r="D326">
        <v>9</v>
      </c>
      <c r="E326" t="s">
        <v>473</v>
      </c>
      <c r="F326">
        <v>4</v>
      </c>
      <c r="G326" t="s">
        <v>35</v>
      </c>
      <c r="H326" s="1">
        <v>40290</v>
      </c>
      <c r="I326">
        <v>5</v>
      </c>
      <c r="J326" t="s">
        <v>60</v>
      </c>
      <c r="K326" t="s">
        <v>11</v>
      </c>
      <c r="L326" s="3">
        <v>0.5</v>
      </c>
      <c r="M326" t="s">
        <v>28</v>
      </c>
      <c r="N326" t="s">
        <v>13</v>
      </c>
      <c r="O326">
        <v>0.31</v>
      </c>
      <c r="P326" t="s">
        <v>29</v>
      </c>
      <c r="Q326" t="s">
        <v>494</v>
      </c>
      <c r="R326" t="s">
        <v>38</v>
      </c>
      <c r="S326" t="s">
        <v>495</v>
      </c>
      <c r="T326">
        <v>10</v>
      </c>
      <c r="U326">
        <v>4</v>
      </c>
      <c r="V326">
        <f t="shared" si="5"/>
        <v>100</v>
      </c>
      <c r="W326">
        <v>285</v>
      </c>
      <c r="X326">
        <v>3</v>
      </c>
      <c r="Y326" t="s">
        <v>45</v>
      </c>
      <c r="Z326">
        <v>45180</v>
      </c>
    </row>
    <row r="327" spans="1:26" x14ac:dyDescent="0.35">
      <c r="A327" t="s">
        <v>480</v>
      </c>
      <c r="B327" s="1">
        <v>36188</v>
      </c>
      <c r="C327" s="1">
        <v>44143</v>
      </c>
      <c r="D327">
        <v>9</v>
      </c>
      <c r="E327" t="s">
        <v>473</v>
      </c>
      <c r="F327">
        <v>3</v>
      </c>
      <c r="G327" t="s">
        <v>26</v>
      </c>
      <c r="H327" s="1">
        <v>42785</v>
      </c>
      <c r="I327">
        <v>4</v>
      </c>
      <c r="J327" t="s">
        <v>36</v>
      </c>
      <c r="K327" t="s">
        <v>11</v>
      </c>
      <c r="L327" s="3">
        <v>0.31</v>
      </c>
      <c r="M327" t="s">
        <v>28</v>
      </c>
      <c r="N327" t="s">
        <v>13</v>
      </c>
      <c r="O327">
        <v>0.34</v>
      </c>
      <c r="P327" t="s">
        <v>29</v>
      </c>
      <c r="Q327" t="s">
        <v>496</v>
      </c>
      <c r="R327" t="s">
        <v>31</v>
      </c>
      <c r="S327" t="s">
        <v>489</v>
      </c>
      <c r="T327">
        <v>7</v>
      </c>
      <c r="U327">
        <v>3</v>
      </c>
      <c r="V327">
        <f t="shared" si="5"/>
        <v>70</v>
      </c>
      <c r="W327">
        <v>65</v>
      </c>
      <c r="X327">
        <v>1</v>
      </c>
      <c r="Y327" t="s">
        <v>33</v>
      </c>
      <c r="Z327">
        <v>45180</v>
      </c>
    </row>
    <row r="328" spans="1:26" x14ac:dyDescent="0.35">
      <c r="A328" t="s">
        <v>482</v>
      </c>
      <c r="B328" s="1">
        <v>36649</v>
      </c>
      <c r="C328" s="1">
        <v>44144</v>
      </c>
      <c r="D328">
        <v>9</v>
      </c>
      <c r="E328" t="s">
        <v>473</v>
      </c>
      <c r="F328">
        <v>5</v>
      </c>
      <c r="G328" t="s">
        <v>44</v>
      </c>
      <c r="H328" s="1">
        <v>40521</v>
      </c>
      <c r="I328">
        <v>1</v>
      </c>
      <c r="J328" t="s">
        <v>42</v>
      </c>
      <c r="K328" t="s">
        <v>11</v>
      </c>
      <c r="L328" s="3">
        <v>0</v>
      </c>
      <c r="M328" t="s">
        <v>28</v>
      </c>
      <c r="N328" t="s">
        <v>13</v>
      </c>
      <c r="O328">
        <v>0</v>
      </c>
      <c r="P328" t="s">
        <v>29</v>
      </c>
      <c r="Q328" t="s">
        <v>479</v>
      </c>
      <c r="R328" t="s">
        <v>44</v>
      </c>
      <c r="V328">
        <f t="shared" si="5"/>
        <v>0</v>
      </c>
      <c r="W328">
        <v>555</v>
      </c>
      <c r="X328">
        <v>2</v>
      </c>
      <c r="Y328" t="s">
        <v>59</v>
      </c>
      <c r="Z328">
        <v>45140</v>
      </c>
    </row>
    <row r="329" spans="1:26" x14ac:dyDescent="0.35">
      <c r="A329" t="s">
        <v>485</v>
      </c>
      <c r="B329" s="1">
        <v>36536</v>
      </c>
      <c r="C329" s="1">
        <v>44145</v>
      </c>
      <c r="D329">
        <v>9</v>
      </c>
      <c r="E329" t="s">
        <v>473</v>
      </c>
      <c r="F329">
        <v>1</v>
      </c>
      <c r="G329" t="s">
        <v>69</v>
      </c>
      <c r="H329" s="1">
        <v>42587</v>
      </c>
      <c r="I329">
        <v>4</v>
      </c>
      <c r="J329" t="s">
        <v>36</v>
      </c>
      <c r="K329" t="s">
        <v>11</v>
      </c>
      <c r="L329" s="3">
        <v>0.25</v>
      </c>
      <c r="M329" t="s">
        <v>28</v>
      </c>
      <c r="N329" t="s">
        <v>13</v>
      </c>
      <c r="O329">
        <v>0.33</v>
      </c>
      <c r="P329" t="s">
        <v>29</v>
      </c>
      <c r="Q329" t="s">
        <v>497</v>
      </c>
      <c r="R329" t="s">
        <v>71</v>
      </c>
      <c r="S329" t="s">
        <v>498</v>
      </c>
      <c r="T329">
        <v>4</v>
      </c>
      <c r="U329">
        <v>1</v>
      </c>
      <c r="V329">
        <f t="shared" si="5"/>
        <v>40</v>
      </c>
      <c r="W329">
        <v>9</v>
      </c>
      <c r="X329">
        <v>2</v>
      </c>
      <c r="Y329" t="s">
        <v>59</v>
      </c>
      <c r="Z329">
        <v>45134</v>
      </c>
    </row>
    <row r="330" spans="1:26" x14ac:dyDescent="0.35">
      <c r="A330" t="s">
        <v>472</v>
      </c>
      <c r="B330" s="1">
        <v>36430</v>
      </c>
      <c r="C330" s="1">
        <v>44146</v>
      </c>
      <c r="D330">
        <v>9</v>
      </c>
      <c r="E330" t="s">
        <v>473</v>
      </c>
      <c r="F330">
        <v>5</v>
      </c>
      <c r="G330" t="s">
        <v>44</v>
      </c>
      <c r="H330" s="1">
        <v>39841</v>
      </c>
      <c r="I330">
        <v>3</v>
      </c>
      <c r="J330" t="s">
        <v>27</v>
      </c>
      <c r="K330" t="s">
        <v>11</v>
      </c>
      <c r="L330" s="3">
        <v>0</v>
      </c>
      <c r="M330" t="s">
        <v>28</v>
      </c>
      <c r="N330" t="s">
        <v>13</v>
      </c>
      <c r="O330">
        <v>0</v>
      </c>
      <c r="P330" t="s">
        <v>29</v>
      </c>
      <c r="Q330" t="s">
        <v>499</v>
      </c>
      <c r="R330" t="s">
        <v>44</v>
      </c>
      <c r="V330">
        <f t="shared" si="5"/>
        <v>0</v>
      </c>
      <c r="W330">
        <v>497</v>
      </c>
      <c r="X330">
        <v>1</v>
      </c>
      <c r="Y330" t="s">
        <v>33</v>
      </c>
      <c r="Z330">
        <v>45141</v>
      </c>
    </row>
    <row r="331" spans="1:26" x14ac:dyDescent="0.35">
      <c r="A331" t="s">
        <v>475</v>
      </c>
      <c r="B331" s="1">
        <v>36250</v>
      </c>
      <c r="C331" s="1">
        <v>44147</v>
      </c>
      <c r="D331">
        <v>9</v>
      </c>
      <c r="E331" t="s">
        <v>473</v>
      </c>
      <c r="F331">
        <v>1</v>
      </c>
      <c r="G331" t="s">
        <v>69</v>
      </c>
      <c r="H331" s="1">
        <v>40667</v>
      </c>
      <c r="I331">
        <v>1</v>
      </c>
      <c r="J331" t="s">
        <v>42</v>
      </c>
      <c r="K331" t="s">
        <v>11</v>
      </c>
      <c r="L331" s="3">
        <v>0.11</v>
      </c>
      <c r="M331" t="s">
        <v>28</v>
      </c>
      <c r="N331" t="s">
        <v>13</v>
      </c>
      <c r="O331">
        <v>0.28000000000000003</v>
      </c>
      <c r="P331" t="s">
        <v>29</v>
      </c>
      <c r="Q331" t="s">
        <v>500</v>
      </c>
      <c r="R331" t="s">
        <v>71</v>
      </c>
      <c r="S331" t="s">
        <v>321</v>
      </c>
      <c r="T331">
        <v>3</v>
      </c>
      <c r="U331">
        <v>1</v>
      </c>
      <c r="V331">
        <f t="shared" si="5"/>
        <v>30</v>
      </c>
      <c r="W331">
        <v>10</v>
      </c>
      <c r="X331">
        <v>2</v>
      </c>
      <c r="Y331" t="s">
        <v>59</v>
      </c>
      <c r="Z331">
        <v>45206</v>
      </c>
    </row>
    <row r="332" spans="1:26" x14ac:dyDescent="0.35">
      <c r="A332" t="s">
        <v>478</v>
      </c>
      <c r="B332" s="1">
        <v>36618</v>
      </c>
      <c r="C332" s="1">
        <v>44148</v>
      </c>
      <c r="D332">
        <v>9</v>
      </c>
      <c r="E332" t="s">
        <v>473</v>
      </c>
      <c r="F332">
        <v>5</v>
      </c>
      <c r="G332" t="s">
        <v>44</v>
      </c>
      <c r="H332" s="1">
        <v>42372</v>
      </c>
      <c r="I332">
        <v>1</v>
      </c>
      <c r="J332" t="s">
        <v>42</v>
      </c>
      <c r="K332" t="s">
        <v>11</v>
      </c>
      <c r="L332" s="3">
        <v>0</v>
      </c>
      <c r="M332" t="s">
        <v>28</v>
      </c>
      <c r="N332" t="s">
        <v>13</v>
      </c>
      <c r="O332">
        <v>0</v>
      </c>
      <c r="P332" t="s">
        <v>29</v>
      </c>
      <c r="Q332" t="s">
        <v>479</v>
      </c>
      <c r="R332" t="s">
        <v>44</v>
      </c>
      <c r="V332">
        <f t="shared" si="5"/>
        <v>0</v>
      </c>
      <c r="W332">
        <v>465</v>
      </c>
      <c r="X332">
        <v>1</v>
      </c>
      <c r="Y332" t="s">
        <v>33</v>
      </c>
      <c r="Z332">
        <v>45152</v>
      </c>
    </row>
    <row r="333" spans="1:26" x14ac:dyDescent="0.35">
      <c r="A333" t="s">
        <v>480</v>
      </c>
      <c r="B333" s="1">
        <v>37062</v>
      </c>
      <c r="C333" s="1">
        <v>44149</v>
      </c>
      <c r="D333">
        <v>9</v>
      </c>
      <c r="E333" t="s">
        <v>473</v>
      </c>
      <c r="F333">
        <v>2</v>
      </c>
      <c r="G333" t="s">
        <v>41</v>
      </c>
      <c r="H333" s="1"/>
      <c r="I333">
        <v>2</v>
      </c>
      <c r="J333" t="s">
        <v>48</v>
      </c>
      <c r="K333" t="s">
        <v>11</v>
      </c>
      <c r="L333" s="3">
        <v>0</v>
      </c>
      <c r="M333" t="s">
        <v>28</v>
      </c>
      <c r="N333" t="s">
        <v>13</v>
      </c>
      <c r="O333">
        <v>0</v>
      </c>
      <c r="P333" t="s">
        <v>29</v>
      </c>
      <c r="Q333" t="s">
        <v>491</v>
      </c>
      <c r="R333" t="s">
        <v>44</v>
      </c>
      <c r="V333">
        <f t="shared" si="5"/>
        <v>0</v>
      </c>
      <c r="W333">
        <v>0</v>
      </c>
      <c r="X333">
        <v>1</v>
      </c>
      <c r="Y333" t="s">
        <v>33</v>
      </c>
      <c r="Z333">
        <v>45170</v>
      </c>
    </row>
    <row r="334" spans="1:26" x14ac:dyDescent="0.35">
      <c r="A334" t="s">
        <v>482</v>
      </c>
      <c r="B334" s="1">
        <v>36517</v>
      </c>
      <c r="C334" s="1">
        <v>44150</v>
      </c>
      <c r="D334">
        <v>9</v>
      </c>
      <c r="E334" t="s">
        <v>473</v>
      </c>
      <c r="F334">
        <v>2</v>
      </c>
      <c r="G334" t="s">
        <v>41</v>
      </c>
      <c r="H334" s="1">
        <v>39857</v>
      </c>
      <c r="I334">
        <v>3</v>
      </c>
      <c r="J334" t="s">
        <v>27</v>
      </c>
      <c r="K334" t="s">
        <v>11</v>
      </c>
      <c r="L334" s="3">
        <v>0</v>
      </c>
      <c r="M334" t="s">
        <v>28</v>
      </c>
      <c r="N334" t="s">
        <v>13</v>
      </c>
      <c r="O334">
        <v>0</v>
      </c>
      <c r="P334" t="s">
        <v>29</v>
      </c>
      <c r="Q334" t="s">
        <v>499</v>
      </c>
      <c r="R334" t="s">
        <v>44</v>
      </c>
      <c r="V334">
        <f t="shared" si="5"/>
        <v>0</v>
      </c>
      <c r="W334">
        <v>0</v>
      </c>
      <c r="X334">
        <v>2</v>
      </c>
      <c r="Y334" t="s">
        <v>59</v>
      </c>
      <c r="Z334">
        <v>45186</v>
      </c>
    </row>
    <row r="335" spans="1:26" x14ac:dyDescent="0.35">
      <c r="A335" t="s">
        <v>485</v>
      </c>
      <c r="B335" s="1">
        <v>36770</v>
      </c>
      <c r="C335" s="1">
        <v>44151</v>
      </c>
      <c r="D335">
        <v>9</v>
      </c>
      <c r="E335" t="s">
        <v>473</v>
      </c>
      <c r="F335">
        <v>2</v>
      </c>
      <c r="G335" t="s">
        <v>41</v>
      </c>
      <c r="H335" s="1"/>
      <c r="I335">
        <v>2</v>
      </c>
      <c r="J335" t="s">
        <v>48</v>
      </c>
      <c r="K335" t="s">
        <v>11</v>
      </c>
      <c r="L335" s="3">
        <v>0</v>
      </c>
      <c r="M335" t="s">
        <v>28</v>
      </c>
      <c r="N335" t="s">
        <v>13</v>
      </c>
      <c r="O335">
        <v>0</v>
      </c>
      <c r="P335" t="s">
        <v>29</v>
      </c>
      <c r="Q335" t="s">
        <v>491</v>
      </c>
      <c r="R335" t="s">
        <v>44</v>
      </c>
      <c r="V335">
        <f t="shared" si="5"/>
        <v>0</v>
      </c>
      <c r="W335">
        <v>0</v>
      </c>
      <c r="X335">
        <v>2</v>
      </c>
      <c r="Y335" t="s">
        <v>59</v>
      </c>
      <c r="Z335">
        <v>45146</v>
      </c>
    </row>
    <row r="336" spans="1:26" x14ac:dyDescent="0.35">
      <c r="A336" t="s">
        <v>472</v>
      </c>
      <c r="B336" s="1">
        <v>36970</v>
      </c>
      <c r="C336" s="1">
        <v>44152</v>
      </c>
      <c r="D336">
        <v>9</v>
      </c>
      <c r="E336" t="s">
        <v>473</v>
      </c>
      <c r="F336">
        <v>3</v>
      </c>
      <c r="G336" t="s">
        <v>26</v>
      </c>
      <c r="H336" s="1"/>
      <c r="I336">
        <v>4</v>
      </c>
      <c r="J336" t="s">
        <v>36</v>
      </c>
      <c r="K336" t="s">
        <v>11</v>
      </c>
      <c r="L336" s="3">
        <v>0.28000000000000003</v>
      </c>
      <c r="M336" t="s">
        <v>28</v>
      </c>
      <c r="N336" t="s">
        <v>13</v>
      </c>
      <c r="O336">
        <v>0.61</v>
      </c>
      <c r="P336" t="s">
        <v>29</v>
      </c>
      <c r="Q336" t="s">
        <v>501</v>
      </c>
      <c r="R336" t="s">
        <v>31</v>
      </c>
      <c r="S336" t="s">
        <v>502</v>
      </c>
      <c r="T336">
        <v>7</v>
      </c>
      <c r="U336">
        <v>3</v>
      </c>
      <c r="V336">
        <f t="shared" si="5"/>
        <v>70</v>
      </c>
      <c r="W336">
        <v>38</v>
      </c>
      <c r="X336">
        <v>2</v>
      </c>
      <c r="Y336" t="s">
        <v>59</v>
      </c>
      <c r="Z336">
        <v>45131</v>
      </c>
    </row>
    <row r="337" spans="1:26" x14ac:dyDescent="0.35">
      <c r="A337" t="s">
        <v>475</v>
      </c>
      <c r="B337" s="1">
        <v>36582</v>
      </c>
      <c r="C337" s="1">
        <v>44153</v>
      </c>
      <c r="D337">
        <v>9</v>
      </c>
      <c r="E337" t="s">
        <v>473</v>
      </c>
      <c r="F337">
        <v>2</v>
      </c>
      <c r="G337" t="s">
        <v>41</v>
      </c>
      <c r="H337" s="1">
        <v>40796</v>
      </c>
      <c r="I337">
        <v>1</v>
      </c>
      <c r="J337" t="s">
        <v>42</v>
      </c>
      <c r="K337" t="s">
        <v>11</v>
      </c>
      <c r="L337" s="3">
        <v>0</v>
      </c>
      <c r="M337" t="s">
        <v>28</v>
      </c>
      <c r="N337" t="s">
        <v>13</v>
      </c>
      <c r="O337">
        <v>0</v>
      </c>
      <c r="P337" t="s">
        <v>29</v>
      </c>
      <c r="Q337" t="s">
        <v>479</v>
      </c>
      <c r="R337" t="s">
        <v>44</v>
      </c>
      <c r="V337">
        <f t="shared" si="5"/>
        <v>0</v>
      </c>
      <c r="W337">
        <v>0</v>
      </c>
      <c r="X337">
        <v>3</v>
      </c>
      <c r="Y337" t="s">
        <v>45</v>
      </c>
      <c r="Z337">
        <v>45140</v>
      </c>
    </row>
    <row r="338" spans="1:26" x14ac:dyDescent="0.35">
      <c r="A338" t="s">
        <v>478</v>
      </c>
      <c r="B338" s="1">
        <v>36561</v>
      </c>
      <c r="C338" s="1">
        <v>44154</v>
      </c>
      <c r="D338">
        <v>9</v>
      </c>
      <c r="E338" t="s">
        <v>473</v>
      </c>
      <c r="F338">
        <v>1</v>
      </c>
      <c r="G338" t="s">
        <v>69</v>
      </c>
      <c r="H338" s="1"/>
      <c r="I338">
        <v>1</v>
      </c>
      <c r="J338" t="s">
        <v>42</v>
      </c>
      <c r="K338" t="s">
        <v>11</v>
      </c>
      <c r="L338" s="3">
        <v>0.1</v>
      </c>
      <c r="M338" t="s">
        <v>28</v>
      </c>
      <c r="N338" t="s">
        <v>13</v>
      </c>
      <c r="O338">
        <v>0.27</v>
      </c>
      <c r="P338" t="s">
        <v>29</v>
      </c>
      <c r="Q338" t="s">
        <v>503</v>
      </c>
      <c r="R338" t="s">
        <v>71</v>
      </c>
      <c r="S338" t="s">
        <v>321</v>
      </c>
      <c r="T338">
        <v>3</v>
      </c>
      <c r="U338">
        <v>1</v>
      </c>
      <c r="V338">
        <f t="shared" si="5"/>
        <v>30</v>
      </c>
      <c r="W338">
        <v>8</v>
      </c>
      <c r="X338">
        <v>1</v>
      </c>
      <c r="Y338" t="s">
        <v>33</v>
      </c>
      <c r="Z338">
        <v>45164</v>
      </c>
    </row>
    <row r="339" spans="1:26" x14ac:dyDescent="0.35">
      <c r="A339" t="s">
        <v>480</v>
      </c>
      <c r="B339" s="1">
        <v>36185</v>
      </c>
      <c r="C339" s="1">
        <v>44155</v>
      </c>
      <c r="D339">
        <v>9</v>
      </c>
      <c r="E339" t="s">
        <v>473</v>
      </c>
      <c r="F339">
        <v>2</v>
      </c>
      <c r="G339" t="s">
        <v>41</v>
      </c>
      <c r="H339" s="1">
        <v>39302</v>
      </c>
      <c r="I339">
        <v>2</v>
      </c>
      <c r="J339" t="s">
        <v>48</v>
      </c>
      <c r="K339" t="s">
        <v>11</v>
      </c>
      <c r="L339" s="3">
        <v>0</v>
      </c>
      <c r="M339" t="s">
        <v>28</v>
      </c>
      <c r="N339" t="s">
        <v>13</v>
      </c>
      <c r="O339">
        <v>0</v>
      </c>
      <c r="P339" t="s">
        <v>29</v>
      </c>
      <c r="Q339" t="s">
        <v>491</v>
      </c>
      <c r="R339" t="s">
        <v>44</v>
      </c>
      <c r="V339">
        <f t="shared" si="5"/>
        <v>0</v>
      </c>
      <c r="W339">
        <v>0</v>
      </c>
      <c r="X339">
        <v>1</v>
      </c>
      <c r="Y339" t="s">
        <v>33</v>
      </c>
      <c r="Z339">
        <v>45183</v>
      </c>
    </row>
    <row r="340" spans="1:26" x14ac:dyDescent="0.35">
      <c r="A340" t="s">
        <v>482</v>
      </c>
      <c r="B340" s="1">
        <v>37023</v>
      </c>
      <c r="C340" s="1">
        <v>44156</v>
      </c>
      <c r="D340">
        <v>9</v>
      </c>
      <c r="E340" t="s">
        <v>473</v>
      </c>
      <c r="F340">
        <v>2</v>
      </c>
      <c r="G340" t="s">
        <v>41</v>
      </c>
      <c r="H340" s="1"/>
      <c r="I340">
        <v>4</v>
      </c>
      <c r="J340" t="s">
        <v>36</v>
      </c>
      <c r="K340" t="s">
        <v>11</v>
      </c>
      <c r="L340" s="3">
        <v>0</v>
      </c>
      <c r="M340" t="s">
        <v>28</v>
      </c>
      <c r="N340" t="s">
        <v>13</v>
      </c>
      <c r="O340">
        <v>0</v>
      </c>
      <c r="P340" t="s">
        <v>29</v>
      </c>
      <c r="Q340" t="s">
        <v>504</v>
      </c>
      <c r="R340" t="s">
        <v>44</v>
      </c>
      <c r="V340">
        <f t="shared" si="5"/>
        <v>0</v>
      </c>
      <c r="W340">
        <v>0</v>
      </c>
      <c r="X340">
        <v>3</v>
      </c>
      <c r="Y340" t="s">
        <v>45</v>
      </c>
      <c r="Z340">
        <v>45168</v>
      </c>
    </row>
    <row r="341" spans="1:26" x14ac:dyDescent="0.35">
      <c r="A341" t="s">
        <v>485</v>
      </c>
      <c r="B341" s="1">
        <v>36945</v>
      </c>
      <c r="C341" s="1">
        <v>44157</v>
      </c>
      <c r="D341">
        <v>9</v>
      </c>
      <c r="E341" t="s">
        <v>473</v>
      </c>
      <c r="F341">
        <v>1</v>
      </c>
      <c r="G341" t="s">
        <v>69</v>
      </c>
      <c r="H341" s="1">
        <v>40291</v>
      </c>
      <c r="I341">
        <v>3</v>
      </c>
      <c r="J341" t="s">
        <v>27</v>
      </c>
      <c r="K341" t="s">
        <v>11</v>
      </c>
      <c r="L341" s="3">
        <v>0.25</v>
      </c>
      <c r="M341" t="s">
        <v>28</v>
      </c>
      <c r="N341" t="s">
        <v>13</v>
      </c>
      <c r="O341">
        <v>0.65</v>
      </c>
      <c r="P341" t="s">
        <v>29</v>
      </c>
      <c r="Q341" t="s">
        <v>505</v>
      </c>
      <c r="R341" t="s">
        <v>71</v>
      </c>
      <c r="S341" t="s">
        <v>319</v>
      </c>
      <c r="T341">
        <v>5</v>
      </c>
      <c r="U341">
        <v>2</v>
      </c>
      <c r="V341">
        <f t="shared" si="5"/>
        <v>50</v>
      </c>
      <c r="W341">
        <v>7</v>
      </c>
      <c r="X341">
        <v>1</v>
      </c>
      <c r="Y341" t="s">
        <v>33</v>
      </c>
      <c r="Z341">
        <v>45208</v>
      </c>
    </row>
    <row r="342" spans="1:26" x14ac:dyDescent="0.35">
      <c r="A342" t="s">
        <v>506</v>
      </c>
      <c r="B342" s="1">
        <v>36400</v>
      </c>
      <c r="C342" s="1">
        <v>44158</v>
      </c>
      <c r="D342">
        <v>12</v>
      </c>
      <c r="E342" t="s">
        <v>507</v>
      </c>
      <c r="F342">
        <v>1</v>
      </c>
      <c r="G342" t="s">
        <v>69</v>
      </c>
      <c r="H342" s="1">
        <v>42919</v>
      </c>
      <c r="I342">
        <v>1</v>
      </c>
      <c r="J342" t="s">
        <v>42</v>
      </c>
      <c r="K342" t="s">
        <v>11</v>
      </c>
      <c r="L342" s="3">
        <v>0.15</v>
      </c>
      <c r="M342" t="s">
        <v>28</v>
      </c>
      <c r="N342" t="s">
        <v>13</v>
      </c>
      <c r="O342">
        <v>0.54</v>
      </c>
      <c r="P342" t="s">
        <v>29</v>
      </c>
      <c r="Q342" t="s">
        <v>508</v>
      </c>
      <c r="R342" t="s">
        <v>71</v>
      </c>
      <c r="S342" t="s">
        <v>321</v>
      </c>
      <c r="T342">
        <v>3</v>
      </c>
      <c r="U342">
        <v>1</v>
      </c>
      <c r="V342">
        <f t="shared" si="5"/>
        <v>30</v>
      </c>
      <c r="W342">
        <v>7</v>
      </c>
      <c r="X342">
        <v>3</v>
      </c>
      <c r="Y342" t="s">
        <v>45</v>
      </c>
      <c r="Z342">
        <v>45133</v>
      </c>
    </row>
    <row r="343" spans="1:26" x14ac:dyDescent="0.35">
      <c r="A343" t="s">
        <v>509</v>
      </c>
      <c r="B343" s="1">
        <v>36765</v>
      </c>
      <c r="C343" s="1">
        <v>44159</v>
      </c>
      <c r="D343">
        <v>12</v>
      </c>
      <c r="E343" t="s">
        <v>507</v>
      </c>
      <c r="F343">
        <v>2</v>
      </c>
      <c r="G343" t="s">
        <v>41</v>
      </c>
      <c r="H343" s="1"/>
      <c r="I343">
        <v>5</v>
      </c>
      <c r="J343" t="s">
        <v>60</v>
      </c>
      <c r="K343" t="s">
        <v>11</v>
      </c>
      <c r="L343" s="3">
        <v>0</v>
      </c>
      <c r="M343" t="s">
        <v>28</v>
      </c>
      <c r="N343" t="s">
        <v>13</v>
      </c>
      <c r="O343">
        <v>0</v>
      </c>
      <c r="P343" t="s">
        <v>29</v>
      </c>
      <c r="Q343" t="s">
        <v>510</v>
      </c>
      <c r="R343" t="s">
        <v>44</v>
      </c>
      <c r="V343">
        <f t="shared" si="5"/>
        <v>0</v>
      </c>
      <c r="W343">
        <v>0</v>
      </c>
      <c r="X343">
        <v>2</v>
      </c>
      <c r="Y343" t="s">
        <v>59</v>
      </c>
      <c r="Z343">
        <v>45142</v>
      </c>
    </row>
    <row r="344" spans="1:26" x14ac:dyDescent="0.35">
      <c r="A344" t="s">
        <v>511</v>
      </c>
      <c r="B344" s="1">
        <v>37044</v>
      </c>
      <c r="C344" s="1">
        <v>44160</v>
      </c>
      <c r="D344">
        <v>12</v>
      </c>
      <c r="E344" t="s">
        <v>507</v>
      </c>
      <c r="F344">
        <v>3</v>
      </c>
      <c r="G344" t="s">
        <v>26</v>
      </c>
      <c r="H344" s="1"/>
      <c r="I344">
        <v>4</v>
      </c>
      <c r="J344" t="s">
        <v>36</v>
      </c>
      <c r="K344" t="s">
        <v>11</v>
      </c>
      <c r="L344" s="3">
        <v>0.28000000000000003</v>
      </c>
      <c r="M344" t="s">
        <v>28</v>
      </c>
      <c r="N344" t="s">
        <v>13</v>
      </c>
      <c r="O344">
        <v>0.32</v>
      </c>
      <c r="P344" t="s">
        <v>29</v>
      </c>
      <c r="Q344" t="s">
        <v>512</v>
      </c>
      <c r="R344" t="s">
        <v>31</v>
      </c>
      <c r="S344" t="s">
        <v>513</v>
      </c>
      <c r="T344">
        <v>7</v>
      </c>
      <c r="U344">
        <v>3</v>
      </c>
      <c r="V344">
        <f t="shared" si="5"/>
        <v>70</v>
      </c>
      <c r="W344">
        <v>69</v>
      </c>
      <c r="X344">
        <v>2</v>
      </c>
      <c r="Y344" t="s">
        <v>59</v>
      </c>
      <c r="Z344">
        <v>45147</v>
      </c>
    </row>
    <row r="345" spans="1:26" x14ac:dyDescent="0.35">
      <c r="A345" t="s">
        <v>514</v>
      </c>
      <c r="B345" s="1">
        <v>36992</v>
      </c>
      <c r="C345" s="1">
        <v>44161</v>
      </c>
      <c r="D345">
        <v>12</v>
      </c>
      <c r="E345" t="s">
        <v>507</v>
      </c>
      <c r="F345">
        <v>4</v>
      </c>
      <c r="G345" t="s">
        <v>35</v>
      </c>
      <c r="H345" s="1"/>
      <c r="I345">
        <v>4</v>
      </c>
      <c r="J345" t="s">
        <v>36</v>
      </c>
      <c r="K345" t="s">
        <v>11</v>
      </c>
      <c r="L345" s="3">
        <v>0.56999999999999995</v>
      </c>
      <c r="M345" t="s">
        <v>28</v>
      </c>
      <c r="N345" t="s">
        <v>13</v>
      </c>
      <c r="O345">
        <v>0.39</v>
      </c>
      <c r="P345" t="s">
        <v>29</v>
      </c>
      <c r="Q345" t="s">
        <v>515</v>
      </c>
      <c r="R345" t="s">
        <v>38</v>
      </c>
      <c r="S345" t="s">
        <v>495</v>
      </c>
      <c r="T345">
        <v>10</v>
      </c>
      <c r="U345">
        <v>4</v>
      </c>
      <c r="V345">
        <f t="shared" si="5"/>
        <v>100</v>
      </c>
      <c r="W345">
        <v>264</v>
      </c>
      <c r="X345">
        <v>1</v>
      </c>
      <c r="Y345" t="s">
        <v>33</v>
      </c>
      <c r="Z345">
        <v>45146</v>
      </c>
    </row>
    <row r="346" spans="1:26" x14ac:dyDescent="0.35">
      <c r="A346" t="s">
        <v>516</v>
      </c>
      <c r="B346" s="1">
        <v>36161</v>
      </c>
      <c r="C346" s="1">
        <v>44162</v>
      </c>
      <c r="D346">
        <v>12</v>
      </c>
      <c r="E346" t="s">
        <v>507</v>
      </c>
      <c r="F346">
        <v>2</v>
      </c>
      <c r="G346" t="s">
        <v>41</v>
      </c>
      <c r="H346" s="1">
        <v>40420</v>
      </c>
      <c r="I346">
        <v>1</v>
      </c>
      <c r="J346" t="s">
        <v>42</v>
      </c>
      <c r="K346" t="s">
        <v>11</v>
      </c>
      <c r="L346" s="3">
        <v>0</v>
      </c>
      <c r="M346" t="s">
        <v>28</v>
      </c>
      <c r="N346" t="s">
        <v>13</v>
      </c>
      <c r="O346">
        <v>0</v>
      </c>
      <c r="P346" t="s">
        <v>29</v>
      </c>
      <c r="Q346" t="s">
        <v>517</v>
      </c>
      <c r="R346" t="s">
        <v>44</v>
      </c>
      <c r="V346">
        <f t="shared" si="5"/>
        <v>0</v>
      </c>
      <c r="W346">
        <v>0</v>
      </c>
      <c r="X346">
        <v>2</v>
      </c>
      <c r="Y346" t="s">
        <v>59</v>
      </c>
      <c r="Z346">
        <v>45142</v>
      </c>
    </row>
    <row r="347" spans="1:26" x14ac:dyDescent="0.35">
      <c r="A347" t="s">
        <v>518</v>
      </c>
      <c r="B347" s="1">
        <v>36447</v>
      </c>
      <c r="C347" s="1">
        <v>44163</v>
      </c>
      <c r="D347">
        <v>12</v>
      </c>
      <c r="E347" t="s">
        <v>507</v>
      </c>
      <c r="F347">
        <v>2</v>
      </c>
      <c r="G347" t="s">
        <v>41</v>
      </c>
      <c r="H347" s="1"/>
      <c r="I347">
        <v>3</v>
      </c>
      <c r="J347" t="s">
        <v>27</v>
      </c>
      <c r="K347" t="s">
        <v>11</v>
      </c>
      <c r="L347" s="3">
        <v>0</v>
      </c>
      <c r="M347" t="s">
        <v>28</v>
      </c>
      <c r="N347" t="s">
        <v>13</v>
      </c>
      <c r="O347">
        <v>0</v>
      </c>
      <c r="P347" t="s">
        <v>29</v>
      </c>
      <c r="Q347" t="s">
        <v>519</v>
      </c>
      <c r="R347" t="s">
        <v>44</v>
      </c>
      <c r="V347">
        <f t="shared" si="5"/>
        <v>0</v>
      </c>
      <c r="W347">
        <v>0</v>
      </c>
      <c r="X347">
        <v>3</v>
      </c>
      <c r="Y347" t="s">
        <v>45</v>
      </c>
      <c r="Z347">
        <v>45178</v>
      </c>
    </row>
    <row r="348" spans="1:26" x14ac:dyDescent="0.35">
      <c r="A348" t="s">
        <v>506</v>
      </c>
      <c r="B348" s="1">
        <v>36652</v>
      </c>
      <c r="C348" s="1">
        <v>44164</v>
      </c>
      <c r="D348">
        <v>12</v>
      </c>
      <c r="E348" t="s">
        <v>507</v>
      </c>
      <c r="F348">
        <v>3</v>
      </c>
      <c r="G348" t="s">
        <v>26</v>
      </c>
      <c r="H348" s="1">
        <v>41375</v>
      </c>
      <c r="I348">
        <v>1</v>
      </c>
      <c r="J348" t="s">
        <v>42</v>
      </c>
      <c r="K348" t="s">
        <v>11</v>
      </c>
      <c r="L348" s="3">
        <v>0.32</v>
      </c>
      <c r="M348" t="s">
        <v>28</v>
      </c>
      <c r="N348" t="s">
        <v>13</v>
      </c>
      <c r="O348">
        <v>0.51</v>
      </c>
      <c r="P348" t="s">
        <v>29</v>
      </c>
      <c r="Q348" t="s">
        <v>520</v>
      </c>
      <c r="R348" t="s">
        <v>31</v>
      </c>
      <c r="S348" t="s">
        <v>388</v>
      </c>
      <c r="T348">
        <v>8</v>
      </c>
      <c r="U348">
        <v>3</v>
      </c>
      <c r="V348">
        <f t="shared" si="5"/>
        <v>80</v>
      </c>
      <c r="W348">
        <v>80</v>
      </c>
      <c r="X348">
        <v>2</v>
      </c>
      <c r="Y348" t="s">
        <v>59</v>
      </c>
      <c r="Z348">
        <v>45208</v>
      </c>
    </row>
    <row r="349" spans="1:26" x14ac:dyDescent="0.35">
      <c r="A349" t="s">
        <v>509</v>
      </c>
      <c r="B349" s="1">
        <v>36879</v>
      </c>
      <c r="C349" s="1">
        <v>44165</v>
      </c>
      <c r="D349">
        <v>12</v>
      </c>
      <c r="E349" t="s">
        <v>507</v>
      </c>
      <c r="F349">
        <v>5</v>
      </c>
      <c r="G349" t="s">
        <v>44</v>
      </c>
      <c r="H349" s="1"/>
      <c r="I349">
        <v>2</v>
      </c>
      <c r="J349" t="s">
        <v>48</v>
      </c>
      <c r="K349" t="s">
        <v>11</v>
      </c>
      <c r="L349" s="3">
        <v>0</v>
      </c>
      <c r="M349" t="s">
        <v>28</v>
      </c>
      <c r="N349" t="s">
        <v>13</v>
      </c>
      <c r="O349">
        <v>0</v>
      </c>
      <c r="P349" t="s">
        <v>29</v>
      </c>
      <c r="Q349" t="s">
        <v>521</v>
      </c>
      <c r="R349" t="s">
        <v>44</v>
      </c>
      <c r="V349">
        <f t="shared" si="5"/>
        <v>0</v>
      </c>
      <c r="W349">
        <v>230</v>
      </c>
      <c r="X349">
        <v>1</v>
      </c>
      <c r="Y349" t="s">
        <v>33</v>
      </c>
      <c r="Z349">
        <v>45153</v>
      </c>
    </row>
    <row r="350" spans="1:26" x14ac:dyDescent="0.35">
      <c r="A350" t="s">
        <v>511</v>
      </c>
      <c r="B350" s="1">
        <v>36441</v>
      </c>
      <c r="C350" s="1">
        <v>44166</v>
      </c>
      <c r="D350">
        <v>12</v>
      </c>
      <c r="E350" t="s">
        <v>507</v>
      </c>
      <c r="F350">
        <v>1</v>
      </c>
      <c r="G350" t="s">
        <v>69</v>
      </c>
      <c r="H350" s="1"/>
      <c r="I350">
        <v>5</v>
      </c>
      <c r="J350" t="s">
        <v>60</v>
      </c>
      <c r="K350" t="s">
        <v>11</v>
      </c>
      <c r="L350" s="3">
        <v>0.08</v>
      </c>
      <c r="M350" t="s">
        <v>28</v>
      </c>
      <c r="N350" t="s">
        <v>13</v>
      </c>
      <c r="O350">
        <v>0.39</v>
      </c>
      <c r="P350" t="s">
        <v>29</v>
      </c>
      <c r="Q350" t="s">
        <v>522</v>
      </c>
      <c r="R350" t="s">
        <v>71</v>
      </c>
      <c r="S350" t="s">
        <v>487</v>
      </c>
      <c r="T350">
        <v>4</v>
      </c>
      <c r="U350">
        <v>2</v>
      </c>
      <c r="V350">
        <f t="shared" si="5"/>
        <v>40</v>
      </c>
      <c r="W350">
        <v>4</v>
      </c>
      <c r="X350">
        <v>3</v>
      </c>
      <c r="Y350" t="s">
        <v>45</v>
      </c>
      <c r="Z350">
        <v>45185</v>
      </c>
    </row>
    <row r="351" spans="1:26" x14ac:dyDescent="0.35">
      <c r="A351" t="s">
        <v>514</v>
      </c>
      <c r="B351" s="1">
        <v>37081</v>
      </c>
      <c r="C351" s="1">
        <v>44167</v>
      </c>
      <c r="D351">
        <v>12</v>
      </c>
      <c r="E351" t="s">
        <v>507</v>
      </c>
      <c r="F351">
        <v>5</v>
      </c>
      <c r="G351" t="s">
        <v>44</v>
      </c>
      <c r="H351" s="1"/>
      <c r="I351">
        <v>3</v>
      </c>
      <c r="J351" t="s">
        <v>27</v>
      </c>
      <c r="K351" t="s">
        <v>11</v>
      </c>
      <c r="L351" s="3">
        <v>0</v>
      </c>
      <c r="M351" t="s">
        <v>28</v>
      </c>
      <c r="N351" t="s">
        <v>13</v>
      </c>
      <c r="O351">
        <v>0</v>
      </c>
      <c r="P351" t="s">
        <v>29</v>
      </c>
      <c r="Q351" t="s">
        <v>519</v>
      </c>
      <c r="R351" t="s">
        <v>44</v>
      </c>
      <c r="V351">
        <f t="shared" si="5"/>
        <v>0</v>
      </c>
      <c r="W351">
        <v>157</v>
      </c>
      <c r="X351">
        <v>1</v>
      </c>
      <c r="Y351" t="s">
        <v>33</v>
      </c>
      <c r="Z351">
        <v>45152</v>
      </c>
    </row>
    <row r="352" spans="1:26" x14ac:dyDescent="0.35">
      <c r="A352" t="s">
        <v>516</v>
      </c>
      <c r="B352" s="1">
        <v>36225</v>
      </c>
      <c r="C352" s="1">
        <v>44168</v>
      </c>
      <c r="D352">
        <v>12</v>
      </c>
      <c r="E352" t="s">
        <v>507</v>
      </c>
      <c r="F352">
        <v>4</v>
      </c>
      <c r="G352" t="s">
        <v>35</v>
      </c>
      <c r="H352" s="1">
        <v>39224</v>
      </c>
      <c r="I352">
        <v>3</v>
      </c>
      <c r="J352" t="s">
        <v>27</v>
      </c>
      <c r="K352" t="s">
        <v>11</v>
      </c>
      <c r="L352" s="3">
        <v>0.44</v>
      </c>
      <c r="M352" t="s">
        <v>28</v>
      </c>
      <c r="N352" t="s">
        <v>13</v>
      </c>
      <c r="O352">
        <v>0.43</v>
      </c>
      <c r="P352" t="s">
        <v>29</v>
      </c>
      <c r="Q352" t="s">
        <v>523</v>
      </c>
      <c r="R352" t="s">
        <v>38</v>
      </c>
      <c r="S352" t="s">
        <v>495</v>
      </c>
      <c r="T352">
        <v>10</v>
      </c>
      <c r="U352">
        <v>4</v>
      </c>
      <c r="V352">
        <f t="shared" si="5"/>
        <v>100</v>
      </c>
      <c r="W352">
        <v>173</v>
      </c>
      <c r="X352">
        <v>3</v>
      </c>
      <c r="Y352" t="s">
        <v>45</v>
      </c>
      <c r="Z352">
        <v>45157</v>
      </c>
    </row>
    <row r="353" spans="1:26" x14ac:dyDescent="0.35">
      <c r="A353" t="s">
        <v>518</v>
      </c>
      <c r="B353" s="1">
        <v>36307</v>
      </c>
      <c r="C353" s="1">
        <v>44169</v>
      </c>
      <c r="D353">
        <v>12</v>
      </c>
      <c r="E353" t="s">
        <v>507</v>
      </c>
      <c r="F353">
        <v>2</v>
      </c>
      <c r="G353" t="s">
        <v>41</v>
      </c>
      <c r="H353" s="1"/>
      <c r="I353">
        <v>1</v>
      </c>
      <c r="J353" t="s">
        <v>42</v>
      </c>
      <c r="K353" t="s">
        <v>11</v>
      </c>
      <c r="L353" s="3">
        <v>0</v>
      </c>
      <c r="M353" t="s">
        <v>28</v>
      </c>
      <c r="N353" t="s">
        <v>13</v>
      </c>
      <c r="O353">
        <v>0</v>
      </c>
      <c r="P353" t="s">
        <v>29</v>
      </c>
      <c r="Q353" t="s">
        <v>517</v>
      </c>
      <c r="R353" t="s">
        <v>44</v>
      </c>
      <c r="V353">
        <f t="shared" si="5"/>
        <v>0</v>
      </c>
      <c r="W353">
        <v>0</v>
      </c>
      <c r="X353">
        <v>1</v>
      </c>
      <c r="Y353" t="s">
        <v>33</v>
      </c>
      <c r="Z353">
        <v>45161</v>
      </c>
    </row>
    <row r="354" spans="1:26" x14ac:dyDescent="0.35">
      <c r="A354" t="s">
        <v>506</v>
      </c>
      <c r="B354" s="1">
        <v>36259</v>
      </c>
      <c r="C354" s="1">
        <v>44170</v>
      </c>
      <c r="D354">
        <v>12</v>
      </c>
      <c r="E354" t="s">
        <v>507</v>
      </c>
      <c r="F354">
        <v>5</v>
      </c>
      <c r="G354" t="s">
        <v>44</v>
      </c>
      <c r="H354" s="1"/>
      <c r="I354">
        <v>4</v>
      </c>
      <c r="J354" t="s">
        <v>36</v>
      </c>
      <c r="K354" t="s">
        <v>11</v>
      </c>
      <c r="L354" s="3">
        <v>0</v>
      </c>
      <c r="M354" t="s">
        <v>28</v>
      </c>
      <c r="N354" t="s">
        <v>13</v>
      </c>
      <c r="O354">
        <v>0</v>
      </c>
      <c r="P354" t="s">
        <v>29</v>
      </c>
      <c r="Q354" t="s">
        <v>524</v>
      </c>
      <c r="R354" t="s">
        <v>44</v>
      </c>
      <c r="V354">
        <f t="shared" si="5"/>
        <v>0</v>
      </c>
      <c r="W354">
        <v>319</v>
      </c>
      <c r="X354">
        <v>1</v>
      </c>
      <c r="Y354" t="s">
        <v>33</v>
      </c>
      <c r="Z354">
        <v>45165</v>
      </c>
    </row>
    <row r="355" spans="1:26" x14ac:dyDescent="0.35">
      <c r="A355" t="s">
        <v>525</v>
      </c>
      <c r="B355" s="1">
        <v>36828</v>
      </c>
      <c r="C355" s="1">
        <v>44171</v>
      </c>
      <c r="D355">
        <v>11</v>
      </c>
      <c r="E355" t="s">
        <v>526</v>
      </c>
      <c r="F355">
        <v>3</v>
      </c>
      <c r="G355" t="s">
        <v>26</v>
      </c>
      <c r="H355" s="1">
        <v>39554</v>
      </c>
      <c r="I355">
        <v>4</v>
      </c>
      <c r="J355" t="s">
        <v>36</v>
      </c>
      <c r="K355" t="s">
        <v>11</v>
      </c>
      <c r="L355" s="3">
        <v>0.3</v>
      </c>
      <c r="M355" t="s">
        <v>28</v>
      </c>
      <c r="N355" t="s">
        <v>13</v>
      </c>
      <c r="O355">
        <v>0.43</v>
      </c>
      <c r="P355" t="s">
        <v>29</v>
      </c>
      <c r="Q355" t="s">
        <v>527</v>
      </c>
      <c r="R355" t="s">
        <v>31</v>
      </c>
      <c r="S355" t="s">
        <v>513</v>
      </c>
      <c r="T355">
        <v>7</v>
      </c>
      <c r="U355">
        <v>3</v>
      </c>
      <c r="V355">
        <f t="shared" si="5"/>
        <v>70</v>
      </c>
      <c r="W355">
        <v>87</v>
      </c>
      <c r="X355">
        <v>3</v>
      </c>
      <c r="Y355" t="s">
        <v>45</v>
      </c>
      <c r="Z355">
        <v>45131</v>
      </c>
    </row>
    <row r="356" spans="1:26" x14ac:dyDescent="0.35">
      <c r="A356" t="s">
        <v>528</v>
      </c>
      <c r="B356" s="1">
        <v>37091</v>
      </c>
      <c r="C356" s="1">
        <v>44172</v>
      </c>
      <c r="D356">
        <v>11</v>
      </c>
      <c r="E356" t="s">
        <v>526</v>
      </c>
      <c r="F356">
        <v>2</v>
      </c>
      <c r="G356" t="s">
        <v>41</v>
      </c>
      <c r="H356" s="1">
        <v>39904</v>
      </c>
      <c r="I356">
        <v>2</v>
      </c>
      <c r="J356" t="s">
        <v>48</v>
      </c>
      <c r="K356" t="s">
        <v>11</v>
      </c>
      <c r="L356" s="3">
        <v>0</v>
      </c>
      <c r="M356" t="s">
        <v>28</v>
      </c>
      <c r="N356" t="s">
        <v>13</v>
      </c>
      <c r="O356">
        <v>0</v>
      </c>
      <c r="P356" t="s">
        <v>29</v>
      </c>
      <c r="Q356" t="s">
        <v>529</v>
      </c>
      <c r="R356" t="s">
        <v>44</v>
      </c>
      <c r="V356">
        <f t="shared" si="5"/>
        <v>0</v>
      </c>
      <c r="W356">
        <v>0</v>
      </c>
      <c r="X356">
        <v>2</v>
      </c>
      <c r="Y356" t="s">
        <v>59</v>
      </c>
      <c r="Z356">
        <v>45132</v>
      </c>
    </row>
    <row r="357" spans="1:26" x14ac:dyDescent="0.35">
      <c r="A357" t="s">
        <v>530</v>
      </c>
      <c r="B357" s="1">
        <v>36690</v>
      </c>
      <c r="C357" s="1">
        <v>44173</v>
      </c>
      <c r="D357">
        <v>11</v>
      </c>
      <c r="E357" t="s">
        <v>526</v>
      </c>
      <c r="F357">
        <v>1</v>
      </c>
      <c r="G357" t="s">
        <v>69</v>
      </c>
      <c r="H357" s="1"/>
      <c r="I357">
        <v>3</v>
      </c>
      <c r="J357" t="s">
        <v>27</v>
      </c>
      <c r="K357" t="s">
        <v>11</v>
      </c>
      <c r="L357" s="3">
        <v>0.05</v>
      </c>
      <c r="M357" t="s">
        <v>28</v>
      </c>
      <c r="N357" t="s">
        <v>13</v>
      </c>
      <c r="O357">
        <v>0.26</v>
      </c>
      <c r="P357" t="s">
        <v>29</v>
      </c>
      <c r="Q357" t="s">
        <v>531</v>
      </c>
      <c r="R357" t="s">
        <v>71</v>
      </c>
      <c r="S357" t="s">
        <v>532</v>
      </c>
      <c r="T357">
        <v>4</v>
      </c>
      <c r="U357">
        <v>1</v>
      </c>
      <c r="V357">
        <f t="shared" si="5"/>
        <v>40</v>
      </c>
      <c r="W357">
        <v>9</v>
      </c>
      <c r="X357">
        <v>2</v>
      </c>
      <c r="Y357" t="s">
        <v>59</v>
      </c>
      <c r="Z357">
        <v>45188</v>
      </c>
    </row>
    <row r="358" spans="1:26" x14ac:dyDescent="0.35">
      <c r="A358" t="s">
        <v>533</v>
      </c>
      <c r="B358" s="1">
        <v>36796</v>
      </c>
      <c r="C358" s="1">
        <v>44174</v>
      </c>
      <c r="D358">
        <v>11</v>
      </c>
      <c r="E358" t="s">
        <v>526</v>
      </c>
      <c r="F358">
        <v>2</v>
      </c>
      <c r="G358" t="s">
        <v>41</v>
      </c>
      <c r="H358" s="1"/>
      <c r="I358">
        <v>1</v>
      </c>
      <c r="J358" t="s">
        <v>42</v>
      </c>
      <c r="K358" t="s">
        <v>11</v>
      </c>
      <c r="L358" s="3">
        <v>0</v>
      </c>
      <c r="M358" t="s">
        <v>28</v>
      </c>
      <c r="N358" t="s">
        <v>13</v>
      </c>
      <c r="O358">
        <v>0</v>
      </c>
      <c r="P358" t="s">
        <v>29</v>
      </c>
      <c r="Q358" t="s">
        <v>534</v>
      </c>
      <c r="R358" t="s">
        <v>44</v>
      </c>
      <c r="V358">
        <f t="shared" si="5"/>
        <v>0</v>
      </c>
      <c r="W358">
        <v>0</v>
      </c>
      <c r="X358">
        <v>2</v>
      </c>
      <c r="Y358" t="s">
        <v>59</v>
      </c>
      <c r="Z358">
        <v>45155</v>
      </c>
    </row>
    <row r="359" spans="1:26" x14ac:dyDescent="0.35">
      <c r="A359" t="s">
        <v>535</v>
      </c>
      <c r="B359" s="1">
        <v>36566</v>
      </c>
      <c r="C359" s="1">
        <v>44175</v>
      </c>
      <c r="D359">
        <v>11</v>
      </c>
      <c r="E359" t="s">
        <v>526</v>
      </c>
      <c r="F359">
        <v>1</v>
      </c>
      <c r="G359" t="s">
        <v>69</v>
      </c>
      <c r="H359" s="1"/>
      <c r="I359">
        <v>5</v>
      </c>
      <c r="J359" t="s">
        <v>60</v>
      </c>
      <c r="K359" t="s">
        <v>11</v>
      </c>
      <c r="L359" s="3">
        <v>0.12</v>
      </c>
      <c r="M359" t="s">
        <v>28</v>
      </c>
      <c r="N359" t="s">
        <v>13</v>
      </c>
      <c r="O359">
        <v>0.61</v>
      </c>
      <c r="P359" t="s">
        <v>29</v>
      </c>
      <c r="Q359" t="s">
        <v>536</v>
      </c>
      <c r="R359" t="s">
        <v>71</v>
      </c>
      <c r="S359" t="s">
        <v>537</v>
      </c>
      <c r="T359">
        <v>5</v>
      </c>
      <c r="U359">
        <v>2</v>
      </c>
      <c r="V359">
        <f t="shared" si="5"/>
        <v>50</v>
      </c>
      <c r="W359">
        <v>1</v>
      </c>
      <c r="X359">
        <v>3</v>
      </c>
      <c r="Y359" t="s">
        <v>45</v>
      </c>
      <c r="Z359">
        <v>45205</v>
      </c>
    </row>
    <row r="360" spans="1:26" x14ac:dyDescent="0.35">
      <c r="A360" t="s">
        <v>538</v>
      </c>
      <c r="B360" s="1">
        <v>36742</v>
      </c>
      <c r="C360" s="1">
        <v>44176</v>
      </c>
      <c r="D360">
        <v>11</v>
      </c>
      <c r="E360" t="s">
        <v>526</v>
      </c>
      <c r="F360">
        <v>4</v>
      </c>
      <c r="G360" t="s">
        <v>35</v>
      </c>
      <c r="H360" s="1"/>
      <c r="I360">
        <v>5</v>
      </c>
      <c r="J360" t="s">
        <v>60</v>
      </c>
      <c r="K360" t="s">
        <v>11</v>
      </c>
      <c r="L360" s="3">
        <v>0.53</v>
      </c>
      <c r="M360" t="s">
        <v>28</v>
      </c>
      <c r="N360" t="s">
        <v>13</v>
      </c>
      <c r="O360">
        <v>0.32</v>
      </c>
      <c r="P360" t="s">
        <v>29</v>
      </c>
      <c r="Q360" t="s">
        <v>539</v>
      </c>
      <c r="R360" t="s">
        <v>38</v>
      </c>
      <c r="S360" t="s">
        <v>495</v>
      </c>
      <c r="T360">
        <v>10</v>
      </c>
      <c r="U360">
        <v>3</v>
      </c>
      <c r="V360">
        <f t="shared" si="5"/>
        <v>100</v>
      </c>
      <c r="W360">
        <v>452</v>
      </c>
      <c r="X360">
        <v>2</v>
      </c>
      <c r="Y360" t="s">
        <v>59</v>
      </c>
      <c r="Z360">
        <v>45135</v>
      </c>
    </row>
    <row r="361" spans="1:26" x14ac:dyDescent="0.35">
      <c r="A361" t="s">
        <v>525</v>
      </c>
      <c r="B361" s="1">
        <v>37119</v>
      </c>
      <c r="C361" s="1">
        <v>44177</v>
      </c>
      <c r="D361">
        <v>11</v>
      </c>
      <c r="E361" t="s">
        <v>526</v>
      </c>
      <c r="F361">
        <v>2</v>
      </c>
      <c r="G361" t="s">
        <v>41</v>
      </c>
      <c r="H361" s="1"/>
      <c r="I361">
        <v>5</v>
      </c>
      <c r="J361" t="s">
        <v>60</v>
      </c>
      <c r="K361" t="s">
        <v>11</v>
      </c>
      <c r="L361" s="3">
        <v>0</v>
      </c>
      <c r="M361" t="s">
        <v>28</v>
      </c>
      <c r="N361" t="s">
        <v>13</v>
      </c>
      <c r="O361">
        <v>0</v>
      </c>
      <c r="P361" t="s">
        <v>29</v>
      </c>
      <c r="Q361" t="s">
        <v>540</v>
      </c>
      <c r="R361" t="s">
        <v>44</v>
      </c>
      <c r="V361">
        <f t="shared" si="5"/>
        <v>0</v>
      </c>
      <c r="W361">
        <v>0</v>
      </c>
      <c r="X361">
        <v>2</v>
      </c>
      <c r="Y361" t="s">
        <v>59</v>
      </c>
      <c r="Z361">
        <v>45190</v>
      </c>
    </row>
    <row r="362" spans="1:26" x14ac:dyDescent="0.35">
      <c r="A362" t="s">
        <v>528</v>
      </c>
      <c r="B362" s="1">
        <v>36847</v>
      </c>
      <c r="C362" s="1">
        <v>44178</v>
      </c>
      <c r="D362">
        <v>11</v>
      </c>
      <c r="E362" t="s">
        <v>526</v>
      </c>
      <c r="F362">
        <v>3</v>
      </c>
      <c r="G362" t="s">
        <v>26</v>
      </c>
      <c r="H362" s="1"/>
      <c r="I362">
        <v>4</v>
      </c>
      <c r="J362" t="s">
        <v>36</v>
      </c>
      <c r="K362" t="s">
        <v>11</v>
      </c>
      <c r="L362" s="3">
        <v>0.4</v>
      </c>
      <c r="M362" t="s">
        <v>28</v>
      </c>
      <c r="N362" t="s">
        <v>13</v>
      </c>
      <c r="O362">
        <v>0.6</v>
      </c>
      <c r="P362" t="s">
        <v>29</v>
      </c>
      <c r="Q362" t="s">
        <v>541</v>
      </c>
      <c r="R362" t="s">
        <v>31</v>
      </c>
      <c r="S362" t="s">
        <v>513</v>
      </c>
      <c r="T362">
        <v>7</v>
      </c>
      <c r="U362">
        <v>3</v>
      </c>
      <c r="V362">
        <f t="shared" si="5"/>
        <v>70</v>
      </c>
      <c r="W362">
        <v>69</v>
      </c>
      <c r="X362">
        <v>2</v>
      </c>
      <c r="Y362" t="s">
        <v>59</v>
      </c>
      <c r="Z362">
        <v>45199</v>
      </c>
    </row>
    <row r="363" spans="1:26" x14ac:dyDescent="0.35">
      <c r="A363" t="s">
        <v>530</v>
      </c>
      <c r="B363" s="1">
        <v>36253</v>
      </c>
      <c r="C363" s="1">
        <v>44179</v>
      </c>
      <c r="D363">
        <v>11</v>
      </c>
      <c r="E363" t="s">
        <v>526</v>
      </c>
      <c r="F363">
        <v>5</v>
      </c>
      <c r="G363" t="s">
        <v>44</v>
      </c>
      <c r="H363" s="1"/>
      <c r="I363">
        <v>3</v>
      </c>
      <c r="J363" t="s">
        <v>27</v>
      </c>
      <c r="K363" t="s">
        <v>11</v>
      </c>
      <c r="L363" s="3">
        <v>0</v>
      </c>
      <c r="M363" t="s">
        <v>28</v>
      </c>
      <c r="N363" t="s">
        <v>13</v>
      </c>
      <c r="O363">
        <v>0</v>
      </c>
      <c r="P363" t="s">
        <v>29</v>
      </c>
      <c r="Q363" t="s">
        <v>542</v>
      </c>
      <c r="R363" t="s">
        <v>44</v>
      </c>
      <c r="V363">
        <f t="shared" si="5"/>
        <v>0</v>
      </c>
      <c r="W363">
        <v>588</v>
      </c>
      <c r="X363">
        <v>3</v>
      </c>
      <c r="Y363" t="s">
        <v>45</v>
      </c>
      <c r="Z363">
        <v>45147</v>
      </c>
    </row>
    <row r="364" spans="1:26" x14ac:dyDescent="0.35">
      <c r="A364" t="s">
        <v>533</v>
      </c>
      <c r="B364" s="1">
        <v>36432</v>
      </c>
      <c r="C364" s="1">
        <v>44180</v>
      </c>
      <c r="D364">
        <v>11</v>
      </c>
      <c r="E364" t="s">
        <v>526</v>
      </c>
      <c r="F364">
        <v>5</v>
      </c>
      <c r="G364" t="s">
        <v>44</v>
      </c>
      <c r="H364" s="1"/>
      <c r="I364">
        <v>3</v>
      </c>
      <c r="J364" t="s">
        <v>27</v>
      </c>
      <c r="K364" t="s">
        <v>11</v>
      </c>
      <c r="L364" s="3">
        <v>0</v>
      </c>
      <c r="M364" t="s">
        <v>28</v>
      </c>
      <c r="N364" t="s">
        <v>13</v>
      </c>
      <c r="O364">
        <v>0</v>
      </c>
      <c r="P364" t="s">
        <v>29</v>
      </c>
      <c r="Q364" t="s">
        <v>542</v>
      </c>
      <c r="R364" t="s">
        <v>44</v>
      </c>
      <c r="V364">
        <f t="shared" si="5"/>
        <v>0</v>
      </c>
      <c r="W364">
        <v>578</v>
      </c>
      <c r="X364">
        <v>2</v>
      </c>
      <c r="Y364" t="s">
        <v>59</v>
      </c>
      <c r="Z364">
        <v>45148</v>
      </c>
    </row>
    <row r="365" spans="1:26" x14ac:dyDescent="0.35">
      <c r="A365" t="s">
        <v>535</v>
      </c>
      <c r="B365" s="1">
        <v>37091</v>
      </c>
      <c r="C365" s="1">
        <v>44181</v>
      </c>
      <c r="D365">
        <v>11</v>
      </c>
      <c r="E365" t="s">
        <v>526</v>
      </c>
      <c r="F365">
        <v>1</v>
      </c>
      <c r="G365" t="s">
        <v>69</v>
      </c>
      <c r="H365" s="1">
        <v>41481</v>
      </c>
      <c r="I365">
        <v>3</v>
      </c>
      <c r="J365" t="s">
        <v>27</v>
      </c>
      <c r="K365" t="s">
        <v>11</v>
      </c>
      <c r="L365" s="3">
        <v>0.19</v>
      </c>
      <c r="M365" t="s">
        <v>28</v>
      </c>
      <c r="N365" t="s">
        <v>13</v>
      </c>
      <c r="O365">
        <v>0.26</v>
      </c>
      <c r="P365" t="s">
        <v>29</v>
      </c>
      <c r="Q365" t="s">
        <v>543</v>
      </c>
      <c r="R365" t="s">
        <v>71</v>
      </c>
      <c r="S365" t="s">
        <v>544</v>
      </c>
      <c r="T365">
        <v>4</v>
      </c>
      <c r="U365">
        <v>2</v>
      </c>
      <c r="V365">
        <f t="shared" si="5"/>
        <v>40</v>
      </c>
      <c r="W365">
        <v>5</v>
      </c>
      <c r="X365">
        <v>2</v>
      </c>
      <c r="Y365" t="s">
        <v>59</v>
      </c>
      <c r="Z365">
        <v>45157</v>
      </c>
    </row>
    <row r="366" spans="1:26" x14ac:dyDescent="0.35">
      <c r="A366" t="s">
        <v>538</v>
      </c>
      <c r="B366" s="1">
        <v>36893</v>
      </c>
      <c r="C366" s="1">
        <v>44182</v>
      </c>
      <c r="D366">
        <v>11</v>
      </c>
      <c r="E366" t="s">
        <v>526</v>
      </c>
      <c r="F366">
        <v>2</v>
      </c>
      <c r="G366" t="s">
        <v>41</v>
      </c>
      <c r="H366" s="1">
        <v>40658</v>
      </c>
      <c r="I366">
        <v>3</v>
      </c>
      <c r="J366" t="s">
        <v>27</v>
      </c>
      <c r="K366" t="s">
        <v>11</v>
      </c>
      <c r="L366" s="3">
        <v>0</v>
      </c>
      <c r="M366" t="s">
        <v>28</v>
      </c>
      <c r="N366" t="s">
        <v>13</v>
      </c>
      <c r="O366">
        <v>0</v>
      </c>
      <c r="P366" t="s">
        <v>29</v>
      </c>
      <c r="Q366" t="s">
        <v>542</v>
      </c>
      <c r="R366" t="s">
        <v>44</v>
      </c>
      <c r="V366">
        <f t="shared" si="5"/>
        <v>0</v>
      </c>
      <c r="W366">
        <v>0</v>
      </c>
      <c r="X366">
        <v>1</v>
      </c>
      <c r="Y366" t="s">
        <v>33</v>
      </c>
      <c r="Z366">
        <v>45207</v>
      </c>
    </row>
    <row r="367" spans="1:26" x14ac:dyDescent="0.35">
      <c r="A367" t="s">
        <v>525</v>
      </c>
      <c r="B367" s="1">
        <v>36498</v>
      </c>
      <c r="C367" s="1">
        <v>44183</v>
      </c>
      <c r="D367">
        <v>11</v>
      </c>
      <c r="E367" t="s">
        <v>526</v>
      </c>
      <c r="F367">
        <v>2</v>
      </c>
      <c r="G367" t="s">
        <v>41</v>
      </c>
      <c r="H367" s="1"/>
      <c r="I367">
        <v>3</v>
      </c>
      <c r="J367" t="s">
        <v>27</v>
      </c>
      <c r="K367" t="s">
        <v>11</v>
      </c>
      <c r="L367" s="3">
        <v>0</v>
      </c>
      <c r="M367" t="s">
        <v>28</v>
      </c>
      <c r="N367" t="s">
        <v>13</v>
      </c>
      <c r="O367">
        <v>0</v>
      </c>
      <c r="P367" t="s">
        <v>29</v>
      </c>
      <c r="Q367" t="s">
        <v>542</v>
      </c>
      <c r="R367" t="s">
        <v>44</v>
      </c>
      <c r="V367">
        <f t="shared" si="5"/>
        <v>0</v>
      </c>
      <c r="W367">
        <v>0</v>
      </c>
      <c r="X367">
        <v>2</v>
      </c>
      <c r="Y367" t="s">
        <v>59</v>
      </c>
      <c r="Z367">
        <v>45140</v>
      </c>
    </row>
    <row r="368" spans="1:26" x14ac:dyDescent="0.35">
      <c r="A368" t="s">
        <v>528</v>
      </c>
      <c r="B368" s="1">
        <v>36819</v>
      </c>
      <c r="C368" s="1">
        <v>44184</v>
      </c>
      <c r="D368">
        <v>11</v>
      </c>
      <c r="E368" t="s">
        <v>526</v>
      </c>
      <c r="F368">
        <v>3</v>
      </c>
      <c r="G368" t="s">
        <v>26</v>
      </c>
      <c r="H368" s="1"/>
      <c r="I368">
        <v>2</v>
      </c>
      <c r="J368" t="s">
        <v>48</v>
      </c>
      <c r="K368" t="s">
        <v>11</v>
      </c>
      <c r="L368" s="3">
        <v>0.26</v>
      </c>
      <c r="M368" t="s">
        <v>28</v>
      </c>
      <c r="N368" t="s">
        <v>13</v>
      </c>
      <c r="O368">
        <v>0.55000000000000004</v>
      </c>
      <c r="P368" t="s">
        <v>29</v>
      </c>
      <c r="Q368" t="s">
        <v>545</v>
      </c>
      <c r="R368" t="s">
        <v>31</v>
      </c>
      <c r="S368" t="s">
        <v>388</v>
      </c>
      <c r="T368">
        <v>8</v>
      </c>
      <c r="U368">
        <v>3</v>
      </c>
      <c r="V368">
        <f t="shared" si="5"/>
        <v>80</v>
      </c>
      <c r="W368">
        <v>21</v>
      </c>
      <c r="X368">
        <v>1</v>
      </c>
      <c r="Y368" t="s">
        <v>33</v>
      </c>
      <c r="Z368">
        <v>45141</v>
      </c>
    </row>
    <row r="369" spans="1:26" x14ac:dyDescent="0.35">
      <c r="A369" t="s">
        <v>530</v>
      </c>
      <c r="B369" s="1">
        <v>37050</v>
      </c>
      <c r="C369" s="1">
        <v>44185</v>
      </c>
      <c r="D369">
        <v>11</v>
      </c>
      <c r="E369" t="s">
        <v>526</v>
      </c>
      <c r="F369">
        <v>1</v>
      </c>
      <c r="G369" t="s">
        <v>69</v>
      </c>
      <c r="H369" s="1"/>
      <c r="I369">
        <v>1</v>
      </c>
      <c r="J369" t="s">
        <v>42</v>
      </c>
      <c r="K369" t="s">
        <v>11</v>
      </c>
      <c r="L369" s="3">
        <v>0.24</v>
      </c>
      <c r="M369" t="s">
        <v>28</v>
      </c>
      <c r="N369" t="s">
        <v>13</v>
      </c>
      <c r="O369">
        <v>0.43</v>
      </c>
      <c r="P369" t="s">
        <v>29</v>
      </c>
      <c r="Q369" t="s">
        <v>546</v>
      </c>
      <c r="R369" t="s">
        <v>71</v>
      </c>
      <c r="S369" t="s">
        <v>321</v>
      </c>
      <c r="T369">
        <v>3</v>
      </c>
      <c r="U369">
        <v>1</v>
      </c>
      <c r="V369">
        <f t="shared" si="5"/>
        <v>30</v>
      </c>
      <c r="W369">
        <v>2</v>
      </c>
      <c r="X369">
        <v>2</v>
      </c>
      <c r="Y369" t="s">
        <v>59</v>
      </c>
      <c r="Z369">
        <v>45133</v>
      </c>
    </row>
    <row r="370" spans="1:26" x14ac:dyDescent="0.35">
      <c r="A370" t="s">
        <v>533</v>
      </c>
      <c r="B370" s="1">
        <v>36341</v>
      </c>
      <c r="C370" s="1">
        <v>44186</v>
      </c>
      <c r="D370">
        <v>11</v>
      </c>
      <c r="E370" t="s">
        <v>526</v>
      </c>
      <c r="F370">
        <v>1</v>
      </c>
      <c r="G370" t="s">
        <v>69</v>
      </c>
      <c r="H370" s="1">
        <v>42776</v>
      </c>
      <c r="I370">
        <v>4</v>
      </c>
      <c r="J370" t="s">
        <v>36</v>
      </c>
      <c r="K370" t="s">
        <v>11</v>
      </c>
      <c r="L370" s="3">
        <v>0.14000000000000001</v>
      </c>
      <c r="M370" t="s">
        <v>28</v>
      </c>
      <c r="N370" t="s">
        <v>13</v>
      </c>
      <c r="O370">
        <v>0.41</v>
      </c>
      <c r="P370" t="s">
        <v>29</v>
      </c>
      <c r="Q370" t="s">
        <v>547</v>
      </c>
      <c r="R370" t="s">
        <v>71</v>
      </c>
      <c r="S370" t="s">
        <v>498</v>
      </c>
      <c r="T370">
        <v>4</v>
      </c>
      <c r="U370">
        <v>1</v>
      </c>
      <c r="V370">
        <f t="shared" si="5"/>
        <v>40</v>
      </c>
      <c r="W370">
        <v>10</v>
      </c>
      <c r="X370">
        <v>2</v>
      </c>
      <c r="Y370" t="s">
        <v>59</v>
      </c>
      <c r="Z370">
        <v>45204</v>
      </c>
    </row>
    <row r="371" spans="1:26" x14ac:dyDescent="0.35">
      <c r="A371" t="s">
        <v>535</v>
      </c>
      <c r="B371" s="1">
        <v>36540</v>
      </c>
      <c r="C371" s="1">
        <v>44187</v>
      </c>
      <c r="D371">
        <v>11</v>
      </c>
      <c r="E371" t="s">
        <v>526</v>
      </c>
      <c r="F371">
        <v>2</v>
      </c>
      <c r="G371" t="s">
        <v>41</v>
      </c>
      <c r="H371" s="1"/>
      <c r="I371">
        <v>1</v>
      </c>
      <c r="J371" t="s">
        <v>42</v>
      </c>
      <c r="K371" t="s">
        <v>11</v>
      </c>
      <c r="L371" s="3">
        <v>0</v>
      </c>
      <c r="M371" t="s">
        <v>28</v>
      </c>
      <c r="N371" t="s">
        <v>13</v>
      </c>
      <c r="O371">
        <v>0</v>
      </c>
      <c r="P371" t="s">
        <v>29</v>
      </c>
      <c r="Q371" t="s">
        <v>534</v>
      </c>
      <c r="R371" t="s">
        <v>44</v>
      </c>
      <c r="V371">
        <f t="shared" si="5"/>
        <v>0</v>
      </c>
      <c r="W371">
        <v>0</v>
      </c>
      <c r="X371">
        <v>3</v>
      </c>
      <c r="Y371" t="s">
        <v>45</v>
      </c>
      <c r="Z371">
        <v>45188</v>
      </c>
    </row>
    <row r="372" spans="1:26" x14ac:dyDescent="0.35">
      <c r="A372" t="s">
        <v>538</v>
      </c>
      <c r="B372" s="1">
        <v>36801</v>
      </c>
      <c r="C372" s="1">
        <v>44188</v>
      </c>
      <c r="D372">
        <v>11</v>
      </c>
      <c r="E372" t="s">
        <v>526</v>
      </c>
      <c r="F372">
        <v>1</v>
      </c>
      <c r="G372" t="s">
        <v>69</v>
      </c>
      <c r="H372" s="1">
        <v>39839</v>
      </c>
      <c r="I372">
        <v>4</v>
      </c>
      <c r="J372" t="s">
        <v>36</v>
      </c>
      <c r="K372" t="s">
        <v>11</v>
      </c>
      <c r="L372" s="3">
        <v>0.16</v>
      </c>
      <c r="M372" t="s">
        <v>28</v>
      </c>
      <c r="N372" t="s">
        <v>13</v>
      </c>
      <c r="O372">
        <v>0.64</v>
      </c>
      <c r="P372" t="s">
        <v>29</v>
      </c>
      <c r="Q372" t="s">
        <v>548</v>
      </c>
      <c r="R372" t="s">
        <v>71</v>
      </c>
      <c r="S372" t="s">
        <v>549</v>
      </c>
      <c r="T372">
        <v>4</v>
      </c>
      <c r="U372">
        <v>1</v>
      </c>
      <c r="V372">
        <f t="shared" si="5"/>
        <v>40</v>
      </c>
      <c r="W372">
        <v>10</v>
      </c>
      <c r="X372">
        <v>2</v>
      </c>
      <c r="Y372" t="s">
        <v>59</v>
      </c>
      <c r="Z372">
        <v>45152</v>
      </c>
    </row>
    <row r="373" spans="1:26" x14ac:dyDescent="0.35">
      <c r="A373" t="s">
        <v>525</v>
      </c>
      <c r="B373" s="1">
        <v>36716</v>
      </c>
      <c r="C373" s="1">
        <v>44189</v>
      </c>
      <c r="D373">
        <v>11</v>
      </c>
      <c r="E373" t="s">
        <v>526</v>
      </c>
      <c r="F373">
        <v>4</v>
      </c>
      <c r="G373" t="s">
        <v>35</v>
      </c>
      <c r="H373" s="1"/>
      <c r="I373">
        <v>3</v>
      </c>
      <c r="J373" t="s">
        <v>27</v>
      </c>
      <c r="K373" t="s">
        <v>11</v>
      </c>
      <c r="L373" s="3">
        <v>0.48</v>
      </c>
      <c r="M373" t="s">
        <v>28</v>
      </c>
      <c r="N373" t="s">
        <v>13</v>
      </c>
      <c r="O373">
        <v>0.27</v>
      </c>
      <c r="P373" t="s">
        <v>29</v>
      </c>
      <c r="Q373" t="s">
        <v>550</v>
      </c>
      <c r="R373" t="s">
        <v>38</v>
      </c>
      <c r="S373" t="s">
        <v>495</v>
      </c>
      <c r="T373">
        <v>10</v>
      </c>
      <c r="U373">
        <v>4</v>
      </c>
      <c r="V373">
        <f t="shared" si="5"/>
        <v>100</v>
      </c>
      <c r="W373">
        <v>324</v>
      </c>
      <c r="X373">
        <v>1</v>
      </c>
      <c r="Y373" t="s">
        <v>33</v>
      </c>
      <c r="Z373">
        <v>45138</v>
      </c>
    </row>
    <row r="374" spans="1:26" x14ac:dyDescent="0.35">
      <c r="A374" t="s">
        <v>528</v>
      </c>
      <c r="B374" s="1">
        <v>36830</v>
      </c>
      <c r="C374" s="1">
        <v>44190</v>
      </c>
      <c r="D374">
        <v>11</v>
      </c>
      <c r="E374" t="s">
        <v>526</v>
      </c>
      <c r="F374">
        <v>5</v>
      </c>
      <c r="G374" t="s">
        <v>44</v>
      </c>
      <c r="H374" s="1"/>
      <c r="I374">
        <v>2</v>
      </c>
      <c r="J374" t="s">
        <v>48</v>
      </c>
      <c r="K374" t="s">
        <v>11</v>
      </c>
      <c r="L374" s="3">
        <v>0</v>
      </c>
      <c r="M374" t="s">
        <v>28</v>
      </c>
      <c r="N374" t="s">
        <v>13</v>
      </c>
      <c r="O374">
        <v>0</v>
      </c>
      <c r="P374" t="s">
        <v>29</v>
      </c>
      <c r="Q374" t="s">
        <v>529</v>
      </c>
      <c r="R374" t="s">
        <v>44</v>
      </c>
      <c r="V374">
        <f t="shared" si="5"/>
        <v>0</v>
      </c>
      <c r="W374">
        <v>291</v>
      </c>
      <c r="X374">
        <v>3</v>
      </c>
      <c r="Y374" t="s">
        <v>45</v>
      </c>
      <c r="Z374">
        <v>45155</v>
      </c>
    </row>
    <row r="375" spans="1:26" x14ac:dyDescent="0.35">
      <c r="A375" t="s">
        <v>530</v>
      </c>
      <c r="B375" s="1">
        <v>36258</v>
      </c>
      <c r="C375" s="1">
        <v>44191</v>
      </c>
      <c r="D375">
        <v>11</v>
      </c>
      <c r="E375" t="s">
        <v>526</v>
      </c>
      <c r="F375">
        <v>4</v>
      </c>
      <c r="G375" t="s">
        <v>35</v>
      </c>
      <c r="H375" s="1"/>
      <c r="I375">
        <v>3</v>
      </c>
      <c r="J375" t="s">
        <v>27</v>
      </c>
      <c r="K375" t="s">
        <v>11</v>
      </c>
      <c r="L375" s="3">
        <v>0.51</v>
      </c>
      <c r="M375" t="s">
        <v>28</v>
      </c>
      <c r="N375" t="s">
        <v>13</v>
      </c>
      <c r="O375">
        <v>0.27</v>
      </c>
      <c r="P375" t="s">
        <v>29</v>
      </c>
      <c r="Q375" t="s">
        <v>551</v>
      </c>
      <c r="R375" t="s">
        <v>38</v>
      </c>
      <c r="S375" t="s">
        <v>495</v>
      </c>
      <c r="T375">
        <v>10</v>
      </c>
      <c r="U375">
        <v>4</v>
      </c>
      <c r="V375">
        <f t="shared" si="5"/>
        <v>100</v>
      </c>
      <c r="W375">
        <v>149</v>
      </c>
      <c r="X375">
        <v>3</v>
      </c>
      <c r="Y375" t="s">
        <v>45</v>
      </c>
      <c r="Z375">
        <v>45187</v>
      </c>
    </row>
    <row r="376" spans="1:26" x14ac:dyDescent="0.35">
      <c r="A376" t="s">
        <v>533</v>
      </c>
      <c r="B376" s="1">
        <v>37046</v>
      </c>
      <c r="C376" s="1">
        <v>44192</v>
      </c>
      <c r="D376">
        <v>11</v>
      </c>
      <c r="E376" t="s">
        <v>526</v>
      </c>
      <c r="F376">
        <v>3</v>
      </c>
      <c r="G376" t="s">
        <v>26</v>
      </c>
      <c r="H376" s="1"/>
      <c r="I376">
        <v>5</v>
      </c>
      <c r="J376" t="s">
        <v>60</v>
      </c>
      <c r="K376" t="s">
        <v>11</v>
      </c>
      <c r="L376" s="3">
        <v>0.35</v>
      </c>
      <c r="M376" t="s">
        <v>28</v>
      </c>
      <c r="N376" t="s">
        <v>13</v>
      </c>
      <c r="O376">
        <v>0.46</v>
      </c>
      <c r="P376" t="s">
        <v>29</v>
      </c>
      <c r="Q376" t="s">
        <v>552</v>
      </c>
      <c r="R376" t="s">
        <v>31</v>
      </c>
      <c r="S376" t="s">
        <v>553</v>
      </c>
      <c r="T376">
        <v>6</v>
      </c>
      <c r="U376">
        <v>2</v>
      </c>
      <c r="V376">
        <f t="shared" si="5"/>
        <v>60</v>
      </c>
      <c r="W376">
        <v>70</v>
      </c>
      <c r="X376">
        <v>1</v>
      </c>
      <c r="Y376" t="s">
        <v>33</v>
      </c>
      <c r="Z376">
        <v>45140</v>
      </c>
    </row>
    <row r="377" spans="1:26" x14ac:dyDescent="0.35">
      <c r="A377" t="s">
        <v>535</v>
      </c>
      <c r="B377" s="1">
        <v>36393</v>
      </c>
      <c r="C377" s="1">
        <v>44193</v>
      </c>
      <c r="D377">
        <v>11</v>
      </c>
      <c r="E377" t="s">
        <v>526</v>
      </c>
      <c r="F377">
        <v>4</v>
      </c>
      <c r="G377" t="s">
        <v>35</v>
      </c>
      <c r="H377" s="1">
        <v>40058</v>
      </c>
      <c r="I377">
        <v>2</v>
      </c>
      <c r="J377" t="s">
        <v>48</v>
      </c>
      <c r="K377" t="s">
        <v>11</v>
      </c>
      <c r="L377" s="3">
        <v>0.57999999999999996</v>
      </c>
      <c r="M377" t="s">
        <v>28</v>
      </c>
      <c r="N377" t="s">
        <v>13</v>
      </c>
      <c r="O377">
        <v>0.38</v>
      </c>
      <c r="P377" t="s">
        <v>29</v>
      </c>
      <c r="Q377" t="s">
        <v>554</v>
      </c>
      <c r="R377" t="s">
        <v>38</v>
      </c>
      <c r="S377" t="s">
        <v>495</v>
      </c>
      <c r="T377">
        <v>10</v>
      </c>
      <c r="U377">
        <v>4</v>
      </c>
      <c r="V377">
        <f t="shared" si="5"/>
        <v>100</v>
      </c>
      <c r="W377">
        <v>383</v>
      </c>
      <c r="X377">
        <v>1</v>
      </c>
      <c r="Y377" t="s">
        <v>33</v>
      </c>
      <c r="Z377">
        <v>45184</v>
      </c>
    </row>
    <row r="378" spans="1:26" x14ac:dyDescent="0.35">
      <c r="A378" t="s">
        <v>538</v>
      </c>
      <c r="B378" s="1">
        <v>36215</v>
      </c>
      <c r="C378" s="1">
        <v>44194</v>
      </c>
      <c r="D378">
        <v>11</v>
      </c>
      <c r="E378" t="s">
        <v>526</v>
      </c>
      <c r="F378">
        <v>5</v>
      </c>
      <c r="G378" t="s">
        <v>44</v>
      </c>
      <c r="H378" s="1">
        <v>40470</v>
      </c>
      <c r="I378">
        <v>2</v>
      </c>
      <c r="J378" t="s">
        <v>48</v>
      </c>
      <c r="K378" t="s">
        <v>11</v>
      </c>
      <c r="L378" s="3">
        <v>0</v>
      </c>
      <c r="M378" t="s">
        <v>28</v>
      </c>
      <c r="N378" t="s">
        <v>13</v>
      </c>
      <c r="O378">
        <v>0</v>
      </c>
      <c r="P378" t="s">
        <v>29</v>
      </c>
      <c r="Q378" t="s">
        <v>529</v>
      </c>
      <c r="R378" t="s">
        <v>44</v>
      </c>
      <c r="V378">
        <f t="shared" si="5"/>
        <v>0</v>
      </c>
      <c r="W378">
        <v>151</v>
      </c>
      <c r="X378">
        <v>3</v>
      </c>
      <c r="Y378" t="s">
        <v>45</v>
      </c>
      <c r="Z378">
        <v>45180</v>
      </c>
    </row>
    <row r="379" spans="1:26" x14ac:dyDescent="0.35">
      <c r="A379" t="s">
        <v>555</v>
      </c>
      <c r="B379" s="1">
        <v>36378</v>
      </c>
      <c r="C379" s="1">
        <v>44195</v>
      </c>
      <c r="D379">
        <v>20</v>
      </c>
      <c r="E379" t="s">
        <v>556</v>
      </c>
      <c r="F379">
        <v>1</v>
      </c>
      <c r="G379" t="s">
        <v>69</v>
      </c>
      <c r="H379" s="1">
        <v>40091</v>
      </c>
      <c r="I379">
        <v>3</v>
      </c>
      <c r="J379" t="s">
        <v>27</v>
      </c>
      <c r="K379" t="s">
        <v>11</v>
      </c>
      <c r="L379" s="3">
        <v>0.25</v>
      </c>
      <c r="M379" t="s">
        <v>28</v>
      </c>
      <c r="N379" t="s">
        <v>13</v>
      </c>
      <c r="O379">
        <v>0.3</v>
      </c>
      <c r="P379" t="s">
        <v>29</v>
      </c>
      <c r="Q379" t="s">
        <v>557</v>
      </c>
      <c r="R379" t="s">
        <v>71</v>
      </c>
      <c r="S379" t="s">
        <v>544</v>
      </c>
      <c r="T379">
        <v>5</v>
      </c>
      <c r="U379">
        <v>2</v>
      </c>
      <c r="V379">
        <f t="shared" si="5"/>
        <v>50</v>
      </c>
      <c r="W379">
        <v>1</v>
      </c>
      <c r="X379">
        <v>2</v>
      </c>
      <c r="Y379" t="s">
        <v>59</v>
      </c>
      <c r="Z379">
        <v>45180</v>
      </c>
    </row>
    <row r="380" spans="1:26" x14ac:dyDescent="0.35">
      <c r="A380" t="s">
        <v>558</v>
      </c>
      <c r="B380" s="1">
        <v>36499</v>
      </c>
      <c r="C380" s="1">
        <v>44196</v>
      </c>
      <c r="D380">
        <v>20</v>
      </c>
      <c r="E380" t="s">
        <v>556</v>
      </c>
      <c r="F380">
        <v>2</v>
      </c>
      <c r="G380" t="s">
        <v>41</v>
      </c>
      <c r="H380" s="1">
        <v>41085</v>
      </c>
      <c r="I380">
        <v>1</v>
      </c>
      <c r="J380" t="s">
        <v>42</v>
      </c>
      <c r="K380" t="s">
        <v>11</v>
      </c>
      <c r="L380" s="3">
        <v>0</v>
      </c>
      <c r="M380" t="s">
        <v>28</v>
      </c>
      <c r="N380" t="s">
        <v>13</v>
      </c>
      <c r="O380">
        <v>0</v>
      </c>
      <c r="P380" t="s">
        <v>29</v>
      </c>
      <c r="Q380" t="s">
        <v>559</v>
      </c>
      <c r="R380" t="s">
        <v>44</v>
      </c>
      <c r="V380">
        <f t="shared" si="5"/>
        <v>0</v>
      </c>
      <c r="W380">
        <v>0</v>
      </c>
      <c r="X380">
        <v>3</v>
      </c>
      <c r="Y380" t="s">
        <v>45</v>
      </c>
      <c r="Z380">
        <v>45201</v>
      </c>
    </row>
    <row r="381" spans="1:26" x14ac:dyDescent="0.35">
      <c r="A381" t="s">
        <v>560</v>
      </c>
      <c r="B381" s="1">
        <v>36447</v>
      </c>
      <c r="C381" s="1">
        <v>44197</v>
      </c>
      <c r="D381">
        <v>20</v>
      </c>
      <c r="E381" t="s">
        <v>556</v>
      </c>
      <c r="F381">
        <v>5</v>
      </c>
      <c r="G381" t="s">
        <v>44</v>
      </c>
      <c r="H381" s="1"/>
      <c r="I381">
        <v>4</v>
      </c>
      <c r="J381" t="s">
        <v>36</v>
      </c>
      <c r="K381" t="s">
        <v>11</v>
      </c>
      <c r="L381" s="3">
        <v>0</v>
      </c>
      <c r="M381" t="s">
        <v>28</v>
      </c>
      <c r="N381" t="s">
        <v>13</v>
      </c>
      <c r="O381">
        <v>0</v>
      </c>
      <c r="P381" t="s">
        <v>29</v>
      </c>
      <c r="Q381" t="s">
        <v>561</v>
      </c>
      <c r="R381" t="s">
        <v>44</v>
      </c>
      <c r="V381">
        <f t="shared" si="5"/>
        <v>0</v>
      </c>
      <c r="W381">
        <v>346</v>
      </c>
      <c r="X381">
        <v>2</v>
      </c>
      <c r="Y381" t="s">
        <v>59</v>
      </c>
      <c r="Z381">
        <v>45169</v>
      </c>
    </row>
    <row r="382" spans="1:26" x14ac:dyDescent="0.35">
      <c r="A382" t="s">
        <v>562</v>
      </c>
      <c r="B382" s="1">
        <v>36870</v>
      </c>
      <c r="C382" s="1">
        <v>44198</v>
      </c>
      <c r="D382">
        <v>20</v>
      </c>
      <c r="E382" t="s">
        <v>556</v>
      </c>
      <c r="F382">
        <v>1</v>
      </c>
      <c r="G382" t="s">
        <v>69</v>
      </c>
      <c r="H382" s="1"/>
      <c r="I382">
        <v>4</v>
      </c>
      <c r="J382" t="s">
        <v>36</v>
      </c>
      <c r="K382" t="s">
        <v>11</v>
      </c>
      <c r="L382" s="3">
        <v>0.25</v>
      </c>
      <c r="M382" t="s">
        <v>28</v>
      </c>
      <c r="N382" t="s">
        <v>13</v>
      </c>
      <c r="O382">
        <v>0.52</v>
      </c>
      <c r="P382" t="s">
        <v>29</v>
      </c>
      <c r="Q382" t="s">
        <v>563</v>
      </c>
      <c r="R382" t="s">
        <v>71</v>
      </c>
      <c r="S382" t="s">
        <v>549</v>
      </c>
      <c r="T382">
        <v>5</v>
      </c>
      <c r="U382">
        <v>2</v>
      </c>
      <c r="V382">
        <f t="shared" si="5"/>
        <v>50</v>
      </c>
      <c r="W382">
        <v>1</v>
      </c>
      <c r="X382">
        <v>2</v>
      </c>
      <c r="Y382" t="s">
        <v>59</v>
      </c>
      <c r="Z382">
        <v>45207</v>
      </c>
    </row>
    <row r="383" spans="1:26" x14ac:dyDescent="0.35">
      <c r="A383" t="s">
        <v>564</v>
      </c>
      <c r="B383" s="1">
        <v>36390</v>
      </c>
      <c r="C383" s="1">
        <v>44199</v>
      </c>
      <c r="D383">
        <v>20</v>
      </c>
      <c r="E383" t="s">
        <v>556</v>
      </c>
      <c r="F383">
        <v>5</v>
      </c>
      <c r="G383" t="s">
        <v>44</v>
      </c>
      <c r="H383" s="1">
        <v>41401</v>
      </c>
      <c r="I383">
        <v>4</v>
      </c>
      <c r="J383" t="s">
        <v>36</v>
      </c>
      <c r="K383" t="s">
        <v>11</v>
      </c>
      <c r="L383" s="3">
        <v>0</v>
      </c>
      <c r="M383" t="s">
        <v>28</v>
      </c>
      <c r="N383" t="s">
        <v>13</v>
      </c>
      <c r="O383">
        <v>0</v>
      </c>
      <c r="P383" t="s">
        <v>29</v>
      </c>
      <c r="Q383" t="s">
        <v>561</v>
      </c>
      <c r="R383" t="s">
        <v>44</v>
      </c>
      <c r="V383">
        <f t="shared" si="5"/>
        <v>0</v>
      </c>
      <c r="W383">
        <v>428</v>
      </c>
      <c r="X383">
        <v>1</v>
      </c>
      <c r="Y383" t="s">
        <v>33</v>
      </c>
      <c r="Z383">
        <v>45199</v>
      </c>
    </row>
    <row r="384" spans="1:26" x14ac:dyDescent="0.35">
      <c r="A384" t="s">
        <v>565</v>
      </c>
      <c r="B384" s="1">
        <v>36508</v>
      </c>
      <c r="C384" s="1">
        <v>44200</v>
      </c>
      <c r="D384">
        <v>20</v>
      </c>
      <c r="E384" t="s">
        <v>556</v>
      </c>
      <c r="F384">
        <v>3</v>
      </c>
      <c r="G384" t="s">
        <v>26</v>
      </c>
      <c r="H384" s="1">
        <v>39617</v>
      </c>
      <c r="I384">
        <v>4</v>
      </c>
      <c r="J384" t="s">
        <v>36</v>
      </c>
      <c r="K384" t="s">
        <v>11</v>
      </c>
      <c r="L384" s="3">
        <v>0.3</v>
      </c>
      <c r="M384" t="s">
        <v>28</v>
      </c>
      <c r="N384" t="s">
        <v>13</v>
      </c>
      <c r="O384">
        <v>0.27</v>
      </c>
      <c r="P384" t="s">
        <v>29</v>
      </c>
      <c r="Q384" t="s">
        <v>566</v>
      </c>
      <c r="R384" t="s">
        <v>31</v>
      </c>
      <c r="S384" t="s">
        <v>513</v>
      </c>
      <c r="T384">
        <v>7</v>
      </c>
      <c r="U384">
        <v>3</v>
      </c>
      <c r="V384">
        <f t="shared" si="5"/>
        <v>70</v>
      </c>
      <c r="W384">
        <v>31</v>
      </c>
      <c r="X384">
        <v>2</v>
      </c>
      <c r="Y384" t="s">
        <v>59</v>
      </c>
      <c r="Z384">
        <v>45170</v>
      </c>
    </row>
    <row r="385" spans="1:26" x14ac:dyDescent="0.35">
      <c r="A385" t="s">
        <v>555</v>
      </c>
      <c r="B385" s="1">
        <v>36575</v>
      </c>
      <c r="C385" s="1">
        <v>44201</v>
      </c>
      <c r="D385">
        <v>20</v>
      </c>
      <c r="E385" t="s">
        <v>556</v>
      </c>
      <c r="F385">
        <v>4</v>
      </c>
      <c r="G385" t="s">
        <v>35</v>
      </c>
      <c r="H385" s="1"/>
      <c r="I385">
        <v>1</v>
      </c>
      <c r="J385" t="s">
        <v>42</v>
      </c>
      <c r="K385" t="s">
        <v>11</v>
      </c>
      <c r="L385" s="3">
        <v>0.53</v>
      </c>
      <c r="M385" t="s">
        <v>28</v>
      </c>
      <c r="N385" t="s">
        <v>13</v>
      </c>
      <c r="O385">
        <v>0.32</v>
      </c>
      <c r="P385" t="s">
        <v>29</v>
      </c>
      <c r="Q385" t="s">
        <v>567</v>
      </c>
      <c r="R385" t="s">
        <v>38</v>
      </c>
      <c r="S385" t="s">
        <v>568</v>
      </c>
      <c r="T385">
        <v>10</v>
      </c>
      <c r="U385">
        <v>4</v>
      </c>
      <c r="V385">
        <f t="shared" si="5"/>
        <v>100</v>
      </c>
      <c r="W385">
        <v>349</v>
      </c>
      <c r="X385">
        <v>1</v>
      </c>
      <c r="Y385" t="s">
        <v>33</v>
      </c>
      <c r="Z385">
        <v>45206</v>
      </c>
    </row>
    <row r="386" spans="1:26" x14ac:dyDescent="0.35">
      <c r="A386" t="s">
        <v>558</v>
      </c>
      <c r="B386" s="1">
        <v>37022</v>
      </c>
      <c r="C386" s="1">
        <v>44202</v>
      </c>
      <c r="D386">
        <v>20</v>
      </c>
      <c r="E386" t="s">
        <v>556</v>
      </c>
      <c r="F386">
        <v>5</v>
      </c>
      <c r="G386" t="s">
        <v>44</v>
      </c>
      <c r="H386" s="1">
        <v>41839</v>
      </c>
      <c r="I386">
        <v>2</v>
      </c>
      <c r="J386" t="s">
        <v>48</v>
      </c>
      <c r="K386" t="s">
        <v>11</v>
      </c>
      <c r="L386" s="3">
        <v>0</v>
      </c>
      <c r="M386" t="s">
        <v>28</v>
      </c>
      <c r="N386" t="s">
        <v>13</v>
      </c>
      <c r="O386">
        <v>0</v>
      </c>
      <c r="P386" t="s">
        <v>29</v>
      </c>
      <c r="Q386" t="s">
        <v>569</v>
      </c>
      <c r="R386" t="s">
        <v>44</v>
      </c>
      <c r="V386">
        <f t="shared" ref="V386:V420" si="6">T386*10</f>
        <v>0</v>
      </c>
      <c r="W386">
        <v>493</v>
      </c>
      <c r="X386">
        <v>1</v>
      </c>
      <c r="Y386" t="s">
        <v>33</v>
      </c>
      <c r="Z386">
        <v>45151</v>
      </c>
    </row>
    <row r="387" spans="1:26" x14ac:dyDescent="0.35">
      <c r="A387" t="s">
        <v>560</v>
      </c>
      <c r="B387" s="1">
        <v>36344</v>
      </c>
      <c r="C387" s="1">
        <v>44203</v>
      </c>
      <c r="D387">
        <v>20</v>
      </c>
      <c r="E387" t="s">
        <v>556</v>
      </c>
      <c r="F387">
        <v>2</v>
      </c>
      <c r="G387" t="s">
        <v>41</v>
      </c>
      <c r="H387" s="1">
        <v>41965</v>
      </c>
      <c r="I387">
        <v>1</v>
      </c>
      <c r="J387" t="s">
        <v>42</v>
      </c>
      <c r="K387" t="s">
        <v>11</v>
      </c>
      <c r="L387" s="3">
        <v>0</v>
      </c>
      <c r="M387" t="s">
        <v>28</v>
      </c>
      <c r="N387" t="s">
        <v>13</v>
      </c>
      <c r="O387">
        <v>0</v>
      </c>
      <c r="P387" t="s">
        <v>29</v>
      </c>
      <c r="Q387" t="s">
        <v>559</v>
      </c>
      <c r="R387" t="s">
        <v>44</v>
      </c>
      <c r="V387">
        <f t="shared" si="6"/>
        <v>0</v>
      </c>
      <c r="W387">
        <v>0</v>
      </c>
      <c r="X387">
        <v>3</v>
      </c>
      <c r="Y387" t="s">
        <v>45</v>
      </c>
      <c r="Z387">
        <v>45161</v>
      </c>
    </row>
    <row r="388" spans="1:26" x14ac:dyDescent="0.35">
      <c r="A388" t="s">
        <v>562</v>
      </c>
      <c r="B388" s="1">
        <v>36389</v>
      </c>
      <c r="C388" s="1">
        <v>44204</v>
      </c>
      <c r="D388">
        <v>20</v>
      </c>
      <c r="E388" t="s">
        <v>556</v>
      </c>
      <c r="F388">
        <v>3</v>
      </c>
      <c r="G388" t="s">
        <v>26</v>
      </c>
      <c r="H388" s="1"/>
      <c r="I388">
        <v>4</v>
      </c>
      <c r="J388" t="s">
        <v>36</v>
      </c>
      <c r="K388" t="s">
        <v>11</v>
      </c>
      <c r="L388" s="3">
        <v>0.25</v>
      </c>
      <c r="M388" t="s">
        <v>28</v>
      </c>
      <c r="N388" t="s">
        <v>13</v>
      </c>
      <c r="O388">
        <v>0.55000000000000004</v>
      </c>
      <c r="P388" t="s">
        <v>29</v>
      </c>
      <c r="Q388" t="s">
        <v>570</v>
      </c>
      <c r="R388" t="s">
        <v>31</v>
      </c>
      <c r="S388" t="s">
        <v>513</v>
      </c>
      <c r="T388">
        <v>7</v>
      </c>
      <c r="U388">
        <v>3</v>
      </c>
      <c r="V388">
        <f t="shared" si="6"/>
        <v>70</v>
      </c>
      <c r="W388">
        <v>42</v>
      </c>
      <c r="X388">
        <v>2</v>
      </c>
      <c r="Y388" t="s">
        <v>59</v>
      </c>
      <c r="Z388">
        <v>45145</v>
      </c>
    </row>
    <row r="389" spans="1:26" x14ac:dyDescent="0.35">
      <c r="A389" t="s">
        <v>564</v>
      </c>
      <c r="B389" s="1">
        <v>36485</v>
      </c>
      <c r="C389" s="1">
        <v>44205</v>
      </c>
      <c r="D389">
        <v>20</v>
      </c>
      <c r="E389" t="s">
        <v>556</v>
      </c>
      <c r="F389">
        <v>5</v>
      </c>
      <c r="G389" t="s">
        <v>44</v>
      </c>
      <c r="H389" s="1"/>
      <c r="I389">
        <v>1</v>
      </c>
      <c r="J389" t="s">
        <v>42</v>
      </c>
      <c r="K389" t="s">
        <v>11</v>
      </c>
      <c r="L389" s="3">
        <v>0</v>
      </c>
      <c r="M389" t="s">
        <v>28</v>
      </c>
      <c r="N389" t="s">
        <v>13</v>
      </c>
      <c r="O389">
        <v>0</v>
      </c>
      <c r="P389" t="s">
        <v>29</v>
      </c>
      <c r="Q389" t="s">
        <v>559</v>
      </c>
      <c r="R389" t="s">
        <v>44</v>
      </c>
      <c r="V389">
        <f t="shared" si="6"/>
        <v>0</v>
      </c>
      <c r="W389">
        <v>234</v>
      </c>
      <c r="X389">
        <v>1</v>
      </c>
      <c r="Y389" t="s">
        <v>33</v>
      </c>
      <c r="Z389">
        <v>45141</v>
      </c>
    </row>
    <row r="390" spans="1:26" x14ac:dyDescent="0.35">
      <c r="A390" t="s">
        <v>565</v>
      </c>
      <c r="B390" s="1">
        <v>36521</v>
      </c>
      <c r="C390" s="1">
        <v>44206</v>
      </c>
      <c r="D390">
        <v>20</v>
      </c>
      <c r="E390" t="s">
        <v>556</v>
      </c>
      <c r="F390">
        <v>1</v>
      </c>
      <c r="G390" t="s">
        <v>69</v>
      </c>
      <c r="H390" s="1"/>
      <c r="I390">
        <v>5</v>
      </c>
      <c r="J390" t="s">
        <v>60</v>
      </c>
      <c r="K390" t="s">
        <v>11</v>
      </c>
      <c r="L390" s="3">
        <v>0.19</v>
      </c>
      <c r="M390" t="s">
        <v>28</v>
      </c>
      <c r="N390" t="s">
        <v>13</v>
      </c>
      <c r="O390">
        <v>0.62</v>
      </c>
      <c r="P390" t="s">
        <v>29</v>
      </c>
      <c r="Q390" t="s">
        <v>571</v>
      </c>
      <c r="R390" t="s">
        <v>71</v>
      </c>
      <c r="S390" t="s">
        <v>537</v>
      </c>
      <c r="T390">
        <v>5</v>
      </c>
      <c r="U390">
        <v>2</v>
      </c>
      <c r="V390">
        <f t="shared" si="6"/>
        <v>50</v>
      </c>
      <c r="W390">
        <v>6</v>
      </c>
      <c r="X390">
        <v>1</v>
      </c>
      <c r="Y390" t="s">
        <v>33</v>
      </c>
      <c r="Z390">
        <v>45186</v>
      </c>
    </row>
    <row r="391" spans="1:26" x14ac:dyDescent="0.35">
      <c r="A391" t="s">
        <v>555</v>
      </c>
      <c r="B391" s="1">
        <v>36945</v>
      </c>
      <c r="C391" s="1">
        <v>44207</v>
      </c>
      <c r="D391">
        <v>20</v>
      </c>
      <c r="E391" t="s">
        <v>556</v>
      </c>
      <c r="F391">
        <v>3</v>
      </c>
      <c r="G391" t="s">
        <v>26</v>
      </c>
      <c r="H391" s="1"/>
      <c r="I391">
        <v>2</v>
      </c>
      <c r="J391" t="s">
        <v>48</v>
      </c>
      <c r="K391" t="s">
        <v>11</v>
      </c>
      <c r="L391" s="3">
        <v>0.33</v>
      </c>
      <c r="M391" t="s">
        <v>28</v>
      </c>
      <c r="N391" t="s">
        <v>13</v>
      </c>
      <c r="O391">
        <v>0.48</v>
      </c>
      <c r="P391" t="s">
        <v>29</v>
      </c>
      <c r="Q391" t="s">
        <v>572</v>
      </c>
      <c r="R391" t="s">
        <v>31</v>
      </c>
      <c r="S391" t="s">
        <v>573</v>
      </c>
      <c r="T391">
        <v>6</v>
      </c>
      <c r="U391">
        <v>2</v>
      </c>
      <c r="V391">
        <f t="shared" si="6"/>
        <v>60</v>
      </c>
      <c r="W391">
        <v>35</v>
      </c>
      <c r="X391">
        <v>1</v>
      </c>
      <c r="Y391" t="s">
        <v>33</v>
      </c>
      <c r="Z391">
        <v>45208</v>
      </c>
    </row>
    <row r="392" spans="1:26" x14ac:dyDescent="0.35">
      <c r="A392" t="s">
        <v>558</v>
      </c>
      <c r="B392" s="1">
        <v>36299</v>
      </c>
      <c r="C392" s="1">
        <v>44208</v>
      </c>
      <c r="D392">
        <v>20</v>
      </c>
      <c r="E392" t="s">
        <v>556</v>
      </c>
      <c r="F392">
        <v>1</v>
      </c>
      <c r="G392" t="s">
        <v>69</v>
      </c>
      <c r="H392" s="1">
        <v>39158</v>
      </c>
      <c r="I392">
        <v>2</v>
      </c>
      <c r="J392" t="s">
        <v>48</v>
      </c>
      <c r="K392" t="s">
        <v>11</v>
      </c>
      <c r="L392" s="3">
        <v>0.08</v>
      </c>
      <c r="M392" t="s">
        <v>28</v>
      </c>
      <c r="N392" t="s">
        <v>13</v>
      </c>
      <c r="O392">
        <v>0.44</v>
      </c>
      <c r="P392" t="s">
        <v>29</v>
      </c>
      <c r="Q392" t="s">
        <v>574</v>
      </c>
      <c r="R392" t="s">
        <v>71</v>
      </c>
      <c r="S392" t="s">
        <v>544</v>
      </c>
      <c r="T392">
        <v>4</v>
      </c>
      <c r="U392">
        <v>1</v>
      </c>
      <c r="V392">
        <f t="shared" si="6"/>
        <v>40</v>
      </c>
      <c r="W392">
        <v>3</v>
      </c>
      <c r="X392">
        <v>1</v>
      </c>
      <c r="Y392" t="s">
        <v>33</v>
      </c>
      <c r="Z392">
        <v>45158</v>
      </c>
    </row>
    <row r="393" spans="1:26" x14ac:dyDescent="0.35">
      <c r="A393" t="s">
        <v>560</v>
      </c>
      <c r="B393" s="1">
        <v>36673</v>
      </c>
      <c r="C393" s="1">
        <v>44209</v>
      </c>
      <c r="D393">
        <v>20</v>
      </c>
      <c r="E393" t="s">
        <v>556</v>
      </c>
      <c r="F393">
        <v>2</v>
      </c>
      <c r="G393" t="s">
        <v>41</v>
      </c>
      <c r="H393" s="1">
        <v>39337</v>
      </c>
      <c r="I393">
        <v>4</v>
      </c>
      <c r="J393" t="s">
        <v>36</v>
      </c>
      <c r="K393" t="s">
        <v>11</v>
      </c>
      <c r="L393" s="3">
        <v>0</v>
      </c>
      <c r="M393" t="s">
        <v>28</v>
      </c>
      <c r="N393" t="s">
        <v>13</v>
      </c>
      <c r="O393">
        <v>0</v>
      </c>
      <c r="P393" t="s">
        <v>29</v>
      </c>
      <c r="Q393" t="s">
        <v>561</v>
      </c>
      <c r="R393" t="s">
        <v>44</v>
      </c>
      <c r="V393">
        <f t="shared" si="6"/>
        <v>0</v>
      </c>
      <c r="W393">
        <v>0</v>
      </c>
      <c r="X393">
        <v>2</v>
      </c>
      <c r="Y393" t="s">
        <v>59</v>
      </c>
      <c r="Z393">
        <v>45142</v>
      </c>
    </row>
    <row r="394" spans="1:26" x14ac:dyDescent="0.35">
      <c r="A394" t="s">
        <v>562</v>
      </c>
      <c r="B394" s="1">
        <v>37087</v>
      </c>
      <c r="C394" s="1">
        <v>44210</v>
      </c>
      <c r="D394">
        <v>20</v>
      </c>
      <c r="E394" t="s">
        <v>556</v>
      </c>
      <c r="F394">
        <v>3</v>
      </c>
      <c r="G394" t="s">
        <v>26</v>
      </c>
      <c r="H394" s="1">
        <v>42514</v>
      </c>
      <c r="I394">
        <v>2</v>
      </c>
      <c r="J394" t="s">
        <v>48</v>
      </c>
      <c r="K394" t="s">
        <v>11</v>
      </c>
      <c r="L394" s="3">
        <v>0.35</v>
      </c>
      <c r="M394" t="s">
        <v>28</v>
      </c>
      <c r="N394" t="s">
        <v>13</v>
      </c>
      <c r="O394">
        <v>0.33</v>
      </c>
      <c r="P394" t="s">
        <v>29</v>
      </c>
      <c r="Q394" t="s">
        <v>575</v>
      </c>
      <c r="R394" t="s">
        <v>31</v>
      </c>
      <c r="S394" t="s">
        <v>573</v>
      </c>
      <c r="T394">
        <v>6</v>
      </c>
      <c r="U394">
        <v>2</v>
      </c>
      <c r="V394">
        <f t="shared" si="6"/>
        <v>60</v>
      </c>
      <c r="W394">
        <v>18</v>
      </c>
      <c r="X394">
        <v>3</v>
      </c>
      <c r="Y394" t="s">
        <v>45</v>
      </c>
      <c r="Z394">
        <v>45154</v>
      </c>
    </row>
    <row r="395" spans="1:26" x14ac:dyDescent="0.35">
      <c r="A395" t="s">
        <v>564</v>
      </c>
      <c r="B395" s="1">
        <v>36150</v>
      </c>
      <c r="C395" s="1">
        <v>44211</v>
      </c>
      <c r="D395">
        <v>20</v>
      </c>
      <c r="E395" t="s">
        <v>556</v>
      </c>
      <c r="F395">
        <v>2</v>
      </c>
      <c r="G395" t="s">
        <v>41</v>
      </c>
      <c r="H395" s="1">
        <v>42603</v>
      </c>
      <c r="I395">
        <v>2</v>
      </c>
      <c r="J395" t="s">
        <v>48</v>
      </c>
      <c r="K395" t="s">
        <v>11</v>
      </c>
      <c r="L395" s="3">
        <v>0</v>
      </c>
      <c r="M395" t="s">
        <v>28</v>
      </c>
      <c r="N395" t="s">
        <v>13</v>
      </c>
      <c r="O395">
        <v>0</v>
      </c>
      <c r="P395" t="s">
        <v>29</v>
      </c>
      <c r="Q395" t="s">
        <v>569</v>
      </c>
      <c r="R395" t="s">
        <v>44</v>
      </c>
      <c r="V395">
        <f t="shared" si="6"/>
        <v>0</v>
      </c>
      <c r="W395">
        <v>0</v>
      </c>
      <c r="X395">
        <v>2</v>
      </c>
      <c r="Y395" t="s">
        <v>59</v>
      </c>
      <c r="Z395">
        <v>45173</v>
      </c>
    </row>
    <row r="396" spans="1:26" x14ac:dyDescent="0.35">
      <c r="A396" t="s">
        <v>576</v>
      </c>
      <c r="B396" s="1">
        <v>36572</v>
      </c>
      <c r="C396" s="1">
        <v>44212</v>
      </c>
      <c r="D396">
        <v>6</v>
      </c>
      <c r="E396" t="s">
        <v>577</v>
      </c>
      <c r="F396">
        <v>2</v>
      </c>
      <c r="G396" t="s">
        <v>41</v>
      </c>
      <c r="H396" s="1"/>
      <c r="I396">
        <v>5</v>
      </c>
      <c r="J396" t="s">
        <v>60</v>
      </c>
      <c r="K396" t="s">
        <v>11</v>
      </c>
      <c r="L396" s="3">
        <v>0</v>
      </c>
      <c r="M396" t="s">
        <v>28</v>
      </c>
      <c r="N396" t="s">
        <v>13</v>
      </c>
      <c r="O396">
        <v>0</v>
      </c>
      <c r="P396" t="s">
        <v>29</v>
      </c>
      <c r="Q396" t="s">
        <v>578</v>
      </c>
      <c r="R396" t="s">
        <v>44</v>
      </c>
      <c r="V396">
        <f t="shared" si="6"/>
        <v>0</v>
      </c>
      <c r="W396">
        <v>0</v>
      </c>
      <c r="X396">
        <v>1</v>
      </c>
      <c r="Y396" t="s">
        <v>33</v>
      </c>
      <c r="Z396">
        <v>45167</v>
      </c>
    </row>
    <row r="397" spans="1:26" x14ac:dyDescent="0.35">
      <c r="A397" t="s">
        <v>579</v>
      </c>
      <c r="B397" s="1">
        <v>37050</v>
      </c>
      <c r="C397" s="1">
        <v>44213</v>
      </c>
      <c r="D397">
        <v>6</v>
      </c>
      <c r="E397" t="s">
        <v>577</v>
      </c>
      <c r="F397">
        <v>4</v>
      </c>
      <c r="G397" t="s">
        <v>35</v>
      </c>
      <c r="H397" s="1">
        <v>42834</v>
      </c>
      <c r="I397">
        <v>2</v>
      </c>
      <c r="J397" t="s">
        <v>48</v>
      </c>
      <c r="K397" t="s">
        <v>11</v>
      </c>
      <c r="L397" s="3">
        <v>0.52</v>
      </c>
      <c r="M397" t="s">
        <v>28</v>
      </c>
      <c r="N397" t="s">
        <v>13</v>
      </c>
      <c r="O397">
        <v>0.25</v>
      </c>
      <c r="P397" t="s">
        <v>29</v>
      </c>
      <c r="Q397" t="s">
        <v>580</v>
      </c>
      <c r="R397" t="s">
        <v>38</v>
      </c>
      <c r="S397" t="s">
        <v>581</v>
      </c>
      <c r="T397">
        <v>10</v>
      </c>
      <c r="U397">
        <v>4</v>
      </c>
      <c r="V397">
        <f t="shared" si="6"/>
        <v>100</v>
      </c>
      <c r="W397">
        <v>578</v>
      </c>
      <c r="X397">
        <v>3</v>
      </c>
      <c r="Y397" t="s">
        <v>45</v>
      </c>
      <c r="Z397">
        <v>45140</v>
      </c>
    </row>
    <row r="398" spans="1:26" x14ac:dyDescent="0.35">
      <c r="A398" t="s">
        <v>582</v>
      </c>
      <c r="B398" s="1">
        <v>36860</v>
      </c>
      <c r="C398" s="1">
        <v>44214</v>
      </c>
      <c r="D398">
        <v>6</v>
      </c>
      <c r="E398" t="s">
        <v>577</v>
      </c>
      <c r="F398">
        <v>4</v>
      </c>
      <c r="G398" t="s">
        <v>35</v>
      </c>
      <c r="H398" s="1">
        <v>43092</v>
      </c>
      <c r="I398">
        <v>2</v>
      </c>
      <c r="J398" t="s">
        <v>48</v>
      </c>
      <c r="K398" t="s">
        <v>11</v>
      </c>
      <c r="L398" s="3">
        <v>0.43</v>
      </c>
      <c r="M398" t="s">
        <v>28</v>
      </c>
      <c r="N398" t="s">
        <v>13</v>
      </c>
      <c r="O398">
        <v>0.65</v>
      </c>
      <c r="P398" t="s">
        <v>29</v>
      </c>
      <c r="Q398" t="s">
        <v>583</v>
      </c>
      <c r="R398" t="s">
        <v>38</v>
      </c>
      <c r="S398" t="s">
        <v>581</v>
      </c>
      <c r="T398">
        <v>10</v>
      </c>
      <c r="U398">
        <v>4</v>
      </c>
      <c r="V398">
        <f t="shared" si="6"/>
        <v>100</v>
      </c>
      <c r="W398">
        <v>556</v>
      </c>
      <c r="X398">
        <v>1</v>
      </c>
      <c r="Y398" t="s">
        <v>33</v>
      </c>
      <c r="Z398">
        <v>45200</v>
      </c>
    </row>
    <row r="399" spans="1:26" x14ac:dyDescent="0.35">
      <c r="A399" t="s">
        <v>584</v>
      </c>
      <c r="B399" s="1">
        <v>36481</v>
      </c>
      <c r="C399" s="1">
        <v>44215</v>
      </c>
      <c r="D399">
        <v>6</v>
      </c>
      <c r="E399" t="s">
        <v>577</v>
      </c>
      <c r="F399">
        <v>1</v>
      </c>
      <c r="G399" t="s">
        <v>69</v>
      </c>
      <c r="H399" s="1">
        <v>40939</v>
      </c>
      <c r="I399">
        <v>1</v>
      </c>
      <c r="J399" t="s">
        <v>42</v>
      </c>
      <c r="K399" t="s">
        <v>11</v>
      </c>
      <c r="L399" s="3">
        <v>0.11</v>
      </c>
      <c r="M399" t="s">
        <v>28</v>
      </c>
      <c r="N399" t="s">
        <v>13</v>
      </c>
      <c r="O399">
        <v>0.53</v>
      </c>
      <c r="P399" t="s">
        <v>29</v>
      </c>
      <c r="Q399" t="s">
        <v>585</v>
      </c>
      <c r="R399" t="s">
        <v>71</v>
      </c>
      <c r="S399" t="s">
        <v>544</v>
      </c>
      <c r="T399">
        <v>5</v>
      </c>
      <c r="U399">
        <v>2</v>
      </c>
      <c r="V399">
        <f t="shared" si="6"/>
        <v>50</v>
      </c>
      <c r="W399">
        <v>3</v>
      </c>
      <c r="X399">
        <v>1</v>
      </c>
      <c r="Y399" t="s">
        <v>33</v>
      </c>
      <c r="Z399">
        <v>45205</v>
      </c>
    </row>
    <row r="400" spans="1:26" x14ac:dyDescent="0.35">
      <c r="A400" t="s">
        <v>586</v>
      </c>
      <c r="B400" s="1">
        <v>36762</v>
      </c>
      <c r="C400" s="1">
        <v>44216</v>
      </c>
      <c r="D400">
        <v>6</v>
      </c>
      <c r="E400" t="s">
        <v>577</v>
      </c>
      <c r="F400">
        <v>4</v>
      </c>
      <c r="G400" t="s">
        <v>35</v>
      </c>
      <c r="H400" s="1"/>
      <c r="I400">
        <v>1</v>
      </c>
      <c r="J400" t="s">
        <v>42</v>
      </c>
      <c r="K400" t="s">
        <v>11</v>
      </c>
      <c r="L400" s="3">
        <v>0.5</v>
      </c>
      <c r="M400" t="s">
        <v>28</v>
      </c>
      <c r="N400" t="s">
        <v>13</v>
      </c>
      <c r="O400">
        <v>0.56000000000000005</v>
      </c>
      <c r="P400" t="s">
        <v>29</v>
      </c>
      <c r="Q400" t="s">
        <v>587</v>
      </c>
      <c r="R400" t="s">
        <v>38</v>
      </c>
      <c r="S400" t="s">
        <v>581</v>
      </c>
      <c r="T400">
        <v>10</v>
      </c>
      <c r="U400">
        <v>4</v>
      </c>
      <c r="V400">
        <f t="shared" si="6"/>
        <v>100</v>
      </c>
      <c r="W400">
        <v>204</v>
      </c>
      <c r="X400">
        <v>3</v>
      </c>
      <c r="Y400" t="s">
        <v>45</v>
      </c>
      <c r="Z400">
        <v>45138</v>
      </c>
    </row>
    <row r="401" spans="1:26" x14ac:dyDescent="0.35">
      <c r="A401" t="s">
        <v>588</v>
      </c>
      <c r="B401" s="1">
        <v>36578</v>
      </c>
      <c r="C401" s="1">
        <v>44217</v>
      </c>
      <c r="D401">
        <v>6</v>
      </c>
      <c r="E401" t="s">
        <v>577</v>
      </c>
      <c r="F401">
        <v>4</v>
      </c>
      <c r="G401" t="s">
        <v>35</v>
      </c>
      <c r="H401" s="1">
        <v>39157</v>
      </c>
      <c r="I401">
        <v>1</v>
      </c>
      <c r="J401" t="s">
        <v>42</v>
      </c>
      <c r="K401" t="s">
        <v>11</v>
      </c>
      <c r="L401" s="3">
        <v>0.42</v>
      </c>
      <c r="M401" t="s">
        <v>28</v>
      </c>
      <c r="N401" t="s">
        <v>13</v>
      </c>
      <c r="O401">
        <v>0.4</v>
      </c>
      <c r="P401" t="s">
        <v>29</v>
      </c>
      <c r="Q401" t="s">
        <v>589</v>
      </c>
      <c r="R401" t="s">
        <v>38</v>
      </c>
      <c r="S401" t="s">
        <v>581</v>
      </c>
      <c r="T401">
        <v>10</v>
      </c>
      <c r="U401">
        <v>4</v>
      </c>
      <c r="V401">
        <f t="shared" si="6"/>
        <v>100</v>
      </c>
      <c r="W401">
        <v>588</v>
      </c>
      <c r="X401">
        <v>3</v>
      </c>
      <c r="Y401" t="s">
        <v>45</v>
      </c>
      <c r="Z401">
        <v>45195</v>
      </c>
    </row>
    <row r="402" spans="1:26" x14ac:dyDescent="0.35">
      <c r="A402" t="s">
        <v>576</v>
      </c>
      <c r="B402" s="1">
        <v>36986</v>
      </c>
      <c r="C402" s="1">
        <v>44218</v>
      </c>
      <c r="D402">
        <v>6</v>
      </c>
      <c r="E402" t="s">
        <v>577</v>
      </c>
      <c r="F402">
        <v>4</v>
      </c>
      <c r="G402" t="s">
        <v>35</v>
      </c>
      <c r="H402" s="1">
        <v>41605</v>
      </c>
      <c r="I402">
        <v>5</v>
      </c>
      <c r="J402" t="s">
        <v>60</v>
      </c>
      <c r="K402" t="s">
        <v>11</v>
      </c>
      <c r="L402" s="3">
        <v>0.47</v>
      </c>
      <c r="M402" t="s">
        <v>28</v>
      </c>
      <c r="N402" t="s">
        <v>13</v>
      </c>
      <c r="O402">
        <v>0.32</v>
      </c>
      <c r="P402" t="s">
        <v>29</v>
      </c>
      <c r="Q402" t="s">
        <v>590</v>
      </c>
      <c r="R402" t="s">
        <v>38</v>
      </c>
      <c r="S402" t="s">
        <v>591</v>
      </c>
      <c r="T402">
        <v>7</v>
      </c>
      <c r="U402">
        <v>3</v>
      </c>
      <c r="V402">
        <f t="shared" si="6"/>
        <v>70</v>
      </c>
      <c r="W402">
        <v>585</v>
      </c>
      <c r="X402">
        <v>1</v>
      </c>
      <c r="Y402" t="s">
        <v>33</v>
      </c>
      <c r="Z402">
        <v>45176</v>
      </c>
    </row>
    <row r="403" spans="1:26" x14ac:dyDescent="0.35">
      <c r="A403" t="s">
        <v>579</v>
      </c>
      <c r="B403" s="1">
        <v>36722</v>
      </c>
      <c r="C403" s="1">
        <v>44219</v>
      </c>
      <c r="D403">
        <v>6</v>
      </c>
      <c r="E403" t="s">
        <v>577</v>
      </c>
      <c r="F403">
        <v>4</v>
      </c>
      <c r="G403" t="s">
        <v>35</v>
      </c>
      <c r="H403" s="1">
        <v>41694</v>
      </c>
      <c r="I403">
        <v>2</v>
      </c>
      <c r="J403" t="s">
        <v>48</v>
      </c>
      <c r="K403" t="s">
        <v>11</v>
      </c>
      <c r="L403" s="3">
        <v>0.41</v>
      </c>
      <c r="M403" t="s">
        <v>28</v>
      </c>
      <c r="N403" t="s">
        <v>13</v>
      </c>
      <c r="O403">
        <v>0.34</v>
      </c>
      <c r="P403" t="s">
        <v>29</v>
      </c>
      <c r="Q403" t="s">
        <v>592</v>
      </c>
      <c r="R403" t="s">
        <v>38</v>
      </c>
      <c r="S403" t="s">
        <v>581</v>
      </c>
      <c r="T403">
        <v>10</v>
      </c>
      <c r="U403">
        <v>4</v>
      </c>
      <c r="V403">
        <f t="shared" si="6"/>
        <v>100</v>
      </c>
      <c r="W403">
        <v>391</v>
      </c>
      <c r="X403">
        <v>2</v>
      </c>
      <c r="Y403" t="s">
        <v>59</v>
      </c>
      <c r="Z403">
        <v>45180</v>
      </c>
    </row>
    <row r="404" spans="1:26" x14ac:dyDescent="0.35">
      <c r="A404" t="s">
        <v>582</v>
      </c>
      <c r="B404" s="1">
        <v>36989</v>
      </c>
      <c r="C404" s="1">
        <v>44220</v>
      </c>
      <c r="D404">
        <v>6</v>
      </c>
      <c r="E404" t="s">
        <v>577</v>
      </c>
      <c r="F404">
        <v>2</v>
      </c>
      <c r="G404" t="s">
        <v>41</v>
      </c>
      <c r="H404" s="1"/>
      <c r="I404">
        <v>4</v>
      </c>
      <c r="J404" t="s">
        <v>36</v>
      </c>
      <c r="K404" t="s">
        <v>11</v>
      </c>
      <c r="L404" s="3">
        <v>0</v>
      </c>
      <c r="M404" t="s">
        <v>28</v>
      </c>
      <c r="N404" t="s">
        <v>13</v>
      </c>
      <c r="O404">
        <v>0</v>
      </c>
      <c r="P404" t="s">
        <v>29</v>
      </c>
      <c r="Q404" t="s">
        <v>593</v>
      </c>
      <c r="R404" t="s">
        <v>44</v>
      </c>
      <c r="V404">
        <f t="shared" si="6"/>
        <v>0</v>
      </c>
      <c r="W404">
        <v>0</v>
      </c>
      <c r="X404">
        <v>1</v>
      </c>
      <c r="Y404" t="s">
        <v>33</v>
      </c>
      <c r="Z404">
        <v>45201</v>
      </c>
    </row>
    <row r="405" spans="1:26" x14ac:dyDescent="0.35">
      <c r="A405" t="s">
        <v>584</v>
      </c>
      <c r="B405" s="1">
        <v>36275</v>
      </c>
      <c r="C405" s="1">
        <v>44221</v>
      </c>
      <c r="D405">
        <v>6</v>
      </c>
      <c r="E405" t="s">
        <v>577</v>
      </c>
      <c r="F405">
        <v>4</v>
      </c>
      <c r="G405" t="s">
        <v>35</v>
      </c>
      <c r="H405" s="1"/>
      <c r="I405">
        <v>4</v>
      </c>
      <c r="J405" t="s">
        <v>36</v>
      </c>
      <c r="K405" t="s">
        <v>11</v>
      </c>
      <c r="L405" s="3">
        <v>0.46</v>
      </c>
      <c r="M405" t="s">
        <v>28</v>
      </c>
      <c r="N405" t="s">
        <v>13</v>
      </c>
      <c r="O405">
        <v>0.37</v>
      </c>
      <c r="P405" t="s">
        <v>29</v>
      </c>
      <c r="Q405" t="s">
        <v>594</v>
      </c>
      <c r="R405" t="s">
        <v>38</v>
      </c>
      <c r="S405" t="s">
        <v>581</v>
      </c>
      <c r="T405">
        <v>10</v>
      </c>
      <c r="U405">
        <v>4</v>
      </c>
      <c r="V405">
        <f t="shared" si="6"/>
        <v>100</v>
      </c>
      <c r="W405">
        <v>305</v>
      </c>
      <c r="X405">
        <v>2</v>
      </c>
      <c r="Y405" t="s">
        <v>59</v>
      </c>
      <c r="Z405">
        <v>45180</v>
      </c>
    </row>
    <row r="406" spans="1:26" x14ac:dyDescent="0.35">
      <c r="A406" t="s">
        <v>586</v>
      </c>
      <c r="B406" s="1">
        <v>36930</v>
      </c>
      <c r="C406" s="1">
        <v>44222</v>
      </c>
      <c r="D406">
        <v>6</v>
      </c>
      <c r="E406" t="s">
        <v>577</v>
      </c>
      <c r="F406">
        <v>1</v>
      </c>
      <c r="G406" t="s">
        <v>69</v>
      </c>
      <c r="H406" s="1"/>
      <c r="I406">
        <v>1</v>
      </c>
      <c r="J406" t="s">
        <v>42</v>
      </c>
      <c r="K406" t="s">
        <v>11</v>
      </c>
      <c r="L406" s="3">
        <v>0.25</v>
      </c>
      <c r="M406" t="s">
        <v>28</v>
      </c>
      <c r="N406" t="s">
        <v>13</v>
      </c>
      <c r="O406">
        <v>0.45</v>
      </c>
      <c r="P406" t="s">
        <v>29</v>
      </c>
      <c r="Q406" t="s">
        <v>595</v>
      </c>
      <c r="R406" t="s">
        <v>71</v>
      </c>
      <c r="S406" t="s">
        <v>544</v>
      </c>
      <c r="T406">
        <v>5</v>
      </c>
      <c r="U406">
        <v>2</v>
      </c>
      <c r="V406">
        <f t="shared" si="6"/>
        <v>50</v>
      </c>
      <c r="W406">
        <v>5</v>
      </c>
      <c r="X406">
        <v>3</v>
      </c>
      <c r="Y406" t="s">
        <v>45</v>
      </c>
      <c r="Z406">
        <v>45139</v>
      </c>
    </row>
    <row r="407" spans="1:26" x14ac:dyDescent="0.35">
      <c r="A407" t="s">
        <v>588</v>
      </c>
      <c r="B407" s="1">
        <v>36799</v>
      </c>
      <c r="C407" s="1">
        <v>44223</v>
      </c>
      <c r="D407">
        <v>6</v>
      </c>
      <c r="E407" t="s">
        <v>577</v>
      </c>
      <c r="F407">
        <v>3</v>
      </c>
      <c r="G407" t="s">
        <v>26</v>
      </c>
      <c r="H407" s="1"/>
      <c r="I407">
        <v>3</v>
      </c>
      <c r="J407" t="s">
        <v>27</v>
      </c>
      <c r="K407" t="s">
        <v>11</v>
      </c>
      <c r="L407" s="3">
        <v>0.28000000000000003</v>
      </c>
      <c r="M407" t="s">
        <v>28</v>
      </c>
      <c r="N407" t="s">
        <v>13</v>
      </c>
      <c r="O407">
        <v>0.64</v>
      </c>
      <c r="P407" t="s">
        <v>29</v>
      </c>
      <c r="Q407" t="s">
        <v>596</v>
      </c>
      <c r="R407" t="s">
        <v>31</v>
      </c>
      <c r="S407" t="s">
        <v>597</v>
      </c>
      <c r="T407">
        <v>6</v>
      </c>
      <c r="U407">
        <v>2</v>
      </c>
      <c r="V407">
        <f t="shared" si="6"/>
        <v>60</v>
      </c>
      <c r="W407">
        <v>84</v>
      </c>
      <c r="X407">
        <v>2</v>
      </c>
      <c r="Y407" t="s">
        <v>59</v>
      </c>
      <c r="Z407">
        <v>45156</v>
      </c>
    </row>
    <row r="408" spans="1:26" x14ac:dyDescent="0.35">
      <c r="A408" t="s">
        <v>576</v>
      </c>
      <c r="B408" s="1">
        <v>37003</v>
      </c>
      <c r="C408" s="1">
        <v>44224</v>
      </c>
      <c r="D408">
        <v>6</v>
      </c>
      <c r="E408" t="s">
        <v>577</v>
      </c>
      <c r="F408">
        <v>4</v>
      </c>
      <c r="G408" t="s">
        <v>35</v>
      </c>
      <c r="H408" s="1">
        <v>39467</v>
      </c>
      <c r="I408">
        <v>4</v>
      </c>
      <c r="J408" t="s">
        <v>36</v>
      </c>
      <c r="K408" t="s">
        <v>11</v>
      </c>
      <c r="L408" s="3">
        <v>0.42</v>
      </c>
      <c r="M408" t="s">
        <v>28</v>
      </c>
      <c r="N408" t="s">
        <v>13</v>
      </c>
      <c r="O408">
        <v>0.59</v>
      </c>
      <c r="P408" t="s">
        <v>29</v>
      </c>
      <c r="Q408" t="s">
        <v>598</v>
      </c>
      <c r="R408" t="s">
        <v>38</v>
      </c>
      <c r="S408" t="s">
        <v>581</v>
      </c>
      <c r="T408">
        <v>10</v>
      </c>
      <c r="U408">
        <v>4</v>
      </c>
      <c r="V408">
        <f t="shared" si="6"/>
        <v>100</v>
      </c>
      <c r="W408">
        <v>393</v>
      </c>
      <c r="X408">
        <v>2</v>
      </c>
      <c r="Y408" t="s">
        <v>59</v>
      </c>
      <c r="Z408">
        <v>45154</v>
      </c>
    </row>
    <row r="409" spans="1:26" x14ac:dyDescent="0.35">
      <c r="A409" t="s">
        <v>579</v>
      </c>
      <c r="B409" s="1">
        <v>36613</v>
      </c>
      <c r="C409" s="1">
        <v>44225</v>
      </c>
      <c r="D409">
        <v>6</v>
      </c>
      <c r="E409" t="s">
        <v>577</v>
      </c>
      <c r="F409">
        <v>3</v>
      </c>
      <c r="G409" t="s">
        <v>26</v>
      </c>
      <c r="H409" s="1">
        <v>41922</v>
      </c>
      <c r="I409">
        <v>4</v>
      </c>
      <c r="J409" t="s">
        <v>36</v>
      </c>
      <c r="K409" t="s">
        <v>11</v>
      </c>
      <c r="L409" s="3">
        <v>0.37</v>
      </c>
      <c r="M409" t="s">
        <v>28</v>
      </c>
      <c r="N409" t="s">
        <v>13</v>
      </c>
      <c r="O409">
        <v>0.28999999999999998</v>
      </c>
      <c r="P409" t="s">
        <v>29</v>
      </c>
      <c r="Q409" t="s">
        <v>599</v>
      </c>
      <c r="R409" t="s">
        <v>31</v>
      </c>
      <c r="S409" t="s">
        <v>600</v>
      </c>
      <c r="T409">
        <v>7</v>
      </c>
      <c r="U409">
        <v>3</v>
      </c>
      <c r="V409">
        <f t="shared" si="6"/>
        <v>70</v>
      </c>
      <c r="W409">
        <v>69</v>
      </c>
      <c r="X409">
        <v>3</v>
      </c>
      <c r="Y409" t="s">
        <v>45</v>
      </c>
      <c r="Z409">
        <v>45152</v>
      </c>
    </row>
    <row r="410" spans="1:26" x14ac:dyDescent="0.35">
      <c r="A410" t="s">
        <v>582</v>
      </c>
      <c r="B410" s="1">
        <v>36691</v>
      </c>
      <c r="C410" s="1">
        <v>44226</v>
      </c>
      <c r="D410">
        <v>6</v>
      </c>
      <c r="E410" t="s">
        <v>577</v>
      </c>
      <c r="F410">
        <v>1</v>
      </c>
      <c r="G410" t="s">
        <v>69</v>
      </c>
      <c r="H410" s="1">
        <v>40733</v>
      </c>
      <c r="I410">
        <v>2</v>
      </c>
      <c r="J410" t="s">
        <v>48</v>
      </c>
      <c r="K410" t="s">
        <v>11</v>
      </c>
      <c r="L410" s="3">
        <v>0.25</v>
      </c>
      <c r="M410" t="s">
        <v>28</v>
      </c>
      <c r="N410" t="s">
        <v>13</v>
      </c>
      <c r="O410">
        <v>0.62</v>
      </c>
      <c r="P410" t="s">
        <v>29</v>
      </c>
      <c r="Q410" t="s">
        <v>601</v>
      </c>
      <c r="R410" t="s">
        <v>71</v>
      </c>
      <c r="S410" t="s">
        <v>602</v>
      </c>
      <c r="T410">
        <v>5</v>
      </c>
      <c r="U410">
        <v>2</v>
      </c>
      <c r="V410">
        <f t="shared" si="6"/>
        <v>50</v>
      </c>
      <c r="W410">
        <v>3</v>
      </c>
      <c r="X410">
        <v>1</v>
      </c>
      <c r="Y410" t="s">
        <v>33</v>
      </c>
      <c r="Z410">
        <v>45183</v>
      </c>
    </row>
    <row r="411" spans="1:26" x14ac:dyDescent="0.35">
      <c r="A411" t="s">
        <v>584</v>
      </c>
      <c r="B411" s="1">
        <v>36580</v>
      </c>
      <c r="C411" s="1">
        <v>44227</v>
      </c>
      <c r="D411">
        <v>6</v>
      </c>
      <c r="E411" t="s">
        <v>577</v>
      </c>
      <c r="F411">
        <v>2</v>
      </c>
      <c r="G411" t="s">
        <v>41</v>
      </c>
      <c r="H411" s="1"/>
      <c r="I411">
        <v>3</v>
      </c>
      <c r="J411" t="s">
        <v>27</v>
      </c>
      <c r="K411" t="s">
        <v>11</v>
      </c>
      <c r="L411" s="3">
        <v>0</v>
      </c>
      <c r="M411" t="s">
        <v>28</v>
      </c>
      <c r="N411" t="s">
        <v>13</v>
      </c>
      <c r="O411">
        <v>0</v>
      </c>
      <c r="P411" t="s">
        <v>29</v>
      </c>
      <c r="Q411" t="s">
        <v>603</v>
      </c>
      <c r="R411" t="s">
        <v>44</v>
      </c>
      <c r="V411">
        <f t="shared" si="6"/>
        <v>0</v>
      </c>
      <c r="W411">
        <v>0</v>
      </c>
      <c r="X411">
        <v>3</v>
      </c>
      <c r="Y411" t="s">
        <v>45</v>
      </c>
      <c r="Z411">
        <v>45196</v>
      </c>
    </row>
    <row r="412" spans="1:26" x14ac:dyDescent="0.35">
      <c r="A412" t="s">
        <v>586</v>
      </c>
      <c r="B412" s="1">
        <v>36294</v>
      </c>
      <c r="C412" s="1">
        <v>44228</v>
      </c>
      <c r="D412">
        <v>6</v>
      </c>
      <c r="E412" t="s">
        <v>577</v>
      </c>
      <c r="F412">
        <v>3</v>
      </c>
      <c r="G412" t="s">
        <v>26</v>
      </c>
      <c r="H412" s="1">
        <v>41609</v>
      </c>
      <c r="I412">
        <v>5</v>
      </c>
      <c r="J412" t="s">
        <v>60</v>
      </c>
      <c r="K412" t="s">
        <v>11</v>
      </c>
      <c r="L412" s="3">
        <v>0.38</v>
      </c>
      <c r="M412" t="s">
        <v>28</v>
      </c>
      <c r="N412" t="s">
        <v>13</v>
      </c>
      <c r="O412">
        <v>0.41</v>
      </c>
      <c r="P412" t="s">
        <v>29</v>
      </c>
      <c r="Q412" t="s">
        <v>604</v>
      </c>
      <c r="R412" t="s">
        <v>31</v>
      </c>
      <c r="S412" t="s">
        <v>553</v>
      </c>
      <c r="T412">
        <v>7</v>
      </c>
      <c r="U412">
        <v>3</v>
      </c>
      <c r="V412">
        <f t="shared" si="6"/>
        <v>70</v>
      </c>
      <c r="W412">
        <v>20</v>
      </c>
      <c r="X412">
        <v>2</v>
      </c>
      <c r="Y412" t="s">
        <v>59</v>
      </c>
      <c r="Z412">
        <v>45134</v>
      </c>
    </row>
    <row r="413" spans="1:26" x14ac:dyDescent="0.35">
      <c r="A413" t="s">
        <v>588</v>
      </c>
      <c r="B413" s="1">
        <v>36860</v>
      </c>
      <c r="C413" s="1">
        <v>44229</v>
      </c>
      <c r="D413">
        <v>6</v>
      </c>
      <c r="E413" t="s">
        <v>577</v>
      </c>
      <c r="F413">
        <v>2</v>
      </c>
      <c r="G413" t="s">
        <v>41</v>
      </c>
      <c r="H413" s="1"/>
      <c r="I413">
        <v>2</v>
      </c>
      <c r="J413" t="s">
        <v>48</v>
      </c>
      <c r="K413" t="s">
        <v>11</v>
      </c>
      <c r="L413" s="3">
        <v>0</v>
      </c>
      <c r="M413" t="s">
        <v>28</v>
      </c>
      <c r="N413" t="s">
        <v>13</v>
      </c>
      <c r="O413">
        <v>0</v>
      </c>
      <c r="P413" t="s">
        <v>29</v>
      </c>
      <c r="Q413" t="s">
        <v>605</v>
      </c>
      <c r="R413" t="s">
        <v>44</v>
      </c>
      <c r="V413">
        <f t="shared" si="6"/>
        <v>0</v>
      </c>
      <c r="W413">
        <v>0</v>
      </c>
      <c r="X413">
        <v>3</v>
      </c>
      <c r="Y413" t="s">
        <v>45</v>
      </c>
      <c r="Z413">
        <v>45181</v>
      </c>
    </row>
    <row r="414" spans="1:26" x14ac:dyDescent="0.35">
      <c r="A414" t="s">
        <v>576</v>
      </c>
      <c r="B414" s="1">
        <v>36831</v>
      </c>
      <c r="C414" s="1">
        <v>44230</v>
      </c>
      <c r="D414">
        <v>6</v>
      </c>
      <c r="E414" t="s">
        <v>577</v>
      </c>
      <c r="F414">
        <v>4</v>
      </c>
      <c r="G414" t="s">
        <v>35</v>
      </c>
      <c r="H414" s="1">
        <v>41505</v>
      </c>
      <c r="I414">
        <v>2</v>
      </c>
      <c r="J414" t="s">
        <v>48</v>
      </c>
      <c r="K414" t="s">
        <v>11</v>
      </c>
      <c r="L414" s="3">
        <v>0.57999999999999996</v>
      </c>
      <c r="M414" t="s">
        <v>28</v>
      </c>
      <c r="N414" t="s">
        <v>13</v>
      </c>
      <c r="O414">
        <v>0.56999999999999995</v>
      </c>
      <c r="P414" t="s">
        <v>29</v>
      </c>
      <c r="Q414" t="s">
        <v>606</v>
      </c>
      <c r="R414" t="s">
        <v>38</v>
      </c>
      <c r="S414" t="s">
        <v>581</v>
      </c>
      <c r="T414">
        <v>10</v>
      </c>
      <c r="U414">
        <v>4</v>
      </c>
      <c r="V414">
        <f t="shared" si="6"/>
        <v>100</v>
      </c>
      <c r="W414">
        <v>484</v>
      </c>
      <c r="X414">
        <v>1</v>
      </c>
      <c r="Y414" t="s">
        <v>33</v>
      </c>
      <c r="Z414">
        <v>45136</v>
      </c>
    </row>
    <row r="415" spans="1:26" x14ac:dyDescent="0.35">
      <c r="A415" t="s">
        <v>579</v>
      </c>
      <c r="B415" s="1">
        <v>36835</v>
      </c>
      <c r="C415" s="1">
        <v>44231</v>
      </c>
      <c r="D415">
        <v>6</v>
      </c>
      <c r="E415" t="s">
        <v>577</v>
      </c>
      <c r="F415">
        <v>4</v>
      </c>
      <c r="G415" t="s">
        <v>35</v>
      </c>
      <c r="H415" s="1"/>
      <c r="I415">
        <v>5</v>
      </c>
      <c r="J415" t="s">
        <v>60</v>
      </c>
      <c r="K415" t="s">
        <v>11</v>
      </c>
      <c r="L415" s="3">
        <v>0.46</v>
      </c>
      <c r="M415" t="s">
        <v>28</v>
      </c>
      <c r="N415" t="s">
        <v>13</v>
      </c>
      <c r="O415">
        <v>0.31</v>
      </c>
      <c r="P415" t="s">
        <v>29</v>
      </c>
      <c r="Q415" t="s">
        <v>607</v>
      </c>
      <c r="R415" t="s">
        <v>38</v>
      </c>
      <c r="S415" t="s">
        <v>581</v>
      </c>
      <c r="T415">
        <v>10</v>
      </c>
      <c r="U415">
        <v>4</v>
      </c>
      <c r="V415">
        <f t="shared" si="6"/>
        <v>100</v>
      </c>
      <c r="W415">
        <v>373</v>
      </c>
      <c r="X415">
        <v>1</v>
      </c>
      <c r="Y415" t="s">
        <v>33</v>
      </c>
      <c r="Z415">
        <v>45183</v>
      </c>
    </row>
    <row r="416" spans="1:26" x14ac:dyDescent="0.35">
      <c r="A416" t="s">
        <v>582</v>
      </c>
      <c r="B416" s="1">
        <v>36160</v>
      </c>
      <c r="C416" s="1">
        <v>44232</v>
      </c>
      <c r="D416">
        <v>6</v>
      </c>
      <c r="E416" t="s">
        <v>577</v>
      </c>
      <c r="F416">
        <v>1</v>
      </c>
      <c r="G416" t="s">
        <v>69</v>
      </c>
      <c r="H416" s="1">
        <v>40959</v>
      </c>
      <c r="I416">
        <v>2</v>
      </c>
      <c r="J416" t="s">
        <v>48</v>
      </c>
      <c r="K416" t="s">
        <v>11</v>
      </c>
      <c r="L416" s="3">
        <v>0.21</v>
      </c>
      <c r="M416" t="s">
        <v>28</v>
      </c>
      <c r="N416" t="s">
        <v>13</v>
      </c>
      <c r="O416">
        <v>0.39</v>
      </c>
      <c r="P416" t="s">
        <v>29</v>
      </c>
      <c r="Q416" t="s">
        <v>608</v>
      </c>
      <c r="R416" t="s">
        <v>71</v>
      </c>
      <c r="S416" t="s">
        <v>602</v>
      </c>
      <c r="T416">
        <v>5</v>
      </c>
      <c r="U416">
        <v>2</v>
      </c>
      <c r="V416">
        <f t="shared" si="6"/>
        <v>50</v>
      </c>
      <c r="W416">
        <v>7</v>
      </c>
      <c r="X416">
        <v>2</v>
      </c>
      <c r="Y416" t="s">
        <v>59</v>
      </c>
      <c r="Z416">
        <v>45141</v>
      </c>
    </row>
    <row r="417" spans="1:26" x14ac:dyDescent="0.35">
      <c r="A417" t="s">
        <v>584</v>
      </c>
      <c r="B417" s="1">
        <v>36839</v>
      </c>
      <c r="C417" s="1">
        <v>44233</v>
      </c>
      <c r="D417">
        <v>6</v>
      </c>
      <c r="E417" t="s">
        <v>577</v>
      </c>
      <c r="F417">
        <v>1</v>
      </c>
      <c r="G417" t="s">
        <v>69</v>
      </c>
      <c r="H417" s="1"/>
      <c r="I417">
        <v>1</v>
      </c>
      <c r="J417" t="s">
        <v>42</v>
      </c>
      <c r="K417" t="s">
        <v>11</v>
      </c>
      <c r="L417" s="3">
        <v>0.13</v>
      </c>
      <c r="M417" t="s">
        <v>28</v>
      </c>
      <c r="N417" t="s">
        <v>13</v>
      </c>
      <c r="O417">
        <v>0.27</v>
      </c>
      <c r="P417" t="s">
        <v>29</v>
      </c>
      <c r="Q417" t="s">
        <v>609</v>
      </c>
      <c r="R417" t="s">
        <v>71</v>
      </c>
      <c r="S417" t="s">
        <v>544</v>
      </c>
      <c r="T417">
        <v>5</v>
      </c>
      <c r="U417">
        <v>2</v>
      </c>
      <c r="V417">
        <f t="shared" si="6"/>
        <v>50</v>
      </c>
      <c r="W417">
        <v>6</v>
      </c>
      <c r="X417">
        <v>1</v>
      </c>
      <c r="Y417" t="s">
        <v>33</v>
      </c>
      <c r="Z417">
        <v>45148</v>
      </c>
    </row>
    <row r="418" spans="1:26" x14ac:dyDescent="0.35">
      <c r="A418" t="s">
        <v>586</v>
      </c>
      <c r="B418" s="1">
        <v>36622</v>
      </c>
      <c r="C418" s="1">
        <v>44234</v>
      </c>
      <c r="D418">
        <v>6</v>
      </c>
      <c r="E418" t="s">
        <v>577</v>
      </c>
      <c r="F418">
        <v>4</v>
      </c>
      <c r="G418" t="s">
        <v>35</v>
      </c>
      <c r="H418" s="1"/>
      <c r="I418">
        <v>3</v>
      </c>
      <c r="J418" t="s">
        <v>27</v>
      </c>
      <c r="K418" t="s">
        <v>11</v>
      </c>
      <c r="L418" s="3">
        <v>0.49</v>
      </c>
      <c r="M418" t="s">
        <v>28</v>
      </c>
      <c r="N418" t="s">
        <v>13</v>
      </c>
      <c r="O418">
        <v>0.33</v>
      </c>
      <c r="P418" t="s">
        <v>29</v>
      </c>
      <c r="Q418" t="s">
        <v>610</v>
      </c>
      <c r="R418" t="s">
        <v>38</v>
      </c>
      <c r="S418" t="s">
        <v>581</v>
      </c>
      <c r="T418">
        <v>10</v>
      </c>
      <c r="U418">
        <v>4</v>
      </c>
      <c r="V418">
        <f t="shared" si="6"/>
        <v>100</v>
      </c>
      <c r="W418">
        <v>355</v>
      </c>
      <c r="X418">
        <v>2</v>
      </c>
      <c r="Y418" t="s">
        <v>59</v>
      </c>
      <c r="Z418">
        <v>45170</v>
      </c>
    </row>
    <row r="419" spans="1:26" x14ac:dyDescent="0.35">
      <c r="A419" t="s">
        <v>588</v>
      </c>
      <c r="B419" s="1">
        <v>36771</v>
      </c>
      <c r="C419" s="1">
        <v>44235</v>
      </c>
      <c r="D419">
        <v>6</v>
      </c>
      <c r="E419" t="s">
        <v>577</v>
      </c>
      <c r="F419">
        <v>2</v>
      </c>
      <c r="G419" t="s">
        <v>41</v>
      </c>
      <c r="H419" s="1">
        <v>43117</v>
      </c>
      <c r="I419">
        <v>3</v>
      </c>
      <c r="J419" t="s">
        <v>27</v>
      </c>
      <c r="K419" t="s">
        <v>11</v>
      </c>
      <c r="L419" s="3">
        <v>0</v>
      </c>
      <c r="M419" t="s">
        <v>28</v>
      </c>
      <c r="N419" t="s">
        <v>13</v>
      </c>
      <c r="O419">
        <v>0</v>
      </c>
      <c r="P419" t="s">
        <v>29</v>
      </c>
      <c r="Q419" t="s">
        <v>603</v>
      </c>
      <c r="R419" t="s">
        <v>44</v>
      </c>
      <c r="V419">
        <f t="shared" si="6"/>
        <v>0</v>
      </c>
      <c r="W419">
        <v>0</v>
      </c>
      <c r="X419">
        <v>3</v>
      </c>
      <c r="Y419" t="s">
        <v>45</v>
      </c>
      <c r="Z419">
        <v>45199</v>
      </c>
    </row>
    <row r="420" spans="1:26" x14ac:dyDescent="0.35">
      <c r="A420" t="s">
        <v>576</v>
      </c>
      <c r="B420" s="1">
        <v>36233</v>
      </c>
      <c r="C420" s="1">
        <v>44236</v>
      </c>
      <c r="D420">
        <v>6</v>
      </c>
      <c r="E420" t="s">
        <v>577</v>
      </c>
      <c r="F420">
        <v>5</v>
      </c>
      <c r="G420" t="s">
        <v>44</v>
      </c>
      <c r="H420" s="1"/>
      <c r="I420">
        <v>3</v>
      </c>
      <c r="J420" t="s">
        <v>27</v>
      </c>
      <c r="K420" t="s">
        <v>11</v>
      </c>
      <c r="L420" s="3">
        <v>0</v>
      </c>
      <c r="M420" t="s">
        <v>28</v>
      </c>
      <c r="N420" t="s">
        <v>13</v>
      </c>
      <c r="O420">
        <v>0</v>
      </c>
      <c r="P420" t="s">
        <v>29</v>
      </c>
      <c r="Q420" t="s">
        <v>603</v>
      </c>
      <c r="R420" t="s">
        <v>44</v>
      </c>
      <c r="V420">
        <f t="shared" si="6"/>
        <v>0</v>
      </c>
      <c r="W420">
        <v>310</v>
      </c>
      <c r="X420">
        <v>3</v>
      </c>
      <c r="Y420" t="s">
        <v>45</v>
      </c>
      <c r="Z420">
        <v>45184</v>
      </c>
    </row>
  </sheetData>
  <sortState xmlns:xlrd2="http://schemas.microsoft.com/office/spreadsheetml/2017/richdata2" ref="A2:Z420">
    <sortCondition ref="E2:E420"/>
  </sortState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5CD74-EF49-4798-9968-C6070E48693A}">
  <dimension ref="A1:C130"/>
  <sheetViews>
    <sheetView workbookViewId="0"/>
  </sheetViews>
  <sheetFormatPr defaultRowHeight="14.5" x14ac:dyDescent="0.35"/>
  <cols>
    <col min="3" max="3" width="26.81640625" bestFit="1" customWidth="1"/>
    <col min="6" max="6" width="7.54296875" bestFit="1" customWidth="1"/>
    <col min="7" max="7" width="26.81640625" bestFit="1" customWidth="1"/>
  </cols>
  <sheetData>
    <row r="1" spans="1:3" x14ac:dyDescent="0.35">
      <c r="A1" s="4" t="s">
        <v>15</v>
      </c>
      <c r="B1" s="4" t="s">
        <v>0</v>
      </c>
      <c r="C1" s="4" t="s">
        <v>16</v>
      </c>
    </row>
    <row r="2" spans="1:3" x14ac:dyDescent="0.35">
      <c r="A2" t="s">
        <v>24</v>
      </c>
      <c r="B2" t="s">
        <v>23</v>
      </c>
      <c r="C2" t="s">
        <v>25</v>
      </c>
    </row>
    <row r="3" spans="1:3" x14ac:dyDescent="0.35">
      <c r="A3" t="s">
        <v>24</v>
      </c>
      <c r="B3" t="s">
        <v>34</v>
      </c>
      <c r="C3" t="s">
        <v>25</v>
      </c>
    </row>
    <row r="4" spans="1:3" x14ac:dyDescent="0.35">
      <c r="A4" t="s">
        <v>24</v>
      </c>
      <c r="B4" t="s">
        <v>40</v>
      </c>
      <c r="C4" t="s">
        <v>25</v>
      </c>
    </row>
    <row r="5" spans="1:3" x14ac:dyDescent="0.35">
      <c r="A5" t="s">
        <v>47</v>
      </c>
      <c r="B5" t="s">
        <v>46</v>
      </c>
      <c r="C5" t="s">
        <v>25</v>
      </c>
    </row>
    <row r="6" spans="1:3" x14ac:dyDescent="0.35">
      <c r="A6" t="s">
        <v>47</v>
      </c>
      <c r="B6" t="s">
        <v>50</v>
      </c>
      <c r="C6" t="s">
        <v>25</v>
      </c>
    </row>
    <row r="7" spans="1:3" x14ac:dyDescent="0.35">
      <c r="A7" t="s">
        <v>47</v>
      </c>
      <c r="B7" t="s">
        <v>51</v>
      </c>
      <c r="C7" t="s">
        <v>25</v>
      </c>
    </row>
    <row r="8" spans="1:3" x14ac:dyDescent="0.35">
      <c r="A8" t="s">
        <v>55</v>
      </c>
      <c r="B8" t="s">
        <v>54</v>
      </c>
      <c r="C8" t="s">
        <v>25</v>
      </c>
    </row>
    <row r="9" spans="1:3" x14ac:dyDescent="0.35">
      <c r="A9" t="s">
        <v>55</v>
      </c>
      <c r="B9" t="s">
        <v>57</v>
      </c>
      <c r="C9" t="s">
        <v>25</v>
      </c>
    </row>
    <row r="10" spans="1:3" x14ac:dyDescent="0.35">
      <c r="A10" t="s">
        <v>55</v>
      </c>
      <c r="B10" t="s">
        <v>74</v>
      </c>
      <c r="C10" t="s">
        <v>25</v>
      </c>
    </row>
    <row r="11" spans="1:3" x14ac:dyDescent="0.35">
      <c r="A11" t="s">
        <v>24</v>
      </c>
      <c r="B11" t="s">
        <v>76</v>
      </c>
      <c r="C11" t="s">
        <v>77</v>
      </c>
    </row>
    <row r="12" spans="1:3" x14ac:dyDescent="0.35">
      <c r="A12" t="s">
        <v>24</v>
      </c>
      <c r="B12" t="s">
        <v>79</v>
      </c>
      <c r="C12" t="s">
        <v>77</v>
      </c>
    </row>
    <row r="13" spans="1:3" x14ac:dyDescent="0.35">
      <c r="A13" t="s">
        <v>24</v>
      </c>
      <c r="B13" t="s">
        <v>81</v>
      </c>
      <c r="C13" t="s">
        <v>77</v>
      </c>
    </row>
    <row r="14" spans="1:3" x14ac:dyDescent="0.35">
      <c r="A14" t="s">
        <v>24</v>
      </c>
      <c r="B14" t="s">
        <v>83</v>
      </c>
      <c r="C14" t="s">
        <v>77</v>
      </c>
    </row>
    <row r="15" spans="1:3" x14ac:dyDescent="0.35">
      <c r="A15" t="s">
        <v>47</v>
      </c>
      <c r="B15" t="s">
        <v>85</v>
      </c>
      <c r="C15" t="s">
        <v>77</v>
      </c>
    </row>
    <row r="16" spans="1:3" x14ac:dyDescent="0.35">
      <c r="A16" t="s">
        <v>47</v>
      </c>
      <c r="B16" t="s">
        <v>88</v>
      </c>
      <c r="C16" t="s">
        <v>77</v>
      </c>
    </row>
    <row r="17" spans="1:3" x14ac:dyDescent="0.35">
      <c r="A17" t="s">
        <v>47</v>
      </c>
      <c r="B17" t="s">
        <v>90</v>
      </c>
      <c r="C17" t="s">
        <v>77</v>
      </c>
    </row>
    <row r="18" spans="1:3" x14ac:dyDescent="0.35">
      <c r="A18" t="s">
        <v>47</v>
      </c>
      <c r="B18" t="s">
        <v>93</v>
      </c>
      <c r="C18" t="s">
        <v>77</v>
      </c>
    </row>
    <row r="19" spans="1:3" x14ac:dyDescent="0.35">
      <c r="A19" t="s">
        <v>55</v>
      </c>
      <c r="B19" t="s">
        <v>96</v>
      </c>
      <c r="C19" t="s">
        <v>77</v>
      </c>
    </row>
    <row r="20" spans="1:3" x14ac:dyDescent="0.35">
      <c r="A20" t="s">
        <v>55</v>
      </c>
      <c r="B20" t="s">
        <v>98</v>
      </c>
      <c r="C20" t="s">
        <v>77</v>
      </c>
    </row>
    <row r="21" spans="1:3" x14ac:dyDescent="0.35">
      <c r="A21" t="s">
        <v>55</v>
      </c>
      <c r="B21" t="s">
        <v>74</v>
      </c>
      <c r="C21" t="s">
        <v>77</v>
      </c>
    </row>
    <row r="22" spans="1:3" x14ac:dyDescent="0.35">
      <c r="A22" t="s">
        <v>55</v>
      </c>
      <c r="B22" t="s">
        <v>104</v>
      </c>
      <c r="C22" t="s">
        <v>77</v>
      </c>
    </row>
    <row r="23" spans="1:3" x14ac:dyDescent="0.35">
      <c r="A23" t="s">
        <v>24</v>
      </c>
      <c r="B23" t="s">
        <v>105</v>
      </c>
      <c r="C23" t="s">
        <v>106</v>
      </c>
    </row>
    <row r="24" spans="1:3" x14ac:dyDescent="0.35">
      <c r="A24" t="s">
        <v>24</v>
      </c>
      <c r="B24" t="s">
        <v>108</v>
      </c>
      <c r="C24" t="s">
        <v>106</v>
      </c>
    </row>
    <row r="25" spans="1:3" x14ac:dyDescent="0.35">
      <c r="A25" t="s">
        <v>24</v>
      </c>
      <c r="B25" t="s">
        <v>111</v>
      </c>
      <c r="C25" t="s">
        <v>106</v>
      </c>
    </row>
    <row r="26" spans="1:3" x14ac:dyDescent="0.35">
      <c r="A26" t="s">
        <v>24</v>
      </c>
      <c r="B26" t="s">
        <v>113</v>
      </c>
      <c r="C26" t="s">
        <v>106</v>
      </c>
    </row>
    <row r="27" spans="1:3" x14ac:dyDescent="0.35">
      <c r="A27" t="s">
        <v>47</v>
      </c>
      <c r="B27" t="s">
        <v>114</v>
      </c>
      <c r="C27" t="s">
        <v>106</v>
      </c>
    </row>
    <row r="28" spans="1:3" x14ac:dyDescent="0.35">
      <c r="A28" t="s">
        <v>47</v>
      </c>
      <c r="B28" t="s">
        <v>104</v>
      </c>
      <c r="C28" t="s">
        <v>106</v>
      </c>
    </row>
    <row r="29" spans="1:3" x14ac:dyDescent="0.35">
      <c r="A29" t="s">
        <v>47</v>
      </c>
      <c r="B29" t="s">
        <v>128</v>
      </c>
      <c r="C29" t="s">
        <v>106</v>
      </c>
    </row>
    <row r="30" spans="1:3" x14ac:dyDescent="0.35">
      <c r="A30" t="s">
        <v>47</v>
      </c>
      <c r="B30" t="s">
        <v>129</v>
      </c>
      <c r="C30" t="s">
        <v>130</v>
      </c>
    </row>
    <row r="31" spans="1:3" x14ac:dyDescent="0.35">
      <c r="A31" t="s">
        <v>55</v>
      </c>
      <c r="B31" t="s">
        <v>132</v>
      </c>
      <c r="C31" t="s">
        <v>130</v>
      </c>
    </row>
    <row r="32" spans="1:3" x14ac:dyDescent="0.35">
      <c r="A32" t="s">
        <v>55</v>
      </c>
      <c r="B32" t="s">
        <v>134</v>
      </c>
      <c r="C32" t="s">
        <v>130</v>
      </c>
    </row>
    <row r="33" spans="1:3" x14ac:dyDescent="0.35">
      <c r="A33" t="s">
        <v>55</v>
      </c>
      <c r="B33" t="s">
        <v>128</v>
      </c>
      <c r="C33" t="s">
        <v>130</v>
      </c>
    </row>
    <row r="34" spans="1:3" x14ac:dyDescent="0.35">
      <c r="A34" t="s">
        <v>55</v>
      </c>
      <c r="B34" t="s">
        <v>147</v>
      </c>
      <c r="C34" t="s">
        <v>130</v>
      </c>
    </row>
    <row r="35" spans="1:3" x14ac:dyDescent="0.35">
      <c r="A35" t="s">
        <v>24</v>
      </c>
      <c r="B35" t="s">
        <v>150</v>
      </c>
      <c r="C35" t="s">
        <v>151</v>
      </c>
    </row>
    <row r="36" spans="1:3" x14ac:dyDescent="0.35">
      <c r="A36" t="s">
        <v>24</v>
      </c>
      <c r="B36" t="s">
        <v>154</v>
      </c>
      <c r="C36" t="s">
        <v>151</v>
      </c>
    </row>
    <row r="37" spans="1:3" x14ac:dyDescent="0.35">
      <c r="A37" t="s">
        <v>47</v>
      </c>
      <c r="B37" t="s">
        <v>156</v>
      </c>
      <c r="C37" t="s">
        <v>151</v>
      </c>
    </row>
    <row r="38" spans="1:3" x14ac:dyDescent="0.35">
      <c r="A38" t="s">
        <v>47</v>
      </c>
      <c r="B38" t="s">
        <v>158</v>
      </c>
      <c r="C38" t="s">
        <v>151</v>
      </c>
    </row>
    <row r="39" spans="1:3" x14ac:dyDescent="0.35">
      <c r="A39" t="s">
        <v>55</v>
      </c>
      <c r="B39" t="s">
        <v>161</v>
      </c>
      <c r="C39" t="s">
        <v>151</v>
      </c>
    </row>
    <row r="40" spans="1:3" x14ac:dyDescent="0.35">
      <c r="A40" t="s">
        <v>55</v>
      </c>
      <c r="B40" t="s">
        <v>163</v>
      </c>
      <c r="C40" t="s">
        <v>151</v>
      </c>
    </row>
    <row r="41" spans="1:3" x14ac:dyDescent="0.35">
      <c r="A41" t="s">
        <v>24</v>
      </c>
      <c r="B41" t="s">
        <v>176</v>
      </c>
      <c r="C41" t="s">
        <v>177</v>
      </c>
    </row>
    <row r="42" spans="1:3" x14ac:dyDescent="0.35">
      <c r="A42" t="s">
        <v>24</v>
      </c>
      <c r="B42" t="s">
        <v>179</v>
      </c>
      <c r="C42" t="s">
        <v>177</v>
      </c>
    </row>
    <row r="43" spans="1:3" x14ac:dyDescent="0.35">
      <c r="A43" t="s">
        <v>47</v>
      </c>
      <c r="B43" t="s">
        <v>180</v>
      </c>
      <c r="C43" t="s">
        <v>177</v>
      </c>
    </row>
    <row r="44" spans="1:3" x14ac:dyDescent="0.35">
      <c r="A44" t="s">
        <v>47</v>
      </c>
      <c r="B44" t="s">
        <v>183</v>
      </c>
      <c r="C44" t="s">
        <v>177</v>
      </c>
    </row>
    <row r="45" spans="1:3" x14ac:dyDescent="0.35">
      <c r="A45" t="s">
        <v>55</v>
      </c>
      <c r="B45" t="s">
        <v>185</v>
      </c>
      <c r="C45" t="s">
        <v>177</v>
      </c>
    </row>
    <row r="46" spans="1:3" x14ac:dyDescent="0.35">
      <c r="A46" t="s">
        <v>55</v>
      </c>
      <c r="B46" t="s">
        <v>187</v>
      </c>
      <c r="C46" t="s">
        <v>177</v>
      </c>
    </row>
    <row r="47" spans="1:3" x14ac:dyDescent="0.35">
      <c r="A47" t="s">
        <v>24</v>
      </c>
      <c r="B47" t="s">
        <v>208</v>
      </c>
      <c r="C47" t="s">
        <v>209</v>
      </c>
    </row>
    <row r="48" spans="1:3" x14ac:dyDescent="0.35">
      <c r="A48" t="s">
        <v>24</v>
      </c>
      <c r="B48" t="s">
        <v>212</v>
      </c>
      <c r="C48" t="s">
        <v>209</v>
      </c>
    </row>
    <row r="49" spans="1:3" x14ac:dyDescent="0.35">
      <c r="A49" t="s">
        <v>47</v>
      </c>
      <c r="B49" t="s">
        <v>214</v>
      </c>
      <c r="C49" t="s">
        <v>209</v>
      </c>
    </row>
    <row r="50" spans="1:3" x14ac:dyDescent="0.35">
      <c r="A50" t="s">
        <v>47</v>
      </c>
      <c r="B50" t="s">
        <v>217</v>
      </c>
      <c r="C50" t="s">
        <v>209</v>
      </c>
    </row>
    <row r="51" spans="1:3" x14ac:dyDescent="0.35">
      <c r="A51" t="s">
        <v>55</v>
      </c>
      <c r="B51" t="s">
        <v>219</v>
      </c>
      <c r="C51" t="s">
        <v>209</v>
      </c>
    </row>
    <row r="52" spans="1:3" x14ac:dyDescent="0.35">
      <c r="A52" t="s">
        <v>55</v>
      </c>
      <c r="B52" t="s">
        <v>221</v>
      </c>
      <c r="C52" t="s">
        <v>209</v>
      </c>
    </row>
    <row r="53" spans="1:3" x14ac:dyDescent="0.35">
      <c r="A53" t="s">
        <v>24</v>
      </c>
      <c r="B53" t="s">
        <v>233</v>
      </c>
      <c r="C53" t="s">
        <v>234</v>
      </c>
    </row>
    <row r="54" spans="1:3" x14ac:dyDescent="0.35">
      <c r="A54" t="s">
        <v>24</v>
      </c>
      <c r="B54" t="s">
        <v>237</v>
      </c>
      <c r="C54" t="s">
        <v>234</v>
      </c>
    </row>
    <row r="55" spans="1:3" x14ac:dyDescent="0.35">
      <c r="A55" t="s">
        <v>47</v>
      </c>
      <c r="B55" t="s">
        <v>239</v>
      </c>
      <c r="C55" t="s">
        <v>234</v>
      </c>
    </row>
    <row r="56" spans="1:3" x14ac:dyDescent="0.35">
      <c r="A56" t="s">
        <v>47</v>
      </c>
      <c r="B56" t="s">
        <v>241</v>
      </c>
      <c r="C56" t="s">
        <v>234</v>
      </c>
    </row>
    <row r="57" spans="1:3" x14ac:dyDescent="0.35">
      <c r="A57" t="s">
        <v>55</v>
      </c>
      <c r="B57" t="s">
        <v>243</v>
      </c>
      <c r="C57" t="s">
        <v>234</v>
      </c>
    </row>
    <row r="58" spans="1:3" x14ac:dyDescent="0.35">
      <c r="A58" t="s">
        <v>55</v>
      </c>
      <c r="B58" t="s">
        <v>245</v>
      </c>
      <c r="C58" t="s">
        <v>234</v>
      </c>
    </row>
    <row r="59" spans="1:3" x14ac:dyDescent="0.35">
      <c r="A59" t="s">
        <v>24</v>
      </c>
      <c r="B59" t="s">
        <v>257</v>
      </c>
      <c r="C59" t="s">
        <v>258</v>
      </c>
    </row>
    <row r="60" spans="1:3" x14ac:dyDescent="0.35">
      <c r="A60" t="s">
        <v>24</v>
      </c>
      <c r="B60" t="s">
        <v>260</v>
      </c>
      <c r="C60" t="s">
        <v>258</v>
      </c>
    </row>
    <row r="61" spans="1:3" x14ac:dyDescent="0.35">
      <c r="A61" t="s">
        <v>47</v>
      </c>
      <c r="B61" t="s">
        <v>262</v>
      </c>
      <c r="C61" t="s">
        <v>258</v>
      </c>
    </row>
    <row r="62" spans="1:3" x14ac:dyDescent="0.35">
      <c r="A62" t="s">
        <v>47</v>
      </c>
      <c r="B62" t="s">
        <v>264</v>
      </c>
      <c r="C62" t="s">
        <v>258</v>
      </c>
    </row>
    <row r="63" spans="1:3" x14ac:dyDescent="0.35">
      <c r="A63" t="s">
        <v>55</v>
      </c>
      <c r="B63" t="s">
        <v>265</v>
      </c>
      <c r="C63" t="s">
        <v>258</v>
      </c>
    </row>
    <row r="64" spans="1:3" x14ac:dyDescent="0.35">
      <c r="A64" t="s">
        <v>55</v>
      </c>
      <c r="B64" t="s">
        <v>267</v>
      </c>
      <c r="C64" t="s">
        <v>258</v>
      </c>
    </row>
    <row r="65" spans="1:3" x14ac:dyDescent="0.35">
      <c r="A65" t="s">
        <v>24</v>
      </c>
      <c r="B65" t="s">
        <v>282</v>
      </c>
      <c r="C65" t="s">
        <v>283</v>
      </c>
    </row>
    <row r="66" spans="1:3" x14ac:dyDescent="0.35">
      <c r="A66" t="s">
        <v>24</v>
      </c>
      <c r="B66" t="s">
        <v>285</v>
      </c>
      <c r="C66" t="s">
        <v>283</v>
      </c>
    </row>
    <row r="67" spans="1:3" x14ac:dyDescent="0.35">
      <c r="A67" t="s">
        <v>47</v>
      </c>
      <c r="B67" t="s">
        <v>288</v>
      </c>
      <c r="C67" t="s">
        <v>283</v>
      </c>
    </row>
    <row r="68" spans="1:3" x14ac:dyDescent="0.35">
      <c r="A68" t="s">
        <v>47</v>
      </c>
      <c r="B68" t="s">
        <v>290</v>
      </c>
      <c r="C68" t="s">
        <v>283</v>
      </c>
    </row>
    <row r="69" spans="1:3" x14ac:dyDescent="0.35">
      <c r="A69" t="s">
        <v>55</v>
      </c>
      <c r="B69" t="s">
        <v>292</v>
      </c>
      <c r="C69" t="s">
        <v>283</v>
      </c>
    </row>
    <row r="70" spans="1:3" x14ac:dyDescent="0.35">
      <c r="A70" t="s">
        <v>55</v>
      </c>
      <c r="B70" t="s">
        <v>294</v>
      </c>
      <c r="C70" t="s">
        <v>283</v>
      </c>
    </row>
    <row r="71" spans="1:3" x14ac:dyDescent="0.35">
      <c r="A71" t="s">
        <v>24</v>
      </c>
      <c r="B71" t="s">
        <v>304</v>
      </c>
      <c r="C71" t="s">
        <v>305</v>
      </c>
    </row>
    <row r="72" spans="1:3" x14ac:dyDescent="0.35">
      <c r="A72" t="s">
        <v>24</v>
      </c>
      <c r="B72" t="s">
        <v>307</v>
      </c>
      <c r="C72" t="s">
        <v>305</v>
      </c>
    </row>
    <row r="73" spans="1:3" x14ac:dyDescent="0.35">
      <c r="A73" t="s">
        <v>47</v>
      </c>
      <c r="B73" t="s">
        <v>309</v>
      </c>
      <c r="C73" t="s">
        <v>305</v>
      </c>
    </row>
    <row r="74" spans="1:3" x14ac:dyDescent="0.35">
      <c r="A74" t="s">
        <v>47</v>
      </c>
      <c r="B74" t="s">
        <v>311</v>
      </c>
      <c r="C74" t="s">
        <v>305</v>
      </c>
    </row>
    <row r="75" spans="1:3" x14ac:dyDescent="0.35">
      <c r="A75" t="s">
        <v>55</v>
      </c>
      <c r="B75" t="s">
        <v>313</v>
      </c>
      <c r="C75" t="s">
        <v>305</v>
      </c>
    </row>
    <row r="76" spans="1:3" x14ac:dyDescent="0.35">
      <c r="A76" t="s">
        <v>55</v>
      </c>
      <c r="B76" t="s">
        <v>315</v>
      </c>
      <c r="C76" t="s">
        <v>305</v>
      </c>
    </row>
    <row r="77" spans="1:3" x14ac:dyDescent="0.35">
      <c r="A77" t="s">
        <v>24</v>
      </c>
      <c r="B77" t="s">
        <v>340</v>
      </c>
      <c r="C77" t="s">
        <v>341</v>
      </c>
    </row>
    <row r="78" spans="1:3" x14ac:dyDescent="0.35">
      <c r="A78" t="s">
        <v>24</v>
      </c>
      <c r="B78" t="s">
        <v>344</v>
      </c>
      <c r="C78" t="s">
        <v>341</v>
      </c>
    </row>
    <row r="79" spans="1:3" x14ac:dyDescent="0.35">
      <c r="A79" t="s">
        <v>47</v>
      </c>
      <c r="B79" t="s">
        <v>347</v>
      </c>
      <c r="C79" t="s">
        <v>341</v>
      </c>
    </row>
    <row r="80" spans="1:3" x14ac:dyDescent="0.35">
      <c r="A80" t="s">
        <v>47</v>
      </c>
      <c r="B80" t="s">
        <v>350</v>
      </c>
      <c r="C80" t="s">
        <v>341</v>
      </c>
    </row>
    <row r="81" spans="1:3" x14ac:dyDescent="0.35">
      <c r="A81" t="s">
        <v>55</v>
      </c>
      <c r="B81" t="s">
        <v>352</v>
      </c>
      <c r="C81" t="s">
        <v>341</v>
      </c>
    </row>
    <row r="82" spans="1:3" x14ac:dyDescent="0.35">
      <c r="A82" t="s">
        <v>55</v>
      </c>
      <c r="B82" t="s">
        <v>355</v>
      </c>
      <c r="C82" t="s">
        <v>341</v>
      </c>
    </row>
    <row r="83" spans="1:3" x14ac:dyDescent="0.35">
      <c r="A83" t="s">
        <v>24</v>
      </c>
      <c r="B83" t="s">
        <v>377</v>
      </c>
      <c r="C83" t="s">
        <v>378</v>
      </c>
    </row>
    <row r="84" spans="1:3" x14ac:dyDescent="0.35">
      <c r="A84" t="s">
        <v>24</v>
      </c>
      <c r="B84" t="s">
        <v>380</v>
      </c>
      <c r="C84" t="s">
        <v>378</v>
      </c>
    </row>
    <row r="85" spans="1:3" x14ac:dyDescent="0.35">
      <c r="A85" t="s">
        <v>47</v>
      </c>
      <c r="B85" t="s">
        <v>383</v>
      </c>
      <c r="C85" t="s">
        <v>378</v>
      </c>
    </row>
    <row r="86" spans="1:3" x14ac:dyDescent="0.35">
      <c r="A86" t="s">
        <v>47</v>
      </c>
      <c r="B86" t="s">
        <v>386</v>
      </c>
      <c r="C86" t="s">
        <v>378</v>
      </c>
    </row>
    <row r="87" spans="1:3" x14ac:dyDescent="0.35">
      <c r="A87" t="s">
        <v>55</v>
      </c>
      <c r="B87" t="s">
        <v>389</v>
      </c>
      <c r="C87" t="s">
        <v>378</v>
      </c>
    </row>
    <row r="88" spans="1:3" x14ac:dyDescent="0.35">
      <c r="A88" t="s">
        <v>55</v>
      </c>
      <c r="B88" t="s">
        <v>392</v>
      </c>
      <c r="C88" t="s">
        <v>378</v>
      </c>
    </row>
    <row r="89" spans="1:3" x14ac:dyDescent="0.35">
      <c r="A89" t="s">
        <v>24</v>
      </c>
      <c r="B89" t="s">
        <v>414</v>
      </c>
      <c r="C89" t="s">
        <v>415</v>
      </c>
    </row>
    <row r="90" spans="1:3" x14ac:dyDescent="0.35">
      <c r="A90" t="s">
        <v>24</v>
      </c>
      <c r="B90" t="s">
        <v>418</v>
      </c>
      <c r="C90" t="s">
        <v>415</v>
      </c>
    </row>
    <row r="91" spans="1:3" x14ac:dyDescent="0.35">
      <c r="A91" t="s">
        <v>47</v>
      </c>
      <c r="B91" t="s">
        <v>420</v>
      </c>
      <c r="C91" t="s">
        <v>415</v>
      </c>
    </row>
    <row r="92" spans="1:3" x14ac:dyDescent="0.35">
      <c r="A92" t="s">
        <v>47</v>
      </c>
      <c r="B92" t="s">
        <v>423</v>
      </c>
      <c r="C92" t="s">
        <v>415</v>
      </c>
    </row>
    <row r="93" spans="1:3" x14ac:dyDescent="0.35">
      <c r="A93" t="s">
        <v>55</v>
      </c>
      <c r="B93" t="s">
        <v>425</v>
      </c>
      <c r="C93" t="s">
        <v>415</v>
      </c>
    </row>
    <row r="94" spans="1:3" x14ac:dyDescent="0.35">
      <c r="A94" t="s">
        <v>55</v>
      </c>
      <c r="B94" t="s">
        <v>427</v>
      </c>
      <c r="C94" t="s">
        <v>415</v>
      </c>
    </row>
    <row r="95" spans="1:3" x14ac:dyDescent="0.35">
      <c r="A95" t="s">
        <v>24</v>
      </c>
      <c r="B95" t="s">
        <v>451</v>
      </c>
      <c r="C95" t="s">
        <v>452</v>
      </c>
    </row>
    <row r="96" spans="1:3" x14ac:dyDescent="0.35">
      <c r="A96" t="s">
        <v>24</v>
      </c>
      <c r="B96" t="s">
        <v>454</v>
      </c>
      <c r="C96" t="s">
        <v>452</v>
      </c>
    </row>
    <row r="97" spans="1:3" x14ac:dyDescent="0.35">
      <c r="A97" t="s">
        <v>47</v>
      </c>
      <c r="B97" t="s">
        <v>457</v>
      </c>
      <c r="C97" t="s">
        <v>452</v>
      </c>
    </row>
    <row r="98" spans="1:3" x14ac:dyDescent="0.35">
      <c r="A98" t="s">
        <v>47</v>
      </c>
      <c r="B98" t="s">
        <v>460</v>
      </c>
      <c r="C98" t="s">
        <v>452</v>
      </c>
    </row>
    <row r="99" spans="1:3" x14ac:dyDescent="0.35">
      <c r="A99" t="s">
        <v>55</v>
      </c>
      <c r="B99" t="s">
        <v>462</v>
      </c>
      <c r="C99" t="s">
        <v>452</v>
      </c>
    </row>
    <row r="100" spans="1:3" x14ac:dyDescent="0.35">
      <c r="A100" t="s">
        <v>55</v>
      </c>
      <c r="B100" t="s">
        <v>464</v>
      </c>
      <c r="C100" t="s">
        <v>452</v>
      </c>
    </row>
    <row r="101" spans="1:3" x14ac:dyDescent="0.35">
      <c r="A101" t="s">
        <v>24</v>
      </c>
      <c r="B101" t="s">
        <v>472</v>
      </c>
      <c r="C101" t="s">
        <v>473</v>
      </c>
    </row>
    <row r="102" spans="1:3" x14ac:dyDescent="0.35">
      <c r="A102" t="s">
        <v>24</v>
      </c>
      <c r="B102" t="s">
        <v>475</v>
      </c>
      <c r="C102" t="s">
        <v>473</v>
      </c>
    </row>
    <row r="103" spans="1:3" x14ac:dyDescent="0.35">
      <c r="A103" t="s">
        <v>47</v>
      </c>
      <c r="B103" t="s">
        <v>478</v>
      </c>
      <c r="C103" t="s">
        <v>473</v>
      </c>
    </row>
    <row r="104" spans="1:3" x14ac:dyDescent="0.35">
      <c r="A104" t="s">
        <v>47</v>
      </c>
      <c r="B104" t="s">
        <v>480</v>
      </c>
      <c r="C104" t="s">
        <v>473</v>
      </c>
    </row>
    <row r="105" spans="1:3" x14ac:dyDescent="0.35">
      <c r="A105" t="s">
        <v>55</v>
      </c>
      <c r="B105" t="s">
        <v>482</v>
      </c>
      <c r="C105" t="s">
        <v>473</v>
      </c>
    </row>
    <row r="106" spans="1:3" x14ac:dyDescent="0.35">
      <c r="A106" t="s">
        <v>55</v>
      </c>
      <c r="B106" t="s">
        <v>485</v>
      </c>
      <c r="C106" t="s">
        <v>473</v>
      </c>
    </row>
    <row r="107" spans="1:3" x14ac:dyDescent="0.35">
      <c r="A107" t="s">
        <v>24</v>
      </c>
      <c r="B107" t="s">
        <v>506</v>
      </c>
      <c r="C107" t="s">
        <v>507</v>
      </c>
    </row>
    <row r="108" spans="1:3" x14ac:dyDescent="0.35">
      <c r="A108" t="s">
        <v>24</v>
      </c>
      <c r="B108" t="s">
        <v>509</v>
      </c>
      <c r="C108" t="s">
        <v>507</v>
      </c>
    </row>
    <row r="109" spans="1:3" x14ac:dyDescent="0.35">
      <c r="A109" t="s">
        <v>47</v>
      </c>
      <c r="B109" t="s">
        <v>511</v>
      </c>
      <c r="C109" t="s">
        <v>507</v>
      </c>
    </row>
    <row r="110" spans="1:3" x14ac:dyDescent="0.35">
      <c r="A110" t="s">
        <v>47</v>
      </c>
      <c r="B110" t="s">
        <v>514</v>
      </c>
      <c r="C110" t="s">
        <v>507</v>
      </c>
    </row>
    <row r="111" spans="1:3" x14ac:dyDescent="0.35">
      <c r="A111" t="s">
        <v>55</v>
      </c>
      <c r="B111" t="s">
        <v>516</v>
      </c>
      <c r="C111" t="s">
        <v>507</v>
      </c>
    </row>
    <row r="112" spans="1:3" x14ac:dyDescent="0.35">
      <c r="A112" t="s">
        <v>55</v>
      </c>
      <c r="B112" t="s">
        <v>518</v>
      </c>
      <c r="C112" t="s">
        <v>507</v>
      </c>
    </row>
    <row r="113" spans="1:3" x14ac:dyDescent="0.35">
      <c r="A113" t="s">
        <v>24</v>
      </c>
      <c r="B113" t="s">
        <v>525</v>
      </c>
      <c r="C113" t="s">
        <v>526</v>
      </c>
    </row>
    <row r="114" spans="1:3" x14ac:dyDescent="0.35">
      <c r="A114" t="s">
        <v>24</v>
      </c>
      <c r="B114" t="s">
        <v>528</v>
      </c>
      <c r="C114" t="s">
        <v>526</v>
      </c>
    </row>
    <row r="115" spans="1:3" x14ac:dyDescent="0.35">
      <c r="A115" t="s">
        <v>47</v>
      </c>
      <c r="B115" t="s">
        <v>530</v>
      </c>
      <c r="C115" t="s">
        <v>526</v>
      </c>
    </row>
    <row r="116" spans="1:3" x14ac:dyDescent="0.35">
      <c r="A116" t="s">
        <v>47</v>
      </c>
      <c r="B116" t="s">
        <v>533</v>
      </c>
      <c r="C116" t="s">
        <v>526</v>
      </c>
    </row>
    <row r="117" spans="1:3" x14ac:dyDescent="0.35">
      <c r="A117" t="s">
        <v>55</v>
      </c>
      <c r="B117" t="s">
        <v>535</v>
      </c>
      <c r="C117" t="s">
        <v>526</v>
      </c>
    </row>
    <row r="118" spans="1:3" x14ac:dyDescent="0.35">
      <c r="A118" t="s">
        <v>55</v>
      </c>
      <c r="B118" t="s">
        <v>538</v>
      </c>
      <c r="C118" t="s">
        <v>526</v>
      </c>
    </row>
    <row r="119" spans="1:3" x14ac:dyDescent="0.35">
      <c r="A119" t="s">
        <v>24</v>
      </c>
      <c r="B119" t="s">
        <v>555</v>
      </c>
      <c r="C119" t="s">
        <v>556</v>
      </c>
    </row>
    <row r="120" spans="1:3" x14ac:dyDescent="0.35">
      <c r="A120" t="s">
        <v>24</v>
      </c>
      <c r="B120" t="s">
        <v>558</v>
      </c>
      <c r="C120" t="s">
        <v>556</v>
      </c>
    </row>
    <row r="121" spans="1:3" x14ac:dyDescent="0.35">
      <c r="A121" t="s">
        <v>47</v>
      </c>
      <c r="B121" t="s">
        <v>560</v>
      </c>
      <c r="C121" t="s">
        <v>556</v>
      </c>
    </row>
    <row r="122" spans="1:3" x14ac:dyDescent="0.35">
      <c r="A122" t="s">
        <v>47</v>
      </c>
      <c r="B122" t="s">
        <v>562</v>
      </c>
      <c r="C122" t="s">
        <v>556</v>
      </c>
    </row>
    <row r="123" spans="1:3" x14ac:dyDescent="0.35">
      <c r="A123" t="s">
        <v>55</v>
      </c>
      <c r="B123" t="s">
        <v>564</v>
      </c>
      <c r="C123" t="s">
        <v>556</v>
      </c>
    </row>
    <row r="124" spans="1:3" x14ac:dyDescent="0.35">
      <c r="A124" t="s">
        <v>55</v>
      </c>
      <c r="B124" t="s">
        <v>565</v>
      </c>
      <c r="C124" t="s">
        <v>556</v>
      </c>
    </row>
    <row r="125" spans="1:3" x14ac:dyDescent="0.35">
      <c r="A125" t="s">
        <v>24</v>
      </c>
      <c r="B125" t="s">
        <v>576</v>
      </c>
      <c r="C125" t="s">
        <v>577</v>
      </c>
    </row>
    <row r="126" spans="1:3" x14ac:dyDescent="0.35">
      <c r="A126" t="s">
        <v>24</v>
      </c>
      <c r="B126" t="s">
        <v>579</v>
      </c>
      <c r="C126" t="s">
        <v>577</v>
      </c>
    </row>
    <row r="127" spans="1:3" x14ac:dyDescent="0.35">
      <c r="A127" t="s">
        <v>47</v>
      </c>
      <c r="B127" t="s">
        <v>582</v>
      </c>
      <c r="C127" t="s">
        <v>577</v>
      </c>
    </row>
    <row r="128" spans="1:3" x14ac:dyDescent="0.35">
      <c r="A128" t="s">
        <v>47</v>
      </c>
      <c r="B128" t="s">
        <v>584</v>
      </c>
      <c r="C128" t="s">
        <v>577</v>
      </c>
    </row>
    <row r="129" spans="1:3" x14ac:dyDescent="0.35">
      <c r="A129" t="s">
        <v>55</v>
      </c>
      <c r="B129" t="s">
        <v>586</v>
      </c>
      <c r="C129" t="s">
        <v>577</v>
      </c>
    </row>
    <row r="130" spans="1:3" x14ac:dyDescent="0.35">
      <c r="A130" t="s">
        <v>55</v>
      </c>
      <c r="B130" t="s">
        <v>588</v>
      </c>
      <c r="C130" t="s">
        <v>577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C2017-6912-4E40-A4D5-CD223849706D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54e56b8-6e69-4c24-b70c-cd3bfb424ea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088B679ECD844BB1BD0F42EB4E9AAD" ma:contentTypeVersion="15" ma:contentTypeDescription="Create a new document." ma:contentTypeScope="" ma:versionID="3a6be134b7cb0a7570d348db72ef73f6">
  <xsd:schema xmlns:xsd="http://www.w3.org/2001/XMLSchema" xmlns:xs="http://www.w3.org/2001/XMLSchema" xmlns:p="http://schemas.microsoft.com/office/2006/metadata/properties" xmlns:ns3="054e56b8-6e69-4c24-b70c-cd3bfb424ea3" xmlns:ns4="86d974b7-7c3b-4bfe-bfd3-0666373533bf" targetNamespace="http://schemas.microsoft.com/office/2006/metadata/properties" ma:root="true" ma:fieldsID="917e1112ed3d74018e4d786eeea6d463" ns3:_="" ns4:_="">
    <xsd:import namespace="054e56b8-6e69-4c24-b70c-cd3bfb424ea3"/>
    <xsd:import namespace="86d974b7-7c3b-4bfe-bfd3-0666373533b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4e56b8-6e69-4c24-b70c-cd3bfb424e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d974b7-7c3b-4bfe-bfd3-0666373533b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669391C-F017-4FBC-8BF7-BC3EDECCF07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EB3A287-FDB7-48C2-8610-B9531FFDC26E}">
  <ds:schemaRefs>
    <ds:schemaRef ds:uri="http://schemas.microsoft.com/office/2006/metadata/properties"/>
    <ds:schemaRef ds:uri="http://schemas.microsoft.com/office/infopath/2007/PartnerControls"/>
    <ds:schemaRef ds:uri="054e56b8-6e69-4c24-b70c-cd3bfb424ea3"/>
  </ds:schemaRefs>
</ds:datastoreItem>
</file>

<file path=customXml/itemProps3.xml><?xml version="1.0" encoding="utf-8"?>
<ds:datastoreItem xmlns:ds="http://schemas.openxmlformats.org/officeDocument/2006/customXml" ds:itemID="{DBCC2325-B350-4E9E-82ED-87C97833A0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54e56b8-6e69-4c24-b70c-cd3bfb424ea3"/>
    <ds:schemaRef ds:uri="86d974b7-7c3b-4bfe-bfd3-0666373533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e0793d39-0939-496d-b129-198edd916feb}" enabled="0" method="" siteId="{e0793d39-0939-496d-b129-198edd916fe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Final</vt:lpstr>
      <vt:lpstr>Inspection data</vt:lpstr>
      <vt:lpstr>Work Order</vt:lpstr>
      <vt:lpstr>Hierarchy</vt:lpstr>
      <vt:lpstr>Sheet5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Gupta, Mudit</dc:creator>
  <cp:keywords/>
  <dc:description/>
  <cp:lastModifiedBy>Madipeddi, Shivani</cp:lastModifiedBy>
  <cp:revision/>
  <dcterms:created xsi:type="dcterms:W3CDTF">2023-07-03T05:23:47Z</dcterms:created>
  <dcterms:modified xsi:type="dcterms:W3CDTF">2023-07-15T10:27:02Z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0x010100B2088B679ECD844BB1BD0F42EB4E9AAD</vt:lpwstr>
  </property>
</Properties>
</file>