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Pooja\OneDrive\Documents\excel\4-hour-course-xl-files\"/>
    </mc:Choice>
  </mc:AlternateContent>
  <xr:revisionPtr revIDLastSave="0" documentId="13_ncr:1_{0ADA9810-5C79-42EB-93F9-6B809FF5EF9E}" xr6:coauthVersionLast="47" xr6:coauthVersionMax="47" xr10:uidLastSave="{00000000-0000-0000-0000-000000000000}"/>
  <bookViews>
    <workbookView xWindow="-96" yWindow="0" windowWidth="11712" windowHeight="12336" firstSheet="1" activeTab="2" xr2:uid="{26D4546B-D2A1-4444-8EAF-A6228F96F0C1}"/>
  </bookViews>
  <sheets>
    <sheet name="pivot" sheetId="6" r:id="rId1"/>
    <sheet name="Data" sheetId="2" r:id="rId2"/>
    <sheet name="customer Center Report" sheetId="5" r:id="rId3"/>
    <sheet name="Assets" sheetId="4"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164" r:id="rId5"/>
    <pivotCache cacheId="168" r:id="rId6"/>
    <pivotCache cacheId="170" r:id="rId7"/>
    <pivotCache cacheId="203" r:id="rId8"/>
    <pivotCache cacheId="1517" r:id="rId9"/>
    <pivotCache cacheId="1520" r:id="rId10"/>
    <pivotCache cacheId="1523" r:id="rId11"/>
    <pivotCache cacheId="1526" r:id="rId12"/>
    <pivotCache cacheId="1529" r:id="rId13"/>
  </pivotCaches>
  <extLst>
    <ext xmlns:x14="http://schemas.microsoft.com/office/spreadsheetml/2009/9/main" uri="{876F7934-8845-4945-9796-88D515C7AA90}">
      <x14:pivotCaches>
        <pivotCache cacheId="7"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0" i="6" l="1"/>
  <c r="G49" i="6"/>
  <c r="G53" i="6" s="1"/>
  <c r="G58" i="6" s="1"/>
  <c r="O36" i="5" s="1"/>
  <c r="G48" i="6"/>
  <c r="G52" i="6" s="1"/>
  <c r="G57" i="6" s="1"/>
  <c r="O35" i="5" s="1"/>
  <c r="G47" i="6"/>
  <c r="G56" i="6" s="1"/>
  <c r="O34" i="5" s="1"/>
  <c r="P18" i="5" a="1"/>
  <c r="P18" i="5" s="1"/>
  <c r="I32" i="6"/>
  <c r="F36" i="6" a="1"/>
  <c r="F36"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38" i="6" l="1"/>
  <c r="I38" i="6"/>
  <c r="I39" i="6"/>
  <c r="I40" i="6"/>
  <c r="I36" i="6"/>
  <c r="J36" i="6"/>
  <c r="J37" i="6"/>
  <c r="J39" i="6"/>
  <c r="I37" i="6"/>
  <c r="J4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2A6AB0-61E7-4D64-86CC-114B0FC0ACB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808D1BE-957C-43D8-BD40-F7221DF9BFE6}"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F0518690-9D3F-4858-B4E6-BC5BC98EBAD1}"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<sst xmlns="http://schemas.openxmlformats.org/spreadsheetml/2006/main" count="3173" uniqueCount="1085">
  <si>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</si>
  <si>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</si>
  <si>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</si>
  <si>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</si>
  <si>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</si>
  <si>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</si>
  <si>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</si>
  <si>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</si>
  <si>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</si>
  <si>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</si>
  <si>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</si>
  <si>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</si>
  <si>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</si>
  <si>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</si>
  <si>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</si>
  <si>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</si>
  <si>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</si>
  <si>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</si>
  <si>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</si>
  <si>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</si>
  <si>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</si>
  <si>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</si>
  <si>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</si>
  <si>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</si>
  <si>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</si>
  <si>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</si>
  <si>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</si>
  <si>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</si>
  <si>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</si>
  <si>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</si>
  <si>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</si>
  <si>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</si>
  <si>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</si>
  <si>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</si>
  <si>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</si>
  <si>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</si>
  <si>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</si>
  <si>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</si>
  <si>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</si>
  <si>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</si>
  <si>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</si>
  <si>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</si>
  <si>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</si>
  <si>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</si>
  <si>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</si>
  <si>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</si>
  <si>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</si>
  <si>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</si>
  <si>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</si>
  <si>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</si>
  <si>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</si>
  <si>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</si>
  <si>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</si>
  <si>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</si>
  <si>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</si>
  <si>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</si>
  <si>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</si>
  <si>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</si>
  <si>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</si>
  <si>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</si>
  <si>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</si>
  <si>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</si>
  <si>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</si>
  <si>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</si>
  <si>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</si>
  <si>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</si>
  <si>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</si>
  <si>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</si>
  <si>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</si>
  <si>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</si>
  <si>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</si>
  <si>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</si>
  <si>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</si>
  <si>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</si>
  <si>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</si>
  <si>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</si>
  <si>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</si>
  <si>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</si>
  <si>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</si>
  <si>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</si>
  <si>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</si>
  <si>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</si>
  <si>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</si>
  <si>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</si>
  <si>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</si>
  <si>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</si>
  <si>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</si>
  <si>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</si>
  <si>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</si>
  <si>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</si>
  <si>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</si>
  <si>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</si>
  <si>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</si>
  <si>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</si>
  <si>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</si>
  <si>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</si>
  <si>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</si>
  <si>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</si>
  <si>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</si>
  <si>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</si>
  <si>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</si>
  <si>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</si>
  <si>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</si>
  <si>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</si>
  <si>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</si>
  <si>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</si>
  <si>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</si>
  <si>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</si>
  <si>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</si>
  <si>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</si>
  <si>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</si>
  <si>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</si>
  <si>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</si>
  <si>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</si>
  <si>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</si>
  <si>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</si>
  <si>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</si>
  <si>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</si>
  <si>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</si>
  <si>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</si>
  <si>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</si>
  <si>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</si>
  <si>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</si>
  <si>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</si>
  <si>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</si>
  <si>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</si>
  <si>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</si>
  <si>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</si>
  <si>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</si>
  <si>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</si>
  <si>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</si>
  <si>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</si>
  <si>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</si>
  <si>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</si>
  <si>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</si>
  <si>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</si>
  <si>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</si>
  <si>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</si>
  <si>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</si>
  <si>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</si>
  <si>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</si>
  <si>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</si>
  <si>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</si>
  <si>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</si>
  <si>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</si>
  <si>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</si>
  <si>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</si>
  <si>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</si>
  <si>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</si>
  <si>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</si>
  <si>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</si>
  <si>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</si>
  <si>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</si>
  <si>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</si>
  <si>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</si>
  <si>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</si>
  <si>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</si>
  <si>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</si>
  <si>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</si>
  <si>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</si>
  <si>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</si>
  <si>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</si>
  <si>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</si>
  <si>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</si>
  <si>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</si>
  <si>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</si>
  <si>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</si>
  <si>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</si>
  <si>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</si>
  <si>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</si>
  <si>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</si>
  <si>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</si>
  <si>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</si>
  <si>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</si>
  <si>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</si>
  <si>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</si>
  <si>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</si>
  <si>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</si>
  <si>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</si>
  <si>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</si>
  <si>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</si>
  <si>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</si>
  <si>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</si>
  <si>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</si>
  <si>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</si>
  <si>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</si>
  <si>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</si>
  <si>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</si>
  <si>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</si>
  <si>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</si>
  <si>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</si>
  <si>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</si>
  <si>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</si>
  <si>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</si>
  <si>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</si>
  <si>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</si>
  <si>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</si>
  <si>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</si>
  <si>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</si>
  <si>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</si>
  <si>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</si>
  <si>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</si>
  <si>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</si>
  <si>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</si>
  <si>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</si>
  <si>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</si>
  <si>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</si>
  <si>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</si>
  <si>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</si>
  <si>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</si>
  <si>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</si>
  <si>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</si>
  <si>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</si>
  <si>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</si>
  <si>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</si>
  <si>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</si>
  <si>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</si>
  <si>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</si>
  <si>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</si>
  <si>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</si>
  <si>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</si>
  <si>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</si>
  <si>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</si>
  <si>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</si>
  <si>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</si>
  <si>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</si>
  <si>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</si>
  <si>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</si>
  <si>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</si>
  <si>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</si>
  <si>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</si>
  <si>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</si>
  <si>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</si>
  <si>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</si>
  <si>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</si>
  <si>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</si>
  <si>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</si>
  <si>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</si>
  <si>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</si>
  <si>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</si>
  <si>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</si>
  <si>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</si>
  <si>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</si>
  <si>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</si>
  <si>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</si>
  <si>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</si>
  <si>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</si>
  <si>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</si>
  <si>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</si>
  <si>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</si>
  <si>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</si>
  <si>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</si>
  <si>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</si>
  <si>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</si>
  <si>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</si>
  <si>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</si>
  <si>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</si>
  <si>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</si>
  <si>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</si>
  <si>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</si>
  <si>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</si>
  <si>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</si>
  <si>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</si>
  <si>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</si>
  <si>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</si>
  <si>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</si>
  <si>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</si>
  <si>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</si>
  <si>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</si>
  <si>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</si>
  <si>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</si>
  <si>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</si>
  <si>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</si>
  <si>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</si>
  <si>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</si>
  <si>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</si>
  <si>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</si>
  <si>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</si>
  <si>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</si>
  <si>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</si>
  <si>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</si>
  <si>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</si>
  <si>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</si>
  <si>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</si>
  <si>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</si>
  <si>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</si>
  <si>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</si>
  <si>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</si>
  <si>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</si>
  <si>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</si>
  <si>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</si>
  <si>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</si>
  <si>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</si>
  <si>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</si>
  <si>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</si>
  <si>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</si>
  <si>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</si>
  <si>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</si>
  <si>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</si>
  <si>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</si>
  <si>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</si>
  <si>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</si>
  <si>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</si>
  <si>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</si>
  <si>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</si>
  <si>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</si>
  <si>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</si>
  <si>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</si>
  <si>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</si>
  <si>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</si>
  <si>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</si>
  <si>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</si>
  <si>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</si>
  <si>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</si>
  <si>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</si>
  <si>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</si>
  <si>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</si>
  <si>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</si>
  <si>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</si>
  <si>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</si>
  <si>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</si>
  <si>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</si>
  <si>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</si>
  <si>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</si>
  <si>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</si>
  <si>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</si>
  <si>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</si>
  <si>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</si>
  <si>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</si>
  <si>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</si>
  <si>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</si>
  <si>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</si>
  <si>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</si>
  <si>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</si>
  <si>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</si>
  <si>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</si>
  <si>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</si>
  <si>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</si>
  <si>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</si>
  <si>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</si>
  <si>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</si>
  <si>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</si>
  <si>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</si>
  <si>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</si>
  <si>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</si>
  <si>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</si>
  <si>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</si>
  <si>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</si>
  <si>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</si>
  <si>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</si>
  <si>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</si>
  <si>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</si>
  <si>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</si>
  <si>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</si>
  <si>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</si>
  <si>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</si>
  <si>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</si>
  <si>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</si>
  <si>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</si>
  <si>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</si>
  <si>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</si>
  <si>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</si>
  <si>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</si>
  <si>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</si>
  <si>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</si>
  <si>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</si>
  <si>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</si>
  <si>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</si>
  <si>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</si>
  <si>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</si>
  <si>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</si>
  <si>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</si>
  <si>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</si>
  <si>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</si>
  <si>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</si>
  <si>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</si>
  <si>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</si>
  <si>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</si>
  <si>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</si>
  <si>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</si>
  <si>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</si>
  <si>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</si>
  <si>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</si>
  <si>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</si>
  <si>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</si>
  <si>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</si>
  <si>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</si>
  <si>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</si>
  <si>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</si>
  <si>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</si>
  <si>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</si>
  <si>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</si>
  <si>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</si>
  <si>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</si>
  <si>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</si>
  <si>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</si>
  <si>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</si>
  <si>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</si>
  <si>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</si>
  <si>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</si>
  <si>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</si>
  <si>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</si>
  <si>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</si>
  <si>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</si>
  <si>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</si>
  <si>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</si>
  <si>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</si>
  <si>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</si>
  <si>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</si>
  <si>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</si>
  <si>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</si>
  <si>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</si>
  <si>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</si>
  <si>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</si>
  <si>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</si>
  <si>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</si>
  <si>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</si>
  <si>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</si>
  <si>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</si>
  <si>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</si>
  <si>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</si>
  <si>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</si>
  <si>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</si>
  <si>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</si>
  <si>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</si>
  <si>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</si>
  <si>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</si>
  <si>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</si>
  <si>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</si>
  <si>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</si>
  <si>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</si>
  <si>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</si>
  <si>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</si>
  <si>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</si>
  <si>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</si>
  <si>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</si>
  <si>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</si>
  <si>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</si>
  <si>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</si>
  <si>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</si>
  <si>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</si>
  <si>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</si>
  <si>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</si>
  <si>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</si>
  <si>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</si>
  <si>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</si>
  <si>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</si>
  <si>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</si>
  <si>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</si>
  <si>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</si>
  <si>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</si>
  <si>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</si>
  <si>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</si>
  <si>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</si>
  <si>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</si>
  <si>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</si>
  <si>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</si>
  <si>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</si>
  <si>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</si>
  <si>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</si>
  <si>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</si>
  <si>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</si>
  <si>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</si>
  <si>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</si>
  <si>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</si>
  <si>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</si>
  <si>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</si>
  <si>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</si>
  <si>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</si>
  <si>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</si>
  <si>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</si>
  <si>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</si>
  <si>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</si>
  <si>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</si>
  <si>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</si>
  <si>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</si>
  <si>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</si>
  <si>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</si>
  <si>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</si>
  <si>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</si>
  <si>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</si>
  <si>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</si>
  <si>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</si>
  <si>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</si>
  <si>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</si>
  <si>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</si>
  <si>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</si>
  <si>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</si>
  <si>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</si>
  <si>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</si>
  <si>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</si>
  <si>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</si>
  <si>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</si>
  <si>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</si>
  <si>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</si>
  <si>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</si>
  <si>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</si>
  <si>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</si>
  <si>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</si>
  <si>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</si>
  <si>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</si>
  <si>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</si>
  <si>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</si>
  <si>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</si>
  <si>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</si>
  <si>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</si>
  <si>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</si>
  <si>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</si>
  <si>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</si>
  <si>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</si>
  <si>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</si>
  <si>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</si>
  <si>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</si>
  <si>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</si>
  <si>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</si>
  <si>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</si>
  <si>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</si>
  <si>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</si>
  <si>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</si>
  <si>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</si>
  <si>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</si>
  <si>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</si>
  <si>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</si>
  <si>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</si>
  <si>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</si>
  <si>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</si>
  <si>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</si>
  <si>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</si>
  <si>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</si>
  <si>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</si>
  <si>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</si>
  <si>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</si>
  <si>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</si>
  <si>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</si>
  <si>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</si>
  <si>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</si>
  <si>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</si>
  <si>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</si>
  <si>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</si>
  <si>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</si>
  <si>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</si>
  <si>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</si>
  <si>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</si>
  <si>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</si>
  <si>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</si>
  <si>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</si>
  <si>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</si>
  <si>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</si>
  <si>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</si>
  <si>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</si>
  <si>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</si>
  <si>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</si>
  <si>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</si>
  <si>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</si>
  <si>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</si>
  <si>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</si>
  <si>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</si>
  <si>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</si>
  <si>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</si>
  <si>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</si>
  <si>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</si>
  <si>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</si>
  <si>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</si>
  <si>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</si>
  <si>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</si>
  <si>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</si>
  <si>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</si>
  <si>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</si>
  <si>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</si>
  <si>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</si>
  <si>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</si>
  <si>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</si>
  <si>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</si>
  <si>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</si>
  <si>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</si>
  <si>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</si>
  <si>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</si>
  <si>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</si>
  <si>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</si>
  <si>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</si>
  <si>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</si>
  <si>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</si>
  <si>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</si>
  <si>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</si>
  <si>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</si>
  <si>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</si>
  <si>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</si>
  <si>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</si>
  <si>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</si>
  <si>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</si>
  <si>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</si>
  <si>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</si>
  <si>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</si>
  <si>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</si>
  <si>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</si>
  <si>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</si>
  <si>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</si>
  <si>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</si>
  <si>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</si>
  <si>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</si>
  <si>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</si>
  <si>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</si>
  <si>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</si>
  <si>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</si>
  <si>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</si>
  <si>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</si>
  <si>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</si>
  <si>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</si>
  <si>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</si>
  <si>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</si>
  <si>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</si>
  <si>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</si>
  <si>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</si>
  <si>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</si>
  <si>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</si>
  <si>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</si>
  <si>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</si>
  <si>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</si>
  <si>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</si>
  <si>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</si>
  <si>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</si>
  <si>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</si>
  <si>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</si>
  <si>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</si>
  <si>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</si>
  <si>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</si>
  <si>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</si>
  <si>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</si>
  <si>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</si>
  <si>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</si>
  <si>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</si>
  <si>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</si>
  <si>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</si>
  <si>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</si>
  <si>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</si>
  <si>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</si>
  <si>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</si>
  <si>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</si>
  <si>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</si>
  <si>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</si>
  <si>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</si>
  <si>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</si>
  <si>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</si>
  <si>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</si>
  <si>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</si>
  <si>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</si>
  <si>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</si>
  <si>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</si>
  <si>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</si>
  <si>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</si>
  <si>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</si>
  <si>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</si>
  <si>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</si>
  <si>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</si>
  <si>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</si>
  <si>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</si>
  <si>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</si>
  <si>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</si>
  <si>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</si>
  <si>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</si>
  <si>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</si>
  <si>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</si>
  <si>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</si>
  <si>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</si>
  <si>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</si>
  <si>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</si>
  <si>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</si>
  <si>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</si>
  <si>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</si>
  <si>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</si>
  <si>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</si>
  <si>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</si>
  <si>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</si>
  <si>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</si>
  <si>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</si>
  <si>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</si>
  <si>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</si>
  <si>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</si>
  <si>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</si>
  <si>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</si>
  <si>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</si>
  <si>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</si>
  <si>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</si>
  <si>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</si>
  <si>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</si>
  <si>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</si>
  <si>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</si>
  <si>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</si>
  <si>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</si>
  <si>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</si>
  <si>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</si>
  <si>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</si>
  <si>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</si>
  <si>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</si>
  <si>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</si>
  <si>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</si>
  <si>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</si>
  <si>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</si>
  <si>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</si>
  <si>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</si>
  <si>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</si>
  <si>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</si>
  <si>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</si>
  <si>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</si>
  <si>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</si>
  <si>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</si>
  <si>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</si>
  <si>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</si>
  <si>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</si>
  <si>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</si>
  <si>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</si>
  <si>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</si>
  <si>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</si>
  <si>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</si>
  <si>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</si>
  <si>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</si>
  <si>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</si>
  <si>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</si>
  <si>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</si>
  <si>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</si>
  <si>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</si>
  <si>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</si>
  <si>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</si>
  <si>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</si>
  <si>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</si>
  <si>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</si>
  <si>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</si>
  <si>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</si>
  <si>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</si>
  <si>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</si>
  <si>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</si>
  <si>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</si>
  <si>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</si>
  <si>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</si>
  <si>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</si>
  <si>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</si>
  <si>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</si>
  <si>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</si>
  <si>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</si>
  <si>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</si>
  <si>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</si>
  <si>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</si>
  <si>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</si>
  <si>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</si>
  <si>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</si>
  <si>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</si>
  <si>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</si>
  <si>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</si>
  <si>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</si>
  <si>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</si>
  <si>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</si>
  <si>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</si>
  <si>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</si>
  <si>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</si>
  <si>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</si>
  <si>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</si>
  <si>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</si>
  <si>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</si>
  <si>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</si>
  <si>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</si>
  <si>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</si>
  <si>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</si>
  <si>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</si>
  <si>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</si>
  <si>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</si>
  <si>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</si>
  <si>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</si>
  <si>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</si>
  <si>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</si>
  <si>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</si>
  <si>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</si>
  <si>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</si>
  <si>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</si>
  <si>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</si>
  <si>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</si>
  <si>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</si>
  <si>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</si>
  <si>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</si>
  <si>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</si>
  <si>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</si>
  <si>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</si>
  <si>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</si>
  <si>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</si>
  <si>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</si>
  <si>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</si>
  <si>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</si>
  <si>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</si>
  <si>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</si>
  <si>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</si>
  <si>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</si>
  <si>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</si>
  <si>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</si>
  <si>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</si>
  <si>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</si>
  <si>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</si>
  <si>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</si>
  <si>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</si>
  <si>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</si>
  <si>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</si>
  <si>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</si>
  <si>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</si>
  <si>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</si>
  <si>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</si>
  <si>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</si>
  <si>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</si>
  <si>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</si>
  <si>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</si>
  <si>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</si>
  <si>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</si>
  <si>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</si>
  <si>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</si>
  <si>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</si>
  <si>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</si>
  <si>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</si>
  <si>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</si>
  <si>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</si>
  <si>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</si>
  <si>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</si>
  <si>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</si>
  <si>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</si>
  <si>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</si>
  <si>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</si>
  <si>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</si>
  <si>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</si>
  <si>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</si>
  <si>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</si>
  <si>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</si>
  <si>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</si>
  <si>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</si>
  <si>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</si>
  <si>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</si>
  <si>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</si>
  <si>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</si>
  <si>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</si>
  <si>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</si>
  <si>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</si>
  <si>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</si>
  <si>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</si>
  <si>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</si>
  <si>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</si>
  <si>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</si>
  <si>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</si>
  <si>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</si>
  <si>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</si>
  <si>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</si>
  <si>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</si>
  <si>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</si>
  <si>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</si>
  <si>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</si>
  <si>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</si>
  <si>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</si>
  <si>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</si>
  <si>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</si>
  <si>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</si>
  <si>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</si>
  <si>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</si>
  <si>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</si>
  <si>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</si>
  <si>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</si>
  <si>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</si>
  <si>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</si>
  <si>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</si>
  <si>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</si>
  <si>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</si>
  <si>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</si>
  <si>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</si>
  <si>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</si>
  <si>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</si>
  <si>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</si>
  <si>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</si>
  <si>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</si>
  <si>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</si>
  <si>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</si>
  <si>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</si>
  <si>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</si>
  <si>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</si>
  <si>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</si>
  <si>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</si>
  <si>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</si>
  <si>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</si>
  <si>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</si>
  <si>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</si>
  <si>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</si>
  <si>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</si>
  <si>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</si>
  <si>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</si>
  <si>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</si>
  <si>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</si>
  <si>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</si>
  <si>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</si>
  <si>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</si>
  <si>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</si>
  <si>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</si>
  <si>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</si>
  <si>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</si>
  <si>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</si>
  <si>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</si>
  <si>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</si>
  <si>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</si>
  <si>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</si>
  <si>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</si>
  <si>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</si>
  <si>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</si>
  <si>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</si>
  <si>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</si>
  <si>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</si>
  <si>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</si>
  <si>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</si>
  <si>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</si>
  <si>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</si>
  <si>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</si>
  <si>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</si>
  <si>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</si>
  <si>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</si>
  <si>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</si>
  <si>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</si>
  <si>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</si>
  <si>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</si>
  <si>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</si>
  <si>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</si>
  <si>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</si>
  <si>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</si>
  <si>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</si>
  <si>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</si>
  <si>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</si>
  <si>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</si>
  <si>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</si>
  <si>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</si>
  <si>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</si>
  <si>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</si>
  <si>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</si>
  <si>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</si>
  <si>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</si>
  <si>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</si>
  <si>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</si>
  <si>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</si>
  <si>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</si>
  <si>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</si>
  <si>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</si>
  <si>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</si>
  <si>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</si>
  <si>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</si>
  <si>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</si>
  <si>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</si>
  <si>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</si>
  <si>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</si>
  <si>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</si>
  <si>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</si>
  <si>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</si>
  <si>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</si>
  <si>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</si>
  <si>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</si>
  <si>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</si>
  <si>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</si>
  <si>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</si>
  <si>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</si>
  <si>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</si>
  <si>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</si>
  <si>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</si>
  <si>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</si>
  <si>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</si>
  <si>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</si>
  <si>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</si>
  <si>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</si>
  <si>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</si>
  <si>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</si>
  <si>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</si>
  <si>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</si>
  <si>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</si>
  <si>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</si>
  <si>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</si>
  <si>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</si>
  <si>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</si>
  <si>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</si>
  <si>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</si>
  <si>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</si>
  <si>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</si>
  <si>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</si>
  <si>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</si>
  <si>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</si>
  <si>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</si>
  <si>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</si>
  <si>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</si>
  <si>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</si>
  <si>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</si>
  <si>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</si>
  <si>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</si>
  <si>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</si>
  <si>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</si>
  <si>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</si>
  <si>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</si>
  <si>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</si>
  <si>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</si>
  <si>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</si>
  <si>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</si>
  <si>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</si>
  <si>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</si>
  <si>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</si>
  <si>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</si>
  <si>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</si>
  <si>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</si>
  <si>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</si>
  <si>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</si>
  <si>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</si>
  <si>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</si>
  <si>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</si>
  <si>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</si>
  <si>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</si>
  <si>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</si>
  <si>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</si>
  <si>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</si>
  <si>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</si>
  <si>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</si>
  <si>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</si>
  <si>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</si>
  <si>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</si>
  <si>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</si>
  <si>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</si>
  <si>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</si>
  <si>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</si>
  <si>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</si>
  <si>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</si>
  <si>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</si>
  <si>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</si>
  <si>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</si>
  <si>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</si>
  <si>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</si>
  <si>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</si>
  <si>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</si>
  <si>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</si>
  <si>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</si>
  <si>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</si>
  <si>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</si>
  <si>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</si>
  <si>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</si>
  <si>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</si>
  <si>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</si>
  <si>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</si>
  <si>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</si>
  <si>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</si>
  <si>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</si>
  <si>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</si>
  <si>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</si>
  <si>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</si>
  <si>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</si>
  <si>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</si>
  <si>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</si>
  <si>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Grand Total</t>
  </si>
  <si>
    <t>Jan</t>
  </si>
  <si>
    <t>Feb</t>
  </si>
  <si>
    <t>Mar</t>
  </si>
  <si>
    <t>Apr</t>
  </si>
  <si>
    <t>May</t>
  </si>
  <si>
    <t>Jun</t>
  </si>
  <si>
    <t>Jul</t>
  </si>
  <si>
    <t>Aug</t>
  </si>
  <si>
    <t>Sep</t>
  </si>
  <si>
    <t>Oct</t>
  </si>
  <si>
    <t>Nov</t>
  </si>
  <si>
    <t>Dec</t>
  </si>
  <si>
    <t>Row Labels</t>
  </si>
  <si>
    <t>Call Count2</t>
  </si>
  <si>
    <t>Friday</t>
  </si>
  <si>
    <t>Monday</t>
  </si>
  <si>
    <t>Saturday</t>
  </si>
  <si>
    <t>Sunday</t>
  </si>
  <si>
    <t>Thursday</t>
  </si>
  <si>
    <t>Tuesday</t>
  </si>
  <si>
    <t>Wednesday</t>
  </si>
  <si>
    <t xml:space="preserve">  </t>
  </si>
  <si>
    <t>for graph</t>
  </si>
  <si>
    <t xml:space="preserve">Rep </t>
  </si>
  <si>
    <t>Calls</t>
  </si>
  <si>
    <t>Amount</t>
  </si>
  <si>
    <t>Sel. Calls</t>
  </si>
  <si>
    <t>Sel. Amount</t>
  </si>
  <si>
    <t>Selected rep</t>
  </si>
  <si>
    <t>Column Labels</t>
  </si>
  <si>
    <t>Rep Summary</t>
  </si>
  <si>
    <t>% of Calls</t>
  </si>
  <si>
    <t>Call rank</t>
  </si>
  <si>
    <t>Amount rank</t>
  </si>
  <si>
    <t>Labels:</t>
  </si>
  <si>
    <t>Image:</t>
  </si>
  <si>
    <r>
      <rPr>
        <b/>
        <sz val="24"/>
        <color theme="1"/>
        <rFont val="Aptos"/>
        <family val="2"/>
        <scheme val="minor"/>
      </rPr>
      <t>CALL CENTER REPORT</t>
    </r>
    <r>
      <rPr>
        <sz val="24"/>
        <color theme="1"/>
        <rFont val="Aptos"/>
        <family val="2"/>
        <scheme val="minor"/>
      </rPr>
      <t xml:space="preserve"> </t>
    </r>
    <r>
      <rPr>
        <sz val="24"/>
        <color theme="1" tint="0.34998626667073579"/>
        <rFont val="Aptos"/>
        <family val="2"/>
        <scheme val="minor"/>
      </rPr>
      <t>- 2023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</si>
</sst>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quot;₹&quot;\ #,##0;#,##0\ \-&quot;₹&quot;;&quot;₹&quot;\ #,##0"/>
    <numFmt numFmtId="166" formatCode="0.0"/>
    <numFmt numFmtId="167" formatCode="&quot;₹&quot;\ #,###.0,&quot;k&quot;"/>
    <numFmt numFmtId="168" formatCode="&quot;₹&quot;\ #,##0;#,##0\ \-&quot;₹&quot;;&quot;₹&quot;\ #,##0"/>
    <numFmt numFmtId="169" formatCode="&quot;₹&quot;\ #,##0"/>
  </numFmts>
  <fonts count="9"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4"/>
      <color theme="1"/>
      <name val="Aptos"/>
      <family val="2"/>
      <scheme val="minor"/>
    </font>
    <font>
      <b/>
      <sz val="12"/>
      <color theme="1"/>
      <name val="Elephant"/>
      <family val="1"/>
    </font>
    <font>
      <b/>
      <sz val="24"/>
      <color theme="1"/>
      <name val="Aptos"/>
      <family val="2"/>
      <scheme val="minor"/>
    </font>
    <font>
      <sz val="24"/>
      <color theme="1"/>
      <name val="Aptos"/>
      <family val="2"/>
      <scheme val="minor"/>
    </font>
    <font>
      <sz val="24"/>
      <color theme="1" tint="0.34998626667073579"/>
      <name val="Aptos"/>
      <family val="2"/>
      <scheme val="minor"/>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1">
    <xf numFmtId="0" fontId="0" fillId="0" borderId="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4" fillId="3" borderId="0" xfId="0" applyFont="1" applyFill="1"/>
    <xf numFmtId="0" fontId="0" fillId="0" borderId="0" xfId="0" applyAlignment="1">
      <alignment horizontal="left"/>
    </xf>
    <xf numFmtId="167" fontId="0" fillId="0" borderId="0" xfId="0" applyNumberFormat="1"/>
    <xf numFmtId="168" fontId="0" fillId="0" borderId="0" xfId="0" applyNumberFormat="1"/>
    <xf numFmtId="0" fontId="0" fillId="0" borderId="0" xfId="0" applyNumberFormat="1"/>
    <xf numFmtId="0" fontId="0" fillId="0" borderId="0" xfId="0" applyAlignment="1">
      <alignment horizontal="left" indent="1"/>
    </xf>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3" xfId="0" applyFill="1" applyBorder="1" applyAlignment="1">
      <alignment horizontal="left" indent="1"/>
    </xf>
    <xf numFmtId="0" fontId="0" fillId="4" borderId="0" xfId="0" applyFill="1" applyBorder="1" applyAlignment="1">
      <alignment horizontal="left" indent="1"/>
    </xf>
    <xf numFmtId="0" fontId="0" fillId="4" borderId="14" xfId="0" applyFill="1" applyBorder="1" applyAlignment="1">
      <alignment horizontal="left" indent="1"/>
    </xf>
    <xf numFmtId="169" fontId="0" fillId="4" borderId="0" xfId="0" applyNumberFormat="1" applyFill="1" applyBorder="1" applyAlignment="1">
      <alignment horizontal="right"/>
    </xf>
    <xf numFmtId="169" fontId="0" fillId="4" borderId="14" xfId="0" applyNumberFormat="1" applyFill="1" applyBorder="1" applyAlignment="1">
      <alignment horizontal="right" indent="1"/>
    </xf>
    <xf numFmtId="0" fontId="0" fillId="4" borderId="15" xfId="0" applyFill="1" applyBorder="1" applyAlignment="1">
      <alignment horizontal="left" indent="1"/>
    </xf>
    <xf numFmtId="169" fontId="0" fillId="4" borderId="16" xfId="0" applyNumberFormat="1" applyFill="1" applyBorder="1" applyAlignment="1">
      <alignment horizontal="right"/>
    </xf>
    <xf numFmtId="169" fontId="0" fillId="4" borderId="17" xfId="0" applyNumberFormat="1" applyFill="1" applyBorder="1" applyAlignment="1">
      <alignment horizontal="right" indent="1"/>
    </xf>
    <xf numFmtId="0" fontId="1" fillId="4" borderId="0" xfId="0" applyFont="1" applyFill="1" applyBorder="1" applyAlignment="1">
      <alignment horizontal="right"/>
    </xf>
    <xf numFmtId="0" fontId="1" fillId="4" borderId="13" xfId="0" applyFont="1" applyFill="1" applyBorder="1" applyAlignment="1">
      <alignment horizontal="left" indent="1"/>
    </xf>
    <xf numFmtId="0" fontId="1" fillId="4" borderId="14" xfId="0" applyFont="1" applyFill="1" applyBorder="1" applyAlignment="1">
      <alignment horizontal="right"/>
    </xf>
    <xf numFmtId="0" fontId="5" fillId="3" borderId="0" xfId="0" applyFont="1" applyFill="1" applyAlignment="1">
      <alignment horizontal="center"/>
    </xf>
    <xf numFmtId="0" fontId="1" fillId="3" borderId="0" xfId="0" applyFont="1" applyFill="1"/>
    <xf numFmtId="0" fontId="7" fillId="3" borderId="0" xfId="0" applyFont="1" applyFill="1"/>
  </cellXfs>
  <cellStyles count="1">
    <cellStyle name="Normal" xfId="0" builtinId="0"/>
  </cellStyles>
  <dxfs count="18">
    <dxf>
      <fill>
        <patternFill>
          <bgColor theme="8" tint="0.79998168889431442"/>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7"/>
    </tableStyle>
    <tableStyle name="SlicerStyleDark5 2" pivot="0" table="0" count="10" xr9:uid="{8B2C23B4-EE62-446E-ADB2-831AA94E3109}">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0" tint="-0.24994659260841701"/>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[07.sample-data-excel-portfolio-project.xlsx]pivot!monthly trend</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4">
                    <a:lumMod val="50000"/>
                  </a:schemeClr>
                </a:solidFill>
              </a:rPr>
              <a:t>Call</a:t>
            </a:r>
            <a:r>
              <a:rPr lang="en-IN" baseline="0">
                <a:solidFill>
                  <a:schemeClr val="accent4">
                    <a:lumMod val="50000"/>
                  </a:schemeClr>
                </a:solidFill>
              </a:rPr>
              <a:t> Trend</a:t>
            </a:r>
            <a:endParaRPr lang="en-IN">
              <a:solidFill>
                <a:schemeClr val="accent4">
                  <a:lumMod val="50000"/>
                </a:schemeClr>
              </a:solidFill>
            </a:endParaRPr>
          </a:p>
        </c:rich>
      </c:tx>
      <c:layout>
        <c:manualLayout>
          <c:xMode val="edge"/>
          <c:yMode val="edge"/>
          <c:x val="3.0506489543001815E-2"/>
          <c:y val="3.9158573723466469E-2"/>
        </c:manualLayout>
      </c:layout>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75000"/>
                </a:schemeClr>
              </a:gs>
              <a:gs pos="100000">
                <a:schemeClr val="accent3">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75000"/>
              </a:schemeClr>
            </a:solidFill>
            <a:round/>
          </a:ln>
          <a:effectLst/>
        </c:spPr>
        <c:marker>
          <c:symbol val="circle"/>
          <c:size val="7"/>
          <c:spPr>
            <a:solidFill>
              <a:schemeClr val="bg1"/>
            </a:solidFill>
            <a:ln w="25400">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pivot!$C$15</c:f>
              <c:strCache>
                <c:ptCount val="1"/>
                <c:pt idx="0">
                  <c:v>Call Count2</c:v>
                </c:pt>
              </c:strCache>
            </c:strRef>
          </c:tx>
          <c:spPr>
            <a:gradFill>
              <a:gsLst>
                <a:gs pos="0">
                  <a:schemeClr val="accent4">
                    <a:lumMod val="75000"/>
                  </a:schemeClr>
                </a:gs>
                <a:gs pos="100000">
                  <a:schemeClr val="accent3">
                    <a:lumMod val="20000"/>
                    <a:lumOff val="80000"/>
                  </a:schemeClr>
                </a:gs>
              </a:gsLst>
              <a:lin ang="5400000" scaled="1"/>
            </a:gradFill>
            <a:ln>
              <a:noFill/>
            </a:ln>
            <a:effectLst/>
          </c:spPr>
          <c:cat>
            <c:strRef>
              <c:f>pivot!$A$16:$A$28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pivot!$C$16:$C$28</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ABE6-4DDE-85C0-EAFE270DE58F}"/>
            </c:ext>
          </c:extLst>
        </c:ser>
        <c:dLbls>
          <c:showLegendKey val="0"/>
          <c:showVal val="0"/>
          <c:showCatName val="0"/>
          <c:showSerName val="0"/>
          <c:showPercent val="0"/>
          <c:showBubbleSize val="0"/>
        </c:dLbls>
        <c:axId val="1356682704"/>
        <c:axId val="1356679344"/>
      </c:areaChart>
      <c:lineChart>
        <c:grouping val="standard"/>
        <c:varyColors val="0"/>
        <c:ser>
          <c:idx val="0"/>
          <c:order val="0"/>
          <c:tx>
            <c:strRef>
              <c:f>pivot!$B$15</c:f>
              <c:strCache>
                <c:ptCount val="1"/>
                <c:pt idx="0">
                  <c:v>Call Count</c:v>
                </c:pt>
              </c:strCache>
            </c:strRef>
          </c:tx>
          <c:spPr>
            <a:ln w="28575" cap="rnd">
              <a:solidFill>
                <a:schemeClr val="accent4">
                  <a:lumMod val="75000"/>
                </a:schemeClr>
              </a:solidFill>
              <a:round/>
            </a:ln>
            <a:effectLst/>
          </c:spPr>
          <c:marker>
            <c:symbol val="circle"/>
            <c:size val="7"/>
            <c:spPr>
              <a:solidFill>
                <a:schemeClr val="bg1"/>
              </a:solidFill>
              <a:ln w="25400">
                <a:solidFill>
                  <a:schemeClr val="tx1">
                    <a:lumMod val="75000"/>
                    <a:lumOff val="25000"/>
                  </a:schemeClr>
                </a:solidFill>
              </a:ln>
              <a:effectLst/>
            </c:spPr>
          </c:marker>
          <c:cat>
            <c:strRef>
              <c:f>pivot!$A$16:$A$28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pivot!$B$16:$B$28</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ABE6-4DDE-85C0-EAFE270DE58F}"/>
            </c:ext>
          </c:extLst>
        </c:ser>
        <c:dLbls>
          <c:showLegendKey val="0"/>
          <c:showVal val="0"/>
          <c:showCatName val="0"/>
          <c:showSerName val="0"/>
          <c:showPercent val="0"/>
          <c:showBubbleSize val="0"/>
        </c:dLbls>
        <c:marker val="1"/>
        <c:smooth val="0"/>
        <c:axId val="1356682704"/>
        <c:axId val="1356679344"/>
      </c:lineChart>
      <c:catAx>
        <c:axId val="135668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79344"/>
        <c:crosses val="autoZero"/>
        <c:auto val="1"/>
        <c:lblAlgn val="ctr"/>
        <c:lblOffset val="100"/>
        <c:noMultiLvlLbl val="0"/>
      </c:catAx>
      <c:valAx>
        <c:axId val="1356679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8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[07.sample-data-excel-portfolio-project.xlsx]pivot!weekly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pivot!$G$15</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pivot!$F$16:$F$23</c:f>
              <c:strCache>
                <c:ptCount val="7"/>
                <c:pt idx="0">
                  <c:v>Sunday</c:v>
                </c:pt>
                <c:pt idx="1">
                  <c:v>Monday</c:v>
                </c:pt>
                <c:pt idx="2">
                  <c:v>Tuesday</c:v>
                </c:pt>
                <c:pt idx="3">
                  <c:v>Wednesday</c:v>
                </c:pt>
                <c:pt idx="4">
                  <c:v>Thursday</c:v>
                </c:pt>
                <c:pt idx="5">
                  <c:v>Friday</c:v>
                </c:pt>
                <c:pt idx="6">
                  <c:v>Saturday</c:v>
                </c:pt>
              </c:strCache>
            </c:strRef>
          </c:cat>
          <c:val>
            <c:numRef>
              <c:f>pivot!$G$16:$G$23</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33CE-412D-AB06-239D9882F16E}"/>
            </c:ext>
          </c:extLst>
        </c:ser>
        <c:dLbls>
          <c:showLegendKey val="0"/>
          <c:showVal val="0"/>
          <c:showCatName val="0"/>
          <c:showSerName val="0"/>
          <c:showPercent val="0"/>
          <c:showBubbleSize val="0"/>
        </c:dLbls>
        <c:gapWidth val="25"/>
        <c:axId val="1076717984"/>
        <c:axId val="1076725664"/>
      </c:barChart>
      <c:catAx>
        <c:axId val="1076717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725664"/>
        <c:crosses val="autoZero"/>
        <c:auto val="1"/>
        <c:lblAlgn val="ctr"/>
        <c:lblOffset val="100"/>
        <c:noMultiLvlLbl val="0"/>
      </c:catAx>
      <c:valAx>
        <c:axId val="1076725664"/>
        <c:scaling>
          <c:orientation val="minMax"/>
        </c:scaling>
        <c:delete val="1"/>
        <c:axPos val="b"/>
        <c:numFmt formatCode="#,##0" sourceLinked="1"/>
        <c:majorTickMark val="none"/>
        <c:minorTickMark val="none"/>
        <c:tickLblPos val="nextTo"/>
        <c:crossAx val="107671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Arial Black" panose="020B0A04020102020204" pitchFamily="34" charset="0"/>
              </a:rPr>
              <a:t>Amount</a:t>
            </a:r>
          </a:p>
        </c:rich>
      </c:tx>
      <c:layout>
        <c:manualLayout>
          <c:xMode val="edge"/>
          <c:yMode val="edge"/>
          <c:x val="4.5210705168221642E-2"/>
          <c:y val="2.2916676870473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47854569833054"/>
          <c:y val="0.1159645716940116"/>
          <c:w val="0.82872829948443238"/>
          <c:h val="0.85318999127757289"/>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pivot!$F$36:$F$40</c:f>
              <c:strCache>
                <c:ptCount val="5"/>
                <c:pt idx="0">
                  <c:v>R01</c:v>
                </c:pt>
                <c:pt idx="1">
                  <c:v>R02</c:v>
                </c:pt>
                <c:pt idx="2">
                  <c:v>R03</c:v>
                </c:pt>
                <c:pt idx="3">
                  <c:v>R04</c:v>
                </c:pt>
                <c:pt idx="4">
                  <c:v>R05</c:v>
                </c:pt>
              </c:strCache>
            </c:strRef>
          </c:cat>
          <c:val>
            <c:numRef>
              <c:f>pivot!$H$36:$H$40</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4856-44AA-9B3C-D5B4FE017309}"/>
            </c:ext>
          </c:extLst>
        </c:ser>
        <c:ser>
          <c:idx val="1"/>
          <c:order val="1"/>
          <c:tx>
            <c:strRef>
              <c:f>pivot!$J$35</c:f>
              <c:strCache>
                <c:ptCount val="1"/>
                <c:pt idx="0">
                  <c:v>Sel. Amount</c:v>
                </c:pt>
              </c:strCache>
            </c:strRef>
          </c:tx>
          <c:spPr>
            <a:gradFill>
              <a:gsLst>
                <a:gs pos="17000">
                  <a:schemeClr val="accent6"/>
                </a:gs>
                <a:gs pos="83000">
                  <a:schemeClr val="accent6">
                    <a:lumMod val="40000"/>
                    <a:lumOff val="60000"/>
                  </a:schemeClr>
                </a:gs>
              </a:gsLst>
              <a:lin ang="0" scaled="1"/>
            </a:gradFill>
            <a:ln>
              <a:noFill/>
            </a:ln>
            <a:effectLst/>
          </c:spPr>
          <c:invertIfNegative val="0"/>
          <c:val>
            <c:numRef>
              <c:f>pivot!$J$36:$J$40</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4856-44AA-9B3C-D5B4FE017309}"/>
            </c:ext>
          </c:extLst>
        </c:ser>
        <c:dLbls>
          <c:showLegendKey val="0"/>
          <c:showVal val="0"/>
          <c:showCatName val="0"/>
          <c:showSerName val="0"/>
          <c:showPercent val="0"/>
          <c:showBubbleSize val="0"/>
        </c:dLbls>
        <c:gapWidth val="25"/>
        <c:overlap val="100"/>
        <c:axId val="1597969839"/>
        <c:axId val="1597982799"/>
      </c:barChart>
      <c:catAx>
        <c:axId val="15979698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982799"/>
        <c:crosses val="autoZero"/>
        <c:auto val="1"/>
        <c:lblAlgn val="ctr"/>
        <c:lblOffset val="100"/>
        <c:noMultiLvlLbl val="0"/>
      </c:catAx>
      <c:valAx>
        <c:axId val="1597982799"/>
        <c:scaling>
          <c:orientation val="minMax"/>
        </c:scaling>
        <c:delete val="1"/>
        <c:axPos val="t"/>
        <c:numFmt formatCode="&quot;₹&quot;\ #,###.0,&quot;k&quot;" sourceLinked="1"/>
        <c:majorTickMark val="none"/>
        <c:minorTickMark val="none"/>
        <c:tickLblPos val="nextTo"/>
        <c:crossAx val="159796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Arial Black" panose="020B0A04020102020204" pitchFamily="34" charset="0"/>
              </a:rPr>
              <a:t>Calls</a:t>
            </a:r>
          </a:p>
        </c:rich>
      </c:tx>
      <c:layout>
        <c:manualLayout>
          <c:xMode val="edge"/>
          <c:yMode val="edge"/>
          <c:x val="2.4293330015530089E-2"/>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1395062578274"/>
          <c:y val="7.6226696886914247E-2"/>
          <c:w val="0.82876970052530341"/>
          <c:h val="0.92243590135090348"/>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pivot!$F$36:$F$40</c:f>
              <c:strCache>
                <c:ptCount val="5"/>
                <c:pt idx="0">
                  <c:v>R01</c:v>
                </c:pt>
                <c:pt idx="1">
                  <c:v>R02</c:v>
                </c:pt>
                <c:pt idx="2">
                  <c:v>R03</c:v>
                </c:pt>
                <c:pt idx="3">
                  <c:v>R04</c:v>
                </c:pt>
                <c:pt idx="4">
                  <c:v>R05</c:v>
                </c:pt>
              </c:strCache>
            </c:strRef>
          </c:cat>
          <c:val>
            <c:numRef>
              <c:f>pivot!$G$36:$G$40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4B04-49C0-AE56-9C9B165DD378}"/>
            </c:ext>
          </c:extLst>
        </c:ser>
        <c:ser>
          <c:idx val="1"/>
          <c:order val="1"/>
          <c:tx>
            <c:strRef>
              <c:f>pivot!$I$35</c:f>
              <c:strCache>
                <c:ptCount val="1"/>
                <c:pt idx="0">
                  <c:v>Sel. Calls</c:v>
                </c:pt>
              </c:strCache>
            </c:strRef>
          </c:tx>
          <c:spPr>
            <a:gradFill flip="none" rotWithShape="1">
              <a:gsLst>
                <a:gs pos="16000">
                  <a:schemeClr val="accent5"/>
                </a:gs>
                <a:gs pos="83000">
                  <a:schemeClr val="accent5">
                    <a:lumMod val="40000"/>
                    <a:lumOff val="60000"/>
                  </a:schemeClr>
                </a:gs>
              </a:gsLst>
              <a:lin ang="0" scaled="1"/>
              <a:tileRect/>
            </a:gradFill>
            <a:ln>
              <a:noFill/>
            </a:ln>
            <a:effectLst/>
          </c:spPr>
          <c:invertIfNegative val="0"/>
          <c:val>
            <c:numRef>
              <c:f>pivot!$I$36:$I$40</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4B04-49C0-AE56-9C9B165DD378}"/>
            </c:ext>
          </c:extLst>
        </c:ser>
        <c:dLbls>
          <c:showLegendKey val="0"/>
          <c:showVal val="0"/>
          <c:showCatName val="0"/>
          <c:showSerName val="0"/>
          <c:showPercent val="0"/>
          <c:showBubbleSize val="0"/>
        </c:dLbls>
        <c:gapWidth val="25"/>
        <c:overlap val="100"/>
        <c:axId val="1597969839"/>
        <c:axId val="1597982799"/>
      </c:barChart>
      <c:catAx>
        <c:axId val="15979698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982799"/>
        <c:crosses val="autoZero"/>
        <c:auto val="1"/>
        <c:lblAlgn val="ctr"/>
        <c:lblOffset val="100"/>
        <c:noMultiLvlLbl val="0"/>
      </c:catAx>
      <c:valAx>
        <c:axId val="1597982799"/>
        <c:scaling>
          <c:orientation val="minMax"/>
          <c:min val="0"/>
        </c:scaling>
        <c:delete val="1"/>
        <c:axPos val="t"/>
        <c:numFmt formatCode="General" sourceLinked="1"/>
        <c:majorTickMark val="none"/>
        <c:minorTickMark val="none"/>
        <c:tickLblPos val="nextTo"/>
        <c:crossAx val="159796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Female</a:t>
            </a:r>
            <a:r>
              <a:rPr lang="en-IN" baseline="0"/>
              <a:t> </a:t>
            </a:r>
            <a:r>
              <a:rPr lang="en-IN" b="1" baseline="0">
                <a:solidFill>
                  <a:schemeClr val="tx1"/>
                </a:solidFill>
              </a:rPr>
              <a:t>vs. </a:t>
            </a:r>
            <a:r>
              <a:rPr lang="en-IN" b="1" baseline="0">
                <a:solidFill>
                  <a:schemeClr val="accent4">
                    <a:lumMod val="60000"/>
                    <a:lumOff val="40000"/>
                  </a:schemeClr>
                </a:solidFill>
              </a:rPr>
              <a:t>Male</a:t>
            </a:r>
            <a:r>
              <a:rPr lang="en-IN" baseline="0"/>
              <a:t> </a:t>
            </a:r>
            <a:r>
              <a:rPr lang="en-IN" b="1" baseline="0">
                <a:solidFill>
                  <a:schemeClr val="tx1"/>
                </a:solidFill>
              </a:rPr>
              <a:t>Callers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lt1"/>
            </a:solidFill>
            <a:ln>
              <a:solidFill>
                <a:schemeClr val="tx1">
                  <a:lumMod val="75000"/>
                  <a:lumOff val="25000"/>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noFill/>
          </a:ln>
          <a:effectLst/>
        </c:spPr>
        <c:marker>
          <c:symbol val="none"/>
        </c:marker>
        <c:dLbl>
          <c:idx val="0"/>
          <c:spPr>
            <a:solidFill>
              <a:schemeClr val="accent4">
                <a:lumMod val="60000"/>
                <a:lumOff val="40000"/>
                <a:alpha val="50000"/>
              </a:schemeClr>
            </a:solidFill>
            <a:ln>
              <a:solidFill>
                <a:schemeClr val="tx1">
                  <a:lumMod val="75000"/>
                  <a:lumOff val="25000"/>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pivot!$B$52:$B$53</c:f>
              <c:strCache>
                <c:ptCount val="1"/>
                <c:pt idx="0">
                  <c:v>Female</c:v>
                </c:pt>
              </c:strCache>
            </c:strRef>
          </c:tx>
          <c:spPr>
            <a:solidFill>
              <a:schemeClr val="accent5"/>
            </a:solidFill>
            <a:ln>
              <a:noFill/>
            </a:ln>
            <a:effectLst/>
          </c:spPr>
          <c:invertIfNegative val="0"/>
          <c:dLbls>
            <c:spPr>
              <a:solidFill>
                <a:schemeClr val="lt1"/>
              </a:solidFill>
              <a:ln>
                <a:solidFill>
                  <a:schemeClr val="tx1">
                    <a:lumMod val="75000"/>
                    <a:lumOff val="25000"/>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Cincinnati</c:v>
                </c:pt>
                <c:pt idx="1">
                  <c:v>Cleveland</c:v>
                </c:pt>
                <c:pt idx="2">
                  <c:v>Columbus</c:v>
                </c:pt>
              </c:strCache>
            </c:strRef>
          </c:cat>
          <c:val>
            <c:numRef>
              <c:f>pivot!$B$54:$B$57</c:f>
              <c:numCache>
                <c:formatCode>#,##0</c:formatCode>
                <c:ptCount val="3"/>
                <c:pt idx="0">
                  <c:v>144</c:v>
                </c:pt>
                <c:pt idx="1">
                  <c:v>326</c:v>
                </c:pt>
                <c:pt idx="2">
                  <c:v>129</c:v>
                </c:pt>
              </c:numCache>
            </c:numRef>
          </c:val>
          <c:extLst>
            <c:ext xmlns:c16="http://schemas.microsoft.com/office/drawing/2014/chart" uri="{C3380CC4-5D6E-409C-BE32-E72D297353CC}">
              <c16:uniqueId val="{00000000-F3C7-43C1-942A-9C244BCB10D8}"/>
            </c:ext>
          </c:extLst>
        </c:ser>
        <c:ser>
          <c:idx val="1"/>
          <c:order val="1"/>
          <c:tx>
            <c:strRef>
              <c:f>pivot!$C$52:$C$53</c:f>
              <c:strCache>
                <c:ptCount val="1"/>
                <c:pt idx="0">
                  <c:v>Male</c:v>
                </c:pt>
              </c:strCache>
            </c:strRef>
          </c:tx>
          <c:spPr>
            <a:solidFill>
              <a:schemeClr val="accent4">
                <a:lumMod val="60000"/>
                <a:lumOff val="40000"/>
              </a:schemeClr>
            </a:solidFill>
            <a:ln>
              <a:noFill/>
            </a:ln>
            <a:effectLst/>
          </c:spPr>
          <c:invertIfNegative val="0"/>
          <c:dLbls>
            <c:spPr>
              <a:solidFill>
                <a:schemeClr val="accent4">
                  <a:lumMod val="60000"/>
                  <a:lumOff val="40000"/>
                  <a:alpha val="50000"/>
                </a:schemeClr>
              </a:solidFill>
              <a:ln>
                <a:solidFill>
                  <a:schemeClr val="tx1">
                    <a:lumMod val="75000"/>
                    <a:lumOff val="25000"/>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Cincinnati</c:v>
                </c:pt>
                <c:pt idx="1">
                  <c:v>Cleveland</c:v>
                </c:pt>
                <c:pt idx="2">
                  <c:v>Columbus</c:v>
                </c:pt>
              </c:strCache>
            </c:strRef>
          </c:cat>
          <c:val>
            <c:numRef>
              <c:f>pivot!$C$54:$C$57</c:f>
              <c:numCache>
                <c:formatCode>#,##0</c:formatCode>
                <c:ptCount val="3"/>
                <c:pt idx="0">
                  <c:v>132</c:v>
                </c:pt>
                <c:pt idx="1">
                  <c:v>63</c:v>
                </c:pt>
                <c:pt idx="2">
                  <c:v>206</c:v>
                </c:pt>
              </c:numCache>
            </c:numRef>
          </c:val>
          <c:extLst>
            <c:ext xmlns:c16="http://schemas.microsoft.com/office/drawing/2014/chart" uri="{C3380CC4-5D6E-409C-BE32-E72D297353CC}">
              <c16:uniqueId val="{00000001-F3C7-43C1-942A-9C244BCB10D8}"/>
            </c:ext>
          </c:extLst>
        </c:ser>
        <c:dLbls>
          <c:showLegendKey val="0"/>
          <c:showVal val="0"/>
          <c:showCatName val="0"/>
          <c:showSerName val="0"/>
          <c:showPercent val="0"/>
          <c:showBubbleSize val="0"/>
        </c:dLbls>
        <c:gapWidth val="25"/>
        <c:overlap val="100"/>
        <c:axId val="2030116240"/>
        <c:axId val="2030070640"/>
      </c:barChart>
      <c:catAx>
        <c:axId val="203011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70640"/>
        <c:crosses val="autoZero"/>
        <c:auto val="1"/>
        <c:lblAlgn val="ctr"/>
        <c:lblOffset val="100"/>
        <c:noMultiLvlLbl val="0"/>
      </c:catAx>
      <c:valAx>
        <c:axId val="2030070640"/>
        <c:scaling>
          <c:orientation val="minMax"/>
        </c:scaling>
        <c:delete val="1"/>
        <c:axPos val="l"/>
        <c:numFmt formatCode="0%" sourceLinked="1"/>
        <c:majorTickMark val="out"/>
        <c:minorTickMark val="none"/>
        <c:tickLblPos val="nextTo"/>
        <c:crossAx val="203011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[07.sample-data-excel-portfolio-project.xlsx]pivot!rep satisfaction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70C0"/>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pivot!$B$62</c:f>
              <c:strCache>
                <c:ptCount val="1"/>
                <c:pt idx="0">
                  <c:v>Total</c:v>
                </c:pt>
              </c:strCache>
            </c:strRef>
          </c:tx>
          <c:spPr>
            <a:solidFill>
              <a:srgbClr val="0070C0"/>
            </a:solidFill>
            <a:ln>
              <a:noFill/>
            </a:ln>
            <a:effectLst/>
          </c:spPr>
          <c:invertIfNegative val="0"/>
          <c:cat>
            <c:strRef>
              <c:f>pivot!$A$63:$A$68</c:f>
              <c:strCache>
                <c:ptCount val="5"/>
                <c:pt idx="0">
                  <c:v>1</c:v>
                </c:pt>
                <c:pt idx="1">
                  <c:v>2</c:v>
                </c:pt>
                <c:pt idx="2">
                  <c:v>3</c:v>
                </c:pt>
                <c:pt idx="3">
                  <c:v>4</c:v>
                </c:pt>
                <c:pt idx="4">
                  <c:v>5</c:v>
                </c:pt>
              </c:strCache>
            </c:strRef>
          </c:cat>
          <c:val>
            <c:numRef>
              <c:f>pivot!$B$63:$B$68</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968-42B6-81AE-63B78735CFD6}"/>
            </c:ext>
          </c:extLst>
        </c:ser>
        <c:dLbls>
          <c:showLegendKey val="0"/>
          <c:showVal val="0"/>
          <c:showCatName val="0"/>
          <c:showSerName val="0"/>
          <c:showPercent val="0"/>
          <c:showBubbleSize val="0"/>
        </c:dLbls>
        <c:gapWidth val="10"/>
        <c:overlap val="-27"/>
        <c:axId val="2119107680"/>
        <c:axId val="2119108640"/>
      </c:barChart>
      <c:catAx>
        <c:axId val="2119107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108640"/>
        <c:crosses val="autoZero"/>
        <c:auto val="1"/>
        <c:lblAlgn val="ctr"/>
        <c:lblOffset val="100"/>
        <c:noMultiLvlLbl val="0"/>
      </c:catAx>
      <c:valAx>
        <c:axId val="2119108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10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7.png"/><Relationship Id="rId2" Type="http://schemas.openxmlformats.org/officeDocument/2006/relationships/image" Target="../media/image12.svg"/><Relationship Id="rId16" Type="http://schemas.openxmlformats.org/officeDocument/2006/relationships/image" Target="../media/image26.pn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217714</xdr:colOff>
      <xdr:row>16</xdr:row>
      <xdr:rowOff>49481</xdr:rowOff>
    </xdr:from>
    <xdr:to>
      <xdr:col>14</xdr:col>
      <xdr:colOff>534390</xdr:colOff>
      <xdr:row>38</xdr:row>
      <xdr:rowOff>128649</xdr:rowOff>
    </xdr:to>
    <xdr:sp macro="" textlink="">
      <xdr:nvSpPr>
        <xdr:cNvPr id="28" name="Rectangle 27">
          <a:extLst>
            <a:ext uri="{FF2B5EF4-FFF2-40B4-BE49-F238E27FC236}">
              <a16:creationId xmlns:a16="http://schemas.microsoft.com/office/drawing/2014/main" id="{D643770E-43BA-C96E-E926-7D31F912B252}"/>
            </a:ext>
          </a:extLst>
        </xdr:cNvPr>
        <xdr:cNvSpPr/>
      </xdr:nvSpPr>
      <xdr:spPr>
        <a:xfrm>
          <a:off x="2088078" y="2949039"/>
          <a:ext cx="7046026" cy="3998026"/>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22797</xdr:colOff>
      <xdr:row>2</xdr:row>
      <xdr:rowOff>140429</xdr:rowOff>
    </xdr:from>
    <xdr:to>
      <xdr:col>3</xdr:col>
      <xdr:colOff>479975</xdr:colOff>
      <xdr:row>7</xdr:row>
      <xdr:rowOff>92731</xdr:rowOff>
    </xdr:to>
    <xdr:sp macro="" textlink="pivot!A4">
      <xdr:nvSpPr>
        <xdr:cNvPr id="2" name="Rectangle 1">
          <a:extLst>
            <a:ext uri="{FF2B5EF4-FFF2-40B4-BE49-F238E27FC236}">
              <a16:creationId xmlns:a16="http://schemas.microsoft.com/office/drawing/2014/main" id="{E8D08C1D-2701-336D-6771-EE788946BB98}"/>
            </a:ext>
          </a:extLst>
        </xdr:cNvPr>
        <xdr:cNvSpPr/>
      </xdr:nvSpPr>
      <xdr:spPr>
        <a:xfrm>
          <a:off x="551789" y="549768"/>
          <a:ext cx="1124715" cy="865442"/>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E3B4119-C09C-4ADF-8968-5E945367BE61}" type="TxLink">
            <a:rPr lang="en-US" sz="1450" b="0" i="0" u="none" strike="noStrike">
              <a:solidFill>
                <a:schemeClr val="bg1"/>
              </a:solidFill>
              <a:latin typeface="Arial Black" panose="020B0A04020102020204" pitchFamily="34" charset="0"/>
            </a:rPr>
            <a:pPr algn="ctr"/>
            <a:t>1,000</a:t>
          </a:fld>
          <a:endParaRPr lang="en-US" sz="1450">
            <a:solidFill>
              <a:schemeClr val="bg1"/>
            </a:solidFill>
            <a:latin typeface="Arial Black" panose="020B0A04020102020204" pitchFamily="34" charset="0"/>
          </a:endParaRPr>
        </a:p>
      </xdr:txBody>
    </xdr:sp>
    <xdr:clientData/>
  </xdr:twoCellAnchor>
  <xdr:twoCellAnchor>
    <xdr:from>
      <xdr:col>2</xdr:col>
      <xdr:colOff>73208</xdr:colOff>
      <xdr:row>3</xdr:row>
      <xdr:rowOff>45657</xdr:rowOff>
    </xdr:from>
    <xdr:to>
      <xdr:col>3</xdr:col>
      <xdr:colOff>332981</xdr:colOff>
      <xdr:row>4</xdr:row>
      <xdr:rowOff>44730</xdr:rowOff>
    </xdr:to>
    <xdr:sp macro="" textlink="">
      <xdr:nvSpPr>
        <xdr:cNvPr id="3" name="TextBox 2">
          <a:extLst>
            <a:ext uri="{FF2B5EF4-FFF2-40B4-BE49-F238E27FC236}">
              <a16:creationId xmlns:a16="http://schemas.microsoft.com/office/drawing/2014/main" id="{60F5AAF6-31CC-FF7B-6B03-2B42C994A1E0}"/>
            </a:ext>
          </a:extLst>
        </xdr:cNvPr>
        <xdr:cNvSpPr txBox="1"/>
      </xdr:nvSpPr>
      <xdr:spPr>
        <a:xfrm>
          <a:off x="602200" y="637624"/>
          <a:ext cx="927310" cy="181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    </a:t>
          </a:r>
          <a:r>
            <a:rPr lang="en-IN" sz="1100">
              <a:solidFill>
                <a:schemeClr val="bg1">
                  <a:lumMod val="85000"/>
                </a:schemeClr>
              </a:solidFill>
            </a:rPr>
            <a:t>Calls</a:t>
          </a:r>
        </a:p>
      </xdr:txBody>
    </xdr:sp>
    <xdr:clientData/>
  </xdr:twoCellAnchor>
  <xdr:twoCellAnchor editAs="oneCell">
    <xdr:from>
      <xdr:col>2</xdr:col>
      <xdr:colOff>93415</xdr:colOff>
      <xdr:row>3</xdr:row>
      <xdr:rowOff>45707</xdr:rowOff>
    </xdr:from>
    <xdr:to>
      <xdr:col>2</xdr:col>
      <xdr:colOff>256701</xdr:colOff>
      <xdr:row>4</xdr:row>
      <xdr:rowOff>21881</xdr:rowOff>
    </xdr:to>
    <xdr:pic>
      <xdr:nvPicPr>
        <xdr:cNvPr id="4" name="Graphic 3" descr="Receiver with solid fill">
          <a:extLst>
            <a:ext uri="{FF2B5EF4-FFF2-40B4-BE49-F238E27FC236}">
              <a16:creationId xmlns:a16="http://schemas.microsoft.com/office/drawing/2014/main" id="{A457C7A7-55C3-481B-8C43-AAE46376E7C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459175">
          <a:off x="622407" y="637674"/>
          <a:ext cx="163286" cy="158802"/>
        </a:xfrm>
        <a:prstGeom prst="rect">
          <a:avLst/>
        </a:prstGeom>
      </xdr:spPr>
    </xdr:pic>
    <xdr:clientData/>
  </xdr:twoCellAnchor>
  <xdr:twoCellAnchor>
    <xdr:from>
      <xdr:col>2</xdr:col>
      <xdr:colOff>83738</xdr:colOff>
      <xdr:row>6</xdr:row>
      <xdr:rowOff>33494</xdr:rowOff>
    </xdr:from>
    <xdr:to>
      <xdr:col>3</xdr:col>
      <xdr:colOff>314011</xdr:colOff>
      <xdr:row>6</xdr:row>
      <xdr:rowOff>180032</xdr:rowOff>
    </xdr:to>
    <xdr:sp macro="" textlink="pivot!A11">
      <xdr:nvSpPr>
        <xdr:cNvPr id="5" name="TextBox 4">
          <a:extLst>
            <a:ext uri="{FF2B5EF4-FFF2-40B4-BE49-F238E27FC236}">
              <a16:creationId xmlns:a16="http://schemas.microsoft.com/office/drawing/2014/main" id="{F18FFFAC-78D5-1238-3779-2DA0F1796B72}"/>
            </a:ext>
          </a:extLst>
        </xdr:cNvPr>
        <xdr:cNvSpPr txBox="1"/>
      </xdr:nvSpPr>
      <xdr:spPr>
        <a:xfrm>
          <a:off x="611276" y="1138813"/>
          <a:ext cx="900164" cy="146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bg1">
                  <a:lumMod val="95000"/>
                </a:schemeClr>
              </a:solidFill>
              <a:latin typeface="Aptos"/>
            </a:rPr>
            <a:t>    </a:t>
          </a:r>
          <a:fld id="{43883A33-69E6-4C8B-BB66-A8D1278417E8}" type="TxLink">
            <a:rPr lang="en-US" sz="1000" b="0" i="0" u="none" strike="noStrike">
              <a:solidFill>
                <a:schemeClr val="bg1">
                  <a:lumMod val="95000"/>
                </a:schemeClr>
              </a:solidFill>
              <a:latin typeface="Aptos"/>
            </a:rPr>
            <a:pPr algn="ctr"/>
            <a:t>218</a:t>
          </a:fld>
          <a:endParaRPr lang="en-IN" sz="1000">
            <a:solidFill>
              <a:schemeClr val="bg1">
                <a:lumMod val="95000"/>
              </a:schemeClr>
            </a:solidFill>
          </a:endParaRPr>
        </a:p>
      </xdr:txBody>
    </xdr:sp>
    <xdr:clientData/>
  </xdr:twoCellAnchor>
  <xdr:twoCellAnchor>
    <xdr:from>
      <xdr:col>2</xdr:col>
      <xdr:colOff>22247</xdr:colOff>
      <xdr:row>10</xdr:row>
      <xdr:rowOff>33372</xdr:rowOff>
    </xdr:from>
    <xdr:to>
      <xdr:col>3</xdr:col>
      <xdr:colOff>467212</xdr:colOff>
      <xdr:row>14</xdr:row>
      <xdr:rowOff>170158</xdr:rowOff>
    </xdr:to>
    <xdr:sp macro="" textlink="pivot!B4">
      <xdr:nvSpPr>
        <xdr:cNvPr id="6" name="Rectangle 5">
          <a:extLst>
            <a:ext uri="{FF2B5EF4-FFF2-40B4-BE49-F238E27FC236}">
              <a16:creationId xmlns:a16="http://schemas.microsoft.com/office/drawing/2014/main" id="{60A0EC96-9BD0-4941-BD5A-FCF0FD0F09B9}"/>
            </a:ext>
          </a:extLst>
        </xdr:cNvPr>
        <xdr:cNvSpPr/>
      </xdr:nvSpPr>
      <xdr:spPr>
        <a:xfrm>
          <a:off x="545079" y="1868846"/>
          <a:ext cx="1117972" cy="87097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B48B410-1E20-48B7-B672-DD6D2DAE1A51}" type="TxLink">
            <a:rPr lang="en-US" sz="1450" b="0" i="0" u="none" strike="noStrike">
              <a:solidFill>
                <a:schemeClr val="bg1"/>
              </a:solidFill>
              <a:latin typeface="Arial Black" panose="020B0A04020102020204" pitchFamily="34" charset="0"/>
              <a:ea typeface="+mn-ea"/>
              <a:cs typeface="+mn-cs"/>
            </a:rPr>
            <a:pPr marL="0" indent="0" algn="ctr"/>
            <a:t>₹ 96,623</a:t>
          </a:fld>
          <a:endParaRPr lang="en-US" sz="145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90994</xdr:colOff>
      <xdr:row>10</xdr:row>
      <xdr:rowOff>108644</xdr:rowOff>
    </xdr:from>
    <xdr:to>
      <xdr:col>3</xdr:col>
      <xdr:colOff>350767</xdr:colOff>
      <xdr:row>11</xdr:row>
      <xdr:rowOff>107717</xdr:rowOff>
    </xdr:to>
    <xdr:sp macro="" textlink="">
      <xdr:nvSpPr>
        <xdr:cNvPr id="7" name="TextBox 6">
          <a:extLst>
            <a:ext uri="{FF2B5EF4-FFF2-40B4-BE49-F238E27FC236}">
              <a16:creationId xmlns:a16="http://schemas.microsoft.com/office/drawing/2014/main" id="{93D15076-7FE1-4301-8CDC-950FF3986924}"/>
            </a:ext>
          </a:extLst>
        </xdr:cNvPr>
        <xdr:cNvSpPr txBox="1"/>
      </xdr:nvSpPr>
      <xdr:spPr>
        <a:xfrm>
          <a:off x="612362" y="1953486"/>
          <a:ext cx="933542" cy="183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85000"/>
                </a:schemeClr>
              </a:solidFill>
            </a:rPr>
            <a:t>   Amount</a:t>
          </a:r>
        </a:p>
      </xdr:txBody>
    </xdr:sp>
    <xdr:clientData/>
  </xdr:twoCellAnchor>
  <xdr:twoCellAnchor editAs="oneCell">
    <xdr:from>
      <xdr:col>2</xdr:col>
      <xdr:colOff>63069</xdr:colOff>
      <xdr:row>10</xdr:row>
      <xdr:rowOff>99822</xdr:rowOff>
    </xdr:from>
    <xdr:to>
      <xdr:col>2</xdr:col>
      <xdr:colOff>249589</xdr:colOff>
      <xdr:row>11</xdr:row>
      <xdr:rowOff>101859</xdr:rowOff>
    </xdr:to>
    <xdr:pic>
      <xdr:nvPicPr>
        <xdr:cNvPr id="8" name="Graphic 7">
          <a:extLst>
            <a:ext uri="{FF2B5EF4-FFF2-40B4-BE49-F238E27FC236}">
              <a16:creationId xmlns:a16="http://schemas.microsoft.com/office/drawing/2014/main" id="{59D437DF-6218-42D5-A254-5B45357ED75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590206" y="1926534"/>
          <a:ext cx="186520" cy="184708"/>
        </a:xfrm>
        <a:prstGeom prst="rect">
          <a:avLst/>
        </a:prstGeom>
      </xdr:spPr>
    </xdr:pic>
    <xdr:clientData/>
  </xdr:twoCellAnchor>
  <xdr:twoCellAnchor>
    <xdr:from>
      <xdr:col>2</xdr:col>
      <xdr:colOff>114119</xdr:colOff>
      <xdr:row>13</xdr:row>
      <xdr:rowOff>90183</xdr:rowOff>
    </xdr:from>
    <xdr:to>
      <xdr:col>3</xdr:col>
      <xdr:colOff>344392</xdr:colOff>
      <xdr:row>14</xdr:row>
      <xdr:rowOff>52237</xdr:rowOff>
    </xdr:to>
    <xdr:sp macro="" textlink="pivot!B11">
      <xdr:nvSpPr>
        <xdr:cNvPr id="9" name="TextBox 8">
          <a:extLst>
            <a:ext uri="{FF2B5EF4-FFF2-40B4-BE49-F238E27FC236}">
              <a16:creationId xmlns:a16="http://schemas.microsoft.com/office/drawing/2014/main" id="{5BB096A7-5989-4578-83A1-F99960EDDF53}"/>
            </a:ext>
          </a:extLst>
        </xdr:cNvPr>
        <xdr:cNvSpPr txBox="1"/>
      </xdr:nvSpPr>
      <xdr:spPr>
        <a:xfrm>
          <a:off x="635487" y="2488478"/>
          <a:ext cx="904042" cy="146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CD548C-A4BE-478E-B0D4-20E8504856C1}" type="TxLink">
            <a:rPr lang="en-US" sz="1100" b="0" i="0" u="none" strike="noStrike">
              <a:solidFill>
                <a:schemeClr val="bg1">
                  <a:lumMod val="95000"/>
                </a:schemeClr>
              </a:solidFill>
              <a:latin typeface="Aptos"/>
            </a:rPr>
            <a:pPr algn="ctr"/>
            <a:t>₹ 20,581</a:t>
          </a:fld>
          <a:endParaRPr lang="en-IN" sz="1000">
            <a:solidFill>
              <a:schemeClr val="bg1">
                <a:lumMod val="95000"/>
              </a:schemeClr>
            </a:solidFill>
          </a:endParaRPr>
        </a:p>
      </xdr:txBody>
    </xdr:sp>
    <xdr:clientData/>
  </xdr:twoCellAnchor>
  <xdr:twoCellAnchor>
    <xdr:from>
      <xdr:col>2</xdr:col>
      <xdr:colOff>5562</xdr:colOff>
      <xdr:row>18</xdr:row>
      <xdr:rowOff>0</xdr:rowOff>
    </xdr:from>
    <xdr:to>
      <xdr:col>3</xdr:col>
      <xdr:colOff>460547</xdr:colOff>
      <xdr:row>22</xdr:row>
      <xdr:rowOff>136786</xdr:rowOff>
    </xdr:to>
    <xdr:sp macro="" textlink="pivot!C4">
      <xdr:nvSpPr>
        <xdr:cNvPr id="10" name="Rectangle 9">
          <a:extLst>
            <a:ext uri="{FF2B5EF4-FFF2-40B4-BE49-F238E27FC236}">
              <a16:creationId xmlns:a16="http://schemas.microsoft.com/office/drawing/2014/main" id="{A3505981-BB6B-4E17-B77D-C11777A0B8E4}"/>
            </a:ext>
          </a:extLst>
        </xdr:cNvPr>
        <xdr:cNvSpPr/>
      </xdr:nvSpPr>
      <xdr:spPr>
        <a:xfrm>
          <a:off x="528394" y="3303854"/>
          <a:ext cx="1127992" cy="87097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06CF11F-E2CF-48B2-8213-D28CC2DB4044}" type="TxLink">
            <a:rPr lang="en-US" sz="1450" b="0" i="0" u="none" strike="noStrike">
              <a:solidFill>
                <a:schemeClr val="bg1"/>
              </a:solidFill>
              <a:latin typeface="Arial Black" panose="020B0A04020102020204" pitchFamily="34" charset="0"/>
              <a:ea typeface="+mn-ea"/>
              <a:cs typeface="+mn-cs"/>
            </a:rPr>
            <a:pPr marL="0" indent="0" algn="ctr"/>
            <a:t>89,850</a:t>
          </a:fld>
          <a:endParaRPr lang="en-US" sz="145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90994</xdr:colOff>
      <xdr:row>18</xdr:row>
      <xdr:rowOff>108644</xdr:rowOff>
    </xdr:from>
    <xdr:to>
      <xdr:col>3</xdr:col>
      <xdr:colOff>350767</xdr:colOff>
      <xdr:row>19</xdr:row>
      <xdr:rowOff>107717</xdr:rowOff>
    </xdr:to>
    <xdr:sp macro="" textlink="">
      <xdr:nvSpPr>
        <xdr:cNvPr id="11" name="TextBox 10">
          <a:extLst>
            <a:ext uri="{FF2B5EF4-FFF2-40B4-BE49-F238E27FC236}">
              <a16:creationId xmlns:a16="http://schemas.microsoft.com/office/drawing/2014/main" id="{01457A92-B859-47FE-95EB-5E471CEBE986}"/>
            </a:ext>
          </a:extLst>
        </xdr:cNvPr>
        <xdr:cNvSpPr txBox="1"/>
      </xdr:nvSpPr>
      <xdr:spPr>
        <a:xfrm>
          <a:off x="612362" y="3429360"/>
          <a:ext cx="933542" cy="183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 </a:t>
          </a:r>
          <a:r>
            <a:rPr lang="en-IN" sz="1100">
              <a:solidFill>
                <a:schemeClr val="bg1">
                  <a:lumMod val="85000"/>
                </a:schemeClr>
              </a:solidFill>
            </a:rPr>
            <a:t>Duration</a:t>
          </a:r>
        </a:p>
      </xdr:txBody>
    </xdr:sp>
    <xdr:clientData/>
  </xdr:twoCellAnchor>
  <xdr:twoCellAnchor editAs="oneCell">
    <xdr:from>
      <xdr:col>2</xdr:col>
      <xdr:colOff>53537</xdr:colOff>
      <xdr:row>18</xdr:row>
      <xdr:rowOff>110259</xdr:rowOff>
    </xdr:from>
    <xdr:to>
      <xdr:col>2</xdr:col>
      <xdr:colOff>212381</xdr:colOff>
      <xdr:row>19</xdr:row>
      <xdr:rowOff>86431</xdr:rowOff>
    </xdr:to>
    <xdr:pic>
      <xdr:nvPicPr>
        <xdr:cNvPr id="12" name="Graphic 11">
          <a:extLst>
            <a:ext uri="{FF2B5EF4-FFF2-40B4-BE49-F238E27FC236}">
              <a16:creationId xmlns:a16="http://schemas.microsoft.com/office/drawing/2014/main" id="{C535B92C-AC8A-40B0-B039-A08133E4B96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80674" y="3398341"/>
          <a:ext cx="158844" cy="158844"/>
        </a:xfrm>
        <a:prstGeom prst="rect">
          <a:avLst/>
        </a:prstGeom>
      </xdr:spPr>
    </xdr:pic>
    <xdr:clientData/>
  </xdr:twoCellAnchor>
  <xdr:twoCellAnchor>
    <xdr:from>
      <xdr:col>2</xdr:col>
      <xdr:colOff>114119</xdr:colOff>
      <xdr:row>21</xdr:row>
      <xdr:rowOff>90184</xdr:rowOff>
    </xdr:from>
    <xdr:to>
      <xdr:col>3</xdr:col>
      <xdr:colOff>344392</xdr:colOff>
      <xdr:row>22</xdr:row>
      <xdr:rowOff>52237</xdr:rowOff>
    </xdr:to>
    <xdr:sp macro="" textlink="pivot!C11">
      <xdr:nvSpPr>
        <xdr:cNvPr id="13" name="TextBox 12">
          <a:extLst>
            <a:ext uri="{FF2B5EF4-FFF2-40B4-BE49-F238E27FC236}">
              <a16:creationId xmlns:a16="http://schemas.microsoft.com/office/drawing/2014/main" id="{EACE6C52-5443-4CC4-967B-22D7F8D4D9C9}"/>
            </a:ext>
          </a:extLst>
        </xdr:cNvPr>
        <xdr:cNvSpPr txBox="1"/>
      </xdr:nvSpPr>
      <xdr:spPr>
        <a:xfrm>
          <a:off x="635487" y="3964352"/>
          <a:ext cx="904042" cy="146538"/>
        </a:xfrm>
        <a:prstGeom prst="rect">
          <a:avLst/>
        </a:prstGeom>
        <a:no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3F79456-11C5-4178-AF5B-A9F0668DAB3A}" type="TxLink">
            <a:rPr lang="en-US" sz="1100" b="0" i="0" u="none" strike="noStrike">
              <a:solidFill>
                <a:schemeClr val="bg1">
                  <a:lumMod val="95000"/>
                </a:schemeClr>
              </a:solidFill>
              <a:latin typeface="Aptos"/>
              <a:ea typeface="+mn-ea"/>
              <a:cs typeface="+mn-cs"/>
            </a:rPr>
            <a:pPr marL="0" indent="0" algn="ctr"/>
            <a:t>19,300</a:t>
          </a:fld>
          <a:endParaRPr lang="en-IN" sz="1050" b="0" i="0" u="none" strike="noStrike">
            <a:solidFill>
              <a:schemeClr val="bg1">
                <a:lumMod val="95000"/>
              </a:schemeClr>
            </a:solidFill>
            <a:latin typeface="Arial Black" panose="020B0A04020102020204" pitchFamily="34" charset="0"/>
            <a:ea typeface="+mn-ea"/>
            <a:cs typeface="+mn-cs"/>
          </a:endParaRPr>
        </a:p>
      </xdr:txBody>
    </xdr:sp>
    <xdr:clientData/>
  </xdr:twoCellAnchor>
  <xdr:twoCellAnchor>
    <xdr:from>
      <xdr:col>2</xdr:col>
      <xdr:colOff>0</xdr:colOff>
      <xdr:row>26</xdr:row>
      <xdr:rowOff>0</xdr:rowOff>
    </xdr:from>
    <xdr:to>
      <xdr:col>3</xdr:col>
      <xdr:colOff>454985</xdr:colOff>
      <xdr:row>30</xdr:row>
      <xdr:rowOff>136786</xdr:rowOff>
    </xdr:to>
    <xdr:sp macro="" textlink="pivot!D4">
      <xdr:nvSpPr>
        <xdr:cNvPr id="14" name="Rectangle 13">
          <a:extLst>
            <a:ext uri="{FF2B5EF4-FFF2-40B4-BE49-F238E27FC236}">
              <a16:creationId xmlns:a16="http://schemas.microsoft.com/office/drawing/2014/main" id="{F1477AE4-F592-44B2-B254-2A619AF83330}"/>
            </a:ext>
          </a:extLst>
        </xdr:cNvPr>
        <xdr:cNvSpPr/>
      </xdr:nvSpPr>
      <xdr:spPr>
        <a:xfrm>
          <a:off x="521368" y="4796589"/>
          <a:ext cx="1128754" cy="874723"/>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2F10021-C953-439F-B5A1-93494920EEA5}" type="TxLink">
            <a:rPr lang="en-US" sz="1450" b="0" i="0" u="none" strike="noStrike">
              <a:solidFill>
                <a:schemeClr val="bg1"/>
              </a:solidFill>
              <a:latin typeface="Arial Black" panose="020B0A04020102020204" pitchFamily="34" charset="0"/>
              <a:ea typeface="+mn-ea"/>
              <a:cs typeface="+mn-cs"/>
            </a:rPr>
            <a:pPr marL="0" indent="0" algn="ctr"/>
            <a:t>3.9</a:t>
          </a:fld>
          <a:endParaRPr lang="en-US" sz="145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49805</xdr:colOff>
      <xdr:row>26</xdr:row>
      <xdr:rowOff>98346</xdr:rowOff>
    </xdr:from>
    <xdr:to>
      <xdr:col>3</xdr:col>
      <xdr:colOff>473676</xdr:colOff>
      <xdr:row>27</xdr:row>
      <xdr:rowOff>82377</xdr:rowOff>
    </xdr:to>
    <xdr:sp macro="" textlink="">
      <xdr:nvSpPr>
        <xdr:cNvPr id="15" name="TextBox 14">
          <a:extLst>
            <a:ext uri="{FF2B5EF4-FFF2-40B4-BE49-F238E27FC236}">
              <a16:creationId xmlns:a16="http://schemas.microsoft.com/office/drawing/2014/main" id="{AD40BFB7-6949-4C9E-AF43-BB79BCB13CEE}"/>
            </a:ext>
          </a:extLst>
        </xdr:cNvPr>
        <xdr:cNvSpPr txBox="1"/>
      </xdr:nvSpPr>
      <xdr:spPr>
        <a:xfrm>
          <a:off x="574967" y="4958670"/>
          <a:ext cx="1093195" cy="169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   </a:t>
          </a:r>
          <a:r>
            <a:rPr lang="en-IN" sz="1100">
              <a:solidFill>
                <a:schemeClr val="bg1">
                  <a:lumMod val="85000"/>
                </a:schemeClr>
              </a:solidFill>
            </a:rPr>
            <a:t>Avg.</a:t>
          </a:r>
          <a:r>
            <a:rPr lang="en-IN" sz="1100" baseline="0">
              <a:solidFill>
                <a:schemeClr val="bg1">
                  <a:lumMod val="85000"/>
                </a:schemeClr>
              </a:solidFill>
            </a:rPr>
            <a:t> Rating</a:t>
          </a:r>
          <a:endParaRPr lang="en-IN" sz="1100">
            <a:solidFill>
              <a:schemeClr val="bg1">
                <a:lumMod val="85000"/>
              </a:schemeClr>
            </a:solidFill>
          </a:endParaRPr>
        </a:p>
      </xdr:txBody>
    </xdr:sp>
    <xdr:clientData/>
  </xdr:twoCellAnchor>
  <xdr:twoCellAnchor editAs="oneCell">
    <xdr:from>
      <xdr:col>2</xdr:col>
      <xdr:colOff>53537</xdr:colOff>
      <xdr:row>26</xdr:row>
      <xdr:rowOff>115478</xdr:rowOff>
    </xdr:from>
    <xdr:to>
      <xdr:col>2</xdr:col>
      <xdr:colOff>219894</xdr:colOff>
      <xdr:row>27</xdr:row>
      <xdr:rowOff>99163</xdr:rowOff>
    </xdr:to>
    <xdr:pic>
      <xdr:nvPicPr>
        <xdr:cNvPr id="16" name="Graphic 15">
          <a:extLst>
            <a:ext uri="{FF2B5EF4-FFF2-40B4-BE49-F238E27FC236}">
              <a16:creationId xmlns:a16="http://schemas.microsoft.com/office/drawing/2014/main" id="{AC05353E-47B6-41F7-A765-446636D9A1F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580674" y="4864930"/>
          <a:ext cx="166357" cy="166357"/>
        </a:xfrm>
        <a:prstGeom prst="rect">
          <a:avLst/>
        </a:prstGeom>
      </xdr:spPr>
    </xdr:pic>
    <xdr:clientData/>
  </xdr:twoCellAnchor>
  <xdr:twoCellAnchor>
    <xdr:from>
      <xdr:col>2</xdr:col>
      <xdr:colOff>114119</xdr:colOff>
      <xdr:row>29</xdr:row>
      <xdr:rowOff>90183</xdr:rowOff>
    </xdr:from>
    <xdr:to>
      <xdr:col>3</xdr:col>
      <xdr:colOff>344392</xdr:colOff>
      <xdr:row>30</xdr:row>
      <xdr:rowOff>52237</xdr:rowOff>
    </xdr:to>
    <xdr:sp macro="" textlink="pivot!D11">
      <xdr:nvSpPr>
        <xdr:cNvPr id="17" name="TextBox 16">
          <a:extLst>
            <a:ext uri="{FF2B5EF4-FFF2-40B4-BE49-F238E27FC236}">
              <a16:creationId xmlns:a16="http://schemas.microsoft.com/office/drawing/2014/main" id="{D25A5AC5-F8E8-4EEB-8978-E34120285F1C}"/>
            </a:ext>
          </a:extLst>
        </xdr:cNvPr>
        <xdr:cNvSpPr txBox="1"/>
      </xdr:nvSpPr>
      <xdr:spPr>
        <a:xfrm>
          <a:off x="635487" y="5440225"/>
          <a:ext cx="904042" cy="146538"/>
        </a:xfrm>
        <a:prstGeom prst="rect">
          <a:avLst/>
        </a:prstGeom>
        <a:no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68E742EF-B00B-4221-881B-729524634DDE}" type="TxLink">
            <a:rPr lang="en-US" sz="1100" b="0" i="0" u="none" strike="noStrike">
              <a:solidFill>
                <a:schemeClr val="bg1">
                  <a:lumMod val="95000"/>
                </a:schemeClr>
              </a:solidFill>
              <a:latin typeface="Aptos"/>
              <a:ea typeface="+mn-ea"/>
              <a:cs typeface="+mn-cs"/>
            </a:rPr>
            <a:pPr marL="0" indent="0" algn="ctr"/>
            <a:t>3.9</a:t>
          </a:fld>
          <a:endParaRPr lang="en-IN" sz="1050" b="0" i="0" u="none" strike="noStrike">
            <a:solidFill>
              <a:schemeClr val="bg1">
                <a:lumMod val="95000"/>
              </a:schemeClr>
            </a:solidFill>
            <a:latin typeface="Arial Black" panose="020B0A04020102020204" pitchFamily="34" charset="0"/>
            <a:ea typeface="+mn-ea"/>
            <a:cs typeface="+mn-cs"/>
          </a:endParaRPr>
        </a:p>
      </xdr:txBody>
    </xdr:sp>
    <xdr:clientData/>
  </xdr:twoCellAnchor>
  <xdr:twoCellAnchor>
    <xdr:from>
      <xdr:col>2</xdr:col>
      <xdr:colOff>0</xdr:colOff>
      <xdr:row>34</xdr:row>
      <xdr:rowOff>0</xdr:rowOff>
    </xdr:from>
    <xdr:to>
      <xdr:col>3</xdr:col>
      <xdr:colOff>454985</xdr:colOff>
      <xdr:row>38</xdr:row>
      <xdr:rowOff>136786</xdr:rowOff>
    </xdr:to>
    <xdr:sp macro="" textlink="pivot!E4">
      <xdr:nvSpPr>
        <xdr:cNvPr id="18" name="Rectangle 17">
          <a:extLst>
            <a:ext uri="{FF2B5EF4-FFF2-40B4-BE49-F238E27FC236}">
              <a16:creationId xmlns:a16="http://schemas.microsoft.com/office/drawing/2014/main" id="{724F271E-0256-4C44-8077-329B55A8C661}"/>
            </a:ext>
          </a:extLst>
        </xdr:cNvPr>
        <xdr:cNvSpPr/>
      </xdr:nvSpPr>
      <xdr:spPr>
        <a:xfrm>
          <a:off x="521368" y="6272463"/>
          <a:ext cx="1128754" cy="874723"/>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A8CB81A-C7FD-40D5-84EA-E9D3DC0DAABB}" type="TxLink">
            <a:rPr lang="en-US" sz="1450" b="0" i="0" u="none" strike="noStrike">
              <a:solidFill>
                <a:schemeClr val="bg1"/>
              </a:solidFill>
              <a:latin typeface="Arial Black" panose="020B0A04020102020204" pitchFamily="34" charset="0"/>
              <a:ea typeface="+mn-ea"/>
              <a:cs typeface="+mn-cs"/>
            </a:rPr>
            <a:pPr marL="0" indent="0" algn="ctr"/>
            <a:t>307</a:t>
          </a:fld>
          <a:endParaRPr lang="en-US" sz="145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90994</xdr:colOff>
      <xdr:row>34</xdr:row>
      <xdr:rowOff>108644</xdr:rowOff>
    </xdr:from>
    <xdr:to>
      <xdr:col>3</xdr:col>
      <xdr:colOff>497305</xdr:colOff>
      <xdr:row>35</xdr:row>
      <xdr:rowOff>120316</xdr:rowOff>
    </xdr:to>
    <xdr:sp macro="" textlink="">
      <xdr:nvSpPr>
        <xdr:cNvPr id="19" name="TextBox 18">
          <a:extLst>
            <a:ext uri="{FF2B5EF4-FFF2-40B4-BE49-F238E27FC236}">
              <a16:creationId xmlns:a16="http://schemas.microsoft.com/office/drawing/2014/main" id="{A2E2BD67-5E3A-4B85-8E91-E70B00242CFF}"/>
            </a:ext>
          </a:extLst>
        </xdr:cNvPr>
        <xdr:cNvSpPr txBox="1"/>
      </xdr:nvSpPr>
      <xdr:spPr>
        <a:xfrm>
          <a:off x="612362" y="6381107"/>
          <a:ext cx="1080080" cy="19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 </a:t>
          </a:r>
          <a:r>
            <a:rPr lang="en-IN" sz="1000">
              <a:solidFill>
                <a:schemeClr val="bg1">
                  <a:lumMod val="85000"/>
                </a:schemeClr>
              </a:solidFill>
            </a:rPr>
            <a:t>Happy</a:t>
          </a:r>
          <a:r>
            <a:rPr lang="en-IN" sz="1000" baseline="0">
              <a:solidFill>
                <a:schemeClr val="bg1">
                  <a:lumMod val="85000"/>
                </a:schemeClr>
              </a:solidFill>
            </a:rPr>
            <a:t> Callers</a:t>
          </a:r>
          <a:endParaRPr lang="en-IN" sz="1000">
            <a:solidFill>
              <a:schemeClr val="bg1">
                <a:lumMod val="85000"/>
              </a:schemeClr>
            </a:solidFill>
          </a:endParaRPr>
        </a:p>
      </xdr:txBody>
    </xdr:sp>
    <xdr:clientData/>
  </xdr:twoCellAnchor>
  <xdr:twoCellAnchor editAs="oneCell">
    <xdr:from>
      <xdr:col>2</xdr:col>
      <xdr:colOff>43099</xdr:colOff>
      <xdr:row>34</xdr:row>
      <xdr:rowOff>125917</xdr:rowOff>
    </xdr:from>
    <xdr:to>
      <xdr:col>2</xdr:col>
      <xdr:colOff>201943</xdr:colOff>
      <xdr:row>35</xdr:row>
      <xdr:rowOff>88721</xdr:rowOff>
    </xdr:to>
    <xdr:pic>
      <xdr:nvPicPr>
        <xdr:cNvPr id="20" name="Graphic 19">
          <a:extLst>
            <a:ext uri="{FF2B5EF4-FFF2-40B4-BE49-F238E27FC236}">
              <a16:creationId xmlns:a16="http://schemas.microsoft.com/office/drawing/2014/main" id="{B43A4C39-70E5-4CBE-8193-28970DDE689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70236" y="6336739"/>
          <a:ext cx="158844" cy="158844"/>
        </a:xfrm>
        <a:prstGeom prst="rect">
          <a:avLst/>
        </a:prstGeom>
      </xdr:spPr>
    </xdr:pic>
    <xdr:clientData/>
  </xdr:twoCellAnchor>
  <xdr:twoCellAnchor>
    <xdr:from>
      <xdr:col>2</xdr:col>
      <xdr:colOff>114119</xdr:colOff>
      <xdr:row>37</xdr:row>
      <xdr:rowOff>90183</xdr:rowOff>
    </xdr:from>
    <xdr:to>
      <xdr:col>3</xdr:col>
      <xdr:colOff>344392</xdr:colOff>
      <xdr:row>38</xdr:row>
      <xdr:rowOff>52237</xdr:rowOff>
    </xdr:to>
    <xdr:sp macro="" textlink="pivot!E11">
      <xdr:nvSpPr>
        <xdr:cNvPr id="21" name="TextBox 20">
          <a:extLst>
            <a:ext uri="{FF2B5EF4-FFF2-40B4-BE49-F238E27FC236}">
              <a16:creationId xmlns:a16="http://schemas.microsoft.com/office/drawing/2014/main" id="{CC5250EC-9E6F-4C89-B4FD-83C626F0398A}"/>
            </a:ext>
          </a:extLst>
        </xdr:cNvPr>
        <xdr:cNvSpPr txBox="1"/>
      </xdr:nvSpPr>
      <xdr:spPr>
        <a:xfrm>
          <a:off x="635487" y="6916099"/>
          <a:ext cx="904042" cy="146538"/>
        </a:xfrm>
        <a:prstGeom prst="rect">
          <a:avLst/>
        </a:prstGeom>
        <a:no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91AD687-1993-42BF-854D-55BA94ACEAE4}" type="TxLink">
            <a:rPr lang="en-US" sz="1100" b="0" i="0" u="none" strike="noStrike">
              <a:solidFill>
                <a:schemeClr val="bg1">
                  <a:lumMod val="95000"/>
                </a:schemeClr>
              </a:solidFill>
              <a:latin typeface="Aptos"/>
              <a:ea typeface="+mn-ea"/>
              <a:cs typeface="+mn-cs"/>
            </a:rPr>
            <a:pPr marL="0" indent="0" algn="ctr"/>
            <a:t>74</a:t>
          </a:fld>
          <a:endParaRPr lang="en-IN" sz="1050" b="0" i="0" u="none" strike="noStrike">
            <a:solidFill>
              <a:schemeClr val="bg1">
                <a:lumMod val="95000"/>
              </a:schemeClr>
            </a:solidFill>
            <a:latin typeface="+mn-lt"/>
            <a:ea typeface="+mn-ea"/>
            <a:cs typeface="+mn-cs"/>
          </a:endParaRPr>
        </a:p>
      </xdr:txBody>
    </xdr:sp>
    <xdr:clientData/>
  </xdr:twoCellAnchor>
  <xdr:twoCellAnchor editAs="oneCell">
    <xdr:from>
      <xdr:col>14</xdr:col>
      <xdr:colOff>708527</xdr:colOff>
      <xdr:row>21</xdr:row>
      <xdr:rowOff>0</xdr:rowOff>
    </xdr:from>
    <xdr:to>
      <xdr:col>14</xdr:col>
      <xdr:colOff>2316476</xdr:colOff>
      <xdr:row>32</xdr:row>
      <xdr:rowOff>71878</xdr:rowOff>
    </xdr:to>
    <mc:AlternateContent xmlns:mc="http://schemas.openxmlformats.org/markup-compatibility/2006">
      <mc:Choice xmlns:a14="http://schemas.microsoft.com/office/drawing/2010/main" Requires="a14">
        <xdr:graphicFrame macro="">
          <xdr:nvGraphicFramePr>
            <xdr:cNvPr id="23" name="Representative">
              <a:extLst>
                <a:ext uri="{FF2B5EF4-FFF2-40B4-BE49-F238E27FC236}">
                  <a16:creationId xmlns:a16="http://schemas.microsoft.com/office/drawing/2014/main" id="{5C44E543-6838-4F5F-8EC2-8B4D45EDE6D0}"/>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9865895" y="4518526"/>
              <a:ext cx="1607949" cy="2130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264496</xdr:colOff>
      <xdr:row>2</xdr:row>
      <xdr:rowOff>138546</xdr:rowOff>
    </xdr:from>
    <xdr:to>
      <xdr:col>10</xdr:col>
      <xdr:colOff>69273</xdr:colOff>
      <xdr:row>14</xdr:row>
      <xdr:rowOff>148441</xdr:rowOff>
    </xdr:to>
    <xdr:graphicFrame macro="">
      <xdr:nvGraphicFramePr>
        <xdr:cNvPr id="24" name="Chart 23">
          <a:extLst>
            <a:ext uri="{FF2B5EF4-FFF2-40B4-BE49-F238E27FC236}">
              <a16:creationId xmlns:a16="http://schemas.microsoft.com/office/drawing/2014/main" id="{94886563-B3A2-4F47-9065-7534FA36F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356261</xdr:colOff>
      <xdr:row>2</xdr:row>
      <xdr:rowOff>128649</xdr:rowOff>
    </xdr:from>
    <xdr:to>
      <xdr:col>14</xdr:col>
      <xdr:colOff>128651</xdr:colOff>
      <xdr:row>14</xdr:row>
      <xdr:rowOff>168056</xdr:rowOff>
    </xdr:to>
    <xdr:graphicFrame macro="">
      <xdr:nvGraphicFramePr>
        <xdr:cNvPr id="25" name="Chart 24">
          <a:extLst>
            <a:ext uri="{FF2B5EF4-FFF2-40B4-BE49-F238E27FC236}">
              <a16:creationId xmlns:a16="http://schemas.microsoft.com/office/drawing/2014/main" id="{23A3A8D1-F8C7-40AF-9C02-AB0135CDA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120644</xdr:colOff>
      <xdr:row>16</xdr:row>
      <xdr:rowOff>118754</xdr:rowOff>
    </xdr:from>
    <xdr:to>
      <xdr:col>14</xdr:col>
      <xdr:colOff>49481</xdr:colOff>
      <xdr:row>38</xdr:row>
      <xdr:rowOff>79167</xdr:rowOff>
    </xdr:to>
    <xdr:graphicFrame macro="">
      <xdr:nvGraphicFramePr>
        <xdr:cNvPr id="26" name="Chart 25">
          <a:extLst>
            <a:ext uri="{FF2B5EF4-FFF2-40B4-BE49-F238E27FC236}">
              <a16:creationId xmlns:a16="http://schemas.microsoft.com/office/drawing/2014/main" id="{96AB71E4-16F3-4AF9-9900-AE7B73B68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316674</xdr:colOff>
      <xdr:row>17</xdr:row>
      <xdr:rowOff>29688</xdr:rowOff>
    </xdr:from>
    <xdr:to>
      <xdr:col>9</xdr:col>
      <xdr:colOff>118753</xdr:colOff>
      <xdr:row>38</xdr:row>
      <xdr:rowOff>19792</xdr:rowOff>
    </xdr:to>
    <xdr:graphicFrame macro="">
      <xdr:nvGraphicFramePr>
        <xdr:cNvPr id="27" name="Chart 26">
          <a:extLst>
            <a:ext uri="{FF2B5EF4-FFF2-40B4-BE49-F238E27FC236}">
              <a16:creationId xmlns:a16="http://schemas.microsoft.com/office/drawing/2014/main" id="{73459F9A-214E-4F60-8B7A-4E739EC5F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364725</xdr:colOff>
      <xdr:row>2</xdr:row>
      <xdr:rowOff>134657</xdr:rowOff>
    </xdr:from>
    <xdr:to>
      <xdr:col>18</xdr:col>
      <xdr:colOff>324972</xdr:colOff>
      <xdr:row>14</xdr:row>
      <xdr:rowOff>169977</xdr:rowOff>
    </xdr:to>
    <xdr:graphicFrame macro="">
      <xdr:nvGraphicFramePr>
        <xdr:cNvPr id="22" name="Chart 21">
          <a:extLst>
            <a:ext uri="{FF2B5EF4-FFF2-40B4-BE49-F238E27FC236}">
              <a16:creationId xmlns:a16="http://schemas.microsoft.com/office/drawing/2014/main" id="{4F22CFA3-B4AC-4856-B876-23E759E67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691403</xdr:colOff>
      <xdr:row>2</xdr:row>
      <xdr:rowOff>138577</xdr:rowOff>
    </xdr:from>
    <xdr:to>
      <xdr:col>21</xdr:col>
      <xdr:colOff>1046714</xdr:colOff>
      <xdr:row>14</xdr:row>
      <xdr:rowOff>155208</xdr:rowOff>
    </xdr:to>
    <xdr:graphicFrame macro="">
      <xdr:nvGraphicFramePr>
        <xdr:cNvPr id="29" name="Chart 28">
          <a:extLst>
            <a:ext uri="{FF2B5EF4-FFF2-40B4-BE49-F238E27FC236}">
              <a16:creationId xmlns:a16="http://schemas.microsoft.com/office/drawing/2014/main" id="{A99D2DF8-E4AC-4A42-BECC-9E7DDDD45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148836</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1</xdr:row>
      <xdr:rowOff>483570</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1502</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506117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169667</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361361</xdr:colOff>
      <xdr:row>4</xdr:row>
      <xdr:rowOff>86412</xdr:rowOff>
    </xdr:from>
    <xdr:to>
      <xdr:col>5</xdr:col>
      <xdr:colOff>997602</xdr:colOff>
      <xdr:row>4</xdr:row>
      <xdr:rowOff>628453</xdr:rowOff>
    </xdr:to>
    <xdr:pic>
      <xdr:nvPicPr>
        <xdr:cNvPr id="9" name="Picture 8" descr="Businesswoman thumbs up">
          <a:extLst>
            <a:ext uri="{FF2B5EF4-FFF2-40B4-BE49-F238E27FC236}">
              <a16:creationId xmlns:a16="http://schemas.microsoft.com/office/drawing/2014/main" id="{105BFDDD-B45E-BE10-D3C6-3F3BAF0ADED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96" t="-1095" r="-1199" b="73698"/>
        <a:stretch>
          <a:fillRect/>
        </a:stretch>
      </xdr:blipFill>
      <xdr:spPr>
        <a:xfrm flipH="1">
          <a:off x="3864990" y="1916783"/>
          <a:ext cx="636241" cy="542041"/>
        </a:xfrm>
        <a:prstGeom prst="ellipse">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5</xdr:col>
      <xdr:colOff>285749</xdr:colOff>
      <xdr:row>2</xdr:row>
      <xdr:rowOff>52234</xdr:rowOff>
    </xdr:from>
    <xdr:to>
      <xdr:col>5</xdr:col>
      <xdr:colOff>811120</xdr:colOff>
      <xdr:row>2</xdr:row>
      <xdr:rowOff>577605</xdr:rowOff>
    </xdr:to>
    <xdr:pic>
      <xdr:nvPicPr>
        <xdr:cNvPr id="11" name="Picture 10" descr="Elderly woman thumbs up">
          <a:extLst>
            <a:ext uri="{FF2B5EF4-FFF2-40B4-BE49-F238E27FC236}">
              <a16:creationId xmlns:a16="http://schemas.microsoft.com/office/drawing/2014/main" id="{B0719681-3A8B-3702-3073-92FFDD7F89C3}"/>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4414" t="-2140" r="433" b="69706"/>
        <a:stretch>
          <a:fillRect/>
        </a:stretch>
      </xdr:blipFill>
      <xdr:spPr>
        <a:xfrm flipH="1">
          <a:off x="3794636" y="258097"/>
          <a:ext cx="525371" cy="525371"/>
        </a:xfrm>
        <a:prstGeom prst="ellipse">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89488</xdr:colOff>
      <xdr:row>5</xdr:row>
      <xdr:rowOff>0</xdr:rowOff>
    </xdr:from>
    <xdr:to>
      <xdr:col>5</xdr:col>
      <xdr:colOff>659877</xdr:colOff>
      <xdr:row>5</xdr:row>
      <xdr:rowOff>554534</xdr:rowOff>
    </xdr:to>
    <xdr:pic>
      <xdr:nvPicPr>
        <xdr:cNvPr id="13" name="Picture 12" descr="Young boy thumbs up">
          <a:extLst>
            <a:ext uri="{FF2B5EF4-FFF2-40B4-BE49-F238E27FC236}">
              <a16:creationId xmlns:a16="http://schemas.microsoft.com/office/drawing/2014/main" id="{D366070A-7209-59C6-D4D6-9402F7E2B47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1361" t="-1999" r="10250" b="66389"/>
        <a:stretch>
          <a:fillRect/>
        </a:stretch>
      </xdr:blipFill>
      <xdr:spPr>
        <a:xfrm>
          <a:off x="3593117" y="2513814"/>
          <a:ext cx="570389" cy="554534"/>
        </a:xfrm>
        <a:prstGeom prst="ellipse">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5</xdr:col>
      <xdr:colOff>414539</xdr:colOff>
      <xdr:row>3</xdr:row>
      <xdr:rowOff>112773</xdr:rowOff>
    </xdr:from>
    <xdr:to>
      <xdr:col>5</xdr:col>
      <xdr:colOff>809134</xdr:colOff>
      <xdr:row>4</xdr:row>
      <xdr:rowOff>0</xdr:rowOff>
    </xdr:to>
    <xdr:pic>
      <xdr:nvPicPr>
        <xdr:cNvPr id="15" name="Picture 14" descr="Businessman pointing up">
          <a:extLst>
            <a:ext uri="{FF2B5EF4-FFF2-40B4-BE49-F238E27FC236}">
              <a16:creationId xmlns:a16="http://schemas.microsoft.com/office/drawing/2014/main" id="{342FEC21-27F8-A7F0-A0A4-C2ABC2275788}"/>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1265" t="-151" r="1204" b="72342"/>
        <a:stretch>
          <a:fillRect/>
        </a:stretch>
      </xdr:blipFill>
      <xdr:spPr>
        <a:xfrm flipH="1">
          <a:off x="3918168" y="1440381"/>
          <a:ext cx="394595" cy="562815"/>
        </a:xfrm>
        <a:prstGeom prst="ellipse">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282804</xdr:colOff>
      <xdr:row>6</xdr:row>
      <xdr:rowOff>164970</xdr:rowOff>
    </xdr:from>
    <xdr:to>
      <xdr:col>5</xdr:col>
      <xdr:colOff>855034</xdr:colOff>
      <xdr:row>6</xdr:row>
      <xdr:rowOff>699116</xdr:rowOff>
    </xdr:to>
    <xdr:pic>
      <xdr:nvPicPr>
        <xdr:cNvPr id="17" name="Picture 16" descr="Customer service man talking happily">
          <a:extLst>
            <a:ext uri="{FF2B5EF4-FFF2-40B4-BE49-F238E27FC236}">
              <a16:creationId xmlns:a16="http://schemas.microsoft.com/office/drawing/2014/main" id="{78AFF815-7764-E07B-FD44-21116053B8F6}"/>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7270" t="-182" r="-653" b="69605"/>
        <a:stretch>
          <a:fillRect/>
        </a:stretch>
      </xdr:blipFill>
      <xdr:spPr>
        <a:xfrm>
          <a:off x="3786433" y="3385795"/>
          <a:ext cx="572230" cy="534146"/>
        </a:xfrm>
        <a:prstGeom prst="ellipse">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9.501055787034" backgroundQuery="1" createdVersion="8" refreshedVersion="8" minRefreshableVersion="3" recordCount="0" supportSubquery="1" supportAdvancedDrill="1" xr:uid="{393C7F60-84EA-4AD0-AA87-8E974B12A81D}">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8.940790856483" backgroundQuery="1" createdVersion="8" refreshedVersion="8" minRefreshableVersion="3" recordCount="0" supportSubquery="1" supportAdvancedDrill="1" xr:uid="{D7DD30EB-8B08-4A25-B960-8327709A01AC}">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8.959315624998" backgroundQuery="1" createdVersion="8" refreshedVersion="8" minRefreshableVersion="3" recordCount="0" supportSubquery="1" supportAdvancedDrill="1" xr:uid="{68E83598-E496-4E63-996C-4F1068BBDB42}">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9.514399652777" backgroundQuery="1" createdVersion="8" refreshedVersion="8" minRefreshableVersion="3" recordCount="0" supportSubquery="1" supportAdvancedDrill="1" xr:uid="{289E405F-FB47-4EAC-B1E1-9AF9A9303101}">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9.95570972222" backgroundQuery="1" createdVersion="8" refreshedVersion="8" minRefreshableVersion="3" recordCount="0" supportSubquery="1" supportAdvancedDrill="1" xr:uid="{FE561F43-D50F-4984-B637-A262FA0291AA}">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9.955710300928" backgroundQuery="1" createdVersion="8" refreshedVersion="8" minRefreshableVersion="3" recordCount="0" supportSubquery="1" supportAdvancedDrill="1" xr:uid="{97BA3F32-5787-4FC3-9A48-C9A3B0156F39}">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12-09T00:00:00" maxDate="2024-01-01T00:00:00" count="6">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9.95571076389" backgroundQuery="1" createdVersion="8" refreshedVersion="8" minRefreshableVersion="3" recordCount="0" supportSubquery="1" supportAdvancedDrill="1" xr:uid="{DE9EE2B2-EDB3-438A-B361-2A4144E08B5F}">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9.955711226852" backgroundQuery="1" createdVersion="8" refreshedVersion="8" minRefreshableVersion="3" recordCount="0" supportSubquery="1" supportAdvancedDrill="1" xr:uid="{C3FB0B78-4015-4D81-B669-0970A045F4AE}">
  <cacheSource type="external" connectionId="1"/>
  <cacheFields count="1">
    <cacheField name="[calls].[Representative].[Representative]" caption="Representative" numFmtId="0" hierarchy="3" level="1">
      <sharedItems count="1">
        <s v="R02"/>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9.955711574075" backgroundQuery="1" createdVersion="8" refreshedVersion="8" minRefreshableVersion="3" recordCount="0" supportSubquery="1" supportAdvancedDrill="1" xr:uid="{9BBC9367-5A28-4C27-926F-1F9D26D8ED29}">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refreshedDate="45838.940785763887" backgroundQuery="1" createdVersion="3" refreshedVersion="8" minRefreshableVersion="3" recordCount="0" supportSubquery="1" supportAdvancedDrill="1" xr:uid="{2B7DD8EF-4F2F-4F22-85B6-597C9ED5C371}">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13928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96DB49-FF87-42DC-BC8A-235C0891EBF3}" name="rep's amount" cacheId="20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0">
  <location ref="A73:G92"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B92B5D-9A26-4F09-86A2-3613AECC3634}" name="rep satisfaction" cacheId="15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62:B6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0FD25C-A3B7-426C-988B-7D6D6992C9E2}" name="PivotTable1" cacheId="1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2:D5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E17401-8941-4091-A326-38A1CEF7361B}" name="weekly trend" cacheId="15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F15:G23"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DF0B55-4ADB-4A06-9A52-144A33C497B8}" name="monthly trend" cacheId="15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5:C28"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635661-AB63-4E7C-8520-1BD333FFE917}" name="Rep Pivot" cacheId="15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2E4D52-E589-48FC-A97C-5BA2308C2CB5}" name="Summary Pivot" cacheId="1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7CD351-EBA9-4A76-AB75-34F08CBF412A}" name="Selected Rep Pivot" cacheId="152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46:A4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90C5E6-0D8D-4A85-8634-987874F71622}" name="rep's pivot" cacheId="1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C42"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3B04FB5-77D8-448A-8354-05D6056E0055}" sourceName="[calls].[Representative]">
  <pivotTables>
    <pivotTable tabId="6" name="Rep Pivot"/>
    <pivotTable tabId="6" name="monthly trend"/>
    <pivotTable tabId="6" name="weekly trend"/>
    <pivotTable tabId="6" name="Selected Rep Pivot"/>
    <pivotTable tabId="6" name="rep satisfaction"/>
  </pivotTables>
  <data>
    <olap pivotCacheId="194139283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1A1C598-6B64-457C-B087-5B938C8407F6}" cache="Slicer_Representative" caption="Representative" level="1"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Constantia"/>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04338-0D58-45DC-9466-F59EF8BD4394}">
  <dimension ref="A3:J92"/>
  <sheetViews>
    <sheetView topLeftCell="A9" zoomScale="110" zoomScaleNormal="79" workbookViewId="0">
      <selection activeCell="G57" sqref="G57"/>
    </sheetView>
  </sheetViews>
  <sheetFormatPr defaultRowHeight="14.4" x14ac:dyDescent="0.3"/>
  <cols>
    <col min="1" max="1" width="12.19921875" bestFit="1" customWidth="1"/>
    <col min="2" max="2" width="9.59765625" bestFit="1" customWidth="1"/>
    <col min="3" max="3" width="10.59765625" bestFit="1" customWidth="1"/>
    <col min="4" max="4" width="9.8984375" bestFit="1" customWidth="1"/>
    <col min="5" max="5" width="7.296875" bestFit="1" customWidth="1"/>
    <col min="6" max="6" width="12.19921875" bestFit="1" customWidth="1"/>
    <col min="7" max="7" width="9.59765625" bestFit="1" customWidth="1"/>
    <col min="8" max="8" width="10.796875" bestFit="1" customWidth="1"/>
    <col min="9" max="9" width="10.09765625" bestFit="1" customWidth="1"/>
    <col min="10" max="10" width="12" customWidth="1"/>
    <col min="11" max="146" width="10.09765625" bestFit="1" customWidth="1"/>
    <col min="147" max="147" width="10.5" bestFit="1" customWidth="1"/>
  </cols>
  <sheetData>
    <row r="3" spans="1:7" x14ac:dyDescent="0.3">
      <c r="A3" t="s">
        <v>1042</v>
      </c>
      <c r="B3" t="s">
        <v>1043</v>
      </c>
      <c r="C3" t="s">
        <v>1044</v>
      </c>
      <c r="D3" t="s">
        <v>1045</v>
      </c>
      <c r="E3" t="s">
        <v>1046</v>
      </c>
    </row>
    <row r="4" spans="1:7" x14ac:dyDescent="0.3">
      <c r="A4" s="21">
        <v>1000</v>
      </c>
      <c r="B4" s="22">
        <v>96623</v>
      </c>
      <c r="C4" s="21">
        <v>89850</v>
      </c>
      <c r="D4" s="23">
        <v>3.8854000000000033</v>
      </c>
      <c r="E4" s="21">
        <v>307</v>
      </c>
    </row>
    <row r="10" spans="1:7" x14ac:dyDescent="0.3">
      <c r="A10" t="s">
        <v>1042</v>
      </c>
      <c r="B10" t="s">
        <v>1043</v>
      </c>
      <c r="C10" t="s">
        <v>1044</v>
      </c>
      <c r="D10" t="s">
        <v>1045</v>
      </c>
      <c r="E10" t="s">
        <v>1046</v>
      </c>
    </row>
    <row r="11" spans="1:7" x14ac:dyDescent="0.3">
      <c r="A11" s="21">
        <v>218</v>
      </c>
      <c r="B11" s="28">
        <v>20581</v>
      </c>
      <c r="C11" s="21">
        <v>19300</v>
      </c>
      <c r="D11" s="23">
        <v>3.8706422018348627</v>
      </c>
      <c r="E11" s="21">
        <v>74</v>
      </c>
    </row>
    <row r="15" spans="1:7" x14ac:dyDescent="0.3">
      <c r="A15" s="24" t="s">
        <v>1060</v>
      </c>
      <c r="B15" t="s">
        <v>1042</v>
      </c>
      <c r="C15" t="s">
        <v>1061</v>
      </c>
      <c r="E15" t="s">
        <v>1069</v>
      </c>
      <c r="F15" s="24" t="s">
        <v>1060</v>
      </c>
      <c r="G15" t="s">
        <v>1042</v>
      </c>
    </row>
    <row r="16" spans="1:7" x14ac:dyDescent="0.3">
      <c r="A16" s="26" t="s">
        <v>1048</v>
      </c>
      <c r="B16" s="21">
        <v>19</v>
      </c>
      <c r="C16" s="21">
        <v>19</v>
      </c>
      <c r="F16" s="26" t="s">
        <v>1065</v>
      </c>
      <c r="G16" s="21">
        <v>28</v>
      </c>
    </row>
    <row r="17" spans="1:9" x14ac:dyDescent="0.3">
      <c r="A17" s="26" t="s">
        <v>1049</v>
      </c>
      <c r="B17" s="21">
        <v>10</v>
      </c>
      <c r="C17" s="21">
        <v>10</v>
      </c>
      <c r="F17" s="26" t="s">
        <v>1063</v>
      </c>
      <c r="G17" s="21">
        <v>24</v>
      </c>
    </row>
    <row r="18" spans="1:9" x14ac:dyDescent="0.3">
      <c r="A18" s="26" t="s">
        <v>1050</v>
      </c>
      <c r="B18" s="21">
        <v>40</v>
      </c>
      <c r="C18" s="21">
        <v>40</v>
      </c>
      <c r="F18" s="26" t="s">
        <v>1067</v>
      </c>
      <c r="G18" s="21">
        <v>44</v>
      </c>
    </row>
    <row r="19" spans="1:9" x14ac:dyDescent="0.3">
      <c r="A19" s="26" t="s">
        <v>1051</v>
      </c>
      <c r="B19" s="21">
        <v>40</v>
      </c>
      <c r="C19" s="21">
        <v>40</v>
      </c>
      <c r="F19" s="26" t="s">
        <v>1068</v>
      </c>
      <c r="G19" s="21">
        <v>36</v>
      </c>
    </row>
    <row r="20" spans="1:9" x14ac:dyDescent="0.3">
      <c r="A20" s="26" t="s">
        <v>1052</v>
      </c>
      <c r="B20" s="21">
        <v>13</v>
      </c>
      <c r="C20" s="21">
        <v>13</v>
      </c>
      <c r="F20" s="26" t="s">
        <v>1066</v>
      </c>
      <c r="G20" s="21">
        <v>33</v>
      </c>
    </row>
    <row r="21" spans="1:9" x14ac:dyDescent="0.3">
      <c r="A21" s="26" t="s">
        <v>1053</v>
      </c>
      <c r="B21" s="21">
        <v>12</v>
      </c>
      <c r="C21" s="21">
        <v>12</v>
      </c>
      <c r="F21" s="26" t="s">
        <v>1062</v>
      </c>
      <c r="G21" s="21">
        <v>29</v>
      </c>
    </row>
    <row r="22" spans="1:9" x14ac:dyDescent="0.3">
      <c r="A22" s="26" t="s">
        <v>1054</v>
      </c>
      <c r="B22" s="21">
        <v>9</v>
      </c>
      <c r="C22" s="21">
        <v>9</v>
      </c>
      <c r="F22" s="26" t="s">
        <v>1064</v>
      </c>
      <c r="G22" s="21">
        <v>24</v>
      </c>
    </row>
    <row r="23" spans="1:9" x14ac:dyDescent="0.3">
      <c r="A23" s="26" t="s">
        <v>1055</v>
      </c>
      <c r="B23" s="21">
        <v>13</v>
      </c>
      <c r="C23" s="21">
        <v>13</v>
      </c>
      <c r="F23" s="26" t="s">
        <v>1047</v>
      </c>
      <c r="G23" s="21">
        <v>218</v>
      </c>
    </row>
    <row r="24" spans="1:9" x14ac:dyDescent="0.3">
      <c r="A24" s="26" t="s">
        <v>1056</v>
      </c>
      <c r="B24" s="21">
        <v>18</v>
      </c>
      <c r="C24" s="21">
        <v>18</v>
      </c>
    </row>
    <row r="25" spans="1:9" x14ac:dyDescent="0.3">
      <c r="A25" s="26" t="s">
        <v>1057</v>
      </c>
      <c r="B25" s="21">
        <v>21</v>
      </c>
      <c r="C25" s="21">
        <v>21</v>
      </c>
    </row>
    <row r="26" spans="1:9" x14ac:dyDescent="0.3">
      <c r="A26" s="26" t="s">
        <v>1058</v>
      </c>
      <c r="B26" s="21">
        <v>14</v>
      </c>
      <c r="C26" s="21">
        <v>14</v>
      </c>
    </row>
    <row r="27" spans="1:9" x14ac:dyDescent="0.3">
      <c r="A27" s="26" t="s">
        <v>1059</v>
      </c>
      <c r="B27" s="21">
        <v>9</v>
      </c>
      <c r="C27" s="21">
        <v>9</v>
      </c>
    </row>
    <row r="28" spans="1:9" x14ac:dyDescent="0.3">
      <c r="A28" s="26" t="s">
        <v>1047</v>
      </c>
      <c r="B28" s="21">
        <v>218</v>
      </c>
      <c r="C28" s="21">
        <v>218</v>
      </c>
    </row>
    <row r="32" spans="1:9" x14ac:dyDescent="0.3">
      <c r="F32" t="s">
        <v>1070</v>
      </c>
      <c r="H32" t="s">
        <v>1076</v>
      </c>
      <c r="I32" t="str">
        <f>A47</f>
        <v>R02</v>
      </c>
    </row>
    <row r="35" spans="1:10" x14ac:dyDescent="0.3">
      <c r="F35" t="s">
        <v>1071</v>
      </c>
      <c r="G35" t="s">
        <v>1072</v>
      </c>
      <c r="H35" t="s">
        <v>1073</v>
      </c>
      <c r="I35" t="s">
        <v>1074</v>
      </c>
      <c r="J35" t="s">
        <v>1075</v>
      </c>
    </row>
    <row r="36" spans="1:10" x14ac:dyDescent="0.3">
      <c r="A36" s="24" t="s">
        <v>1060</v>
      </c>
      <c r="B36" t="s">
        <v>1042</v>
      </c>
      <c r="C36" t="s">
        <v>1043</v>
      </c>
      <c r="F36" t="str" cm="1">
        <f t="array" ref="F36:H40">A37:C41</f>
        <v>R01</v>
      </c>
      <c r="G36">
        <v>189</v>
      </c>
      <c r="H36" s="27">
        <v>18415</v>
      </c>
      <c r="I36" t="e">
        <f>IF(F36=I32,G36,NA())</f>
        <v>#N/A</v>
      </c>
      <c r="J36" t="e">
        <f>IF(F36=I32,H36,NA())</f>
        <v>#N/A</v>
      </c>
    </row>
    <row r="37" spans="1:10" x14ac:dyDescent="0.3">
      <c r="A37" s="26" t="s">
        <v>11</v>
      </c>
      <c r="B37" s="21">
        <v>189</v>
      </c>
      <c r="C37" s="22">
        <v>18415</v>
      </c>
      <c r="F37" t="str">
        <v>R02</v>
      </c>
      <c r="G37">
        <v>218</v>
      </c>
      <c r="H37" s="27">
        <v>20581</v>
      </c>
      <c r="I37">
        <f>IF(F37=I32,G37,NA())</f>
        <v>218</v>
      </c>
      <c r="J37">
        <f>IF(F37=I32,H37,NA())</f>
        <v>20581</v>
      </c>
    </row>
    <row r="38" spans="1:10" x14ac:dyDescent="0.3">
      <c r="A38" s="26" t="s">
        <v>9</v>
      </c>
      <c r="B38" s="21">
        <v>218</v>
      </c>
      <c r="C38" s="22">
        <v>20581</v>
      </c>
      <c r="F38" t="str">
        <v>R03</v>
      </c>
      <c r="G38">
        <v>207</v>
      </c>
      <c r="H38" s="27">
        <v>20872</v>
      </c>
      <c r="I38" t="e">
        <f>IF(F38=I32,G38,NA())</f>
        <v>#N/A</v>
      </c>
      <c r="J38" t="e">
        <f>IF(F38=I32,H38,NA())</f>
        <v>#N/A</v>
      </c>
    </row>
    <row r="39" spans="1:10" x14ac:dyDescent="0.3">
      <c r="A39" s="26" t="s">
        <v>6</v>
      </c>
      <c r="B39" s="21">
        <v>207</v>
      </c>
      <c r="C39" s="22">
        <v>20872</v>
      </c>
      <c r="F39" t="str">
        <v>R04</v>
      </c>
      <c r="G39">
        <v>186</v>
      </c>
      <c r="H39" s="27">
        <v>16651</v>
      </c>
      <c r="I39" t="e">
        <f>IF(F39=I32,G39,NA())</f>
        <v>#N/A</v>
      </c>
      <c r="J39" t="e">
        <f>IF(F39=I32,H39,NA())</f>
        <v>#N/A</v>
      </c>
    </row>
    <row r="40" spans="1:10" x14ac:dyDescent="0.3">
      <c r="A40" s="26" t="s">
        <v>13</v>
      </c>
      <c r="B40" s="21">
        <v>186</v>
      </c>
      <c r="C40" s="22">
        <v>16651</v>
      </c>
      <c r="F40" t="str">
        <v>R05</v>
      </c>
      <c r="G40">
        <v>200</v>
      </c>
      <c r="H40" s="27">
        <v>20104</v>
      </c>
      <c r="I40" t="e">
        <f>IF(F40=I32,G40,NA())</f>
        <v>#N/A</v>
      </c>
      <c r="J40" t="e">
        <f>IF(F40=I32,H40,NA())</f>
        <v>#N/A</v>
      </c>
    </row>
    <row r="41" spans="1:10" x14ac:dyDescent="0.3">
      <c r="A41" s="26" t="s">
        <v>10</v>
      </c>
      <c r="B41" s="21">
        <v>200</v>
      </c>
      <c r="C41" s="22">
        <v>20104</v>
      </c>
    </row>
    <row r="42" spans="1:10" x14ac:dyDescent="0.3">
      <c r="A42" s="26" t="s">
        <v>1047</v>
      </c>
      <c r="B42" s="21">
        <v>1000</v>
      </c>
      <c r="C42" s="22">
        <v>96623</v>
      </c>
    </row>
    <row r="45" spans="1:10" x14ac:dyDescent="0.3">
      <c r="F45" s="14" t="s">
        <v>1078</v>
      </c>
    </row>
    <row r="46" spans="1:10" x14ac:dyDescent="0.3">
      <c r="A46" s="24" t="s">
        <v>1060</v>
      </c>
    </row>
    <row r="47" spans="1:10" x14ac:dyDescent="0.3">
      <c r="A47" s="26" t="s">
        <v>9</v>
      </c>
      <c r="F47" t="s">
        <v>1079</v>
      </c>
      <c r="G47" s="1">
        <f>A11/A4</f>
        <v>0.218</v>
      </c>
    </row>
    <row r="48" spans="1:10" x14ac:dyDescent="0.3">
      <c r="F48" t="s">
        <v>1072</v>
      </c>
      <c r="G48">
        <f>_xlfn.XLOOKUP(A47,F36:F40,G36:G40)</f>
        <v>218</v>
      </c>
    </row>
    <row r="49" spans="1:7" x14ac:dyDescent="0.3">
      <c r="F49" t="s">
        <v>1073</v>
      </c>
      <c r="G49">
        <f>_xlfn.XLOOKUP(A47,F36:F40,H36:H40)</f>
        <v>20581</v>
      </c>
    </row>
    <row r="52" spans="1:7" x14ac:dyDescent="0.3">
      <c r="A52" s="24" t="s">
        <v>1042</v>
      </c>
      <c r="B52" s="24" t="s">
        <v>1077</v>
      </c>
      <c r="F52" t="s">
        <v>1080</v>
      </c>
      <c r="G52">
        <f>_xlfn.RANK.AVG(G48,G36:G40)</f>
        <v>1</v>
      </c>
    </row>
    <row r="53" spans="1:7" x14ac:dyDescent="0.3">
      <c r="A53" s="24" t="s">
        <v>1060</v>
      </c>
      <c r="B53" t="s">
        <v>999</v>
      </c>
      <c r="C53" t="s">
        <v>998</v>
      </c>
      <c r="D53" t="s">
        <v>1047</v>
      </c>
      <c r="F53" t="s">
        <v>1081</v>
      </c>
      <c r="G53">
        <f>_xlfn.RANK.AVG(G49,H36:H40)</f>
        <v>2</v>
      </c>
    </row>
    <row r="54" spans="1:7" x14ac:dyDescent="0.3">
      <c r="A54" s="26" t="s">
        <v>1002</v>
      </c>
      <c r="B54" s="21">
        <v>144</v>
      </c>
      <c r="C54" s="21">
        <v>132</v>
      </c>
      <c r="D54" s="21">
        <v>276</v>
      </c>
    </row>
    <row r="55" spans="1:7" x14ac:dyDescent="0.3">
      <c r="A55" s="26" t="s">
        <v>1001</v>
      </c>
      <c r="B55" s="21">
        <v>326</v>
      </c>
      <c r="C55" s="21">
        <v>63</v>
      </c>
      <c r="D55" s="21">
        <v>389</v>
      </c>
      <c r="F55" t="s">
        <v>1082</v>
      </c>
    </row>
    <row r="56" spans="1:7" x14ac:dyDescent="0.3">
      <c r="A56" s="26" t="s">
        <v>1000</v>
      </c>
      <c r="B56" s="21">
        <v>129</v>
      </c>
      <c r="C56" s="21">
        <v>206</v>
      </c>
      <c r="D56" s="21">
        <v>335</v>
      </c>
      <c r="G56" t="str">
        <f>"% of Calls: "&amp;TEXT(G47,"0%")</f>
        <v>% of Calls: 22%</v>
      </c>
    </row>
    <row r="57" spans="1:7" x14ac:dyDescent="0.3">
      <c r="A57" s="26" t="s">
        <v>1047</v>
      </c>
      <c r="B57" s="21">
        <v>599</v>
      </c>
      <c r="C57" s="21">
        <v>401</v>
      </c>
      <c r="D57" s="21">
        <v>1000</v>
      </c>
      <c r="G57" t="str">
        <f>IF(COUNTA(A47:A51)&gt;1," ","Call rank: " &amp;G52)</f>
        <v>Call rank: 1</v>
      </c>
    </row>
    <row r="58" spans="1:7" x14ac:dyDescent="0.3">
      <c r="G58" t="str">
        <f>IF(COUNTA(A47:A51)&gt;1," ","Amount rank: "&amp;G53)</f>
        <v>Amount rank: 2</v>
      </c>
    </row>
    <row r="60" spans="1:7" x14ac:dyDescent="0.3">
      <c r="F60" t="s">
        <v>1083</v>
      </c>
      <c r="G60">
        <f>_xlfn.XLOOKUP(A47,Assets!E3:E7,Assets!F3:F7)</f>
        <v>0</v>
      </c>
    </row>
    <row r="62" spans="1:7" x14ac:dyDescent="0.3">
      <c r="A62" s="24" t="s">
        <v>1060</v>
      </c>
      <c r="B62" t="s">
        <v>1042</v>
      </c>
    </row>
    <row r="63" spans="1:7" x14ac:dyDescent="0.3">
      <c r="A63" s="26">
        <v>1</v>
      </c>
      <c r="B63" s="21">
        <v>3</v>
      </c>
    </row>
    <row r="64" spans="1:7" x14ac:dyDescent="0.3">
      <c r="A64" s="26">
        <v>2</v>
      </c>
      <c r="B64" s="21">
        <v>19</v>
      </c>
    </row>
    <row r="65" spans="1:7" x14ac:dyDescent="0.3">
      <c r="A65" s="26">
        <v>3</v>
      </c>
      <c r="B65" s="21">
        <v>35</v>
      </c>
    </row>
    <row r="66" spans="1:7" x14ac:dyDescent="0.3">
      <c r="A66" s="26">
        <v>4</v>
      </c>
      <c r="B66" s="21">
        <v>87</v>
      </c>
    </row>
    <row r="67" spans="1:7" x14ac:dyDescent="0.3">
      <c r="A67" s="26">
        <v>5</v>
      </c>
      <c r="B67" s="21">
        <v>74</v>
      </c>
    </row>
    <row r="68" spans="1:7" x14ac:dyDescent="0.3">
      <c r="A68" s="26" t="s">
        <v>1047</v>
      </c>
      <c r="B68" s="21">
        <v>218</v>
      </c>
    </row>
    <row r="73" spans="1:7" x14ac:dyDescent="0.3">
      <c r="A73" s="24" t="s">
        <v>1043</v>
      </c>
      <c r="B73" s="24" t="s">
        <v>1077</v>
      </c>
    </row>
    <row r="74" spans="1:7" x14ac:dyDescent="0.3">
      <c r="A74" s="24" t="s">
        <v>1060</v>
      </c>
      <c r="B74" t="s">
        <v>11</v>
      </c>
      <c r="C74" t="s">
        <v>9</v>
      </c>
      <c r="D74" t="s">
        <v>6</v>
      </c>
      <c r="E74" t="s">
        <v>13</v>
      </c>
      <c r="F74" t="s">
        <v>10</v>
      </c>
      <c r="G74" t="s">
        <v>1047</v>
      </c>
    </row>
    <row r="75" spans="1:7" x14ac:dyDescent="0.3">
      <c r="A75" s="26" t="s">
        <v>1002</v>
      </c>
      <c r="B75" s="29"/>
      <c r="C75" s="29"/>
      <c r="D75" s="29"/>
      <c r="E75" s="29"/>
      <c r="F75" s="29"/>
      <c r="G75" s="29"/>
    </row>
    <row r="76" spans="1:7" x14ac:dyDescent="0.3">
      <c r="A76" s="30" t="s">
        <v>20</v>
      </c>
      <c r="B76" s="28">
        <v>891</v>
      </c>
      <c r="C76" s="28">
        <v>1332</v>
      </c>
      <c r="D76" s="28">
        <v>1282</v>
      </c>
      <c r="E76" s="28">
        <v>739</v>
      </c>
      <c r="F76" s="28">
        <v>560</v>
      </c>
      <c r="G76" s="28">
        <v>4804</v>
      </c>
    </row>
    <row r="77" spans="1:7" x14ac:dyDescent="0.3">
      <c r="A77" s="30" t="s">
        <v>12</v>
      </c>
      <c r="B77" s="28">
        <v>1991</v>
      </c>
      <c r="C77" s="28">
        <v>1886</v>
      </c>
      <c r="D77" s="28">
        <v>1206</v>
      </c>
      <c r="E77" s="28">
        <v>884</v>
      </c>
      <c r="F77" s="28">
        <v>1722</v>
      </c>
      <c r="G77" s="28">
        <v>7689</v>
      </c>
    </row>
    <row r="78" spans="1:7" x14ac:dyDescent="0.3">
      <c r="A78" s="30" t="s">
        <v>8</v>
      </c>
      <c r="B78" s="28">
        <v>1163</v>
      </c>
      <c r="C78" s="28">
        <v>1180</v>
      </c>
      <c r="D78" s="28">
        <v>1616</v>
      </c>
      <c r="E78" s="28">
        <v>1043</v>
      </c>
      <c r="F78" s="28">
        <v>1747</v>
      </c>
      <c r="G78" s="28">
        <v>6749</v>
      </c>
    </row>
    <row r="79" spans="1:7" x14ac:dyDescent="0.3">
      <c r="A79" s="30" t="s">
        <v>16</v>
      </c>
      <c r="B79" s="28">
        <v>1438</v>
      </c>
      <c r="C79" s="28">
        <v>1616</v>
      </c>
      <c r="D79" s="28">
        <v>866</v>
      </c>
      <c r="E79" s="28">
        <v>829</v>
      </c>
      <c r="F79" s="28">
        <v>2070</v>
      </c>
      <c r="G79" s="28">
        <v>6819</v>
      </c>
    </row>
    <row r="80" spans="1:7" x14ac:dyDescent="0.3">
      <c r="A80" s="26" t="s">
        <v>1001</v>
      </c>
      <c r="B80" s="29"/>
      <c r="C80" s="29"/>
      <c r="D80" s="29"/>
      <c r="E80" s="29"/>
      <c r="F80" s="29"/>
      <c r="G80" s="29"/>
    </row>
    <row r="81" spans="1:7" x14ac:dyDescent="0.3">
      <c r="A81" s="30" t="s">
        <v>24</v>
      </c>
      <c r="B81" s="28">
        <v>1233</v>
      </c>
      <c r="C81" s="28">
        <v>223</v>
      </c>
      <c r="D81" s="28">
        <v>1680</v>
      </c>
      <c r="E81" s="28">
        <v>990</v>
      </c>
      <c r="F81" s="28">
        <v>1508</v>
      </c>
      <c r="G81" s="28">
        <v>5634</v>
      </c>
    </row>
    <row r="82" spans="1:7" x14ac:dyDescent="0.3">
      <c r="A82" s="30" t="s">
        <v>15</v>
      </c>
      <c r="B82" s="28">
        <v>1598</v>
      </c>
      <c r="C82" s="28">
        <v>1907</v>
      </c>
      <c r="D82" s="28">
        <v>869</v>
      </c>
      <c r="E82" s="28">
        <v>1426</v>
      </c>
      <c r="F82" s="28">
        <v>1416</v>
      </c>
      <c r="G82" s="28">
        <v>7216</v>
      </c>
    </row>
    <row r="83" spans="1:7" x14ac:dyDescent="0.3">
      <c r="A83" s="30" t="s">
        <v>5</v>
      </c>
      <c r="B83" s="28">
        <v>900</v>
      </c>
      <c r="C83" s="28">
        <v>1016</v>
      </c>
      <c r="D83" s="28">
        <v>960</v>
      </c>
      <c r="E83" s="28">
        <v>940</v>
      </c>
      <c r="F83" s="28">
        <v>1193</v>
      </c>
      <c r="G83" s="28">
        <v>5009</v>
      </c>
    </row>
    <row r="84" spans="1:7" x14ac:dyDescent="0.3">
      <c r="A84" s="30" t="s">
        <v>18</v>
      </c>
      <c r="B84" s="28">
        <v>900</v>
      </c>
      <c r="C84" s="28">
        <v>1470</v>
      </c>
      <c r="D84" s="28">
        <v>1617</v>
      </c>
      <c r="E84" s="28">
        <v>1314</v>
      </c>
      <c r="F84" s="28">
        <v>941</v>
      </c>
      <c r="G84" s="28">
        <v>6242</v>
      </c>
    </row>
    <row r="85" spans="1:7" x14ac:dyDescent="0.3">
      <c r="A85" s="30" t="s">
        <v>14</v>
      </c>
      <c r="B85" s="28">
        <v>1255</v>
      </c>
      <c r="C85" s="28">
        <v>516</v>
      </c>
      <c r="D85" s="28">
        <v>1874</v>
      </c>
      <c r="E85" s="28">
        <v>1863</v>
      </c>
      <c r="F85" s="28">
        <v>1722</v>
      </c>
      <c r="G85" s="28">
        <v>7230</v>
      </c>
    </row>
    <row r="86" spans="1:7" x14ac:dyDescent="0.3">
      <c r="A86" s="30" t="s">
        <v>19</v>
      </c>
      <c r="B86" s="28">
        <v>1138</v>
      </c>
      <c r="C86" s="28">
        <v>1898</v>
      </c>
      <c r="D86" s="28">
        <v>1482</v>
      </c>
      <c r="E86" s="28">
        <v>846</v>
      </c>
      <c r="F86" s="28">
        <v>1154</v>
      </c>
      <c r="G86" s="28">
        <v>6518</v>
      </c>
    </row>
    <row r="87" spans="1:7" x14ac:dyDescent="0.3">
      <c r="A87" s="26" t="s">
        <v>1000</v>
      </c>
      <c r="B87" s="29"/>
      <c r="C87" s="29"/>
      <c r="D87" s="29"/>
      <c r="E87" s="29"/>
      <c r="F87" s="29"/>
      <c r="G87" s="29"/>
    </row>
    <row r="88" spans="1:7" x14ac:dyDescent="0.3">
      <c r="A88" s="30" t="s">
        <v>17</v>
      </c>
      <c r="B88" s="28">
        <v>1655</v>
      </c>
      <c r="C88" s="28">
        <v>805</v>
      </c>
      <c r="D88" s="28">
        <v>2263</v>
      </c>
      <c r="E88" s="28">
        <v>987</v>
      </c>
      <c r="F88" s="28">
        <v>1075</v>
      </c>
      <c r="G88" s="28">
        <v>6785</v>
      </c>
    </row>
    <row r="89" spans="1:7" x14ac:dyDescent="0.3">
      <c r="A89" s="30" t="s">
        <v>23</v>
      </c>
      <c r="B89" s="28">
        <v>1104</v>
      </c>
      <c r="C89" s="28">
        <v>2280</v>
      </c>
      <c r="D89" s="28">
        <v>1445</v>
      </c>
      <c r="E89" s="28">
        <v>1722</v>
      </c>
      <c r="F89" s="28">
        <v>1196</v>
      </c>
      <c r="G89" s="28">
        <v>7747</v>
      </c>
    </row>
    <row r="90" spans="1:7" x14ac:dyDescent="0.3">
      <c r="A90" s="30" t="s">
        <v>7</v>
      </c>
      <c r="B90" s="28">
        <v>372</v>
      </c>
      <c r="C90" s="28">
        <v>1818</v>
      </c>
      <c r="D90" s="28">
        <v>1346</v>
      </c>
      <c r="E90" s="28">
        <v>1156</v>
      </c>
      <c r="F90" s="28">
        <v>1484</v>
      </c>
      <c r="G90" s="28">
        <v>6176</v>
      </c>
    </row>
    <row r="91" spans="1:7" x14ac:dyDescent="0.3">
      <c r="A91" s="30" t="s">
        <v>22</v>
      </c>
      <c r="B91" s="28">
        <v>1415</v>
      </c>
      <c r="C91" s="28">
        <v>1271</v>
      </c>
      <c r="D91" s="28">
        <v>1214</v>
      </c>
      <c r="E91" s="28">
        <v>1135</v>
      </c>
      <c r="F91" s="28">
        <v>1566</v>
      </c>
      <c r="G91" s="28">
        <v>6601</v>
      </c>
    </row>
    <row r="92" spans="1:7" x14ac:dyDescent="0.3">
      <c r="A92" s="30" t="s">
        <v>21</v>
      </c>
      <c r="B92" s="28">
        <v>1362</v>
      </c>
      <c r="C92" s="28">
        <v>1363</v>
      </c>
      <c r="D92" s="28">
        <v>1152</v>
      </c>
      <c r="E92" s="28">
        <v>777</v>
      </c>
      <c r="F92" s="28">
        <v>750</v>
      </c>
      <c r="G92" s="28">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73" zoomScaleNormal="115" workbookViewId="0">
      <selection activeCell="C17" sqref="C17"/>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296875" customWidth="1"/>
    <col min="8" max="8" width="18.3984375" customWidth="1"/>
    <col min="9" max="9" width="17.296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2C554-6123-456C-919D-DF2432DEA40D}">
  <dimension ref="A1:DE168"/>
  <sheetViews>
    <sheetView tabSelected="1" topLeftCell="B1" zoomScale="57" zoomScaleNormal="90" workbookViewId="0">
      <selection activeCell="J1" sqref="J1"/>
    </sheetView>
  </sheetViews>
  <sheetFormatPr defaultRowHeight="14.4" x14ac:dyDescent="0.3"/>
  <cols>
    <col min="1" max="1" width="3.59765625" customWidth="1"/>
    <col min="2" max="2" width="3.296875" customWidth="1"/>
    <col min="14" max="14" width="16.69921875" customWidth="1"/>
    <col min="15" max="15" width="39.19921875" customWidth="1"/>
    <col min="16" max="16" width="14.8984375" customWidth="1"/>
    <col min="17" max="17" width="14.5" customWidth="1"/>
    <col min="18" max="18" width="13" customWidth="1"/>
    <col min="19" max="19" width="13.796875" customWidth="1"/>
    <col min="20" max="20" width="12.3984375" customWidth="1"/>
    <col min="21" max="21" width="13.296875" customWidth="1"/>
    <col min="22" max="22" width="13.8984375" customWidth="1"/>
  </cols>
  <sheetData>
    <row r="1" spans="1:109" ht="57.6" customHeight="1" x14ac:dyDescent="0.6">
      <c r="A1" s="20"/>
      <c r="B1" s="20"/>
      <c r="C1" s="48" t="s">
        <v>1084</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row>
    <row r="2" spans="1:109" ht="18" x14ac:dyDescent="0.35">
      <c r="A2" s="20"/>
      <c r="B2" s="20"/>
      <c r="C2" s="20"/>
      <c r="D2" s="20"/>
      <c r="E2" s="25"/>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row>
    <row r="3" spans="1:109"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row>
    <row r="4" spans="1:109"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row>
    <row r="5" spans="1:109"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row>
    <row r="6" spans="1:109"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row>
    <row r="7" spans="1:109"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row>
    <row r="8" spans="1:109"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row>
    <row r="9" spans="1:109"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row>
    <row r="10" spans="1:109"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row>
    <row r="11" spans="1:109"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row>
    <row r="12" spans="1:109"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row>
    <row r="13" spans="1:109"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row>
    <row r="14" spans="1:109"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row>
    <row r="15" spans="1:109"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row>
    <row r="16" spans="1:109"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row>
    <row r="17" spans="1:109"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row>
    <row r="18" spans="1:109" x14ac:dyDescent="0.3">
      <c r="A18" s="20"/>
      <c r="B18" s="20"/>
      <c r="C18" s="20"/>
      <c r="D18" s="20"/>
      <c r="E18" s="20"/>
      <c r="F18" s="20"/>
      <c r="G18" s="20"/>
      <c r="H18" s="20"/>
      <c r="I18" s="20"/>
      <c r="J18" s="20"/>
      <c r="K18" s="20"/>
      <c r="L18" s="20"/>
      <c r="M18" s="20"/>
      <c r="N18" s="20"/>
      <c r="O18" s="20"/>
      <c r="P18" s="31" t="str" cm="1">
        <f t="array" ref="P18:V37">IF(pivot!A73:G92=0, " ", pivot!A73:G92)</f>
        <v>Total Amount</v>
      </c>
      <c r="Q18" s="32" t="str">
        <v>Column Labels</v>
      </c>
      <c r="R18" s="32" t="str">
        <v xml:space="preserve"> </v>
      </c>
      <c r="S18" s="32" t="str">
        <v xml:space="preserve"> </v>
      </c>
      <c r="T18" s="32" t="str">
        <v xml:space="preserve"> </v>
      </c>
      <c r="U18" s="32" t="str">
        <v xml:space="preserve"> </v>
      </c>
      <c r="V18" s="33" t="str">
        <v xml:space="preserve"> </v>
      </c>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row>
    <row r="19" spans="1:109" x14ac:dyDescent="0.3">
      <c r="A19" s="20"/>
      <c r="B19" s="20"/>
      <c r="C19" s="20"/>
      <c r="D19" s="20"/>
      <c r="E19" s="20" t="s">
        <v>1069</v>
      </c>
      <c r="F19" s="20"/>
      <c r="G19" s="20"/>
      <c r="H19" s="20"/>
      <c r="I19" s="20"/>
      <c r="J19" s="20"/>
      <c r="K19" s="20"/>
      <c r="L19" s="20"/>
      <c r="M19" s="20"/>
      <c r="N19" s="20"/>
      <c r="O19" s="20"/>
      <c r="P19" s="34" t="str">
        <v>Row Labels</v>
      </c>
      <c r="Q19" s="43" t="str">
        <v>R01</v>
      </c>
      <c r="R19" s="43" t="str">
        <v>R02</v>
      </c>
      <c r="S19" s="43" t="str">
        <v>R03</v>
      </c>
      <c r="T19" s="43" t="str">
        <v>R04</v>
      </c>
      <c r="U19" s="43" t="str">
        <v>R05</v>
      </c>
      <c r="V19" s="45" t="str">
        <v>Grand Total</v>
      </c>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row>
    <row r="20" spans="1:109" x14ac:dyDescent="0.3">
      <c r="A20" s="20"/>
      <c r="B20" s="20"/>
      <c r="C20" s="20"/>
      <c r="D20" s="20"/>
      <c r="E20" s="20"/>
      <c r="F20" s="20"/>
      <c r="G20" s="20"/>
      <c r="H20" s="20"/>
      <c r="I20" s="20"/>
      <c r="J20" s="20"/>
      <c r="K20" s="20"/>
      <c r="L20" s="20"/>
      <c r="M20" s="20"/>
      <c r="N20" s="20"/>
      <c r="O20" s="20"/>
      <c r="P20" s="44" t="str">
        <v>Cincinnati</v>
      </c>
      <c r="Q20" s="36" t="str">
        <v xml:space="preserve"> </v>
      </c>
      <c r="R20" s="36" t="str">
        <v xml:space="preserve"> </v>
      </c>
      <c r="S20" s="36" t="str">
        <v xml:space="preserve"> </v>
      </c>
      <c r="T20" s="36" t="str">
        <v xml:space="preserve"> </v>
      </c>
      <c r="U20" s="36" t="str">
        <v xml:space="preserve"> </v>
      </c>
      <c r="V20" s="37" t="str">
        <v xml:space="preserve"> </v>
      </c>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row>
    <row r="21" spans="1:109" x14ac:dyDescent="0.3">
      <c r="A21" s="20"/>
      <c r="B21" s="20"/>
      <c r="C21" s="20"/>
      <c r="D21" s="20"/>
      <c r="E21" s="20"/>
      <c r="F21" s="20"/>
      <c r="G21" s="20"/>
      <c r="H21" s="20"/>
      <c r="I21" s="20"/>
      <c r="J21" s="20"/>
      <c r="K21" s="20"/>
      <c r="L21" s="20"/>
      <c r="M21" s="20"/>
      <c r="N21" s="20"/>
      <c r="O21" s="20"/>
      <c r="P21" s="35" t="str">
        <v>C0003</v>
      </c>
      <c r="Q21" s="38">
        <v>891</v>
      </c>
      <c r="R21" s="38">
        <v>1332</v>
      </c>
      <c r="S21" s="38">
        <v>1282</v>
      </c>
      <c r="T21" s="38">
        <v>739</v>
      </c>
      <c r="U21" s="38">
        <v>560</v>
      </c>
      <c r="V21" s="39">
        <v>4804</v>
      </c>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row>
    <row r="22" spans="1:109" x14ac:dyDescent="0.3">
      <c r="A22" s="20"/>
      <c r="B22" s="20"/>
      <c r="C22" s="20"/>
      <c r="D22" s="20"/>
      <c r="E22" s="20"/>
      <c r="F22" s="20"/>
      <c r="G22" s="20"/>
      <c r="H22" s="20"/>
      <c r="I22" s="20"/>
      <c r="J22" s="20"/>
      <c r="K22" s="20"/>
      <c r="L22" s="20"/>
      <c r="M22" s="20"/>
      <c r="N22" s="20"/>
      <c r="O22" s="20"/>
      <c r="P22" s="35" t="str">
        <v>C0004</v>
      </c>
      <c r="Q22" s="38">
        <v>1991</v>
      </c>
      <c r="R22" s="38">
        <v>1886</v>
      </c>
      <c r="S22" s="38">
        <v>1206</v>
      </c>
      <c r="T22" s="38">
        <v>884</v>
      </c>
      <c r="U22" s="38">
        <v>1722</v>
      </c>
      <c r="V22" s="39">
        <v>7689</v>
      </c>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row>
    <row r="23" spans="1:109" x14ac:dyDescent="0.3">
      <c r="A23" s="20"/>
      <c r="B23" s="20"/>
      <c r="C23" s="20"/>
      <c r="D23" s="20"/>
      <c r="E23" s="20"/>
      <c r="F23" s="20"/>
      <c r="G23" s="20"/>
      <c r="H23" s="20"/>
      <c r="I23" s="20"/>
      <c r="J23" s="20"/>
      <c r="K23" s="20"/>
      <c r="L23" s="20"/>
      <c r="M23" s="20"/>
      <c r="N23" s="20"/>
      <c r="O23" s="20"/>
      <c r="P23" s="35" t="str">
        <v>C0011</v>
      </c>
      <c r="Q23" s="38">
        <v>1163</v>
      </c>
      <c r="R23" s="38">
        <v>1180</v>
      </c>
      <c r="S23" s="38">
        <v>1616</v>
      </c>
      <c r="T23" s="38">
        <v>1043</v>
      </c>
      <c r="U23" s="38">
        <v>1747</v>
      </c>
      <c r="V23" s="39">
        <v>6749</v>
      </c>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row>
    <row r="24" spans="1:109" x14ac:dyDescent="0.3">
      <c r="A24" s="20"/>
      <c r="B24" s="20"/>
      <c r="C24" s="20"/>
      <c r="D24" s="20"/>
      <c r="E24" s="20"/>
      <c r="F24" s="20"/>
      <c r="G24" s="20"/>
      <c r="H24" s="20"/>
      <c r="I24" s="20"/>
      <c r="J24" s="20"/>
      <c r="K24" s="20"/>
      <c r="L24" s="20"/>
      <c r="M24" s="20"/>
      <c r="N24" s="20"/>
      <c r="O24" s="20"/>
      <c r="P24" s="35" t="str">
        <v>C0012</v>
      </c>
      <c r="Q24" s="38">
        <v>1438</v>
      </c>
      <c r="R24" s="38">
        <v>1616</v>
      </c>
      <c r="S24" s="38">
        <v>866</v>
      </c>
      <c r="T24" s="38">
        <v>829</v>
      </c>
      <c r="U24" s="38">
        <v>2070</v>
      </c>
      <c r="V24" s="39">
        <v>6819</v>
      </c>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row>
    <row r="25" spans="1:109" x14ac:dyDescent="0.3">
      <c r="A25" s="20"/>
      <c r="B25" s="20"/>
      <c r="C25" s="20"/>
      <c r="D25" s="20"/>
      <c r="E25" s="20"/>
      <c r="F25" s="20"/>
      <c r="G25" s="20"/>
      <c r="H25" s="20"/>
      <c r="I25" s="20"/>
      <c r="J25" s="20"/>
      <c r="K25" s="20"/>
      <c r="L25" s="20"/>
      <c r="M25" s="20"/>
      <c r="N25" s="20"/>
      <c r="O25" s="20"/>
      <c r="P25" s="44" t="str">
        <v>Cleveland</v>
      </c>
      <c r="Q25" s="38" t="str">
        <v xml:space="preserve"> </v>
      </c>
      <c r="R25" s="38" t="str">
        <v xml:space="preserve"> </v>
      </c>
      <c r="S25" s="38" t="str">
        <v xml:space="preserve"> </v>
      </c>
      <c r="T25" s="38" t="str">
        <v xml:space="preserve"> </v>
      </c>
      <c r="U25" s="38" t="str">
        <v xml:space="preserve"> </v>
      </c>
      <c r="V25" s="39" t="str">
        <v xml:space="preserve"> </v>
      </c>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row>
    <row r="26" spans="1:109" x14ac:dyDescent="0.3">
      <c r="A26" s="20"/>
      <c r="B26" s="20"/>
      <c r="C26" s="20"/>
      <c r="D26" s="20"/>
      <c r="E26" s="20"/>
      <c r="F26" s="20"/>
      <c r="G26" s="20"/>
      <c r="H26" s="20"/>
      <c r="I26" s="20"/>
      <c r="J26" s="20"/>
      <c r="K26" s="20"/>
      <c r="L26" s="20"/>
      <c r="M26" s="20"/>
      <c r="N26" s="20"/>
      <c r="O26" s="20"/>
      <c r="P26" s="35" t="str">
        <v>C0002</v>
      </c>
      <c r="Q26" s="38">
        <v>1233</v>
      </c>
      <c r="R26" s="38">
        <v>223</v>
      </c>
      <c r="S26" s="38">
        <v>1680</v>
      </c>
      <c r="T26" s="38">
        <v>990</v>
      </c>
      <c r="U26" s="38">
        <v>1508</v>
      </c>
      <c r="V26" s="39">
        <v>5634</v>
      </c>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row>
    <row r="27" spans="1:109" x14ac:dyDescent="0.3">
      <c r="A27" s="20"/>
      <c r="B27" s="20"/>
      <c r="C27" s="20"/>
      <c r="D27" s="20"/>
      <c r="E27" s="20"/>
      <c r="F27" s="20"/>
      <c r="G27" s="20"/>
      <c r="H27" s="20"/>
      <c r="I27" s="20"/>
      <c r="J27" s="20"/>
      <c r="K27" s="20"/>
      <c r="L27" s="20"/>
      <c r="M27" s="20"/>
      <c r="N27" s="20"/>
      <c r="O27" s="20"/>
      <c r="P27" s="35" t="str">
        <v>C0007</v>
      </c>
      <c r="Q27" s="38">
        <v>1598</v>
      </c>
      <c r="R27" s="38">
        <v>1907</v>
      </c>
      <c r="S27" s="38">
        <v>869</v>
      </c>
      <c r="T27" s="38">
        <v>1426</v>
      </c>
      <c r="U27" s="38">
        <v>1416</v>
      </c>
      <c r="V27" s="39">
        <v>7216</v>
      </c>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row>
    <row r="28" spans="1:109" x14ac:dyDescent="0.3">
      <c r="A28" s="20"/>
      <c r="B28" s="20"/>
      <c r="C28" s="20"/>
      <c r="D28" s="20"/>
      <c r="E28" s="20"/>
      <c r="F28" s="20"/>
      <c r="G28" s="20"/>
      <c r="H28" s="20"/>
      <c r="I28" s="20"/>
      <c r="J28" s="20"/>
      <c r="K28" s="20"/>
      <c r="L28" s="20"/>
      <c r="M28" s="20"/>
      <c r="N28" s="20"/>
      <c r="O28" s="20"/>
      <c r="P28" s="35" t="str">
        <v>C0008</v>
      </c>
      <c r="Q28" s="38">
        <v>900</v>
      </c>
      <c r="R28" s="38">
        <v>1016</v>
      </c>
      <c r="S28" s="38">
        <v>960</v>
      </c>
      <c r="T28" s="38">
        <v>940</v>
      </c>
      <c r="U28" s="38">
        <v>1193</v>
      </c>
      <c r="V28" s="39">
        <v>5009</v>
      </c>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row>
    <row r="29" spans="1:109" x14ac:dyDescent="0.3">
      <c r="A29" s="20"/>
      <c r="B29" s="20"/>
      <c r="C29" s="20"/>
      <c r="D29" s="20"/>
      <c r="E29" s="20"/>
      <c r="F29" s="20"/>
      <c r="G29" s="20"/>
      <c r="H29" s="20"/>
      <c r="I29" s="20"/>
      <c r="J29" s="20"/>
      <c r="K29" s="20"/>
      <c r="L29" s="20"/>
      <c r="M29" s="20"/>
      <c r="N29" s="20"/>
      <c r="O29" s="20"/>
      <c r="P29" s="35" t="str">
        <v>C0010</v>
      </c>
      <c r="Q29" s="38">
        <v>900</v>
      </c>
      <c r="R29" s="38">
        <v>1470</v>
      </c>
      <c r="S29" s="38">
        <v>1617</v>
      </c>
      <c r="T29" s="38">
        <v>1314</v>
      </c>
      <c r="U29" s="38">
        <v>941</v>
      </c>
      <c r="V29" s="39">
        <v>6242</v>
      </c>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row>
    <row r="30" spans="1:109" x14ac:dyDescent="0.3">
      <c r="A30" s="20"/>
      <c r="B30" s="20"/>
      <c r="C30" s="20"/>
      <c r="D30" s="20"/>
      <c r="E30" s="20"/>
      <c r="F30" s="20"/>
      <c r="G30" s="20"/>
      <c r="H30" s="20"/>
      <c r="I30" s="20"/>
      <c r="J30" s="20"/>
      <c r="K30" s="20"/>
      <c r="L30" s="20"/>
      <c r="M30" s="20"/>
      <c r="N30" s="20"/>
      <c r="O30" s="20"/>
      <c r="P30" s="35" t="str">
        <v>C0013</v>
      </c>
      <c r="Q30" s="38">
        <v>1255</v>
      </c>
      <c r="R30" s="38">
        <v>516</v>
      </c>
      <c r="S30" s="38">
        <v>1874</v>
      </c>
      <c r="T30" s="38">
        <v>1863</v>
      </c>
      <c r="U30" s="38">
        <v>1722</v>
      </c>
      <c r="V30" s="39">
        <v>7230</v>
      </c>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row>
    <row r="31" spans="1:109" x14ac:dyDescent="0.3">
      <c r="A31" s="20"/>
      <c r="B31" s="20"/>
      <c r="C31" s="20"/>
      <c r="D31" s="20"/>
      <c r="E31" s="20"/>
      <c r="F31" s="20"/>
      <c r="G31" s="20"/>
      <c r="H31" s="20"/>
      <c r="I31" s="20"/>
      <c r="J31" s="20"/>
      <c r="K31" s="20"/>
      <c r="L31" s="20"/>
      <c r="M31" s="20"/>
      <c r="N31" s="20"/>
      <c r="O31" s="20"/>
      <c r="P31" s="35" t="str">
        <v>C0015</v>
      </c>
      <c r="Q31" s="38">
        <v>1138</v>
      </c>
      <c r="R31" s="38">
        <v>1898</v>
      </c>
      <c r="S31" s="38">
        <v>1482</v>
      </c>
      <c r="T31" s="38">
        <v>846</v>
      </c>
      <c r="U31" s="38">
        <v>1154</v>
      </c>
      <c r="V31" s="39">
        <v>6518</v>
      </c>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row>
    <row r="32" spans="1:109" x14ac:dyDescent="0.3">
      <c r="A32" s="20"/>
      <c r="B32" s="20"/>
      <c r="C32" s="20"/>
      <c r="D32" s="20"/>
      <c r="E32" s="20"/>
      <c r="F32" s="20"/>
      <c r="G32" s="20"/>
      <c r="H32" s="20"/>
      <c r="I32" s="20"/>
      <c r="J32" s="20"/>
      <c r="K32" s="20"/>
      <c r="L32" s="20"/>
      <c r="M32" s="20"/>
      <c r="N32" s="20"/>
      <c r="O32" s="20"/>
      <c r="P32" s="44" t="str">
        <v>Columbus</v>
      </c>
      <c r="Q32" s="38" t="str">
        <v xml:space="preserve"> </v>
      </c>
      <c r="R32" s="38" t="str">
        <v xml:space="preserve"> </v>
      </c>
      <c r="S32" s="38" t="str">
        <v xml:space="preserve"> </v>
      </c>
      <c r="T32" s="38" t="str">
        <v xml:space="preserve"> </v>
      </c>
      <c r="U32" s="38" t="str">
        <v xml:space="preserve"> </v>
      </c>
      <c r="V32" s="39" t="str">
        <v xml:space="preserve"> </v>
      </c>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row>
    <row r="33" spans="1:109" x14ac:dyDescent="0.3">
      <c r="A33" s="20"/>
      <c r="B33" s="20"/>
      <c r="C33" s="20"/>
      <c r="D33" s="20"/>
      <c r="E33" s="20"/>
      <c r="F33" s="20"/>
      <c r="G33" s="20"/>
      <c r="H33" s="20"/>
      <c r="I33" s="20"/>
      <c r="J33" s="20"/>
      <c r="K33" s="20"/>
      <c r="L33" s="20"/>
      <c r="M33" s="20"/>
      <c r="N33" s="20"/>
      <c r="O33" s="20"/>
      <c r="P33" s="35" t="str">
        <v>C0001</v>
      </c>
      <c r="Q33" s="38">
        <v>1655</v>
      </c>
      <c r="R33" s="38">
        <v>805</v>
      </c>
      <c r="S33" s="38">
        <v>2263</v>
      </c>
      <c r="T33" s="38">
        <v>987</v>
      </c>
      <c r="U33" s="38">
        <v>1075</v>
      </c>
      <c r="V33" s="39">
        <v>6785</v>
      </c>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row>
    <row r="34" spans="1:109" ht="16.2" x14ac:dyDescent="0.35">
      <c r="A34" s="20"/>
      <c r="B34" s="20"/>
      <c r="C34" s="20"/>
      <c r="D34" s="20"/>
      <c r="E34" s="20"/>
      <c r="F34" s="20"/>
      <c r="G34" s="20"/>
      <c r="H34" s="20"/>
      <c r="I34" s="20"/>
      <c r="J34" s="20"/>
      <c r="K34" s="20"/>
      <c r="L34" s="20"/>
      <c r="M34" s="20"/>
      <c r="N34" s="20"/>
      <c r="O34" s="46" t="str">
        <f>pivot!G56</f>
        <v>% of Calls: 22%</v>
      </c>
      <c r="P34" s="35" t="str">
        <v>C0005</v>
      </c>
      <c r="Q34" s="38">
        <v>1104</v>
      </c>
      <c r="R34" s="38">
        <v>2280</v>
      </c>
      <c r="S34" s="38">
        <v>1445</v>
      </c>
      <c r="T34" s="38">
        <v>1722</v>
      </c>
      <c r="U34" s="38">
        <v>1196</v>
      </c>
      <c r="V34" s="39">
        <v>7747</v>
      </c>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row>
    <row r="35" spans="1:109" ht="16.2" x14ac:dyDescent="0.35">
      <c r="A35" s="20"/>
      <c r="B35" s="20"/>
      <c r="C35" s="20"/>
      <c r="D35" s="20"/>
      <c r="E35" s="20"/>
      <c r="F35" s="20"/>
      <c r="G35" s="20"/>
      <c r="H35" s="20"/>
      <c r="I35" s="20"/>
      <c r="J35" s="20"/>
      <c r="K35" s="20"/>
      <c r="L35" s="20"/>
      <c r="M35" s="20"/>
      <c r="N35" s="20"/>
      <c r="O35" s="46" t="str">
        <f>pivot!G57</f>
        <v>Call rank: 1</v>
      </c>
      <c r="P35" s="35" t="str">
        <v>C0006</v>
      </c>
      <c r="Q35" s="38">
        <v>372</v>
      </c>
      <c r="R35" s="38">
        <v>1818</v>
      </c>
      <c r="S35" s="38">
        <v>1346</v>
      </c>
      <c r="T35" s="38">
        <v>1156</v>
      </c>
      <c r="U35" s="38">
        <v>1484</v>
      </c>
      <c r="V35" s="39">
        <v>6176</v>
      </c>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row>
    <row r="36" spans="1:109" ht="16.2" x14ac:dyDescent="0.35">
      <c r="A36" s="20"/>
      <c r="B36" s="20"/>
      <c r="C36" s="20"/>
      <c r="D36" s="20"/>
      <c r="E36" s="20"/>
      <c r="F36" s="20"/>
      <c r="G36" s="20"/>
      <c r="H36" s="20"/>
      <c r="I36" s="20"/>
      <c r="J36" s="20"/>
      <c r="K36" s="20"/>
      <c r="L36" s="20"/>
      <c r="M36" s="20"/>
      <c r="N36" s="20"/>
      <c r="O36" s="46" t="str">
        <f>pivot!G58</f>
        <v>Amount rank: 2</v>
      </c>
      <c r="P36" s="35" t="str">
        <v>C0009</v>
      </c>
      <c r="Q36" s="38">
        <v>1415</v>
      </c>
      <c r="R36" s="38">
        <v>1271</v>
      </c>
      <c r="S36" s="38">
        <v>1214</v>
      </c>
      <c r="T36" s="38">
        <v>1135</v>
      </c>
      <c r="U36" s="38">
        <v>1566</v>
      </c>
      <c r="V36" s="39">
        <v>6601</v>
      </c>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row>
    <row r="37" spans="1:109" x14ac:dyDescent="0.3">
      <c r="A37" s="20"/>
      <c r="B37" s="20"/>
      <c r="C37" s="20"/>
      <c r="D37" s="20"/>
      <c r="E37" s="20"/>
      <c r="F37" s="20"/>
      <c r="G37" s="20"/>
      <c r="H37" s="20"/>
      <c r="I37" s="20"/>
      <c r="J37" s="20"/>
      <c r="K37" s="20"/>
      <c r="L37" s="20"/>
      <c r="M37" s="20"/>
      <c r="N37" s="20"/>
      <c r="O37" s="47"/>
      <c r="P37" s="40" t="str">
        <v>C0014</v>
      </c>
      <c r="Q37" s="41">
        <v>1362</v>
      </c>
      <c r="R37" s="41">
        <v>1363</v>
      </c>
      <c r="S37" s="41">
        <v>1152</v>
      </c>
      <c r="T37" s="41">
        <v>777</v>
      </c>
      <c r="U37" s="41">
        <v>750</v>
      </c>
      <c r="V37" s="42">
        <v>5404</v>
      </c>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row>
    <row r="38" spans="1:109"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row>
    <row r="39" spans="1:109"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row>
    <row r="40" spans="1:109"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row>
    <row r="41" spans="1:109"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row>
    <row r="42" spans="1:109"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row>
    <row r="43" spans="1:109"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row>
    <row r="44" spans="1:109"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row>
    <row r="45" spans="1:109"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row>
    <row r="46" spans="1:109"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row>
    <row r="47" spans="1:109"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row>
    <row r="48" spans="1:109"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row>
    <row r="49" spans="1:109"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row>
    <row r="50" spans="1:109"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c r="DA50" s="20"/>
      <c r="DB50" s="20"/>
      <c r="DC50" s="20"/>
      <c r="DD50" s="20"/>
      <c r="DE50" s="20"/>
    </row>
    <row r="51" spans="1:109"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row>
    <row r="52" spans="1:109"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row>
    <row r="53" spans="1:109"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c r="DA53" s="20"/>
      <c r="DB53" s="20"/>
      <c r="DC53" s="20"/>
      <c r="DD53" s="20"/>
      <c r="DE53" s="20"/>
    </row>
    <row r="54" spans="1:109"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row>
    <row r="55" spans="1:109"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row>
    <row r="56" spans="1:109"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row>
    <row r="57" spans="1:109"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row>
    <row r="58" spans="1:109"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row>
    <row r="59" spans="1:109"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row>
    <row r="60" spans="1:109"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row>
    <row r="61" spans="1:109"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row>
    <row r="62" spans="1:109"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c r="CZ62" s="20"/>
      <c r="DA62" s="20"/>
      <c r="DB62" s="20"/>
      <c r="DC62" s="20"/>
      <c r="DD62" s="20"/>
      <c r="DE62" s="20"/>
    </row>
    <row r="63" spans="1:109"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row>
    <row r="64" spans="1:109"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row>
    <row r="65" spans="1:109"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row>
    <row r="66" spans="1:109"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row>
    <row r="67" spans="1:109"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row>
    <row r="68" spans="1:109"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row>
    <row r="69" spans="1:109"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row>
    <row r="70" spans="1:109"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row>
    <row r="71" spans="1:109"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row>
    <row r="72" spans="1:109"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row>
    <row r="73" spans="1:109"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row>
    <row r="74" spans="1:109"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row>
    <row r="75" spans="1:109"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row>
    <row r="76" spans="1:109"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row>
    <row r="77" spans="1:109"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row>
    <row r="78" spans="1:109"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row>
    <row r="79" spans="1:109"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row>
    <row r="80" spans="1:109"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row>
    <row r="81" spans="1:109"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row>
    <row r="82" spans="1:109"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row>
    <row r="83" spans="1:109"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row>
    <row r="84" spans="1:109"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row>
    <row r="85" spans="1:109"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row>
    <row r="86" spans="1:109"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row>
    <row r="87" spans="1:109"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row>
    <row r="88" spans="1:109"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row>
    <row r="89" spans="1:109"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row>
    <row r="90" spans="1:109"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row>
    <row r="91" spans="1:109"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row>
    <row r="92" spans="1:109"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row>
    <row r="93" spans="1:109"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row>
    <row r="94" spans="1:109"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row>
    <row r="95" spans="1:109"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row>
    <row r="96" spans="1:109"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row>
    <row r="97" spans="1:109"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row>
    <row r="98" spans="1:109"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row>
    <row r="99" spans="1:109"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row>
    <row r="100" spans="1:109"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row>
    <row r="101" spans="1:109"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row>
    <row r="102" spans="1:109"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row>
    <row r="103" spans="1:109"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row>
    <row r="104" spans="1:109"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row>
    <row r="105" spans="1:109"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row>
    <row r="106" spans="1:109"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row>
    <row r="107" spans="1:109"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row>
    <row r="108" spans="1:109"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row>
    <row r="109" spans="1:109"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row>
    <row r="110" spans="1:109"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row>
    <row r="111" spans="1:109"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row>
    <row r="112" spans="1:109"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row>
    <row r="113" spans="1:109"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row>
    <row r="114" spans="1:109"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row>
    <row r="115" spans="1:109"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row>
    <row r="116" spans="1:109"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row>
    <row r="117" spans="1:109"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row>
    <row r="118" spans="1:109"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row>
    <row r="119" spans="1:109"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row>
    <row r="120" spans="1:109"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row>
    <row r="121" spans="1:109"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row>
    <row r="122" spans="1:109"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row>
    <row r="123" spans="1:109"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row>
    <row r="124" spans="1:109"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row>
    <row r="125" spans="1:109"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row>
    <row r="126" spans="1:109"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row>
    <row r="127" spans="1:109"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row>
    <row r="128" spans="1:109"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row>
    <row r="129" spans="1:109"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row>
    <row r="130" spans="1:109"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row>
    <row r="131" spans="1:109"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row>
    <row r="132" spans="1:109"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row>
    <row r="133" spans="1:109"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row>
    <row r="134" spans="1:109"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row>
    <row r="135" spans="1:109"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row>
    <row r="136" spans="1:109"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row>
    <row r="137" spans="1:109"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row>
    <row r="138" spans="1:109"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row>
    <row r="139" spans="1:109"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row>
    <row r="140" spans="1:109"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row>
    <row r="141" spans="1:109"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row>
    <row r="142" spans="1:109"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row>
    <row r="143" spans="1:109"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row>
    <row r="144" spans="1:109"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row>
    <row r="145" spans="1:109"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row>
    <row r="146" spans="1:109"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row>
    <row r="147" spans="1:109"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row>
    <row r="148" spans="1:109"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row>
    <row r="149" spans="1:109"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row>
    <row r="150" spans="1:109"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row>
    <row r="151" spans="1:109"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row>
    <row r="152" spans="1:109"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row>
    <row r="153" spans="1:109"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row>
    <row r="154" spans="1:109"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row>
    <row r="155" spans="1:109"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row>
    <row r="156" spans="1:109"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row>
    <row r="157" spans="1:109"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row>
    <row r="158" spans="1:109"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row>
    <row r="159" spans="1:109"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row>
    <row r="160" spans="1:109"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row>
    <row r="161" spans="1:109"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row>
    <row r="162" spans="1:109"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row>
    <row r="163" spans="1:109"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row>
    <row r="164" spans="1:109"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row>
    <row r="165" spans="1:109"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row>
    <row r="166" spans="1:109"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row>
    <row r="167" spans="1:109"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row>
    <row r="168" spans="1:109"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row>
  </sheetData>
  <phoneticPr fontId="2" type="noConversion"/>
  <conditionalFormatting sqref="Q21:U37">
    <cfRule type="dataBar" priority="9">
      <dataBar>
        <cfvo type="num" val="0"/>
        <cfvo type="formula" val="MAX($Q$20:$U$37)*2"/>
        <color theme="1" tint="0.249977111117893"/>
      </dataBar>
      <extLst>
        <ext xmlns:x14="http://schemas.microsoft.com/office/spreadsheetml/2009/9/main" uri="{B025F937-C7B1-47D3-B67F-A62EFF666E3E}">
          <x14:id>{17C6EF9E-B4CE-4F86-93E0-B46E6CB89670}</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7C6EF9E-B4CE-4F86-93E0-B46E6CB89670}">
            <x14:dataBar minLength="0" maxLength="100" gradient="0">
              <x14:cfvo type="num">
                <xm:f>0</xm:f>
              </x14:cfvo>
              <x14:cfvo type="formula">
                <xm:f>MAX($Q$20:$U$37)*2</xm:f>
              </x14:cfvo>
              <x14:negativeFillColor rgb="FFFF0000"/>
              <x14:axisColor rgb="FF000000"/>
            </x14:dataBar>
          </x14:cfRule>
          <xm:sqref>Q21:U37</xm:sqref>
        </x14:conditionalFormatting>
        <x14:conditionalFormatting xmlns:xm="http://schemas.microsoft.com/office/excel/2006/main">
          <x14:cfRule type="expression" priority="1" id="{604BF5B4-65A1-41C5-8D56-D8C4FB3D9833}">
            <xm:f>Q$19=pivot!$A$47</xm:f>
            <x14:dxf>
              <fill>
                <patternFill>
                  <bgColor theme="8" tint="0.79998168889431442"/>
                </patternFill>
              </fill>
              <border>
                <left style="thin">
                  <color auto="1"/>
                </left>
                <right style="thin">
                  <color auto="1"/>
                </right>
                <vertical/>
                <horizontal/>
              </border>
            </x14:dxf>
          </x14:cfRule>
          <xm:sqref>Q18:U18 Q20:U37 Q19:V19</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97" zoomScaleNormal="131" workbookViewId="0">
      <selection activeCell="H5" sqref="H5"/>
    </sheetView>
  </sheetViews>
  <sheetFormatPr defaultRowHeight="14.4" x14ac:dyDescent="0.3"/>
  <cols>
    <col min="5" max="5" width="10.8984375" customWidth="1"/>
    <col min="6" max="6" width="14.09765625" customWidth="1"/>
    <col min="8" max="8" width="15.09765625" customWidth="1"/>
  </cols>
  <sheetData>
    <row r="2" spans="5:6" ht="40.200000000000003" customHeight="1" x14ac:dyDescent="0.3">
      <c r="E2" t="s">
        <v>1040</v>
      </c>
      <c r="F2" t="s">
        <v>1041</v>
      </c>
    </row>
    <row r="3" spans="5:6" ht="36.6" customHeight="1" x14ac:dyDescent="0.3">
      <c r="E3" t="s">
        <v>11</v>
      </c>
      <c r="F3" s="30"/>
    </row>
    <row r="4" spans="5:6" ht="53.4" customHeight="1" x14ac:dyDescent="0.3">
      <c r="E4" t="s">
        <v>9</v>
      </c>
      <c r="F4" s="30"/>
    </row>
    <row r="5" spans="5:6" ht="54" customHeight="1" x14ac:dyDescent="0.3">
      <c r="E5" t="s">
        <v>6</v>
      </c>
      <c r="F5" s="30"/>
    </row>
    <row r="6" spans="5:6" ht="55.8" customHeight="1" x14ac:dyDescent="0.3">
      <c r="E6" t="s">
        <v>13</v>
      </c>
      <c r="F6" s="30"/>
    </row>
    <row r="7" spans="5:6" ht="59.4" customHeight="1" x14ac:dyDescent="0.3">
      <c r="E7" t="s">
        <v>10</v>
      </c>
      <c r="F7" s="3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Pooja VS</cp:lastModifiedBy>
  <dcterms:created xsi:type="dcterms:W3CDTF">2021-03-14T20:21:32Z</dcterms:created>
  <dcterms:modified xsi:type="dcterms:W3CDTF">2025-07-01T17:38:33Z</dcterms:modified>
</cp:coreProperties>
</file>