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Drives\prak-SMAIL-IITM-UCD\courses_mine\MUDE-working-psb\psb-notes\"/>
    </mc:Choice>
  </mc:AlternateContent>
  <xr:revisionPtr revIDLastSave="0" documentId="13_ncr:1_{D0A1F6C9-A0FA-4031-BA24-A38B08CFC005}" xr6:coauthVersionLast="47" xr6:coauthVersionMax="47" xr10:uidLastSave="{00000000-0000-0000-0000-000000000000}"/>
  <bookViews>
    <workbookView xWindow="-120" yWindow="-120" windowWidth="29040" windowHeight="15720" xr2:uid="{74562D28-3343-4C62-B309-85AC3405D8FF}"/>
  </bookViews>
  <sheets>
    <sheet name="mle-demo-L8" sheetId="2" r:id="rId1"/>
  </sheets>
  <definedNames>
    <definedName name="solver_adj" localSheetId="0" hidden="1">'mle-demo-L8'!$L$4:$L$5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'mle-demo-L8'!$M$18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2" l="1"/>
  <c r="S10" i="2" s="1"/>
  <c r="T7" i="2"/>
  <c r="S8" i="2"/>
  <c r="T8" i="2" s="1"/>
  <c r="O8" i="2"/>
  <c r="P7" i="2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L16" i="2"/>
  <c r="M16" i="2" s="1"/>
  <c r="C7" i="2"/>
  <c r="D7" i="2"/>
  <c r="E7" i="2"/>
  <c r="F7" i="2"/>
  <c r="G7" i="2"/>
  <c r="H7" i="2"/>
  <c r="C8" i="2"/>
  <c r="D8" i="2"/>
  <c r="E8" i="2"/>
  <c r="F8" i="2"/>
  <c r="G8" i="2"/>
  <c r="H8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I8" i="2" l="1"/>
  <c r="C18" i="2" a="1"/>
  <c r="C18" i="2" s="1"/>
  <c r="H18" i="2" a="1"/>
  <c r="H18" i="2" s="1"/>
  <c r="E18" i="2" a="1"/>
  <c r="E18" i="2" s="1"/>
  <c r="F18" i="2" a="1"/>
  <c r="F18" i="2" s="1"/>
  <c r="I16" i="2"/>
  <c r="G18" i="2" a="1"/>
  <c r="G18" i="2" s="1"/>
  <c r="D18" i="2" a="1"/>
  <c r="D18" i="2" s="1"/>
  <c r="I15" i="2"/>
  <c r="P8" i="2"/>
  <c r="I12" i="2"/>
  <c r="I10" i="2"/>
  <c r="I14" i="2"/>
  <c r="I9" i="2"/>
  <c r="O9" i="2"/>
  <c r="I11" i="2"/>
  <c r="S11" i="2"/>
  <c r="T10" i="2"/>
  <c r="T9" i="2"/>
  <c r="P9" i="2"/>
  <c r="I7" i="2"/>
  <c r="I13" i="2"/>
  <c r="M18" i="2"/>
  <c r="O10" i="2" l="1"/>
  <c r="S12" i="2"/>
  <c r="T11" i="2"/>
  <c r="O11" i="2" l="1"/>
  <c r="P10" i="2"/>
  <c r="S13" i="2"/>
  <c r="T12" i="2"/>
  <c r="P11" i="2" l="1"/>
  <c r="O12" i="2"/>
  <c r="T13" i="2"/>
  <c r="S14" i="2"/>
  <c r="P12" i="2" l="1"/>
  <c r="O13" i="2"/>
  <c r="S15" i="2"/>
  <c r="T14" i="2"/>
  <c r="O14" i="2" l="1"/>
  <c r="P13" i="2"/>
  <c r="S16" i="2"/>
  <c r="T15" i="2"/>
  <c r="O15" i="2" l="1"/>
  <c r="P14" i="2"/>
  <c r="T16" i="2"/>
  <c r="S17" i="2"/>
  <c r="O16" i="2" l="1"/>
  <c r="P15" i="2"/>
  <c r="S18" i="2"/>
  <c r="T17" i="2"/>
  <c r="P16" i="2" l="1"/>
  <c r="Q16" i="2"/>
  <c r="Q7" i="2"/>
  <c r="Q8" i="2"/>
  <c r="Q9" i="2"/>
  <c r="Q10" i="2"/>
  <c r="Q11" i="2"/>
  <c r="Q12" i="2"/>
  <c r="Q13" i="2"/>
  <c r="Q14" i="2"/>
  <c r="Q15" i="2"/>
  <c r="S19" i="2"/>
  <c r="T18" i="2"/>
  <c r="S20" i="2" l="1"/>
  <c r="T19" i="2"/>
  <c r="S21" i="2" l="1"/>
  <c r="T20" i="2"/>
  <c r="T21" i="2" l="1"/>
  <c r="S22" i="2"/>
  <c r="S23" i="2" l="1"/>
  <c r="T22" i="2"/>
  <c r="T23" i="2" l="1"/>
  <c r="S24" i="2"/>
  <c r="S25" i="2" l="1"/>
  <c r="T24" i="2"/>
  <c r="T25" i="2" l="1"/>
  <c r="S26" i="2"/>
  <c r="S27" i="2" l="1"/>
  <c r="T26" i="2"/>
  <c r="S28" i="2" l="1"/>
  <c r="T27" i="2"/>
  <c r="S29" i="2" l="1"/>
  <c r="T28" i="2"/>
  <c r="T29" i="2" l="1"/>
  <c r="S30" i="2"/>
  <c r="S31" i="2" l="1"/>
  <c r="T30" i="2"/>
  <c r="S32" i="2" l="1"/>
  <c r="T31" i="2"/>
  <c r="T32" i="2" l="1"/>
  <c r="S33" i="2"/>
  <c r="S34" i="2" l="1"/>
  <c r="T33" i="2"/>
  <c r="S35" i="2" l="1"/>
  <c r="T34" i="2"/>
  <c r="T35" i="2" l="1"/>
  <c r="S36" i="2"/>
  <c r="S37" i="2" l="1"/>
  <c r="T36" i="2"/>
  <c r="S38" i="2" l="1"/>
  <c r="T37" i="2"/>
  <c r="S39" i="2" l="1"/>
  <c r="T38" i="2"/>
  <c r="S40" i="2" l="1"/>
  <c r="T39" i="2"/>
  <c r="T40" i="2" l="1"/>
  <c r="S41" i="2"/>
  <c r="S42" i="2" l="1"/>
  <c r="T41" i="2"/>
  <c r="S43" i="2" l="1"/>
  <c r="T42" i="2"/>
  <c r="S44" i="2" l="1"/>
  <c r="T43" i="2"/>
  <c r="S45" i="2" l="1"/>
  <c r="T44" i="2"/>
  <c r="S46" i="2" l="1"/>
  <c r="T45" i="2"/>
  <c r="S47" i="2" l="1"/>
  <c r="T46" i="2"/>
  <c r="S48" i="2" l="1"/>
  <c r="T47" i="2"/>
  <c r="S49" i="2" l="1"/>
  <c r="T48" i="2"/>
  <c r="T49" i="2" l="1"/>
  <c r="S50" i="2"/>
  <c r="T50" i="2" l="1"/>
  <c r="S51" i="2"/>
  <c r="S52" i="2" l="1"/>
  <c r="T51" i="2"/>
  <c r="T52" i="2" l="1"/>
  <c r="S53" i="2"/>
  <c r="S54" i="2" l="1"/>
  <c r="T53" i="2"/>
  <c r="T54" i="2" l="1"/>
  <c r="S55" i="2"/>
  <c r="T55" i="2" l="1"/>
  <c r="S56" i="2"/>
  <c r="S57" i="2" l="1"/>
  <c r="T57" i="2" s="1"/>
  <c r="T5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<sst xmlns="http://schemas.openxmlformats.org/spreadsheetml/2006/main" count="25" uniqueCount="23">
  <si>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True mean = 10, true std = 1.5</t>
  </si>
  <si>
    <t>x_i</t>
  </si>
  <si>
    <t>μ_guess</t>
  </si>
  <si>
    <t>σ_guess</t>
  </si>
  <si>
    <t>μ_goal-seek</t>
  </si>
  <si>
    <t>σ_goal-seek</t>
  </si>
  <si>
    <t>blue</t>
  </si>
  <si>
    <t>green</t>
  </si>
  <si>
    <t>mag.</t>
  </si>
  <si>
    <t>oran.</t>
  </si>
  <si>
    <t>red</t>
  </si>
  <si>
    <t>turq.</t>
  </si>
  <si>
    <t>color</t>
  </si>
  <si>
    <t>Likelihood</t>
  </si>
  <si>
    <t>Max lik.</t>
  </si>
  <si>
    <t>Log-lik.</t>
  </si>
  <si>
    <t>Lik.</t>
  </si>
  <si>
    <t>Sum-log-lik.</t>
  </si>
  <si>
    <t>ECDF</t>
  </si>
  <si>
    <t>MLE_CDF</t>
  </si>
  <si>
    <t>i</t>
  </si>
  <si>
    <t>After goal seek</t>
  </si>
  <si>
    <t>x_fit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</si>
</sst>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0" fillId="0" borderId="4" xfId="0" applyBorder="1"/>
    <xf numFmtId="0" fontId="1" fillId="0" borderId="7" xfId="0" applyFont="1" applyBorder="1"/>
    <xf numFmtId="0" fontId="1" fillId="2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3" borderId="14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0" fillId="7" borderId="11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2" fontId="0" fillId="4" borderId="11" xfId="0" applyNumberFormat="1" applyFill="1" applyBorder="1" applyAlignment="1">
      <alignment horizontal="center"/>
    </xf>
    <xf numFmtId="2" fontId="0" fillId="6" borderId="11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2" fontId="0" fillId="8" borderId="2" xfId="0" applyNumberFormat="1" applyFill="1" applyBorder="1" applyAlignment="1">
      <alignment horizontal="center"/>
    </xf>
    <xf numFmtId="2" fontId="0" fillId="8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1" fillId="0" borderId="0" xfId="0" applyFont="1"/>
    <xf numFmtId="2" fontId="1" fillId="9" borderId="0" xfId="0" applyNumberFormat="1" applyFont="1" applyFill="1" applyAlignment="1">
      <alignment horizontal="center"/>
    </xf>
    <xf numFmtId="164" fontId="1" fillId="9" borderId="0" xfId="0" applyNumberFormat="1" applyFont="1" applyFill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1" fontId="0" fillId="0" borderId="5" xfId="0" applyNumberFormat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1" fillId="0" borderId="4" xfId="0" applyFont="1" applyBorder="1" applyAlignment="1">
      <alignment horizontal="right"/>
    </xf>
    <xf numFmtId="1" fontId="0" fillId="0" borderId="4" xfId="0" applyNumberFormat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MLE</a:t>
            </a:r>
            <a:r>
              <a:rPr lang="en-US" sz="1200" baseline="0"/>
              <a:t> example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22802241619547"/>
          <c:y val="0.13004629629629633"/>
          <c:w val="0.7647120705253635"/>
          <c:h val="0.757923957421988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'mle-demo-L8'!$Q$6</c:f>
              <c:strCache>
                <c:ptCount val="1"/>
                <c:pt idx="0">
                  <c:v>ECDF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'mle-demo-L8'!$P$7:$P$16</c:f>
              <c:numCache>
                <c:formatCode>0.0</c:formatCode>
                <c:ptCount val="10"/>
                <c:pt idx="0">
                  <c:v>9.2957884199999992</c:v>
                </c:pt>
                <c:pt idx="1">
                  <c:v>9.6487699399999993</c:v>
                </c:pt>
                <c:pt idx="2">
                  <c:v>9.6487945600000007</c:v>
                </c:pt>
                <c:pt idx="3">
                  <c:v>9.7926035500000008</c:v>
                </c:pt>
                <c:pt idx="4">
                  <c:v>10.745071230000001</c:v>
                </c:pt>
                <c:pt idx="5">
                  <c:v>10.813840069999999</c:v>
                </c:pt>
                <c:pt idx="6">
                  <c:v>10.971532809999999</c:v>
                </c:pt>
                <c:pt idx="7">
                  <c:v>11.15115209</c:v>
                </c:pt>
                <c:pt idx="8">
                  <c:v>12.284544779999999</c:v>
                </c:pt>
                <c:pt idx="9">
                  <c:v>12.368819220000001</c:v>
                </c:pt>
              </c:numCache>
            </c:numRef>
          </c:xVal>
          <c:yVal>
            <c:numRef>
              <c:f>'mle-demo-L8'!$Q$7:$Q$16</c:f>
              <c:numCache>
                <c:formatCode>0.00</c:formatCode>
                <c:ptCount val="10"/>
                <c:pt idx="0">
                  <c:v>9.0909090909090912E-2</c:v>
                </c:pt>
                <c:pt idx="1">
                  <c:v>0.18181818181818182</c:v>
                </c:pt>
                <c:pt idx="2">
                  <c:v>0.27272727272727271</c:v>
                </c:pt>
                <c:pt idx="3">
                  <c:v>0.36363636363636365</c:v>
                </c:pt>
                <c:pt idx="4">
                  <c:v>0.45454545454545453</c:v>
                </c:pt>
                <c:pt idx="5">
                  <c:v>0.54545454545454541</c:v>
                </c:pt>
                <c:pt idx="6">
                  <c:v>0.63636363636363635</c:v>
                </c:pt>
                <c:pt idx="7">
                  <c:v>0.72727272727272729</c:v>
                </c:pt>
                <c:pt idx="8">
                  <c:v>0.81818181818181823</c:v>
                </c:pt>
                <c:pt idx="9">
                  <c:v>0.90909090909090906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26-4C81-95E9-42FA3003423F}"/>
            </c:ext>
          </c:extLst>
        </c:ser>
        <c:ser>
          <c:idx val="1"/>
          <c:order val="1"/>
          <c:tx>
            <c:strRef>
              <c:f>'mle-demo-L8'!$T$6</c:f>
              <c:strCache>
                <c:ptCount val="1"/>
                <c:pt idx="0">
                  <c:v>MLE_CDF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'mle-demo-L8'!$S$7:$S$57</c:f>
              <c:numCache>
                <c:formatCode>General</c:formatCode>
                <c:ptCount val="51"/>
                <c:pt idx="0">
                  <c:v>8.5</c:v>
                </c:pt>
                <c:pt idx="1">
                  <c:v>8.6</c:v>
                </c:pt>
                <c:pt idx="2">
                  <c:v>8.6999999999999993</c:v>
                </c:pt>
                <c:pt idx="3">
                  <c:v>8.7999999999999989</c:v>
                </c:pt>
                <c:pt idx="4">
                  <c:v>8.8999999999999986</c:v>
                </c:pt>
                <c:pt idx="5">
                  <c:v>8.9999999999999982</c:v>
                </c:pt>
                <c:pt idx="6">
                  <c:v>9.0999999999999979</c:v>
                </c:pt>
                <c:pt idx="7">
                  <c:v>9.1999999999999975</c:v>
                </c:pt>
                <c:pt idx="8">
                  <c:v>9.2999999999999972</c:v>
                </c:pt>
                <c:pt idx="9">
                  <c:v>9.3999999999999968</c:v>
                </c:pt>
                <c:pt idx="10">
                  <c:v>9.4999999999999964</c:v>
                </c:pt>
                <c:pt idx="11">
                  <c:v>9.5999999999999961</c:v>
                </c:pt>
                <c:pt idx="12">
                  <c:v>9.6999999999999957</c:v>
                </c:pt>
                <c:pt idx="13">
                  <c:v>9.7999999999999954</c:v>
                </c:pt>
                <c:pt idx="14">
                  <c:v>9.899999999999995</c:v>
                </c:pt>
                <c:pt idx="15">
                  <c:v>9.9999999999999947</c:v>
                </c:pt>
                <c:pt idx="16">
                  <c:v>10.099999999999994</c:v>
                </c:pt>
                <c:pt idx="17">
                  <c:v>10.199999999999994</c:v>
                </c:pt>
                <c:pt idx="18">
                  <c:v>10.299999999999994</c:v>
                </c:pt>
                <c:pt idx="19">
                  <c:v>10.399999999999993</c:v>
                </c:pt>
                <c:pt idx="20">
                  <c:v>10.499999999999993</c:v>
                </c:pt>
                <c:pt idx="21">
                  <c:v>10.599999999999993</c:v>
                </c:pt>
                <c:pt idx="22">
                  <c:v>10.699999999999992</c:v>
                </c:pt>
                <c:pt idx="23">
                  <c:v>10.799999999999992</c:v>
                </c:pt>
                <c:pt idx="24">
                  <c:v>10.899999999999991</c:v>
                </c:pt>
                <c:pt idx="25">
                  <c:v>10.999999999999991</c:v>
                </c:pt>
                <c:pt idx="26">
                  <c:v>11.099999999999991</c:v>
                </c:pt>
                <c:pt idx="27">
                  <c:v>11.19999999999999</c:v>
                </c:pt>
                <c:pt idx="28">
                  <c:v>11.29999999999999</c:v>
                </c:pt>
                <c:pt idx="29">
                  <c:v>11.39999999999999</c:v>
                </c:pt>
                <c:pt idx="30">
                  <c:v>11.499999999999989</c:v>
                </c:pt>
                <c:pt idx="31">
                  <c:v>11.599999999999989</c:v>
                </c:pt>
                <c:pt idx="32">
                  <c:v>11.699999999999989</c:v>
                </c:pt>
                <c:pt idx="33">
                  <c:v>11.799999999999988</c:v>
                </c:pt>
                <c:pt idx="34">
                  <c:v>11.899999999999988</c:v>
                </c:pt>
                <c:pt idx="35">
                  <c:v>11.999999999999988</c:v>
                </c:pt>
                <c:pt idx="36">
                  <c:v>12.099999999999987</c:v>
                </c:pt>
                <c:pt idx="37">
                  <c:v>12.199999999999987</c:v>
                </c:pt>
                <c:pt idx="38">
                  <c:v>12.299999999999986</c:v>
                </c:pt>
                <c:pt idx="39">
                  <c:v>12.399999999999986</c:v>
                </c:pt>
                <c:pt idx="40">
                  <c:v>12.499999999999986</c:v>
                </c:pt>
                <c:pt idx="41">
                  <c:v>12.599999999999985</c:v>
                </c:pt>
                <c:pt idx="42">
                  <c:v>12.699999999999985</c:v>
                </c:pt>
                <c:pt idx="43">
                  <c:v>12.799999999999985</c:v>
                </c:pt>
                <c:pt idx="44">
                  <c:v>12.899999999999984</c:v>
                </c:pt>
                <c:pt idx="45">
                  <c:v>12.999999999999984</c:v>
                </c:pt>
                <c:pt idx="46">
                  <c:v>13.099999999999984</c:v>
                </c:pt>
                <c:pt idx="47">
                  <c:v>13.199999999999983</c:v>
                </c:pt>
                <c:pt idx="48">
                  <c:v>13.299999999999983</c:v>
                </c:pt>
                <c:pt idx="49">
                  <c:v>13.399999999999983</c:v>
                </c:pt>
                <c:pt idx="50">
                  <c:v>13.499999999999982</c:v>
                </c:pt>
              </c:numCache>
            </c:numRef>
          </c:xVal>
          <c:yVal>
            <c:numRef>
              <c:f>'mle-demo-L8'!$T$7:$T$57</c:f>
              <c:numCache>
                <c:formatCode>0.00</c:formatCode>
                <c:ptCount val="51"/>
                <c:pt idx="0" formatCode="0.000">
                  <c:v>1.7378942399179958E-2</c:v>
                </c:pt>
                <c:pt idx="1">
                  <c:v>2.2006217883948825E-2</c:v>
                </c:pt>
                <c:pt idx="2">
                  <c:v>2.7633144400984515E-2</c:v>
                </c:pt>
                <c:pt idx="3">
                  <c:v>3.4411394479617489E-2</c:v>
                </c:pt>
                <c:pt idx="4">
                  <c:v>4.2499827414180118E-2</c:v>
                </c:pt>
                <c:pt idx="5">
                  <c:v>5.2061010786102313E-2</c:v>
                </c:pt>
                <c:pt idx="6">
                  <c:v>6.3256919897318561E-2</c:v>
                </c:pt>
                <c:pt idx="7">
                  <c:v>7.6243880988319829E-2</c:v>
                </c:pt>
                <c:pt idx="8">
                  <c:v>9.1166882176155373E-2</c:v>
                </c:pt>
                <c:pt idx="9">
                  <c:v>0.10815343551305383</c:v>
                </c:pt>
                <c:pt idx="10">
                  <c:v>0.12730722987580922</c:v>
                </c:pt>
                <c:pt idx="11">
                  <c:v>0.14870186252702811</c:v>
                </c:pt>
                <c:pt idx="12">
                  <c:v>0.17237497208471655</c:v>
                </c:pt>
                <c:pt idx="13">
                  <c:v>0.19832311270348016</c:v>
                </c:pt>
                <c:pt idx="14">
                  <c:v>0.22649770489852944</c:v>
                </c:pt>
                <c:pt idx="15">
                  <c:v>0.25680237048554899</c:v>
                </c:pt>
                <c:pt idx="16">
                  <c:v>0.28909190726172512</c:v>
                </c:pt>
                <c:pt idx="17">
                  <c:v>0.32317308508022236</c:v>
                </c:pt>
                <c:pt idx="18">
                  <c:v>0.35880735273009734</c:v>
                </c:pt>
                <c:pt idx="19">
                  <c:v>0.3957154402824421</c:v>
                </c:pt>
                <c:pt idx="20">
                  <c:v>0.4335837315443517</c:v>
                </c:pt>
                <c:pt idx="21">
                  <c:v>0.47207217410693286</c:v>
                </c:pt>
                <c:pt idx="22">
                  <c:v>0.51082339847597513</c:v>
                </c:pt>
                <c:pt idx="23">
                  <c:v>0.54947264061013379</c:v>
                </c:pt>
                <c:pt idx="24">
                  <c:v>0.58765801017239028</c:v>
                </c:pt>
                <c:pt idx="25">
                  <c:v>0.62503062424307054</c:v>
                </c:pt>
                <c:pt idx="26">
                  <c:v>0.66126413503332526</c:v>
                </c:pt>
                <c:pt idx="27">
                  <c:v>0.69606321954050676</c:v>
                </c:pt>
                <c:pt idx="28">
                  <c:v>0.72917066581762424</c:v>
                </c:pt>
                <c:pt idx="29">
                  <c:v>0.76037277909017842</c:v>
                </c:pt>
                <c:pt idx="30">
                  <c:v>0.78950293418506967</c:v>
                </c:pt>
                <c:pt idx="31">
                  <c:v>0.81644321052064484</c:v>
                </c:pt>
                <c:pt idx="32">
                  <c:v>0.84112415394614204</c:v>
                </c:pt>
                <c:pt idx="33">
                  <c:v>0.8635228082944455</c:v>
                </c:pt>
                <c:pt idx="34">
                  <c:v>0.88365924214838643</c:v>
                </c:pt>
                <c:pt idx="35">
                  <c:v>0.90159185828410049</c:v>
                </c:pt>
                <c:pt idx="36">
                  <c:v>0.91741181184643006</c:v>
                </c:pt>
                <c:pt idx="37">
                  <c:v>0.93123687793792087</c:v>
                </c:pt>
                <c:pt idx="38">
                  <c:v>0.94320510133638713</c:v>
                </c:pt>
                <c:pt idx="39">
                  <c:v>0.95346853351506544</c:v>
                </c:pt>
                <c:pt idx="40">
                  <c:v>0.96218731924615919</c:v>
                </c:pt>
                <c:pt idx="41">
                  <c:v>0.96952434173909818</c:v>
                </c:pt>
                <c:pt idx="42">
                  <c:v>0.97564057659492665</c:v>
                </c:pt>
                <c:pt idx="43">
                  <c:v>0.9806912456586504</c:v>
                </c:pt>
                <c:pt idx="44">
                  <c:v>0.98482280627380592</c:v>
                </c:pt>
                <c:pt idx="45">
                  <c:v>0.98817076272311866</c:v>
                </c:pt>
                <c:pt idx="46">
                  <c:v>0.99085824696263924</c:v>
                </c:pt>
                <c:pt idx="47">
                  <c:v>0.99299528624991407</c:v>
                </c:pt>
                <c:pt idx="48">
                  <c:v>0.9946786560826405</c:v>
                </c:pt>
                <c:pt idx="49">
                  <c:v>0.9959922073461247</c:v>
                </c:pt>
                <c:pt idx="50">
                  <c:v>0.99700755545670872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26-4C81-95E9-42FA30034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87504"/>
        <c:axId val="742588944"/>
      </c:scatterChart>
      <c:valAx>
        <c:axId val="742587504"/>
        <c:scaling>
          <c:orientation val="minMax"/>
          <c:max val="13"/>
          <c:min val="8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8944"/>
        <c:crosses val="autoZero"/>
        <c:crossBetween val="midCat"/>
      </c:valAx>
      <c:valAx>
        <c:axId val="742588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</a:t>
                </a:r>
                <a:r>
                  <a:rPr lang="en-US" sz="1100" b="1" i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sz="11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7504"/>
        <c:crosses val="autoZero"/>
        <c:crossBetween val="midCat"/>
        <c:majorUnit val="0.2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64348421574875514"/>
          <c:y val="0.7274300087489064"/>
          <c:w val="0.27330071487764013"/>
          <c:h val="0.129051472732575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0</xdr:row>
      <xdr:rowOff>105102</xdr:rowOff>
    </xdr:from>
    <xdr:to>
      <xdr:col>16</xdr:col>
      <xdr:colOff>71437</xdr:colOff>
      <xdr:row>2</xdr:row>
      <xdr:rowOff>153343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4A0DD6-CEFC-31C7-5C08-D5DCBFB9E94A}"/>
            </a:ext>
          </a:extLst>
        </xdr:cNvPr>
        <xdr:cNvSpPr txBox="1"/>
      </xdr:nvSpPr>
      <xdr:spPr>
        <a:xfrm>
          <a:off x="4840097" y="105102"/>
          <a:ext cx="2174737" cy="442379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Use</a:t>
          </a:r>
          <a:r>
            <a:rPr lang="en-US" sz="1100" i="1" baseline="0"/>
            <a:t> "solver" to </a:t>
          </a:r>
          <a:r>
            <a:rPr lang="en-US" sz="1100" b="1" i="1" baseline="0"/>
            <a:t>m</a:t>
          </a:r>
          <a:r>
            <a:rPr lang="en-US" sz="1100" b="1" i="1"/>
            <a:t>aximize</a:t>
          </a:r>
          <a:r>
            <a:rPr lang="en-US" sz="1100" i="1"/>
            <a:t> Sum-log-lik. (cell M18) by changing μ,</a:t>
          </a:r>
          <a:r>
            <a:rPr lang="en-US" sz="1100" i="1" baseline="0"/>
            <a:t> σ (cells L4:L5).</a:t>
          </a:r>
        </a:p>
      </xdr:txBody>
    </xdr:sp>
    <xdr:clientData/>
  </xdr:twoCellAnchor>
  <xdr:twoCellAnchor>
    <xdr:from>
      <xdr:col>20</xdr:col>
      <xdr:colOff>195426</xdr:colOff>
      <xdr:row>4</xdr:row>
      <xdr:rowOff>151477</xdr:rowOff>
    </xdr:from>
    <xdr:to>
      <xdr:col>24</xdr:col>
      <xdr:colOff>436016</xdr:colOff>
      <xdr:row>18</xdr:row>
      <xdr:rowOff>150080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ABE5A2-0168-5C98-712A-D2F8106F1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1411-91D7-47A9-AF8A-2A241ADDAA7B}">
  <dimension ref="B1:T105"/>
  <sheetViews>
    <sheetView tabSelected="1" zoomScale="145" zoomScaleNormal="145" workbookViewId="0">
      <selection activeCell="O7" sqref="O7"/>
    </sheetView>
  </sheetViews>
  <sheetFormatPr defaultRowHeight="15" x14ac:dyDescent="0.25"/>
  <cols>
    <col min="1" max="1" width="4.28515625" customWidth="1"/>
    <col min="2" max="2" width="9.85546875" customWidth="1"/>
    <col min="3" max="8" width="6.42578125" style="1" customWidth="1"/>
    <col min="10" max="11" width="5.28515625" customWidth="1"/>
    <col min="12" max="13" width="8.28515625" customWidth="1"/>
    <col min="14" max="14" width="4.28515625" customWidth="1"/>
    <col min="15" max="16" width="5.42578125" customWidth="1"/>
    <col min="17" max="17" width="6.5703125" customWidth="1"/>
    <col min="18" max="18" width="3" customWidth="1"/>
    <col min="19" max="20" width="6.7109375" customWidth="1"/>
  </cols>
  <sheetData>
    <row r="1" spans="2:20" ht="15.75" x14ac:dyDescent="0.25">
      <c r="B1" s="4" t="s">
        <v>0</v>
      </c>
    </row>
    <row r="2" spans="2:20" ht="15.75" thickBot="1" x14ac:dyDescent="0.3"/>
    <row r="3" spans="2:20" ht="15.75" thickBot="1" x14ac:dyDescent="0.3">
      <c r="B3" s="6" t="s">
        <v>12</v>
      </c>
      <c r="C3" s="22" t="s">
        <v>9</v>
      </c>
      <c r="D3" s="22" t="s">
        <v>6</v>
      </c>
      <c r="E3" s="22" t="s">
        <v>7</v>
      </c>
      <c r="F3" s="22" t="s">
        <v>8</v>
      </c>
      <c r="G3" s="22" t="s">
        <v>10</v>
      </c>
      <c r="H3" s="23" t="s">
        <v>11</v>
      </c>
    </row>
    <row r="4" spans="2:20" x14ac:dyDescent="0.25">
      <c r="B4" s="7" t="s">
        <v>2</v>
      </c>
      <c r="C4" s="8">
        <v>8</v>
      </c>
      <c r="D4" s="9">
        <v>8</v>
      </c>
      <c r="E4" s="10">
        <v>10</v>
      </c>
      <c r="F4" s="11">
        <v>10</v>
      </c>
      <c r="G4" s="12">
        <v>12</v>
      </c>
      <c r="H4" s="13">
        <v>12</v>
      </c>
      <c r="K4" s="5" t="s">
        <v>4</v>
      </c>
      <c r="L4" s="52">
        <v>10.672083522301973</v>
      </c>
    </row>
    <row r="5" spans="2:20" ht="15.75" thickBot="1" x14ac:dyDescent="0.3">
      <c r="B5" s="14" t="s">
        <v>3</v>
      </c>
      <c r="C5" s="15">
        <v>0.5</v>
      </c>
      <c r="D5" s="16">
        <v>1.5</v>
      </c>
      <c r="E5" s="17">
        <v>0.5</v>
      </c>
      <c r="F5" s="18">
        <v>1.5</v>
      </c>
      <c r="G5" s="19">
        <v>0.5</v>
      </c>
      <c r="H5" s="20">
        <v>1.5</v>
      </c>
      <c r="K5" s="5" t="s">
        <v>5</v>
      </c>
      <c r="L5" s="52">
        <v>1.028854003220558</v>
      </c>
      <c r="S5" s="51" t="s">
        <v>21</v>
      </c>
    </row>
    <row r="6" spans="2:20" ht="19.5" thickBot="1" x14ac:dyDescent="0.35">
      <c r="B6" s="21" t="s">
        <v>1</v>
      </c>
      <c r="C6" s="61" t="s">
        <v>13</v>
      </c>
      <c r="D6" s="62"/>
      <c r="E6" s="62"/>
      <c r="F6" s="62"/>
      <c r="G6" s="62"/>
      <c r="H6" s="63"/>
      <c r="I6" t="s">
        <v>14</v>
      </c>
      <c r="L6" s="38" t="s">
        <v>16</v>
      </c>
      <c r="M6" s="38" t="s">
        <v>15</v>
      </c>
      <c r="O6" s="40" t="s">
        <v>20</v>
      </c>
      <c r="P6" s="22" t="s">
        <v>1</v>
      </c>
      <c r="Q6" s="23" t="s">
        <v>18</v>
      </c>
      <c r="S6" s="40" t="s">
        <v>22</v>
      </c>
      <c r="T6" s="55" t="s">
        <v>19</v>
      </c>
    </row>
    <row r="7" spans="2:20" x14ac:dyDescent="0.25">
      <c r="B7" s="2">
        <v>10.745071230000001</v>
      </c>
      <c r="C7" s="24">
        <f t="shared" ref="C7:H16" si="0">_xlfn.NORM.DIST($B7,C$4,C$5,FALSE)</f>
        <v>2.2738448899238811E-7</v>
      </c>
      <c r="D7" s="25">
        <f t="shared" si="0"/>
        <v>4.9839843575541935E-2</v>
      </c>
      <c r="E7" s="26">
        <f t="shared" si="0"/>
        <v>0.26288105060228856</v>
      </c>
      <c r="F7" s="27">
        <f t="shared" si="0"/>
        <v>0.23509487653621006</v>
      </c>
      <c r="G7" s="28">
        <f t="shared" si="0"/>
        <v>3.420156799381624E-2</v>
      </c>
      <c r="H7" s="29">
        <f t="shared" si="0"/>
        <v>0.18742632062148917</v>
      </c>
      <c r="I7" s="26">
        <f>MAX(C7:H7)</f>
        <v>0.26288105060228856</v>
      </c>
      <c r="L7" s="36">
        <f t="shared" ref="L7:L16" si="1">_xlfn.NORM.DIST($B7,$L$4,$L$5,FALSE)</f>
        <v>0.3867795466817136</v>
      </c>
      <c r="M7" s="2">
        <f t="shared" ref="M7:M16" si="2">LOG(L7)</f>
        <v>-0.41253649994097308</v>
      </c>
      <c r="O7" s="41">
        <v>1</v>
      </c>
      <c r="P7" s="42">
        <f>SMALL($B$7:$B$16,O7)</f>
        <v>9.2957884199999992</v>
      </c>
      <c r="Q7" s="43">
        <f>O7/($O$16+1)</f>
        <v>9.0909090909090912E-2</v>
      </c>
      <c r="S7" s="41">
        <v>8.5</v>
      </c>
      <c r="T7" s="54">
        <f t="shared" ref="T7:T57" si="3">_xlfn.NORM.DIST(S7,$L$4,$L$5,TRUE)</f>
        <v>1.7378942399179958E-2</v>
      </c>
    </row>
    <row r="8" spans="2:20" x14ac:dyDescent="0.25">
      <c r="B8" s="2">
        <v>9.7926035500000008</v>
      </c>
      <c r="C8" s="24">
        <f t="shared" si="0"/>
        <v>1.2906022261224923E-3</v>
      </c>
      <c r="D8" s="25">
        <f t="shared" si="0"/>
        <v>0.13022407759640006</v>
      </c>
      <c r="E8" s="26">
        <f t="shared" si="0"/>
        <v>0.73211481400274547</v>
      </c>
      <c r="F8" s="27">
        <f t="shared" si="0"/>
        <v>0.26343143604041086</v>
      </c>
      <c r="G8" s="28">
        <f t="shared" si="0"/>
        <v>4.6736293724015821E-5</v>
      </c>
      <c r="H8" s="29">
        <f t="shared" si="0"/>
        <v>9.0066820103936421E-2</v>
      </c>
      <c r="I8" s="26">
        <f t="shared" ref="I8:I16" si="4">MAX(C8:H8)</f>
        <v>0.73211481400274547</v>
      </c>
      <c r="L8" s="36">
        <f t="shared" si="1"/>
        <v>0.26908215040028904</v>
      </c>
      <c r="M8" s="2">
        <f t="shared" si="2"/>
        <v>-0.57011511026213679</v>
      </c>
      <c r="O8" s="44">
        <f>O7+1</f>
        <v>2</v>
      </c>
      <c r="P8" s="45">
        <f>SMALL($B$7:$B$16,O8)</f>
        <v>9.6487699399999993</v>
      </c>
      <c r="Q8" s="47">
        <f t="shared" ref="Q8:Q16" si="5">O8/($O$16+1)</f>
        <v>0.18181818181818182</v>
      </c>
      <c r="S8" s="44">
        <f>S7+0.1</f>
        <v>8.6</v>
      </c>
      <c r="T8" s="47">
        <f t="shared" si="3"/>
        <v>2.2006217883948825E-2</v>
      </c>
    </row>
    <row r="9" spans="2:20" x14ac:dyDescent="0.25">
      <c r="B9" s="2">
        <v>10.971532809999999</v>
      </c>
      <c r="C9" s="24">
        <f t="shared" si="0"/>
        <v>1.7072346700489382E-8</v>
      </c>
      <c r="D9" s="25">
        <f t="shared" si="0"/>
        <v>3.7379701123025195E-2</v>
      </c>
      <c r="E9" s="26">
        <f t="shared" si="0"/>
        <v>0.12080913753963655</v>
      </c>
      <c r="F9" s="27">
        <f t="shared" si="0"/>
        <v>0.21563807319235792</v>
      </c>
      <c r="G9" s="28">
        <f t="shared" si="0"/>
        <v>9.6204333604841832E-2</v>
      </c>
      <c r="H9" s="29">
        <f t="shared" si="0"/>
        <v>0.21024998896265062</v>
      </c>
      <c r="I9" s="27">
        <f t="shared" si="4"/>
        <v>0.21563807319235792</v>
      </c>
      <c r="L9" s="36">
        <f t="shared" si="1"/>
        <v>0.37167348995432298</v>
      </c>
      <c r="M9" s="2">
        <f t="shared" si="2"/>
        <v>-0.42983841436065773</v>
      </c>
      <c r="O9" s="44">
        <f t="shared" ref="O9:O16" si="6">O8+1</f>
        <v>3</v>
      </c>
      <c r="P9" s="45">
        <f t="shared" ref="P9:P16" si="7">SMALL($B$7:$B$16,O9)</f>
        <v>9.6487945600000007</v>
      </c>
      <c r="Q9" s="47">
        <f t="shared" si="5"/>
        <v>0.27272727272727271</v>
      </c>
      <c r="S9" s="44">
        <f t="shared" ref="S9:S16" si="8">S8+0.1</f>
        <v>8.6999999999999993</v>
      </c>
      <c r="T9" s="47">
        <f t="shared" si="3"/>
        <v>2.7633144400984515E-2</v>
      </c>
    </row>
    <row r="10" spans="2:20" x14ac:dyDescent="0.25">
      <c r="B10" s="2">
        <v>12.284544779999999</v>
      </c>
      <c r="C10" s="24">
        <f t="shared" si="0"/>
        <v>9.0567223638292641E-17</v>
      </c>
      <c r="D10" s="25">
        <f t="shared" si="0"/>
        <v>4.4994101508547572E-3</v>
      </c>
      <c r="E10" s="26">
        <f t="shared" si="0"/>
        <v>2.336944737890835E-5</v>
      </c>
      <c r="F10" s="27">
        <f t="shared" si="0"/>
        <v>8.3391106800963982E-2</v>
      </c>
      <c r="G10" s="28">
        <f t="shared" si="0"/>
        <v>0.67860041417466799</v>
      </c>
      <c r="H10" s="29">
        <f t="shared" si="0"/>
        <v>0.26121903052814238</v>
      </c>
      <c r="I10" s="28">
        <f t="shared" si="4"/>
        <v>0.67860041417466799</v>
      </c>
      <c r="L10" s="36">
        <f t="shared" si="1"/>
        <v>0.11355081038035944</v>
      </c>
      <c r="M10" s="2">
        <f t="shared" si="2"/>
        <v>-0.94480976199499467</v>
      </c>
      <c r="O10" s="44">
        <f t="shared" si="6"/>
        <v>4</v>
      </c>
      <c r="P10" s="45">
        <f t="shared" si="7"/>
        <v>9.7926035500000008</v>
      </c>
      <c r="Q10" s="47">
        <f t="shared" si="5"/>
        <v>0.36363636363636365</v>
      </c>
      <c r="S10" s="44">
        <f t="shared" si="8"/>
        <v>8.7999999999999989</v>
      </c>
      <c r="T10" s="47">
        <f t="shared" si="3"/>
        <v>3.4411394479617489E-2</v>
      </c>
    </row>
    <row r="11" spans="2:20" x14ac:dyDescent="0.25">
      <c r="B11" s="2">
        <v>9.6487699399999993</v>
      </c>
      <c r="C11" s="24">
        <f t="shared" si="0"/>
        <v>3.4732102009348547E-3</v>
      </c>
      <c r="D11" s="25">
        <f t="shared" si="0"/>
        <v>0.14536580308306282</v>
      </c>
      <c r="E11" s="26">
        <f t="shared" si="0"/>
        <v>0.62343145064316741</v>
      </c>
      <c r="F11" s="27">
        <f t="shared" si="0"/>
        <v>0.25876950840710744</v>
      </c>
      <c r="G11" s="28">
        <f t="shared" si="0"/>
        <v>1.2593157554535041E-5</v>
      </c>
      <c r="H11" s="29">
        <f t="shared" si="0"/>
        <v>7.785470629938307E-2</v>
      </c>
      <c r="I11" s="26">
        <f t="shared" si="4"/>
        <v>0.62343145064316741</v>
      </c>
      <c r="L11" s="36">
        <f t="shared" si="1"/>
        <v>0.23645117130408216</v>
      </c>
      <c r="M11" s="2">
        <f t="shared" si="2"/>
        <v>-0.62625853028615452</v>
      </c>
      <c r="O11" s="44">
        <f t="shared" si="6"/>
        <v>5</v>
      </c>
      <c r="P11" s="45">
        <f t="shared" si="7"/>
        <v>10.745071230000001</v>
      </c>
      <c r="Q11" s="47">
        <f t="shared" si="5"/>
        <v>0.45454545454545453</v>
      </c>
      <c r="S11" s="44">
        <f t="shared" si="8"/>
        <v>8.8999999999999986</v>
      </c>
      <c r="T11" s="47">
        <f t="shared" si="3"/>
        <v>4.2499827414180118E-2</v>
      </c>
    </row>
    <row r="12" spans="2:20" x14ac:dyDescent="0.25">
      <c r="B12" s="2">
        <v>9.6487945600000007</v>
      </c>
      <c r="C12" s="24">
        <f t="shared" si="0"/>
        <v>3.4726462943667612E-3</v>
      </c>
      <c r="D12" s="25">
        <f t="shared" si="0"/>
        <v>0.14536318051258421</v>
      </c>
      <c r="E12" s="26">
        <f t="shared" si="0"/>
        <v>0.62345301421573251</v>
      </c>
      <c r="F12" s="27">
        <f t="shared" si="0"/>
        <v>0.25877050288680686</v>
      </c>
      <c r="G12" s="28">
        <f t="shared" si="0"/>
        <v>1.2596073811637442E-5</v>
      </c>
      <c r="H12" s="29">
        <f t="shared" si="0"/>
        <v>7.7856709335773988E-2</v>
      </c>
      <c r="I12" s="26">
        <f t="shared" si="4"/>
        <v>0.62345301421573251</v>
      </c>
      <c r="L12" s="36">
        <f t="shared" si="1"/>
        <v>0.23645679900095978</v>
      </c>
      <c r="M12" s="2">
        <f t="shared" si="2"/>
        <v>-0.62624819390845166</v>
      </c>
      <c r="O12" s="44">
        <f t="shared" si="6"/>
        <v>6</v>
      </c>
      <c r="P12" s="45">
        <f t="shared" si="7"/>
        <v>10.813840069999999</v>
      </c>
      <c r="Q12" s="47">
        <f t="shared" si="5"/>
        <v>0.54545454545454541</v>
      </c>
      <c r="S12" s="44">
        <f t="shared" si="8"/>
        <v>8.9999999999999982</v>
      </c>
      <c r="T12" s="47">
        <f t="shared" si="3"/>
        <v>5.2061010786102313E-2</v>
      </c>
    </row>
    <row r="13" spans="2:20" x14ac:dyDescent="0.25">
      <c r="B13" s="2">
        <v>12.368819220000001</v>
      </c>
      <c r="C13" s="24">
        <f t="shared" si="0"/>
        <v>2.1064255823228002E-17</v>
      </c>
      <c r="D13" s="25">
        <f t="shared" si="0"/>
        <v>3.8262649153652621E-3</v>
      </c>
      <c r="E13" s="26">
        <f t="shared" si="0"/>
        <v>1.0666523703412543E-5</v>
      </c>
      <c r="F13" s="27">
        <f t="shared" si="0"/>
        <v>7.6431512833431747E-2</v>
      </c>
      <c r="G13" s="28">
        <f t="shared" si="0"/>
        <v>0.60783817819396779</v>
      </c>
      <c r="H13" s="29">
        <f t="shared" si="0"/>
        <v>0.25804223635534007</v>
      </c>
      <c r="I13" s="28">
        <f t="shared" si="4"/>
        <v>0.60783817819396779</v>
      </c>
      <c r="L13" s="36">
        <f t="shared" si="1"/>
        <v>9.953621297366437E-2</v>
      </c>
      <c r="M13" s="2">
        <f t="shared" si="2"/>
        <v>-1.0020188867578328</v>
      </c>
      <c r="O13" s="44">
        <f t="shared" si="6"/>
        <v>7</v>
      </c>
      <c r="P13" s="45">
        <f t="shared" si="7"/>
        <v>10.971532809999999</v>
      </c>
      <c r="Q13" s="47">
        <f t="shared" si="5"/>
        <v>0.63636363636363635</v>
      </c>
      <c r="S13" s="44">
        <f t="shared" si="8"/>
        <v>9.0999999999999979</v>
      </c>
      <c r="T13" s="47">
        <f t="shared" si="3"/>
        <v>6.3256919897318561E-2</v>
      </c>
    </row>
    <row r="14" spans="2:20" x14ac:dyDescent="0.25">
      <c r="B14" s="2">
        <v>11.15115209</v>
      </c>
      <c r="C14" s="24">
        <f t="shared" si="0"/>
        <v>1.8926074768956301E-9</v>
      </c>
      <c r="D14" s="25">
        <f t="shared" si="0"/>
        <v>2.927513194938058E-2</v>
      </c>
      <c r="E14" s="26">
        <f t="shared" si="0"/>
        <v>5.6354475338554977E-2</v>
      </c>
      <c r="F14" s="27">
        <f t="shared" si="0"/>
        <v>0.19812013870431469</v>
      </c>
      <c r="G14" s="28">
        <f t="shared" si="0"/>
        <v>0.188835898824324</v>
      </c>
      <c r="H14" s="29">
        <f t="shared" si="0"/>
        <v>0.2266101230286032</v>
      </c>
      <c r="I14" s="28">
        <f t="shared" si="4"/>
        <v>0.2266101230286032</v>
      </c>
      <c r="L14" s="36">
        <f t="shared" si="1"/>
        <v>0.34791703602402657</v>
      </c>
      <c r="M14" s="2">
        <f t="shared" si="2"/>
        <v>-0.45852430516995907</v>
      </c>
      <c r="O14" s="44">
        <f t="shared" si="6"/>
        <v>8</v>
      </c>
      <c r="P14" s="45">
        <f t="shared" si="7"/>
        <v>11.15115209</v>
      </c>
      <c r="Q14" s="47">
        <f t="shared" si="5"/>
        <v>0.72727272727272729</v>
      </c>
      <c r="S14" s="44">
        <f t="shared" si="8"/>
        <v>9.1999999999999975</v>
      </c>
      <c r="T14" s="47">
        <f t="shared" si="3"/>
        <v>7.6243880988319829E-2</v>
      </c>
    </row>
    <row r="15" spans="2:20" x14ac:dyDescent="0.25">
      <c r="B15" s="2">
        <v>9.2957884199999992</v>
      </c>
      <c r="C15" s="24">
        <f t="shared" si="0"/>
        <v>2.7766455835737246E-2</v>
      </c>
      <c r="D15" s="25">
        <f t="shared" si="0"/>
        <v>0.18313535015671659</v>
      </c>
      <c r="E15" s="26">
        <f t="shared" si="0"/>
        <v>0.29593387305508256</v>
      </c>
      <c r="F15" s="27">
        <f t="shared" si="0"/>
        <v>0.23820902339654076</v>
      </c>
      <c r="G15" s="28">
        <f t="shared" si="0"/>
        <v>3.5494184014969442E-7</v>
      </c>
      <c r="H15" s="29">
        <f t="shared" si="0"/>
        <v>5.2367899572132795E-2</v>
      </c>
      <c r="I15" s="26">
        <f t="shared" si="4"/>
        <v>0.29593387305508256</v>
      </c>
      <c r="L15" s="36">
        <f t="shared" si="1"/>
        <v>0.15848410491905726</v>
      </c>
      <c r="M15" s="2">
        <f t="shared" si="2"/>
        <v>-0.80001428860146617</v>
      </c>
      <c r="O15" s="44">
        <f t="shared" si="6"/>
        <v>9</v>
      </c>
      <c r="P15" s="45">
        <f t="shared" si="7"/>
        <v>12.284544779999999</v>
      </c>
      <c r="Q15" s="47">
        <f t="shared" si="5"/>
        <v>0.81818181818181823</v>
      </c>
      <c r="S15" s="44">
        <f t="shared" si="8"/>
        <v>9.2999999999999972</v>
      </c>
      <c r="T15" s="47">
        <f t="shared" si="3"/>
        <v>9.1166882176155373E-2</v>
      </c>
    </row>
    <row r="16" spans="2:20" ht="15.75" thickBot="1" x14ac:dyDescent="0.3">
      <c r="B16" s="3">
        <v>10.813840069999999</v>
      </c>
      <c r="C16" s="30">
        <f t="shared" si="0"/>
        <v>1.0585630965733747E-7</v>
      </c>
      <c r="D16" s="31">
        <f t="shared" si="0"/>
        <v>4.5780747894785707E-2</v>
      </c>
      <c r="E16" s="32">
        <f t="shared" si="0"/>
        <v>0.21214979540558068</v>
      </c>
      <c r="F16" s="33">
        <f t="shared" si="0"/>
        <v>0.22956034487046703</v>
      </c>
      <c r="G16" s="34">
        <f t="shared" si="0"/>
        <v>4.7847227142375971E-2</v>
      </c>
      <c r="H16" s="35">
        <f t="shared" si="0"/>
        <v>0.19455024178415409</v>
      </c>
      <c r="I16" s="32">
        <f t="shared" si="4"/>
        <v>0.22956034487046703</v>
      </c>
      <c r="L16" s="37">
        <f t="shared" si="1"/>
        <v>0.3840909514568186</v>
      </c>
      <c r="M16" s="3">
        <f t="shared" si="2"/>
        <v>-0.41556592396906378</v>
      </c>
      <c r="O16" s="48">
        <f t="shared" si="6"/>
        <v>10</v>
      </c>
      <c r="P16" s="49">
        <f t="shared" si="7"/>
        <v>12.368819220000001</v>
      </c>
      <c r="Q16" s="50">
        <f t="shared" si="5"/>
        <v>0.90909090909090906</v>
      </c>
      <c r="S16" s="44">
        <f t="shared" si="8"/>
        <v>9.3999999999999968</v>
      </c>
      <c r="T16" s="47">
        <f t="shared" si="3"/>
        <v>0.10815343551305383</v>
      </c>
    </row>
    <row r="17" spans="2:20" ht="15.75" thickBot="1" x14ac:dyDescent="0.3">
      <c r="L17" s="1"/>
      <c r="M17" s="1"/>
      <c r="S17" s="44">
        <f t="shared" ref="S17:S57" si="9">S16+0.1</f>
        <v>9.4999999999999964</v>
      </c>
      <c r="T17" s="47">
        <f t="shared" si="3"/>
        <v>0.12730722987580922</v>
      </c>
    </row>
    <row r="18" spans="2:20" ht="15.75" thickBot="1" x14ac:dyDescent="0.3">
      <c r="B18" s="59" t="s">
        <v>17</v>
      </c>
      <c r="C18" s="60" cm="1">
        <f t="array" ref="C18">SUM(LN(C7:C16))</f>
        <v>-166.23040355526274</v>
      </c>
      <c r="D18" s="56" cm="1">
        <f t="array" ref="D18">SUM(LN(D7:D16))</f>
        <v>-31.463201971885645</v>
      </c>
      <c r="E18" s="56" cm="1">
        <f t="array" ref="E18">SUM(LN(E7:E16))</f>
        <v>-32.463070195262745</v>
      </c>
      <c r="F18" s="57" cm="1">
        <f t="array" ref="F18">SUM(LN(F7:F16))</f>
        <v>-16.600164931885647</v>
      </c>
      <c r="G18" s="56" cm="1">
        <f t="array" ref="G18">SUM(LN(G7:G16))</f>
        <v>-58.69573683526275</v>
      </c>
      <c r="H18" s="58" cm="1">
        <f t="array" ref="H18">SUM(LN(H7:H16))</f>
        <v>-19.514905669663428</v>
      </c>
      <c r="L18" s="39" t="s">
        <v>17</v>
      </c>
      <c r="M18" s="53">
        <f>SUM(M7:M16)</f>
        <v>-6.2859299152516908</v>
      </c>
      <c r="S18" s="44">
        <f t="shared" si="9"/>
        <v>9.5999999999999961</v>
      </c>
      <c r="T18" s="47">
        <f t="shared" si="3"/>
        <v>0.14870186252702811</v>
      </c>
    </row>
    <row r="19" spans="2:20" x14ac:dyDescent="0.25">
      <c r="S19" s="44">
        <f t="shared" si="9"/>
        <v>9.6999999999999957</v>
      </c>
      <c r="T19" s="47">
        <f t="shared" si="3"/>
        <v>0.17237497208471655</v>
      </c>
    </row>
    <row r="20" spans="2:20" x14ac:dyDescent="0.25">
      <c r="S20" s="44">
        <f t="shared" si="9"/>
        <v>9.7999999999999954</v>
      </c>
      <c r="T20" s="47">
        <f t="shared" si="3"/>
        <v>0.19832311270348016</v>
      </c>
    </row>
    <row r="21" spans="2:20" x14ac:dyDescent="0.25">
      <c r="S21" s="44">
        <f t="shared" si="9"/>
        <v>9.899999999999995</v>
      </c>
      <c r="T21" s="47">
        <f t="shared" si="3"/>
        <v>0.22649770489852944</v>
      </c>
    </row>
    <row r="22" spans="2:20" x14ac:dyDescent="0.25">
      <c r="S22" s="44">
        <f t="shared" si="9"/>
        <v>9.9999999999999947</v>
      </c>
      <c r="T22" s="47">
        <f t="shared" si="3"/>
        <v>0.25680237048554899</v>
      </c>
    </row>
    <row r="23" spans="2:20" x14ac:dyDescent="0.25">
      <c r="S23" s="44">
        <f t="shared" si="9"/>
        <v>10.099999999999994</v>
      </c>
      <c r="T23" s="47">
        <f t="shared" si="3"/>
        <v>0.28909190726172512</v>
      </c>
    </row>
    <row r="24" spans="2:20" x14ac:dyDescent="0.25">
      <c r="S24" s="44">
        <f t="shared" si="9"/>
        <v>10.199999999999994</v>
      </c>
      <c r="T24" s="47">
        <f t="shared" si="3"/>
        <v>0.32317308508022236</v>
      </c>
    </row>
    <row r="25" spans="2:20" x14ac:dyDescent="0.25">
      <c r="S25" s="44">
        <f t="shared" si="9"/>
        <v>10.299999999999994</v>
      </c>
      <c r="T25" s="47">
        <f t="shared" si="3"/>
        <v>0.35880735273009734</v>
      </c>
    </row>
    <row r="26" spans="2:20" x14ac:dyDescent="0.25">
      <c r="S26" s="44">
        <f t="shared" si="9"/>
        <v>10.399999999999993</v>
      </c>
      <c r="T26" s="47">
        <f t="shared" si="3"/>
        <v>0.3957154402824421</v>
      </c>
    </row>
    <row r="27" spans="2:20" x14ac:dyDescent="0.25">
      <c r="S27" s="44">
        <f t="shared" si="9"/>
        <v>10.499999999999993</v>
      </c>
      <c r="T27" s="47">
        <f t="shared" si="3"/>
        <v>0.4335837315443517</v>
      </c>
    </row>
    <row r="28" spans="2:20" x14ac:dyDescent="0.25">
      <c r="S28" s="44">
        <f t="shared" si="9"/>
        <v>10.599999999999993</v>
      </c>
      <c r="T28" s="47">
        <f t="shared" si="3"/>
        <v>0.47207217410693286</v>
      </c>
    </row>
    <row r="29" spans="2:20" x14ac:dyDescent="0.25">
      <c r="S29" s="44">
        <f t="shared" si="9"/>
        <v>10.699999999999992</v>
      </c>
      <c r="T29" s="47">
        <f t="shared" si="3"/>
        <v>0.51082339847597513</v>
      </c>
    </row>
    <row r="30" spans="2:20" x14ac:dyDescent="0.25">
      <c r="S30" s="44">
        <f t="shared" si="9"/>
        <v>10.799999999999992</v>
      </c>
      <c r="T30" s="47">
        <f t="shared" si="3"/>
        <v>0.54947264061013379</v>
      </c>
    </row>
    <row r="31" spans="2:20" x14ac:dyDescent="0.25">
      <c r="S31" s="44">
        <f t="shared" si="9"/>
        <v>10.899999999999991</v>
      </c>
      <c r="T31" s="47">
        <f t="shared" si="3"/>
        <v>0.58765801017239028</v>
      </c>
    </row>
    <row r="32" spans="2:20" x14ac:dyDescent="0.25">
      <c r="S32" s="44">
        <f t="shared" si="9"/>
        <v>10.999999999999991</v>
      </c>
      <c r="T32" s="47">
        <f t="shared" si="3"/>
        <v>0.62503062424307054</v>
      </c>
    </row>
    <row r="33" spans="19:20" x14ac:dyDescent="0.25">
      <c r="S33" s="44">
        <f t="shared" si="9"/>
        <v>11.099999999999991</v>
      </c>
      <c r="T33" s="47">
        <f t="shared" si="3"/>
        <v>0.66126413503332526</v>
      </c>
    </row>
    <row r="34" spans="19:20" x14ac:dyDescent="0.25">
      <c r="S34" s="44">
        <f t="shared" si="9"/>
        <v>11.19999999999999</v>
      </c>
      <c r="T34" s="47">
        <f t="shared" si="3"/>
        <v>0.69606321954050676</v>
      </c>
    </row>
    <row r="35" spans="19:20" x14ac:dyDescent="0.25">
      <c r="S35" s="44">
        <f t="shared" si="9"/>
        <v>11.29999999999999</v>
      </c>
      <c r="T35" s="47">
        <f t="shared" si="3"/>
        <v>0.72917066581762424</v>
      </c>
    </row>
    <row r="36" spans="19:20" x14ac:dyDescent="0.25">
      <c r="S36" s="44">
        <f t="shared" si="9"/>
        <v>11.39999999999999</v>
      </c>
      <c r="T36" s="47">
        <f t="shared" si="3"/>
        <v>0.76037277909017842</v>
      </c>
    </row>
    <row r="37" spans="19:20" x14ac:dyDescent="0.25">
      <c r="S37" s="44">
        <f t="shared" si="9"/>
        <v>11.499999999999989</v>
      </c>
      <c r="T37" s="47">
        <f t="shared" si="3"/>
        <v>0.78950293418506967</v>
      </c>
    </row>
    <row r="38" spans="19:20" x14ac:dyDescent="0.25">
      <c r="S38" s="44">
        <f t="shared" si="9"/>
        <v>11.599999999999989</v>
      </c>
      <c r="T38" s="47">
        <f t="shared" si="3"/>
        <v>0.81644321052064484</v>
      </c>
    </row>
    <row r="39" spans="19:20" x14ac:dyDescent="0.25">
      <c r="S39" s="44">
        <f t="shared" si="9"/>
        <v>11.699999999999989</v>
      </c>
      <c r="T39" s="47">
        <f t="shared" si="3"/>
        <v>0.84112415394614204</v>
      </c>
    </row>
    <row r="40" spans="19:20" x14ac:dyDescent="0.25">
      <c r="S40" s="44">
        <f t="shared" si="9"/>
        <v>11.799999999999988</v>
      </c>
      <c r="T40" s="47">
        <f t="shared" si="3"/>
        <v>0.8635228082944455</v>
      </c>
    </row>
    <row r="41" spans="19:20" x14ac:dyDescent="0.25">
      <c r="S41" s="44">
        <f t="shared" si="9"/>
        <v>11.899999999999988</v>
      </c>
      <c r="T41" s="47">
        <f t="shared" si="3"/>
        <v>0.88365924214838643</v>
      </c>
    </row>
    <row r="42" spans="19:20" x14ac:dyDescent="0.25">
      <c r="S42" s="44">
        <f t="shared" si="9"/>
        <v>11.999999999999988</v>
      </c>
      <c r="T42" s="47">
        <f t="shared" si="3"/>
        <v>0.90159185828410049</v>
      </c>
    </row>
    <row r="43" spans="19:20" x14ac:dyDescent="0.25">
      <c r="S43" s="44">
        <f t="shared" si="9"/>
        <v>12.099999999999987</v>
      </c>
      <c r="T43" s="47">
        <f t="shared" si="3"/>
        <v>0.91741181184643006</v>
      </c>
    </row>
    <row r="44" spans="19:20" x14ac:dyDescent="0.25">
      <c r="S44" s="44">
        <f t="shared" si="9"/>
        <v>12.199999999999987</v>
      </c>
      <c r="T44" s="47">
        <f t="shared" si="3"/>
        <v>0.93123687793792087</v>
      </c>
    </row>
    <row r="45" spans="19:20" x14ac:dyDescent="0.25">
      <c r="S45" s="44">
        <f t="shared" si="9"/>
        <v>12.299999999999986</v>
      </c>
      <c r="T45" s="47">
        <f t="shared" si="3"/>
        <v>0.94320510133638713</v>
      </c>
    </row>
    <row r="46" spans="19:20" x14ac:dyDescent="0.25">
      <c r="S46" s="44">
        <f t="shared" si="9"/>
        <v>12.399999999999986</v>
      </c>
      <c r="T46" s="47">
        <f t="shared" si="3"/>
        <v>0.95346853351506544</v>
      </c>
    </row>
    <row r="47" spans="19:20" x14ac:dyDescent="0.25">
      <c r="S47" s="44">
        <f t="shared" si="9"/>
        <v>12.499999999999986</v>
      </c>
      <c r="T47" s="47">
        <f t="shared" si="3"/>
        <v>0.96218731924615919</v>
      </c>
    </row>
    <row r="48" spans="19:20" x14ac:dyDescent="0.25">
      <c r="S48" s="44">
        <f t="shared" si="9"/>
        <v>12.599999999999985</v>
      </c>
      <c r="T48" s="47">
        <f t="shared" si="3"/>
        <v>0.96952434173909818</v>
      </c>
    </row>
    <row r="49" spans="19:20" x14ac:dyDescent="0.25">
      <c r="S49" s="44">
        <f t="shared" si="9"/>
        <v>12.699999999999985</v>
      </c>
      <c r="T49" s="47">
        <f t="shared" si="3"/>
        <v>0.97564057659492665</v>
      </c>
    </row>
    <row r="50" spans="19:20" x14ac:dyDescent="0.25">
      <c r="S50" s="44">
        <f t="shared" si="9"/>
        <v>12.799999999999985</v>
      </c>
      <c r="T50" s="47">
        <f t="shared" si="3"/>
        <v>0.9806912456586504</v>
      </c>
    </row>
    <row r="51" spans="19:20" x14ac:dyDescent="0.25">
      <c r="S51" s="44">
        <f t="shared" si="9"/>
        <v>12.899999999999984</v>
      </c>
      <c r="T51" s="47">
        <f t="shared" si="3"/>
        <v>0.98482280627380592</v>
      </c>
    </row>
    <row r="52" spans="19:20" x14ac:dyDescent="0.25">
      <c r="S52" s="44">
        <f t="shared" si="9"/>
        <v>12.999999999999984</v>
      </c>
      <c r="T52" s="47">
        <f t="shared" si="3"/>
        <v>0.98817076272311866</v>
      </c>
    </row>
    <row r="53" spans="19:20" x14ac:dyDescent="0.25">
      <c r="S53" s="44">
        <f t="shared" si="9"/>
        <v>13.099999999999984</v>
      </c>
      <c r="T53" s="47">
        <f t="shared" si="3"/>
        <v>0.99085824696263924</v>
      </c>
    </row>
    <row r="54" spans="19:20" x14ac:dyDescent="0.25">
      <c r="S54" s="44">
        <f t="shared" si="9"/>
        <v>13.199999999999983</v>
      </c>
      <c r="T54" s="47">
        <f t="shared" si="3"/>
        <v>0.99299528624991407</v>
      </c>
    </row>
    <row r="55" spans="19:20" x14ac:dyDescent="0.25">
      <c r="S55" s="44">
        <f t="shared" si="9"/>
        <v>13.299999999999983</v>
      </c>
      <c r="T55" s="47">
        <f t="shared" si="3"/>
        <v>0.9946786560826405</v>
      </c>
    </row>
    <row r="56" spans="19:20" x14ac:dyDescent="0.25">
      <c r="S56" s="44">
        <f t="shared" si="9"/>
        <v>13.399999999999983</v>
      </c>
      <c r="T56" s="47">
        <f t="shared" si="3"/>
        <v>0.9959922073461247</v>
      </c>
    </row>
    <row r="57" spans="19:20" ht="15.75" thickBot="1" x14ac:dyDescent="0.3">
      <c r="S57" s="48">
        <f t="shared" si="9"/>
        <v>13.499999999999982</v>
      </c>
      <c r="T57" s="50">
        <f t="shared" si="3"/>
        <v>0.99700755545670872</v>
      </c>
    </row>
    <row r="58" spans="19:20" x14ac:dyDescent="0.25">
      <c r="S58" s="1"/>
      <c r="T58" s="46"/>
    </row>
    <row r="59" spans="19:20" x14ac:dyDescent="0.25">
      <c r="S59" s="1"/>
      <c r="T59" s="46"/>
    </row>
    <row r="60" spans="19:20" x14ac:dyDescent="0.25">
      <c r="S60" s="1"/>
      <c r="T60" s="46"/>
    </row>
    <row r="61" spans="19:20" x14ac:dyDescent="0.25">
      <c r="S61" s="1"/>
      <c r="T61" s="46"/>
    </row>
    <row r="62" spans="19:20" x14ac:dyDescent="0.25">
      <c r="S62" s="1"/>
      <c r="T62" s="46"/>
    </row>
    <row r="63" spans="19:20" x14ac:dyDescent="0.25">
      <c r="S63" s="1"/>
      <c r="T63" s="46"/>
    </row>
    <row r="64" spans="19:20" x14ac:dyDescent="0.25">
      <c r="S64" s="1"/>
      <c r="T64" s="46"/>
    </row>
    <row r="65" spans="19:20" x14ac:dyDescent="0.25">
      <c r="S65" s="1"/>
      <c r="T65" s="46"/>
    </row>
    <row r="66" spans="19:20" x14ac:dyDescent="0.25">
      <c r="S66" s="1"/>
      <c r="T66" s="46"/>
    </row>
    <row r="67" spans="19:20" x14ac:dyDescent="0.25">
      <c r="S67" s="1"/>
      <c r="T67" s="46"/>
    </row>
    <row r="68" spans="19:20" x14ac:dyDescent="0.25">
      <c r="S68" s="1"/>
      <c r="T68" s="46"/>
    </row>
    <row r="69" spans="19:20" x14ac:dyDescent="0.25">
      <c r="S69" s="1"/>
      <c r="T69" s="46"/>
    </row>
    <row r="70" spans="19:20" x14ac:dyDescent="0.25">
      <c r="S70" s="1"/>
      <c r="T70" s="46"/>
    </row>
    <row r="71" spans="19:20" x14ac:dyDescent="0.25">
      <c r="S71" s="1"/>
      <c r="T71" s="46"/>
    </row>
    <row r="72" spans="19:20" x14ac:dyDescent="0.25">
      <c r="S72" s="1"/>
      <c r="T72" s="46"/>
    </row>
    <row r="73" spans="19:20" x14ac:dyDescent="0.25">
      <c r="S73" s="1"/>
      <c r="T73" s="46"/>
    </row>
    <row r="74" spans="19:20" x14ac:dyDescent="0.25">
      <c r="S74" s="1"/>
      <c r="T74" s="46"/>
    </row>
    <row r="75" spans="19:20" x14ac:dyDescent="0.25">
      <c r="S75" s="1"/>
      <c r="T75" s="46"/>
    </row>
    <row r="76" spans="19:20" x14ac:dyDescent="0.25">
      <c r="S76" s="1"/>
      <c r="T76" s="46"/>
    </row>
    <row r="77" spans="19:20" x14ac:dyDescent="0.25">
      <c r="S77" s="1"/>
      <c r="T77" s="46"/>
    </row>
    <row r="78" spans="19:20" x14ac:dyDescent="0.25">
      <c r="S78" s="1"/>
      <c r="T78" s="46"/>
    </row>
    <row r="79" spans="19:20" x14ac:dyDescent="0.25">
      <c r="S79" s="1"/>
      <c r="T79" s="46"/>
    </row>
    <row r="80" spans="19:20" x14ac:dyDescent="0.25">
      <c r="S80" s="1"/>
      <c r="T80" s="46"/>
    </row>
    <row r="81" spans="19:20" x14ac:dyDescent="0.25">
      <c r="S81" s="1"/>
      <c r="T81" s="46"/>
    </row>
    <row r="82" spans="19:20" x14ac:dyDescent="0.25">
      <c r="S82" s="1"/>
      <c r="T82" s="46"/>
    </row>
    <row r="83" spans="19:20" x14ac:dyDescent="0.25">
      <c r="S83" s="1"/>
      <c r="T83" s="46"/>
    </row>
    <row r="84" spans="19:20" x14ac:dyDescent="0.25">
      <c r="S84" s="1"/>
      <c r="T84" s="46"/>
    </row>
    <row r="85" spans="19:20" x14ac:dyDescent="0.25">
      <c r="S85" s="1"/>
      <c r="T85" s="46"/>
    </row>
    <row r="86" spans="19:20" x14ac:dyDescent="0.25">
      <c r="S86" s="1"/>
      <c r="T86" s="46"/>
    </row>
    <row r="87" spans="19:20" x14ac:dyDescent="0.25">
      <c r="S87" s="1"/>
      <c r="T87" s="46"/>
    </row>
    <row r="88" spans="19:20" x14ac:dyDescent="0.25">
      <c r="S88" s="1"/>
      <c r="T88" s="46"/>
    </row>
    <row r="89" spans="19:20" x14ac:dyDescent="0.25">
      <c r="S89" s="1"/>
      <c r="T89" s="46"/>
    </row>
    <row r="90" spans="19:20" x14ac:dyDescent="0.25">
      <c r="S90" s="1"/>
      <c r="T90" s="46"/>
    </row>
    <row r="91" spans="19:20" x14ac:dyDescent="0.25">
      <c r="S91" s="1"/>
      <c r="T91" s="46"/>
    </row>
    <row r="92" spans="19:20" x14ac:dyDescent="0.25">
      <c r="S92" s="1"/>
      <c r="T92" s="46"/>
    </row>
    <row r="93" spans="19:20" x14ac:dyDescent="0.25">
      <c r="S93" s="1"/>
      <c r="T93" s="46"/>
    </row>
    <row r="94" spans="19:20" x14ac:dyDescent="0.25">
      <c r="S94" s="1"/>
      <c r="T94" s="46"/>
    </row>
    <row r="95" spans="19:20" x14ac:dyDescent="0.25">
      <c r="S95" s="1"/>
      <c r="T95" s="46"/>
    </row>
    <row r="96" spans="19:20" x14ac:dyDescent="0.25">
      <c r="S96" s="1"/>
      <c r="T96" s="46"/>
    </row>
    <row r="97" spans="19:20" x14ac:dyDescent="0.25">
      <c r="S97" s="1"/>
      <c r="T97" s="46"/>
    </row>
    <row r="98" spans="19:20" x14ac:dyDescent="0.25">
      <c r="S98" s="1"/>
      <c r="T98" s="46"/>
    </row>
    <row r="99" spans="19:20" x14ac:dyDescent="0.25">
      <c r="S99" s="1"/>
      <c r="T99" s="46"/>
    </row>
    <row r="100" spans="19:20" x14ac:dyDescent="0.25">
      <c r="S100" s="1"/>
      <c r="T100" s="46"/>
    </row>
    <row r="101" spans="19:20" x14ac:dyDescent="0.25">
      <c r="S101" s="1"/>
      <c r="T101" s="46"/>
    </row>
    <row r="102" spans="19:20" x14ac:dyDescent="0.25">
      <c r="S102" s="1"/>
      <c r="T102" s="46"/>
    </row>
    <row r="103" spans="19:20" x14ac:dyDescent="0.25">
      <c r="S103" s="1"/>
      <c r="T103" s="46"/>
    </row>
    <row r="104" spans="19:20" x14ac:dyDescent="0.25">
      <c r="S104" s="1"/>
      <c r="T104" s="46"/>
    </row>
    <row r="105" spans="19:20" x14ac:dyDescent="0.25">
      <c r="S105" s="1"/>
      <c r="T105" s="46"/>
    </row>
  </sheetData>
  <scenarios current="0" show="0">
    <scenario name="mle" locked="1" count="2" user="psb" comment="Created by psb on 9/23/2025">
      <inputCells r="L4" val="8"/>
      <inputCells r="L5" val="0.5"/>
    </scenario>
  </scenarios>
  <mergeCells count="1">
    <mergeCell ref="C6:H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mle-demo-L8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</dc:creator>
  <cp:lastModifiedBy>Prakash Singh</cp:lastModifiedBy>
  <dcterms:created xsi:type="dcterms:W3CDTF">2025-09-23T11:03:40Z</dcterms:created>
  <dcterms:modified xsi:type="dcterms:W3CDTF">2025-09-23T15:55:49Z</dcterms:modified>
</cp:coreProperties>
</file>