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ojasree.c.lv\Downloads\"/>
    </mc:Choice>
  </mc:AlternateContent>
  <xr:revisionPtr revIDLastSave="0" documentId="8_{66319279-360B-4885-AC6E-2042B22454C3}" xr6:coauthVersionLast="47" xr6:coauthVersionMax="47" xr10:uidLastSave="{00000000-0000-0000-0000-000000000000}"/>
  <bookViews>
    <workbookView xWindow="-110" yWindow="-110" windowWidth="19420" windowHeight="10300" activeTab="1" xr2:uid="{65C14963-D7D9-489F-85DF-B390E3AF6B64}"/>
  </bookViews>
  <sheets>
    <sheet name="Sheet1" sheetId="2" r:id="rId1"/>
    <sheet name="Data" sheetId="1" r:id="rId2"/>
    <sheet name="Sheet3" sheetId="4" r:id="rId3"/>
    <sheet name="Sheet4" sheetId="5" r:id="rId4"/>
    <sheet name="Sheet5" sheetId="6" r:id="rId5"/>
    <sheet name="Sheet6" sheetId="7" r:id="rId6"/>
  </sheets>
  <definedNames>
    <definedName name="_xlnm._FilterDatabase" localSheetId="2" hidden="1">Sheet3!$I$1:$K$8</definedName>
  </definedNames>
  <calcPr calcId="191029"/>
  <pivotCaches>
    <pivotCache cacheId="2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R1" i="1" a="1"/>
  <c r="R1" i="1"/>
  <c r="P998" i="1"/>
  <c r="P993" i="1"/>
  <c r="P985" i="1"/>
  <c r="P978" i="1" s="1"/>
  <c r="P971" i="1" s="1"/>
  <c r="P964" i="1" s="1"/>
  <c r="P957" i="1" s="1"/>
  <c r="P950" i="1" s="1"/>
  <c r="P943" i="1" s="1"/>
  <c r="P936" i="1" s="1"/>
  <c r="P929" i="1" s="1"/>
  <c r="P922" i="1" s="1"/>
  <c r="P915" i="1" s="1"/>
  <c r="P908" i="1" s="1"/>
  <c r="P901" i="1" s="1"/>
  <c r="P894" i="1" s="1"/>
  <c r="P887" i="1" s="1"/>
  <c r="P880" i="1" s="1"/>
  <c r="P873" i="1" s="1"/>
  <c r="P866" i="1" s="1"/>
  <c r="P859" i="1" s="1"/>
  <c r="P852" i="1" s="1"/>
  <c r="P845" i="1" s="1"/>
  <c r="P838" i="1" s="1"/>
  <c r="P831" i="1" s="1"/>
  <c r="P824" i="1" s="1"/>
  <c r="P817" i="1" s="1"/>
  <c r="P810" i="1" s="1"/>
  <c r="P803" i="1" s="1"/>
  <c r="P796" i="1" s="1"/>
  <c r="P789" i="1" s="1"/>
  <c r="P782" i="1" s="1"/>
  <c r="P775" i="1" s="1"/>
  <c r="P768" i="1" s="1"/>
  <c r="P761" i="1" s="1"/>
  <c r="P754" i="1" s="1"/>
  <c r="P747" i="1" s="1"/>
  <c r="P733" i="1" s="1"/>
  <c r="P726" i="1" s="1"/>
  <c r="P719" i="1" s="1"/>
  <c r="P712" i="1" s="1"/>
  <c r="P705" i="1" s="1"/>
  <c r="P698" i="1" s="1"/>
  <c r="P691" i="1" s="1"/>
  <c r="P684" i="1" s="1"/>
  <c r="P670" i="1" s="1"/>
  <c r="P663" i="1" s="1"/>
  <c r="P656" i="1" s="1"/>
  <c r="P649" i="1" s="1"/>
  <c r="P642" i="1" s="1"/>
  <c r="P635" i="1" s="1"/>
  <c r="P628" i="1" s="1"/>
  <c r="P614" i="1" s="1"/>
  <c r="P607" i="1" s="1"/>
  <c r="P600" i="1" s="1"/>
  <c r="P593" i="1" s="1"/>
  <c r="P586" i="1" s="1"/>
  <c r="P579" i="1" s="1"/>
  <c r="P572" i="1" s="1"/>
  <c r="P565" i="1" s="1"/>
  <c r="P558" i="1" s="1"/>
  <c r="P551" i="1" s="1"/>
  <c r="P544" i="1" s="1"/>
  <c r="P537" i="1" s="1"/>
  <c r="P530" i="1" s="1"/>
  <c r="P523" i="1" s="1"/>
  <c r="P516" i="1" s="1"/>
  <c r="P509" i="1" s="1"/>
  <c r="P502" i="1" s="1"/>
  <c r="P495" i="1" s="1"/>
  <c r="P488" i="1" s="1"/>
  <c r="P481" i="1" s="1"/>
  <c r="P474" i="1" s="1"/>
  <c r="P467" i="1" s="1"/>
  <c r="P460" i="1" s="1"/>
  <c r="P453" i="1" s="1"/>
  <c r="P446" i="1" s="1"/>
  <c r="P439" i="1" s="1"/>
  <c r="P425" i="1" s="1"/>
  <c r="P418" i="1" s="1"/>
  <c r="P411" i="1" s="1"/>
  <c r="P404" i="1" s="1"/>
  <c r="P397" i="1" s="1"/>
  <c r="P390" i="1" s="1"/>
  <c r="P383" i="1" s="1"/>
  <c r="P376" i="1" s="1"/>
  <c r="P369" i="1" s="1"/>
  <c r="P362" i="1" s="1"/>
  <c r="P355" i="1" s="1"/>
  <c r="P348" i="1" s="1"/>
  <c r="P341" i="1" s="1"/>
  <c r="P334" i="1" s="1"/>
  <c r="P327" i="1" s="1"/>
  <c r="P320" i="1" s="1"/>
  <c r="P313" i="1" s="1"/>
  <c r="P306" i="1" s="1"/>
  <c r="P299" i="1" s="1"/>
  <c r="P292" i="1" s="1"/>
  <c r="P285" i="1" s="1"/>
  <c r="P278" i="1" s="1"/>
  <c r="P271" i="1" s="1"/>
  <c r="P984" i="1"/>
  <c r="P965" i="1"/>
  <c r="P959" i="1"/>
  <c r="P910" i="1"/>
  <c r="P907" i="1"/>
  <c r="P897" i="1"/>
  <c r="P892" i="1"/>
  <c r="P870" i="1"/>
  <c r="P848" i="1"/>
  <c r="P836" i="1"/>
  <c r="P829" i="1"/>
  <c r="P813" i="1"/>
  <c r="P785" i="1"/>
  <c r="P781" i="1"/>
  <c r="P780" i="1"/>
  <c r="P752" i="1"/>
  <c r="P750" i="1"/>
  <c r="P749" i="1"/>
  <c r="P746" i="1"/>
  <c r="P744" i="1"/>
  <c r="P740" i="1"/>
  <c r="P739" i="1"/>
  <c r="P732" i="1"/>
  <c r="P731" i="1"/>
  <c r="P730" i="1"/>
  <c r="P717" i="1"/>
  <c r="P714" i="1"/>
  <c r="P697" i="1"/>
  <c r="P696" i="1"/>
  <c r="P677" i="1"/>
  <c r="P672" i="1"/>
  <c r="P655" i="1"/>
  <c r="P650" i="1"/>
  <c r="P646" i="1"/>
  <c r="P641" i="1"/>
  <c r="P631" i="1"/>
  <c r="P629" i="1"/>
  <c r="P621" i="1"/>
  <c r="P616" i="1"/>
  <c r="P606" i="1"/>
  <c r="P602" i="1"/>
  <c r="P592" i="1"/>
  <c r="P578" i="1"/>
  <c r="P519" i="1"/>
  <c r="P506" i="1"/>
  <c r="P489" i="1"/>
  <c r="P480" i="1"/>
  <c r="P461" i="1"/>
  <c r="P455" i="1"/>
  <c r="P432" i="1"/>
  <c r="P416" i="1"/>
  <c r="P413" i="1"/>
  <c r="P402" i="1"/>
  <c r="P378" i="1"/>
  <c r="P352" i="1"/>
  <c r="P347" i="1"/>
  <c r="P329" i="1"/>
  <c r="P322" i="1"/>
  <c r="P304" i="1"/>
  <c r="P300" i="1"/>
  <c r="P293" i="1"/>
  <c r="P264" i="1"/>
  <c r="P244" i="1"/>
  <c r="P240" i="1"/>
  <c r="P238" i="1"/>
  <c r="P229" i="1"/>
  <c r="P201" i="1"/>
  <c r="P161" i="1"/>
  <c r="P132" i="1"/>
  <c r="P106" i="1"/>
  <c r="P92" i="1"/>
  <c r="P85" i="1"/>
  <c r="P78" i="1"/>
  <c r="P77" i="1"/>
  <c r="P72" i="1"/>
  <c r="P68" i="1"/>
  <c r="P64" i="1"/>
  <c r="P63" i="1"/>
  <c r="P42" i="1"/>
  <c r="P16" i="1"/>
  <c r="P9" i="1"/>
  <c r="P2" i="1"/>
  <c r="P958" i="1"/>
  <c r="P951" i="1" s="1"/>
  <c r="P944" i="1" s="1"/>
  <c r="P937" i="1" s="1"/>
  <c r="P930" i="1" s="1"/>
  <c r="P923" i="1" s="1"/>
  <c r="P916" i="1" s="1"/>
  <c r="P909" i="1" s="1"/>
  <c r="P902" i="1" s="1"/>
  <c r="P895" i="1" s="1"/>
  <c r="P888" i="1" s="1"/>
  <c r="P881" i="1" s="1"/>
  <c r="P874" i="1" s="1"/>
  <c r="P867" i="1" s="1"/>
  <c r="P860" i="1" s="1"/>
  <c r="P853" i="1" s="1"/>
  <c r="P846" i="1" s="1"/>
  <c r="P839" i="1" s="1"/>
  <c r="P832" i="1" s="1"/>
  <c r="P825" i="1" s="1"/>
  <c r="P818" i="1" s="1"/>
  <c r="P811" i="1" s="1"/>
  <c r="P804" i="1" s="1"/>
  <c r="P797" i="1" s="1"/>
  <c r="P790" i="1" s="1"/>
  <c r="P783" i="1" s="1"/>
  <c r="P776" i="1" s="1"/>
  <c r="P769" i="1" s="1"/>
  <c r="P762" i="1" s="1"/>
  <c r="P755" i="1" s="1"/>
  <c r="P748" i="1" s="1"/>
  <c r="P741" i="1" s="1"/>
  <c r="P734" i="1" s="1"/>
  <c r="P727" i="1" s="1"/>
  <c r="P720" i="1" s="1"/>
  <c r="P713" i="1" s="1"/>
  <c r="P706" i="1" s="1"/>
  <c r="P699" i="1" s="1"/>
  <c r="P692" i="1" s="1"/>
  <c r="P685" i="1" s="1"/>
  <c r="P678" i="1" s="1"/>
  <c r="P671" i="1" s="1"/>
  <c r="P664" i="1" s="1"/>
  <c r="P657" i="1" s="1"/>
  <c r="P643" i="1" s="1"/>
  <c r="P636" i="1" s="1"/>
  <c r="P988" i="1"/>
  <c r="P981" i="1" s="1"/>
  <c r="P974" i="1" s="1"/>
  <c r="P967" i="1" s="1"/>
  <c r="P960" i="1" s="1"/>
  <c r="P953" i="1" s="1"/>
  <c r="P946" i="1" s="1"/>
  <c r="P939" i="1" s="1"/>
  <c r="P932" i="1" s="1"/>
  <c r="P925" i="1" s="1"/>
  <c r="P918" i="1" s="1"/>
  <c r="P911" i="1" s="1"/>
  <c r="P904" i="1" s="1"/>
  <c r="P890" i="1" s="1"/>
  <c r="P883" i="1" s="1"/>
  <c r="P876" i="1" s="1"/>
  <c r="P869" i="1" s="1"/>
  <c r="P862" i="1" s="1"/>
  <c r="P855" i="1" s="1"/>
  <c r="P841" i="1" s="1"/>
  <c r="P834" i="1" s="1"/>
  <c r="P827" i="1" s="1"/>
  <c r="P820" i="1" s="1"/>
  <c r="P806" i="1" s="1"/>
  <c r="P799" i="1" s="1"/>
  <c r="P792" i="1" s="1"/>
  <c r="P778" i="1" s="1"/>
  <c r="P771" i="1" s="1"/>
  <c r="P764" i="1" s="1"/>
  <c r="P757" i="1" s="1"/>
  <c r="P743" i="1" s="1"/>
  <c r="P736" i="1" s="1"/>
  <c r="P729" i="1" s="1"/>
  <c r="P722" i="1" s="1"/>
  <c r="P715" i="1" s="1"/>
  <c r="P708" i="1" s="1"/>
  <c r="P701" i="1" s="1"/>
  <c r="P694" i="1" s="1"/>
  <c r="P687" i="1" s="1"/>
  <c r="P680" i="1" s="1"/>
  <c r="P673" i="1" s="1"/>
  <c r="P666" i="1" s="1"/>
  <c r="P659" i="1" s="1"/>
  <c r="P652" i="1" s="1"/>
  <c r="P645" i="1" s="1"/>
  <c r="P638" i="1" s="1"/>
  <c r="P624" i="1" s="1"/>
  <c r="P617" i="1" s="1"/>
  <c r="P610" i="1" s="1"/>
  <c r="P603" i="1" s="1"/>
  <c r="P596" i="1" s="1"/>
  <c r="P589" i="1" s="1"/>
  <c r="P582" i="1" s="1"/>
  <c r="P575" i="1" s="1"/>
  <c r="P568" i="1" s="1"/>
  <c r="P561" i="1" s="1"/>
  <c r="P554" i="1" s="1"/>
  <c r="P547" i="1" s="1"/>
  <c r="P540" i="1" s="1"/>
  <c r="P533" i="1" s="1"/>
  <c r="P526" i="1" s="1"/>
  <c r="P512" i="1" s="1"/>
  <c r="P505" i="1" s="1"/>
  <c r="P498" i="1" s="1"/>
  <c r="P491" i="1" s="1"/>
  <c r="P484" i="1" s="1"/>
  <c r="P477" i="1" s="1"/>
  <c r="P470" i="1" s="1"/>
  <c r="P463" i="1" s="1"/>
  <c r="P456" i="1" s="1"/>
  <c r="P449" i="1" s="1"/>
  <c r="P442" i="1" s="1"/>
  <c r="P435" i="1" s="1"/>
  <c r="P428" i="1" s="1"/>
  <c r="P421" i="1" s="1"/>
  <c r="P414" i="1" s="1"/>
  <c r="P407" i="1" s="1"/>
  <c r="P400" i="1" s="1"/>
  <c r="P393" i="1" s="1"/>
  <c r="P386" i="1" s="1"/>
  <c r="P379" i="1" s="1"/>
  <c r="P372" i="1" s="1"/>
  <c r="P365" i="1" s="1"/>
  <c r="P358" i="1" s="1"/>
  <c r="P351" i="1" s="1"/>
  <c r="P344" i="1" s="1"/>
  <c r="P337" i="1" s="1"/>
  <c r="P330" i="1" s="1"/>
  <c r="P323" i="1" s="1"/>
  <c r="P316" i="1" s="1"/>
  <c r="P309" i="1" s="1"/>
  <c r="P302" i="1" s="1"/>
  <c r="P295" i="1" s="1"/>
  <c r="P288" i="1" s="1"/>
  <c r="P281" i="1" s="1"/>
  <c r="P274" i="1" s="1"/>
  <c r="P267" i="1" s="1"/>
  <c r="P260" i="1" s="1"/>
  <c r="P253" i="1" s="1"/>
  <c r="P246" i="1" s="1"/>
  <c r="P239" i="1" s="1"/>
  <c r="P232" i="1" s="1"/>
  <c r="P225" i="1" s="1"/>
  <c r="P218" i="1" s="1"/>
  <c r="P211" i="1" s="1"/>
  <c r="P204" i="1" s="1"/>
  <c r="P197" i="1" s="1"/>
  <c r="P190" i="1" s="1"/>
  <c r="P183" i="1" s="1"/>
  <c r="P176" i="1" s="1"/>
  <c r="P169" i="1" s="1"/>
  <c r="P162" i="1" s="1"/>
  <c r="P155" i="1" s="1"/>
  <c r="P148" i="1" s="1"/>
  <c r="P141" i="1" s="1"/>
  <c r="P134" i="1" s="1"/>
  <c r="P127" i="1" s="1"/>
  <c r="P120" i="1" s="1"/>
  <c r="P113" i="1" s="1"/>
  <c r="P99" i="1" s="1"/>
  <c r="P71" i="1" s="1"/>
  <c r="P57" i="1" s="1"/>
  <c r="P50" i="1" s="1"/>
  <c r="P43" i="1" s="1"/>
  <c r="P36" i="1" s="1"/>
  <c r="P29" i="1" s="1"/>
  <c r="P22" i="1" s="1"/>
  <c r="P15" i="1" s="1"/>
  <c r="P8" i="1" s="1"/>
  <c r="P992" i="1"/>
  <c r="P995" i="1"/>
  <c r="P996" i="1"/>
  <c r="P989" i="1" s="1"/>
  <c r="P982" i="1" s="1"/>
  <c r="P975" i="1" s="1"/>
  <c r="P968" i="1" s="1"/>
  <c r="P961" i="1" s="1"/>
  <c r="P954" i="1" s="1"/>
  <c r="P947" i="1" s="1"/>
  <c r="P940" i="1" s="1"/>
  <c r="P933" i="1" s="1"/>
  <c r="P926" i="1" s="1"/>
  <c r="P919" i="1" s="1"/>
  <c r="P912" i="1" s="1"/>
  <c r="P905" i="1" s="1"/>
  <c r="P898" i="1" s="1"/>
  <c r="P891" i="1" s="1"/>
  <c r="P884" i="1" s="1"/>
  <c r="P877" i="1" s="1"/>
  <c r="P863" i="1" s="1"/>
  <c r="P856" i="1" s="1"/>
  <c r="P849" i="1" s="1"/>
  <c r="P842" i="1" s="1"/>
  <c r="P835" i="1" s="1"/>
  <c r="P828" i="1" s="1"/>
  <c r="P821" i="1" s="1"/>
  <c r="P814" i="1" s="1"/>
  <c r="P807" i="1" s="1"/>
  <c r="P800" i="1" s="1"/>
  <c r="P793" i="1" s="1"/>
  <c r="P786" i="1" s="1"/>
  <c r="P779" i="1" s="1"/>
  <c r="P772" i="1" s="1"/>
  <c r="P765" i="1" s="1"/>
  <c r="P758" i="1" s="1"/>
  <c r="P751" i="1" s="1"/>
  <c r="P737" i="1" s="1"/>
  <c r="P997" i="1"/>
  <c r="P990" i="1" s="1"/>
  <c r="P983" i="1" s="1"/>
  <c r="P976" i="1" s="1"/>
  <c r="P969" i="1" s="1"/>
  <c r="P962" i="1" s="1"/>
  <c r="P955" i="1" s="1"/>
  <c r="P948" i="1" s="1"/>
  <c r="P941" i="1" s="1"/>
  <c r="P934" i="1" s="1"/>
  <c r="P927" i="1" s="1"/>
  <c r="P920" i="1" s="1"/>
  <c r="P913" i="1" s="1"/>
  <c r="P906" i="1" s="1"/>
  <c r="P899" i="1" s="1"/>
  <c r="P885" i="1" s="1"/>
  <c r="P878" i="1" s="1"/>
  <c r="P871" i="1" s="1"/>
  <c r="P864" i="1" s="1"/>
  <c r="P857" i="1" s="1"/>
  <c r="P850" i="1" s="1"/>
  <c r="P843" i="1" s="1"/>
  <c r="P991" i="1"/>
  <c r="P999" i="1"/>
  <c r="P1000" i="1"/>
  <c r="P986" i="1" s="1"/>
  <c r="P979" i="1" s="1"/>
  <c r="P972" i="1" s="1"/>
  <c r="P1001" i="1"/>
  <c r="P994" i="1" s="1"/>
  <c r="P987" i="1" s="1"/>
  <c r="P980" i="1" s="1"/>
  <c r="P973" i="1" s="1"/>
  <c r="P966" i="1" s="1"/>
  <c r="P952" i="1" s="1"/>
  <c r="P945" i="1" s="1"/>
  <c r="P938" i="1" s="1"/>
  <c r="P931" i="1" s="1"/>
  <c r="P924" i="1" s="1"/>
  <c r="P917" i="1" s="1"/>
  <c r="P903" i="1" s="1"/>
  <c r="P896" i="1" s="1"/>
  <c r="P889" i="1" s="1"/>
  <c r="P882" i="1" s="1"/>
  <c r="P875" i="1" s="1"/>
  <c r="P868" i="1" s="1"/>
  <c r="P861" i="1" s="1"/>
  <c r="P854" i="1" s="1"/>
  <c r="P847" i="1" s="1"/>
  <c r="P840" i="1" s="1"/>
  <c r="P833" i="1" s="1"/>
  <c r="P826" i="1" s="1"/>
  <c r="P819" i="1" s="1"/>
  <c r="P812" i="1" s="1"/>
  <c r="P805" i="1" s="1"/>
  <c r="P798" i="1" s="1"/>
  <c r="P791" i="1" s="1"/>
  <c r="P784" i="1" s="1"/>
  <c r="P777" i="1" s="1"/>
  <c r="P770" i="1" s="1"/>
  <c r="P763" i="1" s="1"/>
  <c r="P756" i="1" s="1"/>
  <c r="P742" i="1" s="1"/>
  <c r="P735" i="1" s="1"/>
  <c r="P728" i="1" s="1"/>
  <c r="P721" i="1" s="1"/>
  <c r="Q2" i="7"/>
  <c r="I4" i="6"/>
  <c r="I3" i="6"/>
  <c r="I2" i="6"/>
  <c r="H4" i="6"/>
  <c r="G1" i="5" a="1"/>
  <c r="G1" i="5" s="1"/>
  <c r="A2" i="5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P977" i="1" l="1"/>
  <c r="P970" i="1" s="1"/>
  <c r="P963" i="1" s="1"/>
  <c r="P956" i="1" s="1"/>
  <c r="P949" i="1" s="1"/>
  <c r="P942" i="1" s="1"/>
  <c r="P935" i="1" s="1"/>
  <c r="P928" i="1" s="1"/>
  <c r="P921" i="1" s="1"/>
  <c r="P914" i="1" s="1"/>
  <c r="P900" i="1" s="1"/>
  <c r="P893" i="1" s="1"/>
  <c r="P886" i="1" s="1"/>
  <c r="P879" i="1" s="1"/>
  <c r="P872" i="1" s="1"/>
  <c r="P865" i="1" s="1"/>
  <c r="P858" i="1" s="1"/>
  <c r="P851" i="1" s="1"/>
  <c r="P844" i="1" s="1"/>
  <c r="P837" i="1" s="1"/>
  <c r="P830" i="1" s="1"/>
  <c r="P823" i="1" s="1"/>
  <c r="P816" i="1" s="1"/>
  <c r="P809" i="1" s="1"/>
  <c r="P802" i="1" s="1"/>
  <c r="P795" i="1" s="1"/>
  <c r="P788" i="1" s="1"/>
  <c r="P774" i="1" s="1"/>
  <c r="P767" i="1" s="1"/>
  <c r="P760" i="1" s="1"/>
  <c r="P753" i="1" s="1"/>
  <c r="P822" i="1"/>
  <c r="P815" i="1" s="1"/>
  <c r="P808" i="1" s="1"/>
  <c r="P801" i="1" s="1"/>
  <c r="P794" i="1" s="1"/>
  <c r="P787" i="1" s="1"/>
  <c r="P773" i="1"/>
  <c r="P766" i="1" s="1"/>
  <c r="P759" i="1" s="1"/>
  <c r="P745" i="1" s="1"/>
  <c r="P738" i="1" s="1"/>
  <c r="P725" i="1"/>
  <c r="P718" i="1" s="1"/>
  <c r="P711" i="1" s="1"/>
  <c r="P704" i="1" s="1"/>
  <c r="P690" i="1" s="1"/>
  <c r="P683" i="1" s="1"/>
  <c r="P676" i="1" s="1"/>
  <c r="P669" i="1" s="1"/>
  <c r="P662" i="1" s="1"/>
  <c r="P648" i="1" s="1"/>
  <c r="P634" i="1" s="1"/>
  <c r="P627" i="1" s="1"/>
  <c r="P620" i="1" s="1"/>
  <c r="P613" i="1" s="1"/>
  <c r="P724" i="1"/>
  <c r="P710" i="1" s="1"/>
  <c r="P703" i="1" s="1"/>
  <c r="P689" i="1" s="1"/>
  <c r="P682" i="1" s="1"/>
  <c r="P675" i="1" s="1"/>
  <c r="P668" i="1" s="1"/>
  <c r="P661" i="1" s="1"/>
  <c r="P654" i="1" s="1"/>
  <c r="P647" i="1" s="1"/>
  <c r="P640" i="1" s="1"/>
  <c r="P633" i="1" s="1"/>
  <c r="P626" i="1" s="1"/>
  <c r="P619" i="1" s="1"/>
  <c r="P612" i="1" s="1"/>
  <c r="P605" i="1" s="1"/>
  <c r="P598" i="1" s="1"/>
  <c r="P591" i="1" s="1"/>
  <c r="P584" i="1" s="1"/>
  <c r="P577" i="1" s="1"/>
  <c r="P570" i="1" s="1"/>
  <c r="P563" i="1" s="1"/>
  <c r="P556" i="1" s="1"/>
  <c r="P549" i="1" s="1"/>
  <c r="P542" i="1" s="1"/>
  <c r="P535" i="1" s="1"/>
  <c r="P528" i="1" s="1"/>
  <c r="P521" i="1" s="1"/>
  <c r="P514" i="1" s="1"/>
  <c r="P507" i="1" s="1"/>
  <c r="P500" i="1" s="1"/>
  <c r="P493" i="1" s="1"/>
  <c r="P486" i="1" s="1"/>
  <c r="P479" i="1" s="1"/>
  <c r="P472" i="1" s="1"/>
  <c r="P465" i="1" s="1"/>
  <c r="P458" i="1" s="1"/>
  <c r="P451" i="1" s="1"/>
  <c r="P444" i="1" s="1"/>
  <c r="P437" i="1" s="1"/>
  <c r="P430" i="1" s="1"/>
  <c r="P423" i="1" s="1"/>
  <c r="P409" i="1" s="1"/>
  <c r="P395" i="1" s="1"/>
  <c r="P388" i="1" s="1"/>
  <c r="P381" i="1" s="1"/>
  <c r="P374" i="1" s="1"/>
  <c r="P367" i="1" s="1"/>
  <c r="P360" i="1" s="1"/>
  <c r="P353" i="1" s="1"/>
  <c r="P346" i="1" s="1"/>
  <c r="P339" i="1" s="1"/>
  <c r="P332" i="1" s="1"/>
  <c r="P325" i="1" s="1"/>
  <c r="P318" i="1" s="1"/>
  <c r="P311" i="1" s="1"/>
  <c r="P297" i="1" s="1"/>
  <c r="P290" i="1" s="1"/>
  <c r="P283" i="1" s="1"/>
  <c r="P276" i="1" s="1"/>
  <c r="P269" i="1" s="1"/>
  <c r="P262" i="1" s="1"/>
  <c r="P255" i="1" s="1"/>
  <c r="P248" i="1" s="1"/>
  <c r="P241" i="1" s="1"/>
  <c r="P234" i="1" s="1"/>
  <c r="P227" i="1" s="1"/>
  <c r="P220" i="1" s="1"/>
  <c r="P213" i="1" s="1"/>
  <c r="P206" i="1" s="1"/>
  <c r="P199" i="1" s="1"/>
  <c r="P192" i="1" s="1"/>
  <c r="P185" i="1" s="1"/>
  <c r="P178" i="1" s="1"/>
  <c r="P171" i="1" s="1"/>
  <c r="P164" i="1" s="1"/>
  <c r="P157" i="1" s="1"/>
  <c r="P150" i="1" s="1"/>
  <c r="P143" i="1" s="1"/>
  <c r="P136" i="1" s="1"/>
  <c r="P129" i="1" s="1"/>
  <c r="P122" i="1" s="1"/>
  <c r="P115" i="1" s="1"/>
  <c r="P108" i="1" s="1"/>
  <c r="P101" i="1" s="1"/>
  <c r="P94" i="1" s="1"/>
  <c r="P87" i="1" s="1"/>
  <c r="P80" i="1" s="1"/>
  <c r="P73" i="1" s="1"/>
  <c r="P66" i="1" s="1"/>
  <c r="P59" i="1" s="1"/>
  <c r="P52" i="1" s="1"/>
  <c r="P45" i="1" s="1"/>
  <c r="P38" i="1" s="1"/>
  <c r="P31" i="1" s="1"/>
  <c r="P24" i="1" s="1"/>
  <c r="P17" i="1" s="1"/>
  <c r="P10" i="1" s="1"/>
  <c r="P3" i="1" s="1"/>
  <c r="P723" i="1"/>
  <c r="P716" i="1" s="1"/>
  <c r="P709" i="1" s="1"/>
  <c r="P702" i="1" s="1"/>
  <c r="P695" i="1" s="1"/>
  <c r="P688" i="1" s="1"/>
  <c r="P681" i="1" s="1"/>
  <c r="P674" i="1" s="1"/>
  <c r="P667" i="1" s="1"/>
  <c r="P660" i="1" s="1"/>
  <c r="P653" i="1" s="1"/>
  <c r="P639" i="1" s="1"/>
  <c r="P632" i="1" s="1"/>
  <c r="P625" i="1" s="1"/>
  <c r="P618" i="1" s="1"/>
  <c r="P611" i="1" s="1"/>
  <c r="P604" i="1" s="1"/>
  <c r="P597" i="1" s="1"/>
  <c r="P590" i="1" s="1"/>
  <c r="P583" i="1" s="1"/>
  <c r="P576" i="1" s="1"/>
  <c r="P569" i="1" s="1"/>
  <c r="P562" i="1" s="1"/>
  <c r="P555" i="1" s="1"/>
  <c r="P548" i="1" s="1"/>
  <c r="P541" i="1" s="1"/>
  <c r="P534" i="1" s="1"/>
  <c r="P527" i="1" s="1"/>
  <c r="P520" i="1" s="1"/>
  <c r="P513" i="1" s="1"/>
  <c r="P499" i="1" s="1"/>
  <c r="P492" i="1" s="1"/>
  <c r="P485" i="1" s="1"/>
  <c r="P478" i="1" s="1"/>
  <c r="P471" i="1" s="1"/>
  <c r="P464" i="1" s="1"/>
  <c r="P457" i="1" s="1"/>
  <c r="P450" i="1" s="1"/>
  <c r="P443" i="1" s="1"/>
  <c r="P436" i="1" s="1"/>
  <c r="P429" i="1" s="1"/>
  <c r="P422" i="1" s="1"/>
  <c r="P415" i="1" s="1"/>
  <c r="P408" i="1" s="1"/>
  <c r="P401" i="1" s="1"/>
  <c r="P394" i="1" s="1"/>
  <c r="P387" i="1" s="1"/>
  <c r="P380" i="1" s="1"/>
  <c r="P373" i="1" s="1"/>
  <c r="P366" i="1" s="1"/>
  <c r="P359" i="1" s="1"/>
  <c r="P345" i="1" s="1"/>
  <c r="P338" i="1" s="1"/>
  <c r="P331" i="1" s="1"/>
  <c r="P324" i="1" s="1"/>
  <c r="P317" i="1" s="1"/>
  <c r="P310" i="1" s="1"/>
  <c r="P303" i="1" s="1"/>
  <c r="P296" i="1" s="1"/>
  <c r="P289" i="1" s="1"/>
  <c r="P282" i="1" s="1"/>
  <c r="P275" i="1" s="1"/>
  <c r="P268" i="1" s="1"/>
  <c r="P261" i="1" s="1"/>
  <c r="P254" i="1" s="1"/>
  <c r="P247" i="1" s="1"/>
  <c r="P233" i="1" s="1"/>
  <c r="P226" i="1" s="1"/>
  <c r="P219" i="1" s="1"/>
  <c r="P212" i="1" s="1"/>
  <c r="P205" i="1" s="1"/>
  <c r="P198" i="1" s="1"/>
  <c r="P191" i="1" s="1"/>
  <c r="P184" i="1" s="1"/>
  <c r="P177" i="1" s="1"/>
  <c r="P170" i="1" s="1"/>
  <c r="P163" i="1" s="1"/>
  <c r="P156" i="1" s="1"/>
  <c r="P149" i="1" s="1"/>
  <c r="P142" i="1" s="1"/>
  <c r="P135" i="1" s="1"/>
  <c r="P128" i="1" s="1"/>
  <c r="P121" i="1" s="1"/>
  <c r="P114" i="1" s="1"/>
  <c r="P107" i="1" s="1"/>
  <c r="P100" i="1" s="1"/>
  <c r="P93" i="1" s="1"/>
  <c r="P86" i="1" s="1"/>
  <c r="P79" i="1" s="1"/>
  <c r="P65" i="1" s="1"/>
  <c r="P58" i="1" s="1"/>
  <c r="P51" i="1" s="1"/>
  <c r="P44" i="1" s="1"/>
  <c r="P37" i="1" s="1"/>
  <c r="P30" i="1" s="1"/>
  <c r="P23" i="1" s="1"/>
  <c r="P707" i="1"/>
  <c r="P700" i="1" s="1"/>
  <c r="P693" i="1" s="1"/>
  <c r="P686" i="1" s="1"/>
  <c r="P679" i="1" s="1"/>
  <c r="P665" i="1" s="1"/>
  <c r="P658" i="1" s="1"/>
  <c r="P651" i="1" s="1"/>
  <c r="P644" i="1" s="1"/>
  <c r="P637" i="1" s="1"/>
  <c r="P630" i="1" s="1"/>
  <c r="P623" i="1" s="1"/>
  <c r="P609" i="1" s="1"/>
  <c r="P595" i="1" s="1"/>
  <c r="P588" i="1" s="1"/>
  <c r="P581" i="1" s="1"/>
  <c r="P574" i="1" s="1"/>
  <c r="P567" i="1" s="1"/>
  <c r="P560" i="1" s="1"/>
  <c r="P553" i="1" s="1"/>
  <c r="P546" i="1" s="1"/>
  <c r="P539" i="1" s="1"/>
  <c r="P532" i="1" s="1"/>
  <c r="P525" i="1" s="1"/>
  <c r="P518" i="1" s="1"/>
  <c r="P511" i="1" s="1"/>
  <c r="P504" i="1" s="1"/>
  <c r="P497" i="1" s="1"/>
  <c r="P490" i="1" s="1"/>
  <c r="P483" i="1" s="1"/>
  <c r="P476" i="1" s="1"/>
  <c r="P469" i="1" s="1"/>
  <c r="P462" i="1" s="1"/>
  <c r="P448" i="1" s="1"/>
  <c r="P441" i="1" s="1"/>
  <c r="P434" i="1" s="1"/>
  <c r="P427" i="1" s="1"/>
  <c r="P420" i="1" s="1"/>
  <c r="P406" i="1" s="1"/>
  <c r="P399" i="1" s="1"/>
  <c r="P392" i="1" s="1"/>
  <c r="P385" i="1" s="1"/>
  <c r="P371" i="1" s="1"/>
  <c r="P364" i="1" s="1"/>
  <c r="P357" i="1" s="1"/>
  <c r="P350" i="1" s="1"/>
  <c r="P343" i="1" s="1"/>
  <c r="P336" i="1" s="1"/>
  <c r="P315" i="1" s="1"/>
  <c r="P308" i="1" s="1"/>
  <c r="P301" i="1" s="1"/>
  <c r="P294" i="1" s="1"/>
  <c r="P287" i="1" s="1"/>
  <c r="P280" i="1" s="1"/>
  <c r="P273" i="1" s="1"/>
  <c r="P266" i="1" s="1"/>
  <c r="P259" i="1" s="1"/>
  <c r="P252" i="1" s="1"/>
  <c r="P245" i="1" s="1"/>
  <c r="P231" i="1" s="1"/>
  <c r="P224" i="1" s="1"/>
  <c r="P217" i="1" s="1"/>
  <c r="P210" i="1" s="1"/>
  <c r="P203" i="1" s="1"/>
  <c r="P196" i="1" s="1"/>
  <c r="P189" i="1" s="1"/>
  <c r="P182" i="1" s="1"/>
  <c r="P175" i="1" s="1"/>
  <c r="P168" i="1" s="1"/>
  <c r="P154" i="1" s="1"/>
  <c r="P147" i="1" s="1"/>
  <c r="P140" i="1" s="1"/>
  <c r="P133" i="1" s="1"/>
  <c r="P126" i="1" s="1"/>
  <c r="P119" i="1" s="1"/>
  <c r="P112" i="1" s="1"/>
  <c r="P105" i="1" s="1"/>
  <c r="P98" i="1" s="1"/>
  <c r="P91" i="1" s="1"/>
  <c r="P84" i="1" s="1"/>
  <c r="P622" i="1"/>
  <c r="P615" i="1" s="1"/>
  <c r="P608" i="1" s="1"/>
  <c r="P601" i="1" s="1"/>
  <c r="P594" i="1" s="1"/>
  <c r="P587" i="1" s="1"/>
  <c r="P580" i="1" s="1"/>
  <c r="P573" i="1" s="1"/>
  <c r="P566" i="1" s="1"/>
  <c r="P559" i="1" s="1"/>
  <c r="P552" i="1" s="1"/>
  <c r="P545" i="1" s="1"/>
  <c r="P538" i="1" s="1"/>
  <c r="P531" i="1" s="1"/>
  <c r="P524" i="1" s="1"/>
  <c r="P517" i="1" s="1"/>
  <c r="P510" i="1" s="1"/>
  <c r="P503" i="1" s="1"/>
  <c r="P496" i="1" s="1"/>
  <c r="P482" i="1" s="1"/>
  <c r="P475" i="1" s="1"/>
  <c r="P468" i="1" s="1"/>
  <c r="P454" i="1" s="1"/>
  <c r="P447" i="1" s="1"/>
  <c r="P440" i="1" s="1"/>
  <c r="P433" i="1" s="1"/>
  <c r="P426" i="1" s="1"/>
  <c r="P419" i="1" s="1"/>
  <c r="P412" i="1" s="1"/>
  <c r="P405" i="1" s="1"/>
  <c r="P398" i="1" s="1"/>
  <c r="P391" i="1" s="1"/>
  <c r="P384" i="1" s="1"/>
  <c r="P377" i="1" s="1"/>
  <c r="P370" i="1" s="1"/>
  <c r="P363" i="1" s="1"/>
  <c r="P356" i="1" s="1"/>
  <c r="P349" i="1" s="1"/>
  <c r="P342" i="1" s="1"/>
  <c r="P335" i="1" s="1"/>
  <c r="P328" i="1" s="1"/>
  <c r="P321" i="1" s="1"/>
  <c r="P314" i="1" s="1"/>
  <c r="P307" i="1" s="1"/>
  <c r="P286" i="1" s="1"/>
  <c r="P279" i="1" s="1"/>
  <c r="P272" i="1" s="1"/>
  <c r="P265" i="1" s="1"/>
  <c r="P258" i="1" s="1"/>
  <c r="P251" i="1" s="1"/>
  <c r="P599" i="1"/>
  <c r="P585" i="1"/>
  <c r="P571" i="1"/>
  <c r="P564" i="1" s="1"/>
  <c r="P557" i="1" s="1"/>
  <c r="P550" i="1" s="1"/>
  <c r="P543" i="1" s="1"/>
  <c r="P536" i="1" s="1"/>
  <c r="P529" i="1" s="1"/>
  <c r="P522" i="1" s="1"/>
  <c r="P515" i="1" s="1"/>
  <c r="P508" i="1" s="1"/>
  <c r="P501" i="1" s="1"/>
  <c r="P494" i="1" s="1"/>
  <c r="P487" i="1" s="1"/>
  <c r="P473" i="1" s="1"/>
  <c r="P466" i="1" s="1"/>
  <c r="P459" i="1" s="1"/>
  <c r="P452" i="1" s="1"/>
  <c r="P445" i="1" s="1"/>
  <c r="P438" i="1" s="1"/>
  <c r="P431" i="1" s="1"/>
  <c r="P424" i="1" s="1"/>
  <c r="P417" i="1" s="1"/>
  <c r="P410" i="1" s="1"/>
  <c r="P403" i="1" s="1"/>
  <c r="P396" i="1" s="1"/>
  <c r="P389" i="1" s="1"/>
  <c r="P382" i="1" s="1"/>
  <c r="P375" i="1" s="1"/>
  <c r="P368" i="1" s="1"/>
  <c r="P361" i="1" s="1"/>
  <c r="P354" i="1" s="1"/>
  <c r="P340" i="1" s="1"/>
  <c r="P333" i="1" s="1"/>
  <c r="P326" i="1" s="1"/>
  <c r="P319" i="1" s="1"/>
  <c r="P312" i="1" s="1"/>
  <c r="P305" i="1" s="1"/>
  <c r="P298" i="1" s="1"/>
  <c r="P291" i="1" s="1"/>
  <c r="P284" i="1" s="1"/>
  <c r="P277" i="1" s="1"/>
  <c r="P270" i="1" s="1"/>
  <c r="P263" i="1" s="1"/>
  <c r="P256" i="1" s="1"/>
  <c r="P249" i="1" s="1"/>
  <c r="P242" i="1" s="1"/>
  <c r="P235" i="1" s="1"/>
  <c r="P228" i="1" s="1"/>
  <c r="P221" i="1" s="1"/>
  <c r="P214" i="1" s="1"/>
  <c r="P207" i="1" s="1"/>
  <c r="P200" i="1" s="1"/>
  <c r="P193" i="1" s="1"/>
  <c r="P186" i="1" s="1"/>
  <c r="P179" i="1" s="1"/>
  <c r="P172" i="1" s="1"/>
  <c r="P165" i="1" s="1"/>
  <c r="P158" i="1" s="1"/>
  <c r="P151" i="1" s="1"/>
  <c r="P144" i="1" s="1"/>
  <c r="P137" i="1" s="1"/>
  <c r="P130" i="1" s="1"/>
  <c r="P123" i="1" s="1"/>
  <c r="P116" i="1" s="1"/>
  <c r="P109" i="1" s="1"/>
  <c r="P102" i="1" s="1"/>
  <c r="P95" i="1" s="1"/>
  <c r="P88" i="1" s="1"/>
  <c r="P81" i="1" s="1"/>
  <c r="P74" i="1" s="1"/>
  <c r="P67" i="1" s="1"/>
  <c r="P60" i="1" s="1"/>
  <c r="P53" i="1" s="1"/>
  <c r="P46" i="1" s="1"/>
  <c r="P39" i="1" s="1"/>
  <c r="P32" i="1" s="1"/>
  <c r="P25" i="1" s="1"/>
  <c r="P18" i="1" s="1"/>
  <c r="P11" i="1" s="1"/>
  <c r="P4" i="1" s="1"/>
  <c r="P257" i="1"/>
  <c r="P250" i="1" s="1"/>
  <c r="P243" i="1" s="1"/>
  <c r="P236" i="1" s="1"/>
  <c r="P222" i="1" s="1"/>
  <c r="P215" i="1" s="1"/>
  <c r="P208" i="1" s="1"/>
  <c r="P194" i="1" s="1"/>
  <c r="P187" i="1" s="1"/>
  <c r="P180" i="1" s="1"/>
  <c r="P173" i="1" s="1"/>
  <c r="P166" i="1" s="1"/>
  <c r="P159" i="1" s="1"/>
  <c r="P152" i="1" s="1"/>
  <c r="P145" i="1" s="1"/>
  <c r="P138" i="1" s="1"/>
  <c r="P131" i="1" s="1"/>
  <c r="P124" i="1" s="1"/>
  <c r="P117" i="1" s="1"/>
  <c r="P110" i="1" s="1"/>
  <c r="P103" i="1" s="1"/>
  <c r="P96" i="1" s="1"/>
  <c r="P89" i="1" s="1"/>
  <c r="P82" i="1" s="1"/>
  <c r="P75" i="1" s="1"/>
  <c r="P61" i="1" s="1"/>
  <c r="P54" i="1" s="1"/>
  <c r="P47" i="1" s="1"/>
  <c r="P40" i="1" s="1"/>
  <c r="P33" i="1" s="1"/>
  <c r="P26" i="1" s="1"/>
  <c r="P19" i="1" s="1"/>
  <c r="P12" i="1" s="1"/>
  <c r="P5" i="1" s="1"/>
  <c r="P237" i="1"/>
  <c r="P230" i="1" s="1"/>
  <c r="P223" i="1" s="1"/>
  <c r="P216" i="1" s="1"/>
  <c r="P209" i="1" s="1"/>
  <c r="P202" i="1" s="1"/>
  <c r="P195" i="1" s="1"/>
  <c r="P188" i="1" s="1"/>
  <c r="P181" i="1" s="1"/>
  <c r="P174" i="1" s="1"/>
  <c r="P167" i="1" s="1"/>
  <c r="P160" i="1" s="1"/>
  <c r="P153" i="1" s="1"/>
  <c r="P146" i="1" s="1"/>
  <c r="P139" i="1" s="1"/>
  <c r="P125" i="1" s="1"/>
  <c r="P118" i="1" s="1"/>
  <c r="P111" i="1" s="1"/>
  <c r="P104" i="1" s="1"/>
  <c r="P97" i="1" s="1"/>
  <c r="P90" i="1" s="1"/>
  <c r="P83" i="1" s="1"/>
  <c r="P76" i="1" s="1"/>
  <c r="P69" i="1" s="1"/>
  <c r="P62" i="1" s="1"/>
  <c r="P55" i="1" s="1"/>
  <c r="P48" i="1" s="1"/>
  <c r="P41" i="1" s="1"/>
  <c r="P34" i="1" s="1"/>
  <c r="P27" i="1" s="1"/>
  <c r="P20" i="1" s="1"/>
  <c r="P13" i="1" s="1"/>
  <c r="P6" i="1" s="1"/>
  <c r="P70" i="1"/>
  <c r="P56" i="1" s="1"/>
  <c r="P49" i="1" s="1"/>
  <c r="P35" i="1"/>
  <c r="P28" i="1" s="1"/>
  <c r="P21" i="1" s="1"/>
  <c r="P14" i="1" s="1"/>
  <c r="P7" i="1" s="1"/>
  <c r="O1002" i="1"/>
  <c r="H1" i="5"/>
  <c r="H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<sst xmlns="http://schemas.openxmlformats.org/spreadsheetml/2006/main" count="12733" uniqueCount="2000">
  <si>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</si>
  <si>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</si>
  <si>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</si>
  <si>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</si>
  <si>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</si>
  <si>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</si>
  <si>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</si>
  <si>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</si>
  <si>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</si>
  <si>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</si>
  <si>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</si>
  <si>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</si>
  <si>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</si>
  <si>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</si>
  <si>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</si>
  <si>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</si>
  <si>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</si>
  <si>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</si>
  <si>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</si>
  <si>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</si>
  <si>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</si>
  <si>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</si>
  <si>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</si>
  <si>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</si>
  <si>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</si>
  <si>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</si>
  <si>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</si>
  <si>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</si>
  <si>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</si>
  <si>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</si>
  <si>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</si>
  <si>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</si>
  <si>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</si>
  <si>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</si>
  <si>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</si>
  <si>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</si>
  <si>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</si>
  <si>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</si>
  <si>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</si>
  <si>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</si>
  <si>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</si>
  <si>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</si>
  <si>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</si>
  <si>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</si>
  <si>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</si>
  <si>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</si>
  <si>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</si>
  <si>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</si>
  <si>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</si>
  <si>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</si>
  <si>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</si>
  <si>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</si>
  <si>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</si>
  <si>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</si>
  <si>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</si>
  <si>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</si>
  <si>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</si>
  <si>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</si>
  <si>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</si>
  <si>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</si>
  <si>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</si>
  <si>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</si>
  <si>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</si>
  <si>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</si>
  <si>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</si>
  <si>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</si>
  <si>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</si>
  <si>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</si>
  <si>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</si>
  <si>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</si>
  <si>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</si>
  <si>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</si>
  <si>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</si>
  <si>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</si>
  <si>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</si>
  <si>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</si>
  <si>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</si>
  <si>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</si>
  <si>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</si>
  <si>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</si>
  <si>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</si>
  <si>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</si>
  <si>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</si>
  <si>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</si>
  <si>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</si>
  <si>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</si>
  <si>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</si>
  <si>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</si>
  <si>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</si>
  <si>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</si>
  <si>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</si>
  <si>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</si>
  <si>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</si>
  <si>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</si>
  <si>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</si>
  <si>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</si>
  <si>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</si>
  <si>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</si>
  <si>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</si>
  <si>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</si>
  <si>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</si>
  <si>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</si>
  <si>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</si>
  <si>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</si>
  <si>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</si>
  <si>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</si>
  <si>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</si>
  <si>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</si>
  <si>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</si>
  <si>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</si>
  <si>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</si>
  <si>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</si>
  <si>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</si>
  <si>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</si>
  <si>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</si>
  <si>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</si>
  <si>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</si>
  <si>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</si>
  <si>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</si>
  <si>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</si>
  <si>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</si>
  <si>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</si>
  <si>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</si>
  <si>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</si>
  <si>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</si>
  <si>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</si>
  <si>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</si>
  <si>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</si>
  <si>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</si>
  <si>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</si>
  <si>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</si>
  <si>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</si>
  <si>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</si>
  <si>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</si>
  <si>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</si>
  <si>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</si>
  <si>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</si>
  <si>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</si>
  <si>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</si>
  <si>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</si>
  <si>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</si>
  <si>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</si>
  <si>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</si>
  <si>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</si>
  <si>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</si>
  <si>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</si>
  <si>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</si>
  <si>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</si>
  <si>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</si>
  <si>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</si>
  <si>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</si>
  <si>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</si>
  <si>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</si>
  <si>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</si>
  <si>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</si>
  <si>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</si>
  <si>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</si>
  <si>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</si>
  <si>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</si>
  <si>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</si>
  <si>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</si>
  <si>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</si>
  <si>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</si>
  <si>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</si>
  <si>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</si>
  <si>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</si>
  <si>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</si>
  <si>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</si>
  <si>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</si>
  <si>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</si>
  <si>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</si>
  <si>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</si>
  <si>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</si>
  <si>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</si>
  <si>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</si>
  <si>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</si>
  <si>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</si>
  <si>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</si>
  <si>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</si>
  <si>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</si>
  <si>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</si>
  <si>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</si>
  <si>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</si>
  <si>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</si>
  <si>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</si>
  <si>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</si>
  <si>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</si>
  <si>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</si>
  <si>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</si>
  <si>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</si>
  <si>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</si>
  <si>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</si>
  <si>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</si>
  <si>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</si>
  <si>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</si>
  <si>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</si>
  <si>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</si>
  <si>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</si>
  <si>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</si>
  <si>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</si>
  <si>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</si>
  <si>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</si>
  <si>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</si>
  <si>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</si>
  <si>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</si>
  <si>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</si>
  <si>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</si>
  <si>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</si>
  <si>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</si>
  <si>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</si>
  <si>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</si>
  <si>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</si>
  <si>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</si>
  <si>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</si>
  <si>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</si>
  <si>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</si>
  <si>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</si>
  <si>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</si>
  <si>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</si>
  <si>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</si>
  <si>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</si>
  <si>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</si>
  <si>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</si>
  <si>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</si>
  <si>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</si>
  <si>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</si>
  <si>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</si>
  <si>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</si>
  <si>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</si>
  <si>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</si>
  <si>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</si>
  <si>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</si>
  <si>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</si>
  <si>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</si>
  <si>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</si>
  <si>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</si>
  <si>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</si>
  <si>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</si>
  <si>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</si>
  <si>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</si>
  <si>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</si>
  <si>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</si>
  <si>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</si>
  <si>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</si>
  <si>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</si>
  <si>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</si>
  <si>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</si>
  <si>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</si>
  <si>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</si>
  <si>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</si>
  <si>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</si>
  <si>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</si>
  <si>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</si>
  <si>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</si>
  <si>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</si>
  <si>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</si>
  <si>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</si>
  <si>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</si>
  <si>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</si>
  <si>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</si>
  <si>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</si>
  <si>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</si>
  <si>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</si>
  <si>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</si>
  <si>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</si>
  <si>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</si>
  <si>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</si>
  <si>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</si>
  <si>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</si>
  <si>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</si>
  <si>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</si>
  <si>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</si>
  <si>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</si>
  <si>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</si>
  <si>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</si>
  <si>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</si>
  <si>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</si>
  <si>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</si>
  <si>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</si>
  <si>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</si>
  <si>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</si>
  <si>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</si>
  <si>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</si>
  <si>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</si>
  <si>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</si>
  <si>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</si>
  <si>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</si>
  <si>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</si>
  <si>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</si>
  <si>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</si>
  <si>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</si>
  <si>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</si>
  <si>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</si>
  <si>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</si>
  <si>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</si>
  <si>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</si>
  <si>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</si>
  <si>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</si>
  <si>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</si>
  <si>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</si>
  <si>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</si>
  <si>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</si>
  <si>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</si>
  <si>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</si>
  <si>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</si>
  <si>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</si>
  <si>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</si>
  <si>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</si>
  <si>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</si>
  <si>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</si>
  <si>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</si>
  <si>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</si>
  <si>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</si>
  <si>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</si>
  <si>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</si>
  <si>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</si>
  <si>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</si>
  <si>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</si>
  <si>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</si>
  <si>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</si>
  <si>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</si>
  <si>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</si>
  <si>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</si>
  <si>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</si>
  <si>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</si>
  <si>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</si>
  <si>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</si>
  <si>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</si>
  <si>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</si>
  <si>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</si>
  <si>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</si>
  <si>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</si>
  <si>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</si>
  <si>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</si>
  <si>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</si>
  <si>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</si>
  <si>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</si>
  <si>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</si>
  <si>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</si>
  <si>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</si>
  <si>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</si>
  <si>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</si>
  <si>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</si>
  <si>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</si>
  <si>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</si>
  <si>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</si>
  <si>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</si>
  <si>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</si>
  <si>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</si>
  <si>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</si>
  <si>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</si>
  <si>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</si>
  <si>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</si>
  <si>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</si>
  <si>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</si>
  <si>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</si>
  <si>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</si>
  <si>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</si>
  <si>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</si>
  <si>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</si>
  <si>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</si>
  <si>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</si>
  <si>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</si>
  <si>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</si>
  <si>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</si>
  <si>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</si>
  <si>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</si>
  <si>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</si>
  <si>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</si>
  <si>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</si>
  <si>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</si>
  <si>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</si>
  <si>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</si>
  <si>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</si>
  <si>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</si>
  <si>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</si>
  <si>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</si>
  <si>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</si>
  <si>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</si>
  <si>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</si>
  <si>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</si>
  <si>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</si>
  <si>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</si>
  <si>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</si>
  <si>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</si>
  <si>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</si>
  <si>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</si>
  <si>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</si>
  <si>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</si>
  <si>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</si>
  <si>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</si>
  <si>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</si>
  <si>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</si>
  <si>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</si>
  <si>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</si>
  <si>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</si>
  <si>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</si>
  <si>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</si>
  <si>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</si>
  <si>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</si>
  <si>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</si>
  <si>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</si>
  <si>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</si>
  <si>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</si>
  <si>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</si>
  <si>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</si>
  <si>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</si>
  <si>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</si>
  <si>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</si>
  <si>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</si>
  <si>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</si>
  <si>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</si>
  <si>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</si>
  <si>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</si>
  <si>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</si>
  <si>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</si>
  <si>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</si>
  <si>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</si>
  <si>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</si>
  <si>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</si>
  <si>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</si>
  <si>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</si>
  <si>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</si>
  <si>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</si>
  <si>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</si>
  <si>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</si>
  <si>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</si>
  <si>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</si>
  <si>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</si>
  <si>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</si>
  <si>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</si>
  <si>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</si>
  <si>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</si>
  <si>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</si>
  <si>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</si>
  <si>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</si>
  <si>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</si>
  <si>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</si>
  <si>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</si>
  <si>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</si>
  <si>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</si>
  <si>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</si>
  <si>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</si>
  <si>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</si>
  <si>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</si>
  <si>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</si>
  <si>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</si>
  <si>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</si>
  <si>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</si>
  <si>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</si>
  <si>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</si>
  <si>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</si>
  <si>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</si>
  <si>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</si>
  <si>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</si>
  <si>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</si>
  <si>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</si>
  <si>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</si>
  <si>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</si>
  <si>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</si>
  <si>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</si>
  <si>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</si>
  <si>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</si>
  <si>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</si>
  <si>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</si>
  <si>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</si>
  <si>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</si>
  <si>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</si>
  <si>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</si>
  <si>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</si>
  <si>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</si>
  <si>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</si>
  <si>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</si>
  <si>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</si>
  <si>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</si>
  <si>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</si>
  <si>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</si>
  <si>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</si>
  <si>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</si>
  <si>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</si>
  <si>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</si>
  <si>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</si>
  <si>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</si>
  <si>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</si>
  <si>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</si>
  <si>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</si>
  <si>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</si>
  <si>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</si>
  <si>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</si>
  <si>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</si>
  <si>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</si>
  <si>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</si>
  <si>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</si>
  <si>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</si>
  <si>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</si>
  <si>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</si>
  <si>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</si>
  <si>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</si>
  <si>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</si>
  <si>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</si>
  <si>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</si>
  <si>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</si>
  <si>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</si>
  <si>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</si>
  <si>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</si>
  <si>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</si>
  <si>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</si>
  <si>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</si>
  <si>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</si>
  <si>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</si>
  <si>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</si>
  <si>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</si>
  <si>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</si>
  <si>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</si>
  <si>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</si>
  <si>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</si>
  <si>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</si>
  <si>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</si>
  <si>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</si>
  <si>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</si>
  <si>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</si>
  <si>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</si>
  <si>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</si>
  <si>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</si>
  <si>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</si>
  <si>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</si>
  <si>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</si>
  <si>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</si>
  <si>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</si>
  <si>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</si>
  <si>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</si>
  <si>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</si>
  <si>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</si>
  <si>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</si>
  <si>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</si>
  <si>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</si>
  <si>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</si>
  <si>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</si>
  <si>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</si>
  <si>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</si>
  <si>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</si>
  <si>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</si>
  <si>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</si>
  <si>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</si>
  <si>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</si>
  <si>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</si>
  <si>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</si>
  <si>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</si>
  <si>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</si>
  <si>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</si>
  <si>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</si>
  <si>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</si>
  <si>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</si>
  <si>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</si>
  <si>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</si>
  <si>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</si>
  <si>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</si>
  <si>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</si>
  <si>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</si>
  <si>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</si>
  <si>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</si>
  <si>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</si>
  <si>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</si>
  <si>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</si>
  <si>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</si>
  <si>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</si>
  <si>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</si>
  <si>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</si>
  <si>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</si>
  <si>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</si>
  <si>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</si>
  <si>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</si>
  <si>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</si>
  <si>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</si>
  <si>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</si>
  <si>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</si>
  <si>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</si>
  <si>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</si>
  <si>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</si>
  <si>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</si>
  <si>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</si>
  <si>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</si>
  <si>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</si>
  <si>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</si>
  <si>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</si>
  <si>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</si>
  <si>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</si>
  <si>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</si>
  <si>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</si>
  <si>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</si>
  <si>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</si>
  <si>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</si>
  <si>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</si>
  <si>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</si>
  <si>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</si>
  <si>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</si>
  <si>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</si>
  <si>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</si>
  <si>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</si>
  <si>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</si>
  <si>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</si>
  <si>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</si>
  <si>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</si>
  <si>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</si>
  <si>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</si>
  <si>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</si>
  <si>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</si>
  <si>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</si>
  <si>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</si>
  <si>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</si>
  <si>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</si>
  <si>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</si>
  <si>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</si>
  <si>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</si>
  <si>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</si>
  <si>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</si>
  <si>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</si>
  <si>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</si>
  <si>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</si>
  <si>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</si>
  <si>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</si>
  <si>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</si>
  <si>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</si>
  <si>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</si>
  <si>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</si>
  <si>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</si>
  <si>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</si>
  <si>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</si>
  <si>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</si>
  <si>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</si>
  <si>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</si>
  <si>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</si>
  <si>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</si>
  <si>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</si>
  <si>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</si>
  <si>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</si>
  <si>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</si>
  <si>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</si>
  <si>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</si>
  <si>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</si>
  <si>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</si>
  <si>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</si>
  <si>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</si>
  <si>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</si>
  <si>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</si>
  <si>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</si>
  <si>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</si>
  <si>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</si>
  <si>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</si>
  <si>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</si>
  <si>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</si>
  <si>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</si>
  <si>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</si>
  <si>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</si>
  <si>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</si>
  <si>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</si>
  <si>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</si>
  <si>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</si>
  <si>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</si>
  <si>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</si>
  <si>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</si>
  <si>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</si>
  <si>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</si>
  <si>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</si>
  <si>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</si>
  <si>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</si>
  <si>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</si>
  <si>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</si>
  <si>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</si>
  <si>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</si>
  <si>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</si>
  <si>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</si>
  <si>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</si>
  <si>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</si>
  <si>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</si>
  <si>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</si>
  <si>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</si>
  <si>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</si>
  <si>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</si>
  <si>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</si>
  <si>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</si>
  <si>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</si>
  <si>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</si>
  <si>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</si>
  <si>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</si>
  <si>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</si>
  <si>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</si>
  <si>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</si>
  <si>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</si>
  <si>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</si>
  <si>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</si>
  <si>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</si>
  <si>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</si>
  <si>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</si>
  <si>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</si>
  <si>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</si>
  <si>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</si>
  <si>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</si>
  <si>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</si>
  <si>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</si>
  <si>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</si>
  <si>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</si>
  <si>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</si>
  <si>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</si>
  <si>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</si>
  <si>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</si>
  <si>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</si>
  <si>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</si>
  <si>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</si>
  <si>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</si>
  <si>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</si>
  <si>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</si>
  <si>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</si>
  <si>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</si>
  <si>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</si>
  <si>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</si>
  <si>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</si>
  <si>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</si>
  <si>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</si>
  <si>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</si>
  <si>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</si>
  <si>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</si>
  <si>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</si>
  <si>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</si>
  <si>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</si>
  <si>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</si>
  <si>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</si>
  <si>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</si>
  <si>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</si>
  <si>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</si>
  <si>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</si>
  <si>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</si>
  <si>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</si>
  <si>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</si>
  <si>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</si>
  <si>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</si>
  <si>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</si>
  <si>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</si>
  <si>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</si>
  <si>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</si>
  <si>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</si>
  <si>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</si>
  <si>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</si>
  <si>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</si>
  <si>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</si>
  <si>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</si>
  <si>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</si>
  <si>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</si>
  <si>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</si>
  <si>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</si>
  <si>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</si>
  <si>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</si>
  <si>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</si>
  <si>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</si>
  <si>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</si>
  <si>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</si>
  <si>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</si>
  <si>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</si>
  <si>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</si>
  <si>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</si>
  <si>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</si>
  <si>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</si>
  <si>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</si>
  <si>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</si>
  <si>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</si>
  <si>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</si>
  <si>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</si>
  <si>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</si>
  <si>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</si>
  <si>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</si>
  <si>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</si>
  <si>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</si>
  <si>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</si>
  <si>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</si>
  <si>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</si>
  <si>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</si>
  <si>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</si>
  <si>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</si>
  <si>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</si>
  <si>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</si>
  <si>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</si>
  <si>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</si>
  <si>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</si>
  <si>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</si>
  <si>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</si>
  <si>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</si>
  <si>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</si>
  <si>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</si>
  <si>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</si>
  <si>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</si>
  <si>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</si>
  <si>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</si>
  <si>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</si>
  <si>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</si>
  <si>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</si>
  <si>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</si>
  <si>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</si>
  <si>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</si>
  <si>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</si>
  <si>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</si>
  <si>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</si>
  <si>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</si>
  <si>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</si>
  <si>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</si>
  <si>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</si>
  <si>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</si>
  <si>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</si>
  <si>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</si>
  <si>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</si>
  <si>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</si>
  <si>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</si>
  <si>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</si>
  <si>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</si>
  <si>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</si>
  <si>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</si>
  <si>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</si>
  <si>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</si>
  <si>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</si>
  <si>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</si>
  <si>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</si>
  <si>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</si>
  <si>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</si>
  <si>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</si>
  <si>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</si>
  <si>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</si>
  <si>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</si>
  <si>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</si>
  <si>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</si>
  <si>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</si>
  <si>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</si>
  <si>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</si>
  <si>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</si>
  <si>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</si>
  <si>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</si>
  <si>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</si>
  <si>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</si>
  <si>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</si>
  <si>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</si>
  <si>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</si>
  <si>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</si>
  <si>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</si>
  <si>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</si>
  <si>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</si>
  <si>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</si>
  <si>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</si>
  <si>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</si>
  <si>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</si>
  <si>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</si>
  <si>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</si>
  <si>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</si>
  <si>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</si>
  <si>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</si>
  <si>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</si>
  <si>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</si>
  <si>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</si>
  <si>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</si>
  <si>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</si>
  <si>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</si>
  <si>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</si>
  <si>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</si>
  <si>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</si>
  <si>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</si>
  <si>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</si>
  <si>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</si>
  <si>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</si>
  <si>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</si>
  <si>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</si>
  <si>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</si>
  <si>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</si>
  <si>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</si>
  <si>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</si>
  <si>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</si>
  <si>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</si>
  <si>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</si>
  <si>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</si>
  <si>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</si>
  <si>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</si>
  <si>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</si>
  <si>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</si>
  <si>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</si>
  <si>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</si>
  <si>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</si>
  <si>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</si>
  <si>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</si>
  <si>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</si>
  <si>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</si>
  <si>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</si>
  <si>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</si>
  <si>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</si>
  <si>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</si>
  <si>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</si>
  <si>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</si>
  <si>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</si>
  <si>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</si>
  <si>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</si>
  <si>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</si>
  <si>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</si>
  <si>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</si>
  <si>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</si>
  <si>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</si>
  <si>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</si>
  <si>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</si>
  <si>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</si>
  <si>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</si>
  <si>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</si>
  <si>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</si>
  <si>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</si>
  <si>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</si>
  <si>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</si>
  <si>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</si>
  <si>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</si>
  <si>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</si>
  <si>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</si>
  <si>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</si>
  <si>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</si>
  <si>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</si>
  <si>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</si>
  <si>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</si>
  <si>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</si>
  <si>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</si>
  <si>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</si>
  <si>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</si>
  <si>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</si>
  <si>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</si>
  <si>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</si>
  <si>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</si>
  <si>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</si>
  <si>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</si>
  <si>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</si>
  <si>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</si>
  <si>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</si>
  <si>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</si>
  <si>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</si>
  <si>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</si>
  <si>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</si>
  <si>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</si>
  <si>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</si>
  <si>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</si>
  <si>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</si>
  <si>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</si>
  <si>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</si>
  <si>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</si>
  <si>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</si>
  <si>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</si>
  <si>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</si>
  <si>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</si>
  <si>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</si>
  <si>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</si>
  <si>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</si>
  <si>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</si>
  <si>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</si>
  <si>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</si>
  <si>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</si>
  <si>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</si>
  <si>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</si>
  <si>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</si>
  <si>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</si>
  <si>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</si>
  <si>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</si>
  <si>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</si>
  <si>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</si>
  <si>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</si>
  <si>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</si>
  <si>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</si>
  <si>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</si>
  <si>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</si>
  <si>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</si>
  <si>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</si>
  <si>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</si>
  <si>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</si>
  <si>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</si>
  <si>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</si>
  <si>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</si>
  <si>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</si>
  <si>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</si>
  <si>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</si>
  <si>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</si>
  <si>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</si>
  <si>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</si>
  <si>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</si>
  <si>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</si>
  <si>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</si>
  <si>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</si>
  <si>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</si>
  <si>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</si>
  <si>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</si>
  <si>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</si>
  <si>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</si>
  <si>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</si>
  <si>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</si>
  <si>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</si>
  <si>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</si>
  <si>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</si>
  <si>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</si>
  <si>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</si>
  <si>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</si>
  <si>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</si>
  <si>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</si>
  <si>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</si>
  <si>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</si>
  <si>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</si>
  <si>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</si>
  <si>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</si>
  <si>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</si>
  <si>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</si>
  <si>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</si>
  <si>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</si>
  <si>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</si>
  <si>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</si>
  <si>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</si>
  <si>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</si>
  <si>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</si>
  <si>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</si>
  <si>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</si>
  <si>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</si>
  <si>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</si>
  <si>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</si>
  <si>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</si>
  <si>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</si>
  <si>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</si>
  <si>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</si>
  <si>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</si>
  <si>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</si>
  <si>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</si>
  <si>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</si>
  <si>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</si>
  <si>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</si>
  <si>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</si>
  <si>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</si>
  <si>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</si>
  <si>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</si>
  <si>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</si>
  <si>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</si>
  <si>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</si>
  <si>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</si>
  <si>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</si>
  <si>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</si>
  <si>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</si>
  <si>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</si>
  <si>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</si>
  <si>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</si>
  <si>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</si>
  <si>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</si>
  <si>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</si>
  <si>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</si>
  <si>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</si>
  <si>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</si>
  <si>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</si>
  <si>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</si>
  <si>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</si>
  <si>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</si>
  <si>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</si>
  <si>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</si>
  <si>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</si>
  <si>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</si>
  <si>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</si>
  <si>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</si>
  <si>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</si>
  <si>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</si>
  <si>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</si>
  <si>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</si>
  <si>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</si>
  <si>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</si>
  <si>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</si>
  <si>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</si>
  <si>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</si>
  <si>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</si>
  <si>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</si>
  <si>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</si>
  <si>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</si>
  <si>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</si>
  <si>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</si>
  <si>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</si>
  <si>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</si>
  <si>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</si>
  <si>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</si>
  <si>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</si>
  <si>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</si>
  <si>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</si>
  <si>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</si>
  <si>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</si>
  <si>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</si>
  <si>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</si>
  <si>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</si>
  <si>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</si>
  <si>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</si>
  <si>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</si>
  <si>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</si>
  <si>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</si>
  <si>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</si>
  <si>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</si>
  <si>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</si>
  <si>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</si>
  <si>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</si>
  <si>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</si>
  <si>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</si>
  <si>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</si>
  <si>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</si>
  <si>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</si>
  <si>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</si>
  <si>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</si>
  <si>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</si>
  <si>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</si>
  <si>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</si>
  <si>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</si>
  <si>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</si>
  <si>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</si>
  <si>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</si>
  <si>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</si>
  <si>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</si>
  <si>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</si>
  <si>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</si>
  <si>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</si>
  <si>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</si>
  <si>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</si>
  <si>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</si>
  <si>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</si>
  <si>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</si>
  <si>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</si>
  <si>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</si>
  <si>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</si>
  <si>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</si>
  <si>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</si>
  <si>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</si>
  <si>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</si>
  <si>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</si>
  <si>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</si>
  <si>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</si>
  <si>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</si>
  <si>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</si>
  <si>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</si>
  <si>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</si>
  <si>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</si>
  <si>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</si>
  <si>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</si>
  <si>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</si>
  <si>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</si>
  <si>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</si>
  <si>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</si>
  <si>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</si>
  <si>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</si>
  <si>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</si>
  <si>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</si>
  <si>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</si>
  <si>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</si>
  <si>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</si>
  <si>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</si>
  <si>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</si>
  <si>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</si>
  <si>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</si>
  <si>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</si>
  <si>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</si>
  <si>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</si>
  <si>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</si>
  <si>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</si>
  <si>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</si>
  <si>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</si>
  <si>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</si>
  <si>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</si>
  <si>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</si>
  <si>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</si>
  <si>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</si>
  <si>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</si>
  <si>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</si>
  <si>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</si>
  <si>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</si>
  <si>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</si>
  <si>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</si>
  <si>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</si>
  <si>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</si>
  <si>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</si>
  <si>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</si>
  <si>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</si>
  <si>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</si>
  <si>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</si>
  <si>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</si>
  <si>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</si>
  <si>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</si>
  <si>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</si>
  <si>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</si>
  <si>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</si>
  <si>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</si>
  <si>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</si>
  <si>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</si>
  <si>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</si>
  <si>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</si>
  <si>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</si>
  <si>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</si>
  <si>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</si>
  <si>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</si>
  <si>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</si>
  <si>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</si>
  <si>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</si>
  <si>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</si>
  <si>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</si>
  <si>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</si>
  <si>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</si>
  <si>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</si>
  <si>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</si>
  <si>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</si>
  <si>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</si>
  <si>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</si>
  <si>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</si>
  <si>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</si>
  <si>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</si>
  <si>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</si>
  <si>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</si>
  <si>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</si>
  <si>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</si>
  <si>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</si>
  <si>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</si>
  <si>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</si>
  <si>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</si>
  <si>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</si>
  <si>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</si>
  <si>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</si>
  <si>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</si>
  <si>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</si>
  <si>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</si>
  <si>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</si>
  <si>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</si>
  <si>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</si>
  <si>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</si>
  <si>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</si>
  <si>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</si>
  <si>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</si>
  <si>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</si>
  <si>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</si>
  <si>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</si>
  <si>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</si>
  <si>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</si>
  <si>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</si>
  <si>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</si>
  <si>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</si>
  <si>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</si>
  <si>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</si>
  <si>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</si>
  <si>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</si>
  <si>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</si>
  <si>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</si>
  <si>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</si>
  <si>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</si>
  <si>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</si>
  <si>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</si>
  <si>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</si>
  <si>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</si>
  <si>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</si>
  <si>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</si>
  <si>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</si>
  <si>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</si>
  <si>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</si>
  <si>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</si>
  <si>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</si>
  <si>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</si>
  <si>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</si>
  <si>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</si>
  <si>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</si>
  <si>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</si>
  <si>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</si>
  <si>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</si>
  <si>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</si>
  <si>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</si>
  <si>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</si>
  <si>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</si>
  <si>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</si>
  <si>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</si>
  <si>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</si>
  <si>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</si>
  <si>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</si>
  <si>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</si>
  <si>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</si>
  <si>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</si>
  <si>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</si>
  <si>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</si>
  <si>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</si>
  <si>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</si>
  <si>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</si>
  <si>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</si>
  <si>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</si>
  <si>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</si>
  <si>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</si>
  <si>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</si>
  <si>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</si>
  <si>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</si>
  <si>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</si>
  <si>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</si>
  <si>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</si>
  <si>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</si>
  <si>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</si>
  <si>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</si>
  <si>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</si>
  <si>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</si>
  <si>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</si>
  <si>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</si>
  <si>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</si>
  <si>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</si>
  <si>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</si>
  <si>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</si>
  <si>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</si>
  <si>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</si>
  <si>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</si>
  <si>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</si>
  <si>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</si>
  <si>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</si>
  <si>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</si>
  <si>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</si>
  <si>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</si>
  <si>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</si>
  <si>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</si>
  <si>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</si>
  <si>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</si>
  <si>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</si>
  <si>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</si>
  <si>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</si>
  <si>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</si>
  <si>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</si>
  <si>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</si>
  <si>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</si>
  <si>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</si>
  <si>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</si>
  <si>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</si>
  <si>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</si>
  <si>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</si>
  <si>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</si>
  <si>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</si>
  <si>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</si>
  <si>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</si>
  <si>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</si>
  <si>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</si>
  <si>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</si>
  <si>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</si>
  <si>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</si>
  <si>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</si>
  <si>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</si>
  <si>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</si>
  <si>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</si>
  <si>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</si>
  <si>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</si>
  <si>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</si>
  <si>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</si>
  <si>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</si>
  <si>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</si>
  <si>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</si>
  <si>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</si>
  <si>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</si>
  <si>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</si>
  <si>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</si>
  <si>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</si>
  <si>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</si>
  <si>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</si>
  <si>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</si>
  <si>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</si>
  <si>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</si>
  <si>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</si>
  <si>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</si>
  <si>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</si>
  <si>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</si>
  <si>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</si>
  <si>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</si>
  <si>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</si>
  <si>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</si>
  <si>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</si>
  <si>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</si>
  <si>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</si>
  <si>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</si>
  <si>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</si>
  <si>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</si>
  <si>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</si>
  <si>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</si>
  <si>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</si>
  <si>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</si>
  <si>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</si>
  <si>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</si>
  <si>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</si>
  <si>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</si>
  <si>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</si>
  <si>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</si>
  <si>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</si>
  <si>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</si>
  <si>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</si>
  <si>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</si>
  <si>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</si>
  <si>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</si>
  <si>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</si>
  <si>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</si>
  <si>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</si>
  <si>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</si>
  <si>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</si>
  <si>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</si>
  <si>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</si>
  <si>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</si>
  <si>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</si>
  <si>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</si>
  <si>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</si>
  <si>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</si>
  <si>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</si>
  <si>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</si>
  <si>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</si>
  <si>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</si>
  <si>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</si>
  <si>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</si>
  <si>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</si>
  <si>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</si>
  <si>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</si>
  <si>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</si>
  <si>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</si>
  <si>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</si>
  <si>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</si>
  <si>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</si>
  <si>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</si>
  <si>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</si>
  <si>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</si>
  <si>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</si>
  <si>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</si>
  <si>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</si>
  <si>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</si>
  <si>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</si>
  <si>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</si>
  <si>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</si>
  <si>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</si>
  <si>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</si>
  <si>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</si>
  <si>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</si>
  <si>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</si>
  <si>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</si>
  <si>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</si>
  <si>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</si>
  <si>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</si>
  <si>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</si>
  <si>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</si>
  <si>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</si>
  <si>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</si>
  <si>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</si>
  <si>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</si>
  <si>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</si>
  <si>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</si>
  <si>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</si>
  <si>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</si>
  <si>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</si>
  <si>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</si>
  <si>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</si>
  <si>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</si>
  <si>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</si>
  <si>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</si>
  <si>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</si>
  <si>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</si>
  <si>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</si>
  <si>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</si>
  <si>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</si>
  <si>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</si>
  <si>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</si>
  <si>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</si>
  <si>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</si>
  <si>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</si>
  <si>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</si>
  <si>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</si>
  <si>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</si>
  <si>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</si>
  <si>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</si>
  <si>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</si>
  <si>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</si>
  <si>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</si>
  <si>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</si>
  <si>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</si>
  <si>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</si>
  <si>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</si>
  <si>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</si>
  <si>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</si>
  <si>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</si>
  <si>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</si>
  <si>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</si>
  <si>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</si>
  <si>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</si>
  <si>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</si>
  <si>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</si>
  <si>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</si>
  <si>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</si>
  <si>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</si>
  <si>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</si>
  <si>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</si>
  <si>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</si>
  <si>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</si>
  <si>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</si>
  <si>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</si>
  <si>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</si>
  <si>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</si>
  <si>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</si>
  <si>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</si>
  <si>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</si>
  <si>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</si>
  <si>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</si>
  <si>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</si>
  <si>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</si>
  <si>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</si>
  <si>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</si>
  <si>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</si>
  <si>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</si>
  <si>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</si>
  <si>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</si>
  <si>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</si>
  <si>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</si>
  <si>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</si>
  <si>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</si>
  <si>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</si>
  <si>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</si>
  <si>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</si>
  <si>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</si>
  <si>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</si>
  <si>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</si>
  <si>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</si>
  <si>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</si>
  <si>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</si>
  <si>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</si>
  <si>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</si>
  <si>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</si>
  <si>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</si>
  <si>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</si>
  <si>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</si>
  <si>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</si>
  <si>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</si>
  <si>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</si>
  <si>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</si>
  <si>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</si>
  <si>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</si>
  <si>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</si>
  <si>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</si>
  <si>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</si>
  <si>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</si>
  <si>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</si>
  <si>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</si>
  <si>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</si>
  <si>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</si>
  <si>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</si>
  <si>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</si>
  <si>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</si>
  <si>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</si>
  <si>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</si>
  <si>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</si>
  <si>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</si>
  <si>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</si>
  <si>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</si>
  <si>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</si>
  <si>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</si>
  <si>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</si>
  <si>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</si>
  <si>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</si>
  <si>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</si>
  <si>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</si>
  <si>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</si>
  <si>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</si>
  <si>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</si>
  <si>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</si>
  <si>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</si>
  <si>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</si>
  <si>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</si>
  <si>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</si>
  <si>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</si>
  <si>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</si>
  <si>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</si>
  <si>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</si>
  <si>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</si>
  <si>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</si>
  <si>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</si>
  <si>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</si>
  <si>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</si>
  <si>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</si>
  <si>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</si>
  <si>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</si>
  <si>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</si>
  <si>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</si>
  <si>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</si>
  <si>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</si>
  <si>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</si>
  <si>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</si>
  <si>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</si>
  <si>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</si>
  <si>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</si>
  <si>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</si>
  <si>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</si>
  <si>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</si>
  <si>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</si>
  <si>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</si>
  <si>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</si>
  <si>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</si>
  <si>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</si>
  <si>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</si>
  <si>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</si>
  <si>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</si>
  <si>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</si>
  <si>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</si>
  <si>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</si>
  <si>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</si>
  <si>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</si>
  <si>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</si>
  <si>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</si>
  <si>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</si>
  <si>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</si>
  <si>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</si>
  <si>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</si>
  <si>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</si>
  <si>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</si>
  <si>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</si>
  <si>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</si>
  <si>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</si>
  <si>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</si>
  <si>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</si>
  <si>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</si>
  <si>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</si>
  <si>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</si>
  <si>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</si>
  <si>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</si>
  <si>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</si>
  <si>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</si>
  <si>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</si>
  <si>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</si>
  <si>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</si>
  <si>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</si>
  <si>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</si>
  <si>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</si>
  <si>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</si>
  <si>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</si>
  <si>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</si>
  <si>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</si>
  <si>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</si>
  <si>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</si>
  <si>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</si>
  <si>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</si>
  <si>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</si>
  <si>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</si>
  <si>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</si>
  <si>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</si>
  <si>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</si>
  <si>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</si>
  <si>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</si>
  <si>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</si>
  <si>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</si>
  <si>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</si>
  <si>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</si>
  <si>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</si>
  <si>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</si>
  <si>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</si>
  <si>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</si>
  <si>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</si>
  <si>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</si>
  <si>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</si>
  <si>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</si>
  <si>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</si>
  <si>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</si>
  <si>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</si>
  <si>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</si>
  <si>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</si>
  <si>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</si>
  <si>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</si>
  <si>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</si>
  <si>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</si>
  <si>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</si>
  <si>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</si>
  <si>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</si>
  <si>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</si>
  <si>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</si>
  <si>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</si>
  <si>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</si>
  <si>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</si>
  <si>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</si>
  <si>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</si>
  <si>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</si>
  <si>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</si>
  <si>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</si>
  <si>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</si>
  <si>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</si>
  <si>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</si>
  <si>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</si>
  <si>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</si>
  <si>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</si>
  <si>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</si>
  <si>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</si>
  <si>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</si>
  <si>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</si>
  <si>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</si>
  <si>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</si>
  <si>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</si>
  <si>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</si>
  <si>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</si>
  <si>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</si>
  <si>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</si>
  <si>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</si>
  <si>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</si>
  <si>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</si>
  <si>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</si>
  <si>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</si>
  <si>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</si>
  <si>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</si>
  <si>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</si>
  <si>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</si>
  <si>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</si>
  <si>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</si>
  <si>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</si>
  <si>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</si>
  <si>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</si>
  <si>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</si>
  <si>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</si>
  <si>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</si>
  <si>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</si>
  <si>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</si>
  <si>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</si>
  <si>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</si>
  <si>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</si>
  <si>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</si>
  <si>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</si>
  <si>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</si>
  <si>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</si>
  <si>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</si>
  <si>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</si>
  <si>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</si>
  <si>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</si>
  <si>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</si>
  <si>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</si>
  <si>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</si>
  <si>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</si>
  <si>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</si>
  <si>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</si>
  <si>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</si>
  <si>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</si>
  <si>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</si>
  <si>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</si>
  <si>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</si>
  <si>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</si>
  <si>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</si>
  <si>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</si>
  <si>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</si>
  <si>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</si>
  <si>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</si>
  <si>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</si>
  <si>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</si>
  <si>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</si>
  <si>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</si>
  <si>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</si>
  <si>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</si>
  <si>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</si>
  <si>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</si>
  <si>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</si>
  <si>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</si>
  <si>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</si>
  <si>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</si>
  <si>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</si>
  <si>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</si>
  <si>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</si>
  <si>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</si>
  <si>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</si>
  <si>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</si>
  <si>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</si>
  <si>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</si>
  <si>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</si>
  <si>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</si>
  <si>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</si>
  <si>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</si>
  <si>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</si>
  <si>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</si>
  <si>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</si>
  <si>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</si>
  <si>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</si>
  <si>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</si>
  <si>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</si>
  <si>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</si>
  <si>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</si>
  <si>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</si>
  <si>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</si>
  <si>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</si>
  <si>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</si>
  <si>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</si>
  <si>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</si>
  <si>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</si>
  <si>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</si>
  <si>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</si>
  <si>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</si>
  <si>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</si>
  <si>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</si>
  <si>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</si>
  <si>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</si>
  <si>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</si>
  <si>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</si>
  <si>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</si>
  <si>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</si>
  <si>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</si>
  <si>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</si>
  <si>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</si>
  <si>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</si>
  <si>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</si>
  <si>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</si>
  <si>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</si>
  <si>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</si>
  <si>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</si>
  <si>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</si>
  <si>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</si>
  <si>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</si>
  <si>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</si>
  <si>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</si>
  <si>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</si>
  <si>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</si>
  <si>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</si>
  <si>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</si>
  <si>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</si>
  <si>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</si>
  <si>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</si>
  <si>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</si>
  <si>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</si>
  <si>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</si>
  <si>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</si>
  <si>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</si>
  <si>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</si>
  <si>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</si>
  <si>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</si>
  <si>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</si>
  <si>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</si>
  <si>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</si>
  <si>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</si>
  <si>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</si>
  <si>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</si>
  <si>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</si>
  <si>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</si>
  <si>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</si>
  <si>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</si>
  <si>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</si>
  <si>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</si>
  <si>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</si>
  <si>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</si>
  <si>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</si>
  <si>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</si>
  <si>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</si>
  <si>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</si>
  <si>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</si>
  <si>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</si>
  <si>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</si>
  <si>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</si>
  <si>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</si>
  <si>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</si>
  <si>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</si>
  <si>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</si>
  <si>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</si>
  <si>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</si>
  <si>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</si>
  <si>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</si>
  <si>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</si>
  <si>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</si>
  <si>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</si>
  <si>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</si>
  <si>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</si>
  <si>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</si>
  <si>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</si>
  <si>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</si>
  <si>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</si>
  <si>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</si>
  <si>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</si>
  <si>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</si>
  <si>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</si>
  <si>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</si>
  <si>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</si>
  <si>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</si>
  <si>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</si>
  <si>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</si>
  <si>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</si>
  <si>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</si>
  <si>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</si>
  <si>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</si>
  <si>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</si>
  <si>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</si>
  <si>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</si>
  <si>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</si>
  <si>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</si>
  <si>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</si>
  <si>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</si>
  <si>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</si>
  <si>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</si>
  <si>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</si>
  <si>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</si>
  <si>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</si>
  <si>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</si>
  <si>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</si>
  <si>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</si>
  <si>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</si>
  <si>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</si>
  <si>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</si>
  <si>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</si>
  <si>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</si>
  <si>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</si>
  <si>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</si>
  <si>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</si>
  <si>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</si>
  <si>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</si>
  <si>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</si>
  <si>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</si>
  <si>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</si>
  <si>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</si>
  <si>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</si>
  <si>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</si>
  <si>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</si>
  <si>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</si>
  <si>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</si>
  <si>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</si>
  <si>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</si>
  <si>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</si>
  <si>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</si>
  <si>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</si>
  <si>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</si>
  <si>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</si>
  <si>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</si>
  <si>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</si>
  <si>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</si>
  <si>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</si>
  <si>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</si>
  <si>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</si>
  <si>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</si>
  <si>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</si>
  <si>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</si>
  <si>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</si>
  <si>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</si>
  <si>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</si>
  <si>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</si>
  <si>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</si>
  <si>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</si>
  <si>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</si>
  <si>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</si>
  <si>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</si>
  <si>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</si>
  <si>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</si>
  <si>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</si>
  <si>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</si>
  <si>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</si>
  <si>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</si>
  <si>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</si>
  <si>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</si>
  <si>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</si>
  <si>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</si>
  <si>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</si>
  <si>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</si>
  <si>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</si>
  <si>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</si>
  <si>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</si>
  <si>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</si>
  <si>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</si>
  <si>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</si>
  <si>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</si>
  <si>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</si>
  <si>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</si>
  <si>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</si>
  <si>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</si>
  <si>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</si>
  <si>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</si>
  <si>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</si>
  <si>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</si>
  <si>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</si>
  <si>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</si>
  <si>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</si>
  <si>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</si>
  <si>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</si>
  <si>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</si>
  <si>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</si>
  <si>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</si>
  <si>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</si>
  <si>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</si>
  <si>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</si>
  <si>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</si>
  <si>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</si>
  <si>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</si>
  <si>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</si>
  <si>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</si>
  <si>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</si>
  <si>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</si>
  <si>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</si>
  <si>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</si>
  <si>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</si>
  <si>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</si>
  <si>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</si>
  <si>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</si>
  <si>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</si>
  <si>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</si>
  <si>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</si>
  <si>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</si>
  <si>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</si>
  <si>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</si>
  <si>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</si>
  <si>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</si>
  <si>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</si>
  <si>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</si>
  <si>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</si>
  <si>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Average of Age</t>
  </si>
  <si>
    <t>Bonus_payout</t>
  </si>
  <si>
    <t>BONUSPAYOUT AMOUNT FOR FEMALE EMPLOYYES</t>
  </si>
  <si>
    <t>Max of Annual Salary</t>
  </si>
  <si>
    <t>Min of Annual Salary</t>
  </si>
  <si>
    <t>Count of EEID</t>
  </si>
  <si>
    <t>Average of Annual Salary</t>
  </si>
  <si>
    <t>PERCENTAGE</t>
  </si>
  <si>
    <t>21-30</t>
  </si>
  <si>
    <t>31-40</t>
  </si>
  <si>
    <t>41-50</t>
  </si>
  <si>
    <t>51-60</t>
  </si>
  <si>
    <t>61-70</t>
  </si>
  <si>
    <t>Average of Bonus 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</si>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</sst>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\(&quot;$&quot;#,##0\);&quot;$&quot;0_)"/>
    <numFmt numFmtId="165" formatCode="#,##0%_);\(#,##0%\);0%_)"/>
    <numFmt numFmtId="166" formatCode="m/d/yyyy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Font="1" applyBorder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69" fontId="0" fillId="0" borderId="0" xfId="0" applyNumberFormat="1"/>
    <xf numFmtId="166" fontId="0" fillId="0" borderId="0" xfId="0" applyNumberFormat="1"/>
    <xf numFmtId="10" fontId="0" fillId="0" borderId="0" xfId="0" applyNumberFormat="1"/>
    <xf numFmtId="14" fontId="0" fillId="0" borderId="5" xfId="0" applyNumberFormat="1" applyFont="1" applyBorder="1"/>
  </cellXfs>
  <cellStyles count="1">
    <cellStyle name="Normal" xfId="0" builtinId="0"/>
  </cellStyles>
  <dxfs count="23"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numFmt numFmtId="0" formatCode="General"/>
    </dxf>
    <dxf>
      <numFmt numFmtId="2" formatCode="0.00"/>
    </dxf>
    <dxf>
      <numFmt numFmtId="2" formatCode="0.00"/>
    </dxf>
    <dxf>
      <numFmt numFmtId="14" formatCode="0.00%"/>
    </dxf>
    <dxf>
      <numFmt numFmtId="169" formatCode="0.000"/>
    </dxf>
    <dxf>
      <numFmt numFmtId="14" formatCode="0.00%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numFmt numFmtId="2" formatCode="0.00"/>
    </dxf>
    <dxf>
      <numFmt numFmtId="2" formatCode="0.00"/>
    </dxf>
    <dxf>
      <numFmt numFmtId="169" formatCode="0.000"/>
    </dxf>
    <dxf>
      <numFmt numFmtId="2" formatCode="0.00"/>
    </dxf>
    <dxf>
      <numFmt numFmtId="2" formatCode="0.00"/>
    </dxf>
    <dxf>
      <numFmt numFmtId="169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asree Chekuri(Latentview)" refreshedDate="45380.427298379633" createdVersion="8" refreshedVersion="8" minRefreshableVersion="3" recordCount="1000" xr:uid="{7F317D25-A5AA-4C6A-91EE-816AD6758909}">
  <cacheSource type="worksheet">
    <worksheetSource name="TBL_Employees"/>
  </cacheSource>
  <cacheFields count="17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autoStart="0" autoEnd="0" startNum="1" endNum="100" groupInterval="10"/>
        <groupItems count="12">
          <s v="&lt;1"/>
          <s v="1-10"/>
          <s v="11-20"/>
          <s v="21-30"/>
          <s v="31-40"/>
          <s v="41-50"/>
          <s v="51-60"/>
          <s v="61-70"/>
          <s v="71-80"/>
          <s v="81-90"/>
          <s v="91-100"/>
          <s v="&gt;101"/>
        </groupItems>
      </fieldGroup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6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x v="0"/>
    <x v="0"/>
    <x v="0"/>
    <x v="0"/>
    <x v="0"/>
    <x v="0"/>
    <x v="0"/>
    <n v="141604"/>
    <n v="0.15"/>
    <x v="0"/>
    <x v="0"/>
    <x v="0"/>
  </r>
  <r>
    <x v="1"/>
    <s v="Theodore Dinh"/>
    <x v="1"/>
    <x v="0"/>
    <x v="1"/>
    <x v="1"/>
    <x v="1"/>
    <x v="1"/>
    <x v="1"/>
    <n v="99975"/>
    <n v="0"/>
    <x v="1"/>
    <x v="1"/>
    <x v="1"/>
  </r>
  <r>
    <x v="2"/>
    <s v="Luna Sanders"/>
    <x v="2"/>
    <x v="1"/>
    <x v="2"/>
    <x v="0"/>
    <x v="2"/>
    <x v="2"/>
    <x v="2"/>
    <n v="163099"/>
    <n v="0.2"/>
    <x v="0"/>
    <x v="2"/>
    <x v="1"/>
  </r>
  <r>
    <x v="3"/>
    <s v="Penelope Jordan"/>
    <x v="3"/>
    <x v="0"/>
    <x v="1"/>
    <x v="0"/>
    <x v="2"/>
    <x v="3"/>
    <x v="3"/>
    <n v="84913"/>
    <n v="7.0000000000000007E-2"/>
    <x v="0"/>
    <x v="2"/>
    <x v="1"/>
  </r>
  <r>
    <x v="4"/>
    <s v="Austin Vo"/>
    <x v="4"/>
    <x v="1"/>
    <x v="1"/>
    <x v="1"/>
    <x v="1"/>
    <x v="0"/>
    <x v="4"/>
    <n v="95409"/>
    <n v="0"/>
    <x v="0"/>
    <x v="3"/>
    <x v="1"/>
  </r>
  <r>
    <x v="5"/>
    <s v="Joshua Gupta"/>
    <x v="5"/>
    <x v="2"/>
    <x v="3"/>
    <x v="1"/>
    <x v="1"/>
    <x v="4"/>
    <x v="5"/>
    <n v="50994"/>
    <n v="0"/>
    <x v="1"/>
    <x v="1"/>
    <x v="1"/>
  </r>
  <r>
    <x v="6"/>
    <s v="Ruby Barnes"/>
    <x v="6"/>
    <x v="0"/>
    <x v="3"/>
    <x v="0"/>
    <x v="2"/>
    <x v="5"/>
    <x v="6"/>
    <n v="119746"/>
    <n v="0.1"/>
    <x v="0"/>
    <x v="3"/>
    <x v="1"/>
  </r>
  <r>
    <x v="7"/>
    <s v="Luke Martin"/>
    <x v="7"/>
    <x v="1"/>
    <x v="1"/>
    <x v="1"/>
    <x v="0"/>
    <x v="6"/>
    <x v="7"/>
    <n v="41336"/>
    <n v="0"/>
    <x v="0"/>
    <x v="4"/>
    <x v="2"/>
  </r>
  <r>
    <x v="8"/>
    <s v="Easton Bailey"/>
    <x v="6"/>
    <x v="3"/>
    <x v="1"/>
    <x v="1"/>
    <x v="2"/>
    <x v="7"/>
    <x v="8"/>
    <n v="113527"/>
    <n v="0.06"/>
    <x v="0"/>
    <x v="5"/>
    <x v="1"/>
  </r>
  <r>
    <x v="9"/>
    <s v="Madeline Walker"/>
    <x v="4"/>
    <x v="1"/>
    <x v="2"/>
    <x v="0"/>
    <x v="2"/>
    <x v="8"/>
    <x v="9"/>
    <n v="77203"/>
    <n v="0"/>
    <x v="0"/>
    <x v="2"/>
    <x v="1"/>
  </r>
  <r>
    <x v="10"/>
    <s v="Savannah Ali"/>
    <x v="0"/>
    <x v="4"/>
    <x v="1"/>
    <x v="0"/>
    <x v="1"/>
    <x v="9"/>
    <x v="10"/>
    <n v="157333"/>
    <n v="0.15"/>
    <x v="0"/>
    <x v="4"/>
    <x v="1"/>
  </r>
  <r>
    <x v="11"/>
    <s v="Camila Rogers"/>
    <x v="8"/>
    <x v="5"/>
    <x v="2"/>
    <x v="0"/>
    <x v="2"/>
    <x v="5"/>
    <x v="11"/>
    <n v="109851"/>
    <n v="0"/>
    <x v="0"/>
    <x v="0"/>
    <x v="1"/>
  </r>
  <r>
    <x v="12"/>
    <s v="Eli Jones"/>
    <x v="6"/>
    <x v="4"/>
    <x v="1"/>
    <x v="1"/>
    <x v="2"/>
    <x v="1"/>
    <x v="12"/>
    <n v="105086"/>
    <n v="0.09"/>
    <x v="0"/>
    <x v="5"/>
    <x v="1"/>
  </r>
  <r>
    <x v="13"/>
    <s v="Everleigh Ng"/>
    <x v="0"/>
    <x v="1"/>
    <x v="0"/>
    <x v="0"/>
    <x v="1"/>
    <x v="10"/>
    <x v="13"/>
    <n v="146742"/>
    <n v="0.1"/>
    <x v="1"/>
    <x v="6"/>
    <x v="1"/>
  </r>
  <r>
    <x v="14"/>
    <s v="Robert Yang"/>
    <x v="4"/>
    <x v="3"/>
    <x v="2"/>
    <x v="1"/>
    <x v="1"/>
    <x v="11"/>
    <x v="14"/>
    <n v="97078"/>
    <n v="0"/>
    <x v="0"/>
    <x v="5"/>
    <x v="3"/>
  </r>
  <r>
    <x v="15"/>
    <s v="Isabella Xi"/>
    <x v="9"/>
    <x v="6"/>
    <x v="0"/>
    <x v="0"/>
    <x v="1"/>
    <x v="12"/>
    <x v="15"/>
    <n v="249270"/>
    <n v="0.3"/>
    <x v="0"/>
    <x v="0"/>
    <x v="1"/>
  </r>
  <r>
    <x v="16"/>
    <s v="Bella Powell"/>
    <x v="2"/>
    <x v="1"/>
    <x v="0"/>
    <x v="0"/>
    <x v="0"/>
    <x v="13"/>
    <x v="16"/>
    <n v="175837"/>
    <n v="0.2"/>
    <x v="0"/>
    <x v="3"/>
    <x v="1"/>
  </r>
  <r>
    <x v="17"/>
    <s v="Camila Silva"/>
    <x v="0"/>
    <x v="6"/>
    <x v="2"/>
    <x v="0"/>
    <x v="3"/>
    <x v="14"/>
    <x v="17"/>
    <n v="154828"/>
    <n v="0.13"/>
    <x v="0"/>
    <x v="0"/>
    <x v="1"/>
  </r>
  <r>
    <x v="18"/>
    <s v="David Barnes"/>
    <x v="2"/>
    <x v="0"/>
    <x v="3"/>
    <x v="1"/>
    <x v="2"/>
    <x v="14"/>
    <x v="18"/>
    <n v="186503"/>
    <n v="0.24"/>
    <x v="0"/>
    <x v="7"/>
    <x v="1"/>
  </r>
  <r>
    <x v="19"/>
    <s v="Adam Dang"/>
    <x v="2"/>
    <x v="2"/>
    <x v="0"/>
    <x v="1"/>
    <x v="1"/>
    <x v="15"/>
    <x v="19"/>
    <n v="166331"/>
    <n v="0.18"/>
    <x v="1"/>
    <x v="1"/>
    <x v="1"/>
  </r>
  <r>
    <x v="20"/>
    <s v="Elias Alvarado"/>
    <x v="0"/>
    <x v="0"/>
    <x v="1"/>
    <x v="1"/>
    <x v="3"/>
    <x v="16"/>
    <x v="20"/>
    <n v="146140"/>
    <n v="0.1"/>
    <x v="2"/>
    <x v="8"/>
    <x v="1"/>
  </r>
  <r>
    <x v="21"/>
    <s v="Eva Rivera"/>
    <x v="2"/>
    <x v="2"/>
    <x v="1"/>
    <x v="0"/>
    <x v="3"/>
    <x v="9"/>
    <x v="21"/>
    <n v="151703"/>
    <n v="0.21"/>
    <x v="0"/>
    <x v="4"/>
    <x v="1"/>
  </r>
  <r>
    <x v="22"/>
    <s v="Logan Rivera"/>
    <x v="2"/>
    <x v="0"/>
    <x v="0"/>
    <x v="1"/>
    <x v="3"/>
    <x v="1"/>
    <x v="22"/>
    <n v="172787"/>
    <n v="0.28000000000000003"/>
    <x v="2"/>
    <x v="9"/>
    <x v="1"/>
  </r>
  <r>
    <x v="23"/>
    <s v="Leonardo Dixon"/>
    <x v="7"/>
    <x v="2"/>
    <x v="2"/>
    <x v="1"/>
    <x v="2"/>
    <x v="17"/>
    <x v="23"/>
    <n v="49998"/>
    <n v="0"/>
    <x v="0"/>
    <x v="0"/>
    <x v="1"/>
  </r>
  <r>
    <x v="24"/>
    <s v="Mateo Her"/>
    <x v="9"/>
    <x v="2"/>
    <x v="2"/>
    <x v="1"/>
    <x v="1"/>
    <x v="18"/>
    <x v="24"/>
    <n v="207172"/>
    <n v="0.31"/>
    <x v="1"/>
    <x v="1"/>
    <x v="1"/>
  </r>
  <r>
    <x v="25"/>
    <s v="Jose Henderson"/>
    <x v="2"/>
    <x v="4"/>
    <x v="2"/>
    <x v="1"/>
    <x v="0"/>
    <x v="12"/>
    <x v="25"/>
    <n v="152239"/>
    <n v="0.23"/>
    <x v="0"/>
    <x v="7"/>
    <x v="1"/>
  </r>
  <r>
    <x v="26"/>
    <s v="Abigail Mejia"/>
    <x v="10"/>
    <x v="5"/>
    <x v="3"/>
    <x v="0"/>
    <x v="3"/>
    <x v="16"/>
    <x v="26"/>
    <n v="98581"/>
    <n v="0"/>
    <x v="2"/>
    <x v="9"/>
    <x v="1"/>
  </r>
  <r>
    <x v="27"/>
    <s v="Wyatt Chin"/>
    <x v="9"/>
    <x v="5"/>
    <x v="2"/>
    <x v="1"/>
    <x v="1"/>
    <x v="19"/>
    <x v="27"/>
    <n v="246231"/>
    <n v="0.31"/>
    <x v="0"/>
    <x v="0"/>
    <x v="1"/>
  </r>
  <r>
    <x v="28"/>
    <s v="Carson Lu"/>
    <x v="11"/>
    <x v="5"/>
    <x v="2"/>
    <x v="1"/>
    <x v="1"/>
    <x v="14"/>
    <x v="28"/>
    <n v="99354"/>
    <n v="0.12"/>
    <x v="1"/>
    <x v="10"/>
    <x v="1"/>
  </r>
  <r>
    <x v="29"/>
    <s v="Dylan Choi"/>
    <x v="9"/>
    <x v="0"/>
    <x v="3"/>
    <x v="1"/>
    <x v="1"/>
    <x v="20"/>
    <x v="29"/>
    <n v="231141"/>
    <n v="0.34"/>
    <x v="1"/>
    <x v="10"/>
    <x v="1"/>
  </r>
  <r>
    <x v="30"/>
    <s v="Ezekiel Kumar"/>
    <x v="12"/>
    <x v="0"/>
    <x v="0"/>
    <x v="1"/>
    <x v="1"/>
    <x v="21"/>
    <x v="30"/>
    <n v="54775"/>
    <n v="0"/>
    <x v="0"/>
    <x v="7"/>
    <x v="1"/>
  </r>
  <r>
    <x v="31"/>
    <s v="Dominic Guzman"/>
    <x v="7"/>
    <x v="1"/>
    <x v="1"/>
    <x v="1"/>
    <x v="3"/>
    <x v="13"/>
    <x v="31"/>
    <n v="55499"/>
    <n v="0"/>
    <x v="2"/>
    <x v="8"/>
    <x v="1"/>
  </r>
  <r>
    <x v="32"/>
    <s v="Angel Powell"/>
    <x v="13"/>
    <x v="2"/>
    <x v="0"/>
    <x v="1"/>
    <x v="2"/>
    <x v="22"/>
    <x v="32"/>
    <n v="66521"/>
    <n v="0"/>
    <x v="0"/>
    <x v="0"/>
    <x v="1"/>
  </r>
  <r>
    <x v="33"/>
    <s v="Mateo Vu"/>
    <x v="5"/>
    <x v="2"/>
    <x v="2"/>
    <x v="1"/>
    <x v="1"/>
    <x v="23"/>
    <x v="33"/>
    <n v="59100"/>
    <n v="0"/>
    <x v="1"/>
    <x v="1"/>
    <x v="1"/>
  </r>
  <r>
    <x v="34"/>
    <s v="Caroline Jenkins"/>
    <x v="7"/>
    <x v="1"/>
    <x v="0"/>
    <x v="0"/>
    <x v="2"/>
    <x v="5"/>
    <x v="34"/>
    <n v="49011"/>
    <n v="0"/>
    <x v="0"/>
    <x v="2"/>
    <x v="1"/>
  </r>
  <r>
    <x v="35"/>
    <s v="Nora Brown"/>
    <x v="14"/>
    <x v="0"/>
    <x v="1"/>
    <x v="0"/>
    <x v="2"/>
    <x v="24"/>
    <x v="35"/>
    <n v="99575"/>
    <n v="0"/>
    <x v="0"/>
    <x v="5"/>
    <x v="1"/>
  </r>
  <r>
    <x v="36"/>
    <s v="Adeline Huang"/>
    <x v="8"/>
    <x v="5"/>
    <x v="1"/>
    <x v="0"/>
    <x v="1"/>
    <x v="8"/>
    <x v="36"/>
    <n v="99989"/>
    <n v="0"/>
    <x v="1"/>
    <x v="11"/>
    <x v="1"/>
  </r>
  <r>
    <x v="37"/>
    <s v="Jackson Perry"/>
    <x v="9"/>
    <x v="6"/>
    <x v="0"/>
    <x v="1"/>
    <x v="2"/>
    <x v="5"/>
    <x v="37"/>
    <n v="256420"/>
    <n v="0.3"/>
    <x v="0"/>
    <x v="3"/>
    <x v="1"/>
  </r>
  <r>
    <x v="38"/>
    <s v="Riley Padilla"/>
    <x v="1"/>
    <x v="0"/>
    <x v="1"/>
    <x v="0"/>
    <x v="3"/>
    <x v="25"/>
    <x v="38"/>
    <n v="78940"/>
    <n v="0"/>
    <x v="0"/>
    <x v="4"/>
    <x v="1"/>
  </r>
  <r>
    <x v="39"/>
    <s v="Leah Pena"/>
    <x v="14"/>
    <x v="0"/>
    <x v="3"/>
    <x v="0"/>
    <x v="3"/>
    <x v="4"/>
    <x v="39"/>
    <n v="82872"/>
    <n v="0"/>
    <x v="2"/>
    <x v="8"/>
    <x v="1"/>
  </r>
  <r>
    <x v="40"/>
    <s v="Owen Lam"/>
    <x v="15"/>
    <x v="4"/>
    <x v="2"/>
    <x v="1"/>
    <x v="1"/>
    <x v="23"/>
    <x v="40"/>
    <n v="86317"/>
    <n v="0"/>
    <x v="1"/>
    <x v="11"/>
    <x v="4"/>
  </r>
  <r>
    <x v="41"/>
    <s v="Kennedy Foster"/>
    <x v="6"/>
    <x v="6"/>
    <x v="2"/>
    <x v="0"/>
    <x v="2"/>
    <x v="26"/>
    <x v="41"/>
    <n v="113135"/>
    <n v="0.05"/>
    <x v="0"/>
    <x v="5"/>
    <x v="1"/>
  </r>
  <r>
    <x v="42"/>
    <s v="John Moore"/>
    <x v="9"/>
    <x v="0"/>
    <x v="2"/>
    <x v="1"/>
    <x v="2"/>
    <x v="27"/>
    <x v="42"/>
    <n v="199808"/>
    <n v="0.32"/>
    <x v="0"/>
    <x v="0"/>
    <x v="1"/>
  </r>
  <r>
    <x v="43"/>
    <s v="William Vu"/>
    <x v="5"/>
    <x v="2"/>
    <x v="2"/>
    <x v="1"/>
    <x v="1"/>
    <x v="17"/>
    <x v="43"/>
    <n v="56037"/>
    <n v="0"/>
    <x v="1"/>
    <x v="6"/>
    <x v="1"/>
  </r>
  <r>
    <x v="44"/>
    <s v="Sadie Washington"/>
    <x v="0"/>
    <x v="6"/>
    <x v="0"/>
    <x v="0"/>
    <x v="2"/>
    <x v="7"/>
    <x v="44"/>
    <n v="122350"/>
    <n v="0.12"/>
    <x v="0"/>
    <x v="3"/>
    <x v="1"/>
  </r>
  <r>
    <x v="45"/>
    <s v="Gabriel Holmes"/>
    <x v="14"/>
    <x v="0"/>
    <x v="0"/>
    <x v="1"/>
    <x v="2"/>
    <x v="28"/>
    <x v="45"/>
    <n v="92952"/>
    <n v="0"/>
    <x v="0"/>
    <x v="0"/>
    <x v="1"/>
  </r>
  <r>
    <x v="46"/>
    <s v="Wyatt Rojas"/>
    <x v="3"/>
    <x v="0"/>
    <x v="3"/>
    <x v="1"/>
    <x v="3"/>
    <x v="24"/>
    <x v="46"/>
    <n v="79921"/>
    <n v="0.05"/>
    <x v="0"/>
    <x v="5"/>
    <x v="1"/>
  </r>
  <r>
    <x v="47"/>
    <s v="Eva Coleman"/>
    <x v="2"/>
    <x v="0"/>
    <x v="0"/>
    <x v="0"/>
    <x v="0"/>
    <x v="17"/>
    <x v="47"/>
    <n v="167199"/>
    <n v="0.2"/>
    <x v="0"/>
    <x v="0"/>
    <x v="1"/>
  </r>
  <r>
    <x v="48"/>
    <s v="Dominic Clark"/>
    <x v="10"/>
    <x v="5"/>
    <x v="0"/>
    <x v="1"/>
    <x v="2"/>
    <x v="27"/>
    <x v="48"/>
    <n v="71476"/>
    <n v="0"/>
    <x v="0"/>
    <x v="3"/>
    <x v="1"/>
  </r>
  <r>
    <x v="49"/>
    <s v="Lucy Alexander"/>
    <x v="2"/>
    <x v="5"/>
    <x v="1"/>
    <x v="0"/>
    <x v="2"/>
    <x v="15"/>
    <x v="49"/>
    <n v="189420"/>
    <n v="0.2"/>
    <x v="0"/>
    <x v="0"/>
    <x v="1"/>
  </r>
  <r>
    <x v="50"/>
    <s v="Everleigh Washington"/>
    <x v="16"/>
    <x v="4"/>
    <x v="0"/>
    <x v="0"/>
    <x v="2"/>
    <x v="14"/>
    <x v="50"/>
    <n v="64057"/>
    <n v="0"/>
    <x v="0"/>
    <x v="3"/>
    <x v="1"/>
  </r>
  <r>
    <x v="51"/>
    <s v="Leilani Butler"/>
    <x v="13"/>
    <x v="6"/>
    <x v="1"/>
    <x v="0"/>
    <x v="0"/>
    <x v="5"/>
    <x v="51"/>
    <n v="68728"/>
    <n v="0"/>
    <x v="0"/>
    <x v="3"/>
    <x v="1"/>
  </r>
  <r>
    <x v="52"/>
    <s v="Peyton Huang"/>
    <x v="0"/>
    <x v="0"/>
    <x v="1"/>
    <x v="0"/>
    <x v="1"/>
    <x v="6"/>
    <x v="52"/>
    <n v="125633"/>
    <n v="0.11"/>
    <x v="1"/>
    <x v="10"/>
    <x v="1"/>
  </r>
  <r>
    <x v="53"/>
    <s v="John Contreras"/>
    <x v="13"/>
    <x v="6"/>
    <x v="1"/>
    <x v="1"/>
    <x v="3"/>
    <x v="25"/>
    <x v="53"/>
    <n v="66889"/>
    <n v="0"/>
    <x v="0"/>
    <x v="7"/>
    <x v="1"/>
  </r>
  <r>
    <x v="54"/>
    <s v="Rylee Yu"/>
    <x v="2"/>
    <x v="3"/>
    <x v="0"/>
    <x v="0"/>
    <x v="1"/>
    <x v="9"/>
    <x v="54"/>
    <n v="178700"/>
    <n v="0.28999999999999998"/>
    <x v="0"/>
    <x v="0"/>
    <x v="1"/>
  </r>
  <r>
    <x v="55"/>
    <s v="Piper Lewis"/>
    <x v="17"/>
    <x v="5"/>
    <x v="0"/>
    <x v="0"/>
    <x v="2"/>
    <x v="29"/>
    <x v="55"/>
    <n v="83990"/>
    <n v="0"/>
    <x v="0"/>
    <x v="2"/>
    <x v="1"/>
  </r>
  <r>
    <x v="56"/>
    <s v="Stella Alexander"/>
    <x v="18"/>
    <x v="5"/>
    <x v="3"/>
    <x v="0"/>
    <x v="2"/>
    <x v="27"/>
    <x v="56"/>
    <n v="102043"/>
    <n v="0"/>
    <x v="0"/>
    <x v="2"/>
    <x v="1"/>
  </r>
  <r>
    <x v="57"/>
    <s v="Addison Do"/>
    <x v="19"/>
    <x v="5"/>
    <x v="1"/>
    <x v="0"/>
    <x v="1"/>
    <x v="30"/>
    <x v="57"/>
    <n v="90678"/>
    <n v="0"/>
    <x v="0"/>
    <x v="7"/>
    <x v="1"/>
  </r>
  <r>
    <x v="58"/>
    <s v="Zoey Jackson"/>
    <x v="20"/>
    <x v="4"/>
    <x v="1"/>
    <x v="0"/>
    <x v="0"/>
    <x v="30"/>
    <x v="58"/>
    <n v="59067"/>
    <n v="0"/>
    <x v="0"/>
    <x v="4"/>
    <x v="1"/>
  </r>
  <r>
    <x v="59"/>
    <s v="John Chow"/>
    <x v="0"/>
    <x v="6"/>
    <x v="0"/>
    <x v="1"/>
    <x v="1"/>
    <x v="15"/>
    <x v="59"/>
    <n v="135062"/>
    <n v="0.15"/>
    <x v="1"/>
    <x v="11"/>
    <x v="1"/>
  </r>
  <r>
    <x v="60"/>
    <s v="Ava Ayala"/>
    <x v="0"/>
    <x v="0"/>
    <x v="3"/>
    <x v="0"/>
    <x v="3"/>
    <x v="0"/>
    <x v="60"/>
    <n v="159044"/>
    <n v="0.1"/>
    <x v="2"/>
    <x v="8"/>
    <x v="1"/>
  </r>
  <r>
    <x v="61"/>
    <s v="Natalia Salazar"/>
    <x v="4"/>
    <x v="3"/>
    <x v="1"/>
    <x v="0"/>
    <x v="3"/>
    <x v="18"/>
    <x v="61"/>
    <n v="74691"/>
    <n v="0"/>
    <x v="2"/>
    <x v="8"/>
    <x v="5"/>
  </r>
  <r>
    <x v="62"/>
    <s v="Skylar Carrillo"/>
    <x v="11"/>
    <x v="5"/>
    <x v="3"/>
    <x v="0"/>
    <x v="3"/>
    <x v="18"/>
    <x v="62"/>
    <n v="92753"/>
    <n v="0.13"/>
    <x v="0"/>
    <x v="5"/>
    <x v="6"/>
  </r>
  <r>
    <x v="63"/>
    <s v="Christian Sanders"/>
    <x v="9"/>
    <x v="4"/>
    <x v="2"/>
    <x v="1"/>
    <x v="0"/>
    <x v="15"/>
    <x v="63"/>
    <n v="236946"/>
    <n v="0.37"/>
    <x v="0"/>
    <x v="0"/>
    <x v="1"/>
  </r>
  <r>
    <x v="64"/>
    <s v="Penelope Coleman"/>
    <x v="7"/>
    <x v="1"/>
    <x v="3"/>
    <x v="0"/>
    <x v="0"/>
    <x v="9"/>
    <x v="64"/>
    <n v="48906"/>
    <n v="0"/>
    <x v="0"/>
    <x v="4"/>
    <x v="1"/>
  </r>
  <r>
    <x v="65"/>
    <s v="Piper Richardson"/>
    <x v="4"/>
    <x v="2"/>
    <x v="3"/>
    <x v="0"/>
    <x v="2"/>
    <x v="31"/>
    <x v="65"/>
    <n v="80024"/>
    <n v="0"/>
    <x v="0"/>
    <x v="7"/>
    <x v="1"/>
  </r>
  <r>
    <x v="66"/>
    <s v="Everly Walker"/>
    <x v="16"/>
    <x v="4"/>
    <x v="2"/>
    <x v="0"/>
    <x v="2"/>
    <x v="12"/>
    <x v="66"/>
    <n v="54415"/>
    <n v="0"/>
    <x v="0"/>
    <x v="0"/>
    <x v="7"/>
  </r>
  <r>
    <x v="67"/>
    <s v="Aurora Ali"/>
    <x v="6"/>
    <x v="6"/>
    <x v="0"/>
    <x v="0"/>
    <x v="1"/>
    <x v="23"/>
    <x v="67"/>
    <n v="120341"/>
    <n v="7.0000000000000007E-2"/>
    <x v="0"/>
    <x v="0"/>
    <x v="1"/>
  </r>
  <r>
    <x v="68"/>
    <s v="Penelope Guerrero"/>
    <x v="9"/>
    <x v="0"/>
    <x v="2"/>
    <x v="0"/>
    <x v="3"/>
    <x v="19"/>
    <x v="68"/>
    <n v="208415"/>
    <n v="0.35"/>
    <x v="0"/>
    <x v="0"/>
    <x v="1"/>
  </r>
  <r>
    <x v="69"/>
    <s v="Anna Mehta"/>
    <x v="21"/>
    <x v="0"/>
    <x v="2"/>
    <x v="0"/>
    <x v="1"/>
    <x v="24"/>
    <x v="69"/>
    <n v="78844"/>
    <n v="0"/>
    <x v="0"/>
    <x v="0"/>
    <x v="1"/>
  </r>
  <r>
    <x v="70"/>
    <s v="William Foster"/>
    <x v="17"/>
    <x v="5"/>
    <x v="1"/>
    <x v="1"/>
    <x v="2"/>
    <x v="32"/>
    <x v="70"/>
    <n v="76354"/>
    <n v="0"/>
    <x v="0"/>
    <x v="3"/>
    <x v="8"/>
  </r>
  <r>
    <x v="71"/>
    <s v="Jade Rojas"/>
    <x v="2"/>
    <x v="1"/>
    <x v="2"/>
    <x v="0"/>
    <x v="3"/>
    <x v="17"/>
    <x v="71"/>
    <n v="165927"/>
    <n v="0.2"/>
    <x v="0"/>
    <x v="3"/>
    <x v="1"/>
  </r>
  <r>
    <x v="72"/>
    <s v="Isla Espinoza"/>
    <x v="6"/>
    <x v="3"/>
    <x v="2"/>
    <x v="0"/>
    <x v="3"/>
    <x v="31"/>
    <x v="72"/>
    <n v="109812"/>
    <n v="0.09"/>
    <x v="2"/>
    <x v="8"/>
    <x v="1"/>
  </r>
  <r>
    <x v="73"/>
    <s v="David Chu"/>
    <x v="8"/>
    <x v="5"/>
    <x v="3"/>
    <x v="1"/>
    <x v="1"/>
    <x v="0"/>
    <x v="73"/>
    <n v="86299"/>
    <n v="0"/>
    <x v="0"/>
    <x v="0"/>
    <x v="1"/>
  </r>
  <r>
    <x v="74"/>
    <s v="Thomas Padilla"/>
    <x v="9"/>
    <x v="6"/>
    <x v="0"/>
    <x v="1"/>
    <x v="3"/>
    <x v="4"/>
    <x v="74"/>
    <n v="206624"/>
    <n v="0.4"/>
    <x v="2"/>
    <x v="12"/>
    <x v="1"/>
  </r>
  <r>
    <x v="75"/>
    <s v="Miles Salazar"/>
    <x v="12"/>
    <x v="0"/>
    <x v="1"/>
    <x v="1"/>
    <x v="3"/>
    <x v="9"/>
    <x v="75"/>
    <n v="53215"/>
    <n v="0"/>
    <x v="2"/>
    <x v="12"/>
    <x v="9"/>
  </r>
  <r>
    <x v="76"/>
    <s v="Mila Hong"/>
    <x v="22"/>
    <x v="5"/>
    <x v="0"/>
    <x v="0"/>
    <x v="1"/>
    <x v="23"/>
    <x v="76"/>
    <n v="86858"/>
    <n v="0"/>
    <x v="1"/>
    <x v="1"/>
    <x v="10"/>
  </r>
  <r>
    <x v="77"/>
    <s v="Benjamin Moua"/>
    <x v="3"/>
    <x v="0"/>
    <x v="1"/>
    <x v="1"/>
    <x v="1"/>
    <x v="28"/>
    <x v="77"/>
    <n v="93971"/>
    <n v="0.08"/>
    <x v="1"/>
    <x v="1"/>
    <x v="1"/>
  </r>
  <r>
    <x v="78"/>
    <s v="Samuel Morales"/>
    <x v="13"/>
    <x v="1"/>
    <x v="3"/>
    <x v="1"/>
    <x v="3"/>
    <x v="8"/>
    <x v="78"/>
    <n v="57008"/>
    <n v="0"/>
    <x v="0"/>
    <x v="3"/>
    <x v="1"/>
  </r>
  <r>
    <x v="79"/>
    <s v="John Soto"/>
    <x v="0"/>
    <x v="1"/>
    <x v="1"/>
    <x v="1"/>
    <x v="3"/>
    <x v="33"/>
    <x v="79"/>
    <n v="141899"/>
    <n v="0.15"/>
    <x v="0"/>
    <x v="3"/>
    <x v="1"/>
  </r>
  <r>
    <x v="80"/>
    <s v="Joseph Martin"/>
    <x v="13"/>
    <x v="6"/>
    <x v="3"/>
    <x v="1"/>
    <x v="0"/>
    <x v="12"/>
    <x v="80"/>
    <n v="64847"/>
    <n v="0"/>
    <x v="0"/>
    <x v="4"/>
    <x v="1"/>
  </r>
  <r>
    <x v="81"/>
    <s v="Jose Ross"/>
    <x v="11"/>
    <x v="5"/>
    <x v="0"/>
    <x v="1"/>
    <x v="2"/>
    <x v="26"/>
    <x v="81"/>
    <n v="116878"/>
    <n v="0.11"/>
    <x v="0"/>
    <x v="4"/>
    <x v="1"/>
  </r>
  <r>
    <x v="82"/>
    <s v="Parker James"/>
    <x v="10"/>
    <x v="5"/>
    <x v="2"/>
    <x v="1"/>
    <x v="0"/>
    <x v="15"/>
    <x v="26"/>
    <n v="70505"/>
    <n v="0"/>
    <x v="0"/>
    <x v="5"/>
    <x v="1"/>
  </r>
  <r>
    <x v="83"/>
    <s v="Everleigh Fernandez"/>
    <x v="2"/>
    <x v="5"/>
    <x v="0"/>
    <x v="0"/>
    <x v="3"/>
    <x v="23"/>
    <x v="82"/>
    <n v="189702"/>
    <n v="0.28000000000000003"/>
    <x v="2"/>
    <x v="8"/>
    <x v="11"/>
  </r>
  <r>
    <x v="84"/>
    <s v="Lincoln Hall"/>
    <x v="2"/>
    <x v="3"/>
    <x v="2"/>
    <x v="1"/>
    <x v="2"/>
    <x v="3"/>
    <x v="83"/>
    <n v="180664"/>
    <n v="0.27"/>
    <x v="0"/>
    <x v="2"/>
    <x v="1"/>
  </r>
  <r>
    <x v="85"/>
    <s v="Willow Mai"/>
    <x v="20"/>
    <x v="4"/>
    <x v="1"/>
    <x v="0"/>
    <x v="1"/>
    <x v="15"/>
    <x v="84"/>
    <n v="48345"/>
    <n v="0"/>
    <x v="1"/>
    <x v="11"/>
    <x v="1"/>
  </r>
  <r>
    <x v="86"/>
    <s v="Jack Cheng"/>
    <x v="2"/>
    <x v="4"/>
    <x v="1"/>
    <x v="1"/>
    <x v="1"/>
    <x v="34"/>
    <x v="85"/>
    <n v="152214"/>
    <n v="0.3"/>
    <x v="1"/>
    <x v="10"/>
    <x v="1"/>
  </r>
  <r>
    <x v="87"/>
    <s v="Genesis Navarro"/>
    <x v="21"/>
    <x v="0"/>
    <x v="3"/>
    <x v="0"/>
    <x v="3"/>
    <x v="12"/>
    <x v="86"/>
    <n v="69803"/>
    <n v="0"/>
    <x v="2"/>
    <x v="8"/>
    <x v="1"/>
  </r>
  <r>
    <x v="88"/>
    <s v="Eliza Hernandez"/>
    <x v="23"/>
    <x v="0"/>
    <x v="3"/>
    <x v="0"/>
    <x v="3"/>
    <x v="35"/>
    <x v="87"/>
    <n v="76588"/>
    <n v="0"/>
    <x v="2"/>
    <x v="9"/>
    <x v="1"/>
  </r>
  <r>
    <x v="89"/>
    <s v="Gabriel Brooks"/>
    <x v="24"/>
    <x v="0"/>
    <x v="1"/>
    <x v="1"/>
    <x v="2"/>
    <x v="7"/>
    <x v="88"/>
    <n v="84596"/>
    <n v="0"/>
    <x v="0"/>
    <x v="4"/>
    <x v="1"/>
  </r>
  <r>
    <x v="90"/>
    <s v="Jack Huynh"/>
    <x v="6"/>
    <x v="6"/>
    <x v="0"/>
    <x v="1"/>
    <x v="1"/>
    <x v="5"/>
    <x v="89"/>
    <n v="114441"/>
    <n v="0.1"/>
    <x v="1"/>
    <x v="1"/>
    <x v="12"/>
  </r>
  <r>
    <x v="91"/>
    <s v="Everly Chow"/>
    <x v="0"/>
    <x v="1"/>
    <x v="2"/>
    <x v="0"/>
    <x v="1"/>
    <x v="29"/>
    <x v="90"/>
    <n v="140402"/>
    <n v="0.15"/>
    <x v="1"/>
    <x v="10"/>
    <x v="1"/>
  </r>
  <r>
    <x v="92"/>
    <s v="Amelia Salazar"/>
    <x v="13"/>
    <x v="1"/>
    <x v="3"/>
    <x v="0"/>
    <x v="3"/>
    <x v="3"/>
    <x v="91"/>
    <n v="59817"/>
    <n v="0"/>
    <x v="2"/>
    <x v="12"/>
    <x v="1"/>
  </r>
  <r>
    <x v="93"/>
    <s v="Xavier Zheng"/>
    <x v="5"/>
    <x v="2"/>
    <x v="1"/>
    <x v="1"/>
    <x v="1"/>
    <x v="11"/>
    <x v="92"/>
    <n v="55854"/>
    <n v="0"/>
    <x v="0"/>
    <x v="5"/>
    <x v="1"/>
  </r>
  <r>
    <x v="94"/>
    <s v="Matthew Chau"/>
    <x v="15"/>
    <x v="4"/>
    <x v="0"/>
    <x v="1"/>
    <x v="1"/>
    <x v="26"/>
    <x v="93"/>
    <n v="95998"/>
    <n v="0"/>
    <x v="0"/>
    <x v="0"/>
    <x v="1"/>
  </r>
  <r>
    <x v="95"/>
    <s v="Mia Cheng"/>
    <x v="0"/>
    <x v="2"/>
    <x v="1"/>
    <x v="0"/>
    <x v="1"/>
    <x v="8"/>
    <x v="94"/>
    <n v="154941"/>
    <n v="0.13"/>
    <x v="0"/>
    <x v="3"/>
    <x v="1"/>
  </r>
  <r>
    <x v="96"/>
    <s v="Rylee Yu"/>
    <x v="9"/>
    <x v="1"/>
    <x v="2"/>
    <x v="0"/>
    <x v="1"/>
    <x v="36"/>
    <x v="95"/>
    <n v="247022"/>
    <n v="0.3"/>
    <x v="1"/>
    <x v="10"/>
    <x v="1"/>
  </r>
  <r>
    <x v="97"/>
    <s v="Zoe Romero"/>
    <x v="23"/>
    <x v="0"/>
    <x v="1"/>
    <x v="0"/>
    <x v="3"/>
    <x v="24"/>
    <x v="96"/>
    <n v="88072"/>
    <n v="0"/>
    <x v="2"/>
    <x v="12"/>
    <x v="1"/>
  </r>
  <r>
    <x v="98"/>
    <s v="Nolan Bui"/>
    <x v="3"/>
    <x v="0"/>
    <x v="0"/>
    <x v="1"/>
    <x v="1"/>
    <x v="21"/>
    <x v="97"/>
    <n v="67925"/>
    <n v="0.08"/>
    <x v="1"/>
    <x v="6"/>
    <x v="1"/>
  </r>
  <r>
    <x v="99"/>
    <s v="Nevaeh Jones"/>
    <x v="9"/>
    <x v="2"/>
    <x v="1"/>
    <x v="0"/>
    <x v="2"/>
    <x v="11"/>
    <x v="98"/>
    <n v="219693"/>
    <n v="0.3"/>
    <x v="0"/>
    <x v="5"/>
    <x v="1"/>
  </r>
  <r>
    <x v="100"/>
    <s v="Samantha Adams"/>
    <x v="22"/>
    <x v="5"/>
    <x v="0"/>
    <x v="0"/>
    <x v="2"/>
    <x v="15"/>
    <x v="99"/>
    <n v="61773"/>
    <n v="0"/>
    <x v="0"/>
    <x v="0"/>
    <x v="1"/>
  </r>
  <r>
    <x v="101"/>
    <s v="Madeline Shin"/>
    <x v="3"/>
    <x v="0"/>
    <x v="2"/>
    <x v="0"/>
    <x v="1"/>
    <x v="35"/>
    <x v="100"/>
    <n v="74546"/>
    <n v="0.09"/>
    <x v="0"/>
    <x v="0"/>
    <x v="1"/>
  </r>
  <r>
    <x v="102"/>
    <s v="Noah King"/>
    <x v="25"/>
    <x v="5"/>
    <x v="2"/>
    <x v="1"/>
    <x v="0"/>
    <x v="16"/>
    <x v="101"/>
    <n v="62575"/>
    <n v="0"/>
    <x v="0"/>
    <x v="4"/>
    <x v="1"/>
  </r>
  <r>
    <x v="103"/>
    <s v="Leilani Chow"/>
    <x v="2"/>
    <x v="4"/>
    <x v="3"/>
    <x v="0"/>
    <x v="1"/>
    <x v="5"/>
    <x v="102"/>
    <n v="199041"/>
    <n v="0.16"/>
    <x v="1"/>
    <x v="10"/>
    <x v="1"/>
  </r>
  <r>
    <x v="104"/>
    <s v="Connor Simmons"/>
    <x v="13"/>
    <x v="3"/>
    <x v="2"/>
    <x v="1"/>
    <x v="2"/>
    <x v="0"/>
    <x v="103"/>
    <n v="52310"/>
    <n v="0"/>
    <x v="0"/>
    <x v="4"/>
    <x v="13"/>
  </r>
  <r>
    <x v="105"/>
    <s v="Grayson Cooper"/>
    <x v="0"/>
    <x v="1"/>
    <x v="2"/>
    <x v="1"/>
    <x v="0"/>
    <x v="14"/>
    <x v="104"/>
    <n v="159571"/>
    <n v="0.1"/>
    <x v="0"/>
    <x v="7"/>
    <x v="1"/>
  </r>
  <r>
    <x v="106"/>
    <s v="Ivy Soto"/>
    <x v="17"/>
    <x v="5"/>
    <x v="0"/>
    <x v="0"/>
    <x v="3"/>
    <x v="2"/>
    <x v="105"/>
    <n v="91763"/>
    <n v="0"/>
    <x v="0"/>
    <x v="5"/>
    <x v="1"/>
  </r>
  <r>
    <x v="107"/>
    <s v="Aurora Simmons"/>
    <x v="25"/>
    <x v="5"/>
    <x v="3"/>
    <x v="0"/>
    <x v="2"/>
    <x v="10"/>
    <x v="106"/>
    <n v="96475"/>
    <n v="0"/>
    <x v="0"/>
    <x v="5"/>
    <x v="1"/>
  </r>
  <r>
    <x v="108"/>
    <s v="Andrew Thomas"/>
    <x v="8"/>
    <x v="5"/>
    <x v="1"/>
    <x v="1"/>
    <x v="2"/>
    <x v="9"/>
    <x v="107"/>
    <n v="113781"/>
    <n v="0"/>
    <x v="0"/>
    <x v="7"/>
    <x v="1"/>
  </r>
  <r>
    <x v="109"/>
    <s v="Ezekiel Desai"/>
    <x v="2"/>
    <x v="1"/>
    <x v="0"/>
    <x v="1"/>
    <x v="1"/>
    <x v="34"/>
    <x v="108"/>
    <n v="166599"/>
    <n v="0.26"/>
    <x v="0"/>
    <x v="0"/>
    <x v="1"/>
  </r>
  <r>
    <x v="110"/>
    <s v="Gabriella Gupta"/>
    <x v="26"/>
    <x v="2"/>
    <x v="3"/>
    <x v="0"/>
    <x v="1"/>
    <x v="12"/>
    <x v="109"/>
    <n v="95372"/>
    <n v="0"/>
    <x v="1"/>
    <x v="6"/>
    <x v="1"/>
  </r>
  <r>
    <x v="111"/>
    <s v="Skylar Liu"/>
    <x v="2"/>
    <x v="0"/>
    <x v="0"/>
    <x v="0"/>
    <x v="1"/>
    <x v="7"/>
    <x v="110"/>
    <n v="161203"/>
    <n v="0.15"/>
    <x v="1"/>
    <x v="11"/>
    <x v="1"/>
  </r>
  <r>
    <x v="112"/>
    <s v="Nova Coleman"/>
    <x v="27"/>
    <x v="0"/>
    <x v="1"/>
    <x v="0"/>
    <x v="2"/>
    <x v="18"/>
    <x v="111"/>
    <n v="74738"/>
    <n v="0"/>
    <x v="0"/>
    <x v="4"/>
    <x v="1"/>
  </r>
  <r>
    <x v="113"/>
    <s v="Evelyn Dinh"/>
    <x v="2"/>
    <x v="2"/>
    <x v="0"/>
    <x v="0"/>
    <x v="1"/>
    <x v="12"/>
    <x v="112"/>
    <n v="171173"/>
    <n v="0.21"/>
    <x v="0"/>
    <x v="7"/>
    <x v="1"/>
  </r>
  <r>
    <x v="114"/>
    <s v="Brooks Marquez"/>
    <x v="9"/>
    <x v="2"/>
    <x v="3"/>
    <x v="1"/>
    <x v="3"/>
    <x v="22"/>
    <x v="113"/>
    <n v="201464"/>
    <n v="0.37"/>
    <x v="0"/>
    <x v="2"/>
    <x v="1"/>
  </r>
  <r>
    <x v="115"/>
    <s v="Connor Joseph"/>
    <x v="2"/>
    <x v="4"/>
    <x v="3"/>
    <x v="1"/>
    <x v="2"/>
    <x v="2"/>
    <x v="114"/>
    <n v="174895"/>
    <n v="0.15"/>
    <x v="0"/>
    <x v="2"/>
    <x v="1"/>
  </r>
  <r>
    <x v="116"/>
    <s v="Mia Lam"/>
    <x v="0"/>
    <x v="0"/>
    <x v="1"/>
    <x v="0"/>
    <x v="1"/>
    <x v="37"/>
    <x v="115"/>
    <n v="134486"/>
    <n v="0.14000000000000001"/>
    <x v="0"/>
    <x v="5"/>
    <x v="1"/>
  </r>
  <r>
    <x v="117"/>
    <s v="Scarlett Rodriguez"/>
    <x v="4"/>
    <x v="1"/>
    <x v="1"/>
    <x v="0"/>
    <x v="3"/>
    <x v="33"/>
    <x v="116"/>
    <n v="71699"/>
    <n v="0"/>
    <x v="2"/>
    <x v="8"/>
    <x v="1"/>
  </r>
  <r>
    <x v="118"/>
    <s v="Cora Rivera"/>
    <x v="4"/>
    <x v="6"/>
    <x v="3"/>
    <x v="0"/>
    <x v="3"/>
    <x v="34"/>
    <x v="117"/>
    <n v="94430"/>
    <n v="0"/>
    <x v="0"/>
    <x v="0"/>
    <x v="1"/>
  </r>
  <r>
    <x v="119"/>
    <s v="Liam Jung"/>
    <x v="6"/>
    <x v="1"/>
    <x v="3"/>
    <x v="1"/>
    <x v="1"/>
    <x v="38"/>
    <x v="118"/>
    <n v="103504"/>
    <n v="7.0000000000000007E-2"/>
    <x v="1"/>
    <x v="11"/>
    <x v="1"/>
  </r>
  <r>
    <x v="120"/>
    <s v="Sophia Huynh"/>
    <x v="14"/>
    <x v="0"/>
    <x v="1"/>
    <x v="0"/>
    <x v="1"/>
    <x v="0"/>
    <x v="119"/>
    <n v="92771"/>
    <n v="0"/>
    <x v="0"/>
    <x v="4"/>
    <x v="1"/>
  </r>
  <r>
    <x v="121"/>
    <s v="Athena Carrillo"/>
    <x v="13"/>
    <x v="1"/>
    <x v="2"/>
    <x v="0"/>
    <x v="3"/>
    <x v="38"/>
    <x v="120"/>
    <n v="71531"/>
    <n v="0"/>
    <x v="0"/>
    <x v="7"/>
    <x v="1"/>
  </r>
  <r>
    <x v="122"/>
    <s v="Greyson Sanders"/>
    <x v="21"/>
    <x v="0"/>
    <x v="2"/>
    <x v="1"/>
    <x v="0"/>
    <x v="21"/>
    <x v="121"/>
    <n v="90304"/>
    <n v="0"/>
    <x v="0"/>
    <x v="2"/>
    <x v="1"/>
  </r>
  <r>
    <x v="123"/>
    <s v="Vivian Lewis"/>
    <x v="6"/>
    <x v="6"/>
    <x v="1"/>
    <x v="0"/>
    <x v="2"/>
    <x v="13"/>
    <x v="122"/>
    <n v="104903"/>
    <n v="0.1"/>
    <x v="0"/>
    <x v="7"/>
    <x v="1"/>
  </r>
  <r>
    <x v="124"/>
    <s v="Elena Vang"/>
    <x v="7"/>
    <x v="1"/>
    <x v="3"/>
    <x v="0"/>
    <x v="1"/>
    <x v="27"/>
    <x v="123"/>
    <n v="55859"/>
    <n v="0"/>
    <x v="1"/>
    <x v="10"/>
    <x v="1"/>
  </r>
  <r>
    <x v="125"/>
    <s v="Natalia Diaz"/>
    <x v="19"/>
    <x v="5"/>
    <x v="3"/>
    <x v="0"/>
    <x v="3"/>
    <x v="39"/>
    <x v="124"/>
    <n v="79785"/>
    <n v="0"/>
    <x v="0"/>
    <x v="5"/>
    <x v="1"/>
  </r>
  <r>
    <x v="126"/>
    <s v="Mila Leung"/>
    <x v="4"/>
    <x v="6"/>
    <x v="3"/>
    <x v="0"/>
    <x v="1"/>
    <x v="38"/>
    <x v="125"/>
    <n v="99017"/>
    <n v="0"/>
    <x v="1"/>
    <x v="10"/>
    <x v="1"/>
  </r>
  <r>
    <x v="127"/>
    <s v="Ava Nelson"/>
    <x v="28"/>
    <x v="0"/>
    <x v="1"/>
    <x v="0"/>
    <x v="2"/>
    <x v="20"/>
    <x v="126"/>
    <n v="53809"/>
    <n v="0"/>
    <x v="0"/>
    <x v="3"/>
    <x v="1"/>
  </r>
  <r>
    <x v="128"/>
    <s v="Mateo Chu"/>
    <x v="17"/>
    <x v="5"/>
    <x v="2"/>
    <x v="1"/>
    <x v="1"/>
    <x v="5"/>
    <x v="127"/>
    <n v="71864"/>
    <n v="0"/>
    <x v="1"/>
    <x v="11"/>
    <x v="1"/>
  </r>
  <r>
    <x v="129"/>
    <s v="Isla Lai"/>
    <x v="9"/>
    <x v="1"/>
    <x v="3"/>
    <x v="0"/>
    <x v="1"/>
    <x v="17"/>
    <x v="128"/>
    <n v="225558"/>
    <n v="0.33"/>
    <x v="1"/>
    <x v="6"/>
    <x v="1"/>
  </r>
  <r>
    <x v="130"/>
    <s v="Ezekiel Reed"/>
    <x v="0"/>
    <x v="0"/>
    <x v="1"/>
    <x v="1"/>
    <x v="2"/>
    <x v="17"/>
    <x v="129"/>
    <n v="128984"/>
    <n v="0.12"/>
    <x v="0"/>
    <x v="4"/>
    <x v="14"/>
  </r>
  <r>
    <x v="131"/>
    <s v="Nolan Guzman"/>
    <x v="17"/>
    <x v="5"/>
    <x v="2"/>
    <x v="1"/>
    <x v="3"/>
    <x v="30"/>
    <x v="130"/>
    <n v="96997"/>
    <n v="0"/>
    <x v="2"/>
    <x v="12"/>
    <x v="1"/>
  </r>
  <r>
    <x v="132"/>
    <s v="Everleigh Espinoza"/>
    <x v="2"/>
    <x v="4"/>
    <x v="1"/>
    <x v="0"/>
    <x v="3"/>
    <x v="36"/>
    <x v="131"/>
    <n v="176294"/>
    <n v="0.28000000000000003"/>
    <x v="0"/>
    <x v="5"/>
    <x v="1"/>
  </r>
  <r>
    <x v="133"/>
    <s v="Evelyn Jung"/>
    <x v="7"/>
    <x v="2"/>
    <x v="0"/>
    <x v="0"/>
    <x v="1"/>
    <x v="23"/>
    <x v="132"/>
    <n v="48340"/>
    <n v="0"/>
    <x v="1"/>
    <x v="10"/>
    <x v="1"/>
  </r>
  <r>
    <x v="134"/>
    <s v="Sophie Silva"/>
    <x v="9"/>
    <x v="5"/>
    <x v="3"/>
    <x v="0"/>
    <x v="3"/>
    <x v="21"/>
    <x v="133"/>
    <n v="240488"/>
    <n v="0.4"/>
    <x v="2"/>
    <x v="9"/>
    <x v="1"/>
  </r>
  <r>
    <x v="135"/>
    <s v="Mateo Williams"/>
    <x v="14"/>
    <x v="0"/>
    <x v="1"/>
    <x v="1"/>
    <x v="2"/>
    <x v="28"/>
    <x v="134"/>
    <n v="97339"/>
    <n v="0"/>
    <x v="0"/>
    <x v="5"/>
    <x v="1"/>
  </r>
  <r>
    <x v="136"/>
    <s v="Kennedy Rahman"/>
    <x v="9"/>
    <x v="4"/>
    <x v="1"/>
    <x v="0"/>
    <x v="1"/>
    <x v="37"/>
    <x v="135"/>
    <n v="211291"/>
    <n v="0.37"/>
    <x v="1"/>
    <x v="1"/>
    <x v="1"/>
  </r>
  <r>
    <x v="137"/>
    <s v="Levi Mendez"/>
    <x v="9"/>
    <x v="2"/>
    <x v="0"/>
    <x v="1"/>
    <x v="3"/>
    <x v="38"/>
    <x v="136"/>
    <n v="249506"/>
    <n v="0.3"/>
    <x v="2"/>
    <x v="9"/>
    <x v="1"/>
  </r>
  <r>
    <x v="138"/>
    <s v="Julian Fong"/>
    <x v="10"/>
    <x v="5"/>
    <x v="2"/>
    <x v="1"/>
    <x v="1"/>
    <x v="22"/>
    <x v="137"/>
    <n v="80950"/>
    <n v="0"/>
    <x v="1"/>
    <x v="1"/>
    <x v="1"/>
  </r>
  <r>
    <x v="139"/>
    <s v="Nevaeh Kang"/>
    <x v="18"/>
    <x v="5"/>
    <x v="0"/>
    <x v="0"/>
    <x v="1"/>
    <x v="30"/>
    <x v="138"/>
    <n v="86538"/>
    <n v="0"/>
    <x v="1"/>
    <x v="11"/>
    <x v="1"/>
  </r>
  <r>
    <x v="140"/>
    <s v="Hannah Nelson"/>
    <x v="4"/>
    <x v="6"/>
    <x v="2"/>
    <x v="0"/>
    <x v="2"/>
    <x v="25"/>
    <x v="139"/>
    <n v="70992"/>
    <n v="0"/>
    <x v="0"/>
    <x v="5"/>
    <x v="1"/>
  </r>
  <r>
    <x v="141"/>
    <s v="Anthony Rogers"/>
    <x v="9"/>
    <x v="5"/>
    <x v="3"/>
    <x v="1"/>
    <x v="2"/>
    <x v="29"/>
    <x v="140"/>
    <n v="205314"/>
    <n v="0.3"/>
    <x v="0"/>
    <x v="7"/>
    <x v="1"/>
  </r>
  <r>
    <x v="142"/>
    <s v="Paisley Kang"/>
    <x v="9"/>
    <x v="4"/>
    <x v="3"/>
    <x v="0"/>
    <x v="1"/>
    <x v="22"/>
    <x v="141"/>
    <n v="196951"/>
    <n v="0.33"/>
    <x v="1"/>
    <x v="10"/>
    <x v="1"/>
  </r>
  <r>
    <x v="143"/>
    <s v="Matthew Gupta"/>
    <x v="24"/>
    <x v="0"/>
    <x v="2"/>
    <x v="1"/>
    <x v="1"/>
    <x v="15"/>
    <x v="142"/>
    <n v="67686"/>
    <n v="0"/>
    <x v="1"/>
    <x v="10"/>
    <x v="1"/>
  </r>
  <r>
    <x v="144"/>
    <s v="Silas Chavez"/>
    <x v="1"/>
    <x v="0"/>
    <x v="0"/>
    <x v="1"/>
    <x v="3"/>
    <x v="10"/>
    <x v="143"/>
    <n v="86431"/>
    <n v="0"/>
    <x v="0"/>
    <x v="7"/>
    <x v="1"/>
  </r>
  <r>
    <x v="145"/>
    <s v="Colton Thao"/>
    <x v="6"/>
    <x v="4"/>
    <x v="1"/>
    <x v="1"/>
    <x v="1"/>
    <x v="0"/>
    <x v="144"/>
    <n v="125936"/>
    <n v="0.08"/>
    <x v="1"/>
    <x v="1"/>
    <x v="1"/>
  </r>
  <r>
    <x v="146"/>
    <s v="Genesis Perry"/>
    <x v="0"/>
    <x v="2"/>
    <x v="3"/>
    <x v="0"/>
    <x v="2"/>
    <x v="30"/>
    <x v="145"/>
    <n v="149712"/>
    <n v="0.14000000000000001"/>
    <x v="0"/>
    <x v="7"/>
    <x v="1"/>
  </r>
  <r>
    <x v="147"/>
    <s v="Alexander Bryant"/>
    <x v="17"/>
    <x v="5"/>
    <x v="2"/>
    <x v="1"/>
    <x v="2"/>
    <x v="23"/>
    <x v="146"/>
    <n v="88758"/>
    <n v="0"/>
    <x v="0"/>
    <x v="0"/>
    <x v="1"/>
  </r>
  <r>
    <x v="71"/>
    <s v="Elias Zhang"/>
    <x v="29"/>
    <x v="0"/>
    <x v="0"/>
    <x v="1"/>
    <x v="1"/>
    <x v="36"/>
    <x v="147"/>
    <n v="83639"/>
    <n v="0"/>
    <x v="1"/>
    <x v="10"/>
    <x v="1"/>
  </r>
  <r>
    <x v="148"/>
    <s v="Lily Carter"/>
    <x v="23"/>
    <x v="0"/>
    <x v="0"/>
    <x v="0"/>
    <x v="2"/>
    <x v="36"/>
    <x v="148"/>
    <n v="68268"/>
    <n v="0"/>
    <x v="0"/>
    <x v="3"/>
    <x v="1"/>
  </r>
  <r>
    <x v="149"/>
    <s v="Joseph Ruiz"/>
    <x v="17"/>
    <x v="5"/>
    <x v="1"/>
    <x v="1"/>
    <x v="3"/>
    <x v="15"/>
    <x v="149"/>
    <n v="75819"/>
    <n v="0"/>
    <x v="2"/>
    <x v="12"/>
    <x v="1"/>
  </r>
  <r>
    <x v="150"/>
    <s v="Avery Bailey"/>
    <x v="4"/>
    <x v="2"/>
    <x v="2"/>
    <x v="0"/>
    <x v="2"/>
    <x v="37"/>
    <x v="150"/>
    <n v="86658"/>
    <n v="0"/>
    <x v="0"/>
    <x v="3"/>
    <x v="1"/>
  </r>
  <r>
    <x v="151"/>
    <s v="Miles Hsu"/>
    <x v="13"/>
    <x v="1"/>
    <x v="0"/>
    <x v="1"/>
    <x v="1"/>
    <x v="0"/>
    <x v="151"/>
    <n v="74552"/>
    <n v="0"/>
    <x v="1"/>
    <x v="11"/>
    <x v="1"/>
  </r>
  <r>
    <x v="152"/>
    <s v="Piper Cheng"/>
    <x v="14"/>
    <x v="0"/>
    <x v="1"/>
    <x v="0"/>
    <x v="1"/>
    <x v="39"/>
    <x v="152"/>
    <n v="82839"/>
    <n v="0"/>
    <x v="0"/>
    <x v="4"/>
    <x v="1"/>
  </r>
  <r>
    <x v="153"/>
    <s v="Skylar Watson"/>
    <x v="23"/>
    <x v="0"/>
    <x v="2"/>
    <x v="0"/>
    <x v="2"/>
    <x v="21"/>
    <x v="153"/>
    <n v="64475"/>
    <n v="0"/>
    <x v="0"/>
    <x v="3"/>
    <x v="1"/>
  </r>
  <r>
    <x v="154"/>
    <s v="Jaxon Park"/>
    <x v="23"/>
    <x v="0"/>
    <x v="1"/>
    <x v="1"/>
    <x v="1"/>
    <x v="29"/>
    <x v="154"/>
    <n v="69453"/>
    <n v="0"/>
    <x v="1"/>
    <x v="11"/>
    <x v="1"/>
  </r>
  <r>
    <x v="155"/>
    <s v="Elijah Henry"/>
    <x v="6"/>
    <x v="0"/>
    <x v="3"/>
    <x v="1"/>
    <x v="2"/>
    <x v="24"/>
    <x v="155"/>
    <n v="127148"/>
    <n v="0.1"/>
    <x v="0"/>
    <x v="4"/>
    <x v="1"/>
  </r>
  <r>
    <x v="156"/>
    <s v="Camila Watson"/>
    <x v="9"/>
    <x v="1"/>
    <x v="2"/>
    <x v="0"/>
    <x v="2"/>
    <x v="24"/>
    <x v="156"/>
    <n v="190253"/>
    <n v="0.33"/>
    <x v="0"/>
    <x v="5"/>
    <x v="1"/>
  </r>
  <r>
    <x v="79"/>
    <s v="Lucas Thomas"/>
    <x v="6"/>
    <x v="3"/>
    <x v="0"/>
    <x v="1"/>
    <x v="2"/>
    <x v="0"/>
    <x v="157"/>
    <n v="115798"/>
    <n v="0.05"/>
    <x v="0"/>
    <x v="4"/>
    <x v="1"/>
  </r>
  <r>
    <x v="88"/>
    <s v="Skylar Doan"/>
    <x v="15"/>
    <x v="4"/>
    <x v="0"/>
    <x v="0"/>
    <x v="1"/>
    <x v="32"/>
    <x v="158"/>
    <n v="93102"/>
    <n v="0"/>
    <x v="0"/>
    <x v="0"/>
    <x v="15"/>
  </r>
  <r>
    <x v="157"/>
    <s v="Hudson Liu"/>
    <x v="11"/>
    <x v="5"/>
    <x v="2"/>
    <x v="1"/>
    <x v="1"/>
    <x v="8"/>
    <x v="159"/>
    <n v="110054"/>
    <n v="0.15"/>
    <x v="0"/>
    <x v="4"/>
    <x v="1"/>
  </r>
  <r>
    <x v="158"/>
    <s v="Gianna Williams"/>
    <x v="10"/>
    <x v="5"/>
    <x v="0"/>
    <x v="0"/>
    <x v="0"/>
    <x v="5"/>
    <x v="160"/>
    <n v="95786"/>
    <n v="0"/>
    <x v="0"/>
    <x v="2"/>
    <x v="1"/>
  </r>
  <r>
    <x v="159"/>
    <s v="Jaxson Sandoval"/>
    <x v="4"/>
    <x v="2"/>
    <x v="2"/>
    <x v="1"/>
    <x v="3"/>
    <x v="22"/>
    <x v="161"/>
    <n v="90855"/>
    <n v="0"/>
    <x v="2"/>
    <x v="12"/>
    <x v="1"/>
  </r>
  <r>
    <x v="160"/>
    <s v="Jameson Alvarado"/>
    <x v="14"/>
    <x v="0"/>
    <x v="1"/>
    <x v="1"/>
    <x v="3"/>
    <x v="40"/>
    <x v="12"/>
    <n v="92897"/>
    <n v="0"/>
    <x v="2"/>
    <x v="12"/>
    <x v="1"/>
  </r>
  <r>
    <x v="161"/>
    <s v="Joseph Ly"/>
    <x v="9"/>
    <x v="6"/>
    <x v="2"/>
    <x v="1"/>
    <x v="1"/>
    <x v="28"/>
    <x v="162"/>
    <n v="242919"/>
    <n v="0.31"/>
    <x v="1"/>
    <x v="1"/>
    <x v="1"/>
  </r>
  <r>
    <x v="162"/>
    <s v="Daniel Richardson"/>
    <x v="2"/>
    <x v="5"/>
    <x v="2"/>
    <x v="1"/>
    <x v="2"/>
    <x v="23"/>
    <x v="163"/>
    <n v="184368"/>
    <n v="0.28999999999999998"/>
    <x v="0"/>
    <x v="5"/>
    <x v="1"/>
  </r>
  <r>
    <x v="163"/>
    <s v="Elias Figueroa"/>
    <x v="0"/>
    <x v="1"/>
    <x v="3"/>
    <x v="1"/>
    <x v="3"/>
    <x v="15"/>
    <x v="164"/>
    <n v="144754"/>
    <n v="0.15"/>
    <x v="0"/>
    <x v="3"/>
    <x v="1"/>
  </r>
  <r>
    <x v="164"/>
    <s v="Emma Brooks"/>
    <x v="26"/>
    <x v="2"/>
    <x v="0"/>
    <x v="0"/>
    <x v="2"/>
    <x v="23"/>
    <x v="165"/>
    <n v="89458"/>
    <n v="0"/>
    <x v="0"/>
    <x v="5"/>
    <x v="1"/>
  </r>
  <r>
    <x v="165"/>
    <s v="Isla Wong"/>
    <x v="9"/>
    <x v="3"/>
    <x v="3"/>
    <x v="0"/>
    <x v="1"/>
    <x v="16"/>
    <x v="151"/>
    <n v="190815"/>
    <n v="0.4"/>
    <x v="0"/>
    <x v="5"/>
    <x v="1"/>
  </r>
  <r>
    <x v="166"/>
    <s v="Everly Walker"/>
    <x v="0"/>
    <x v="2"/>
    <x v="0"/>
    <x v="0"/>
    <x v="2"/>
    <x v="39"/>
    <x v="166"/>
    <n v="137995"/>
    <n v="0.14000000000000001"/>
    <x v="0"/>
    <x v="5"/>
    <x v="1"/>
  </r>
  <r>
    <x v="167"/>
    <s v="Mila Pena"/>
    <x v="15"/>
    <x v="4"/>
    <x v="1"/>
    <x v="0"/>
    <x v="3"/>
    <x v="15"/>
    <x v="167"/>
    <n v="93840"/>
    <n v="0"/>
    <x v="2"/>
    <x v="8"/>
    <x v="1"/>
  </r>
  <r>
    <x v="168"/>
    <s v="Mason Zhao"/>
    <x v="1"/>
    <x v="0"/>
    <x v="0"/>
    <x v="1"/>
    <x v="1"/>
    <x v="30"/>
    <x v="168"/>
    <n v="94790"/>
    <n v="0"/>
    <x v="1"/>
    <x v="1"/>
    <x v="1"/>
  </r>
  <r>
    <x v="169"/>
    <s v="Jaxson Mai"/>
    <x v="9"/>
    <x v="4"/>
    <x v="0"/>
    <x v="1"/>
    <x v="1"/>
    <x v="35"/>
    <x v="169"/>
    <n v="197367"/>
    <n v="0.39"/>
    <x v="0"/>
    <x v="5"/>
    <x v="1"/>
  </r>
  <r>
    <x v="170"/>
    <s v="Ava Garza"/>
    <x v="2"/>
    <x v="3"/>
    <x v="1"/>
    <x v="0"/>
    <x v="3"/>
    <x v="5"/>
    <x v="170"/>
    <n v="174097"/>
    <n v="0.21"/>
    <x v="0"/>
    <x v="3"/>
    <x v="1"/>
  </r>
  <r>
    <x v="171"/>
    <s v="Nathan Mendez"/>
    <x v="6"/>
    <x v="0"/>
    <x v="2"/>
    <x v="1"/>
    <x v="3"/>
    <x v="26"/>
    <x v="171"/>
    <n v="120128"/>
    <n v="0.1"/>
    <x v="0"/>
    <x v="5"/>
    <x v="1"/>
  </r>
  <r>
    <x v="172"/>
    <s v="Maria Griffin"/>
    <x v="6"/>
    <x v="6"/>
    <x v="1"/>
    <x v="0"/>
    <x v="2"/>
    <x v="1"/>
    <x v="172"/>
    <n v="129708"/>
    <n v="0.05"/>
    <x v="0"/>
    <x v="4"/>
    <x v="1"/>
  </r>
  <r>
    <x v="173"/>
    <s v="Alexander Choi"/>
    <x v="6"/>
    <x v="6"/>
    <x v="0"/>
    <x v="1"/>
    <x v="1"/>
    <x v="0"/>
    <x v="173"/>
    <n v="102270"/>
    <n v="0.1"/>
    <x v="0"/>
    <x v="2"/>
    <x v="1"/>
  </r>
  <r>
    <x v="174"/>
    <s v="Maria Hong"/>
    <x v="9"/>
    <x v="1"/>
    <x v="2"/>
    <x v="0"/>
    <x v="1"/>
    <x v="19"/>
    <x v="174"/>
    <n v="249686"/>
    <n v="0.31"/>
    <x v="1"/>
    <x v="1"/>
    <x v="1"/>
  </r>
  <r>
    <x v="175"/>
    <s v="Sophie Ali"/>
    <x v="7"/>
    <x v="1"/>
    <x v="1"/>
    <x v="0"/>
    <x v="1"/>
    <x v="0"/>
    <x v="175"/>
    <n v="50475"/>
    <n v="0"/>
    <x v="0"/>
    <x v="7"/>
    <x v="1"/>
  </r>
  <r>
    <x v="176"/>
    <s v="Julian Ross"/>
    <x v="6"/>
    <x v="6"/>
    <x v="0"/>
    <x v="1"/>
    <x v="2"/>
    <x v="10"/>
    <x v="176"/>
    <n v="100099"/>
    <n v="0.08"/>
    <x v="0"/>
    <x v="4"/>
    <x v="1"/>
  </r>
  <r>
    <x v="177"/>
    <s v="Emma Hill"/>
    <x v="12"/>
    <x v="0"/>
    <x v="1"/>
    <x v="0"/>
    <x v="2"/>
    <x v="36"/>
    <x v="177"/>
    <n v="41673"/>
    <n v="0"/>
    <x v="0"/>
    <x v="4"/>
    <x v="1"/>
  </r>
  <r>
    <x v="178"/>
    <s v="Leilani Yee"/>
    <x v="4"/>
    <x v="6"/>
    <x v="2"/>
    <x v="0"/>
    <x v="1"/>
    <x v="40"/>
    <x v="178"/>
    <n v="70996"/>
    <n v="0"/>
    <x v="1"/>
    <x v="11"/>
    <x v="1"/>
  </r>
  <r>
    <x v="179"/>
    <s v="Jack Brown"/>
    <x v="7"/>
    <x v="6"/>
    <x v="3"/>
    <x v="1"/>
    <x v="2"/>
    <x v="0"/>
    <x v="179"/>
    <n v="40752"/>
    <n v="0"/>
    <x v="0"/>
    <x v="3"/>
    <x v="1"/>
  </r>
  <r>
    <x v="180"/>
    <s v="Charlotte Chu"/>
    <x v="24"/>
    <x v="0"/>
    <x v="1"/>
    <x v="0"/>
    <x v="1"/>
    <x v="2"/>
    <x v="180"/>
    <n v="97537"/>
    <n v="0"/>
    <x v="1"/>
    <x v="11"/>
    <x v="1"/>
  </r>
  <r>
    <x v="181"/>
    <s v="Jeremiah Chu"/>
    <x v="30"/>
    <x v="0"/>
    <x v="0"/>
    <x v="1"/>
    <x v="1"/>
    <x v="11"/>
    <x v="181"/>
    <n v="96567"/>
    <n v="0"/>
    <x v="1"/>
    <x v="6"/>
    <x v="1"/>
  </r>
  <r>
    <x v="23"/>
    <s v="Miles Cho"/>
    <x v="28"/>
    <x v="0"/>
    <x v="2"/>
    <x v="1"/>
    <x v="1"/>
    <x v="40"/>
    <x v="182"/>
    <n v="49404"/>
    <n v="0"/>
    <x v="1"/>
    <x v="10"/>
    <x v="1"/>
  </r>
  <r>
    <x v="182"/>
    <s v="Caleb Marquez"/>
    <x v="30"/>
    <x v="0"/>
    <x v="0"/>
    <x v="1"/>
    <x v="3"/>
    <x v="7"/>
    <x v="183"/>
    <n v="66819"/>
    <n v="0"/>
    <x v="2"/>
    <x v="9"/>
    <x v="1"/>
  </r>
  <r>
    <x v="183"/>
    <s v="Eli Soto"/>
    <x v="7"/>
    <x v="6"/>
    <x v="2"/>
    <x v="1"/>
    <x v="3"/>
    <x v="31"/>
    <x v="184"/>
    <n v="50784"/>
    <n v="0"/>
    <x v="2"/>
    <x v="9"/>
    <x v="1"/>
  </r>
  <r>
    <x v="184"/>
    <s v="Carter Mejia"/>
    <x v="0"/>
    <x v="4"/>
    <x v="0"/>
    <x v="1"/>
    <x v="3"/>
    <x v="7"/>
    <x v="185"/>
    <n v="125828"/>
    <n v="0.15"/>
    <x v="2"/>
    <x v="12"/>
    <x v="1"/>
  </r>
  <r>
    <x v="185"/>
    <s v="Ethan Clark"/>
    <x v="15"/>
    <x v="4"/>
    <x v="1"/>
    <x v="1"/>
    <x v="2"/>
    <x v="29"/>
    <x v="186"/>
    <n v="92610"/>
    <n v="0"/>
    <x v="0"/>
    <x v="7"/>
    <x v="1"/>
  </r>
  <r>
    <x v="186"/>
    <s v="Asher Jackson"/>
    <x v="0"/>
    <x v="2"/>
    <x v="2"/>
    <x v="1"/>
    <x v="2"/>
    <x v="2"/>
    <x v="187"/>
    <n v="123405"/>
    <n v="0.13"/>
    <x v="0"/>
    <x v="7"/>
    <x v="1"/>
  </r>
  <r>
    <x v="187"/>
    <s v="Ayla Ng"/>
    <x v="5"/>
    <x v="2"/>
    <x v="1"/>
    <x v="0"/>
    <x v="1"/>
    <x v="30"/>
    <x v="188"/>
    <n v="73004"/>
    <n v="0"/>
    <x v="1"/>
    <x v="10"/>
    <x v="1"/>
  </r>
  <r>
    <x v="188"/>
    <s v="Jose Kang"/>
    <x v="11"/>
    <x v="5"/>
    <x v="3"/>
    <x v="1"/>
    <x v="1"/>
    <x v="4"/>
    <x v="189"/>
    <n v="95061"/>
    <n v="0.1"/>
    <x v="1"/>
    <x v="6"/>
    <x v="1"/>
  </r>
  <r>
    <x v="189"/>
    <s v="Aubrey Romero"/>
    <x v="2"/>
    <x v="2"/>
    <x v="3"/>
    <x v="0"/>
    <x v="3"/>
    <x v="37"/>
    <x v="190"/>
    <n v="160832"/>
    <n v="0.3"/>
    <x v="0"/>
    <x v="3"/>
    <x v="1"/>
  </r>
  <r>
    <x v="190"/>
    <s v="Jaxson Wright"/>
    <x v="31"/>
    <x v="0"/>
    <x v="1"/>
    <x v="1"/>
    <x v="0"/>
    <x v="36"/>
    <x v="191"/>
    <n v="64417"/>
    <n v="0"/>
    <x v="0"/>
    <x v="7"/>
    <x v="1"/>
  </r>
  <r>
    <x v="191"/>
    <s v="Elias Ali"/>
    <x v="6"/>
    <x v="2"/>
    <x v="3"/>
    <x v="1"/>
    <x v="1"/>
    <x v="21"/>
    <x v="192"/>
    <n v="127543"/>
    <n v="0.06"/>
    <x v="1"/>
    <x v="6"/>
    <x v="1"/>
  </r>
  <r>
    <x v="192"/>
    <s v="Nolan Pena"/>
    <x v="7"/>
    <x v="6"/>
    <x v="1"/>
    <x v="1"/>
    <x v="3"/>
    <x v="23"/>
    <x v="193"/>
    <n v="56154"/>
    <n v="0"/>
    <x v="2"/>
    <x v="12"/>
    <x v="1"/>
  </r>
  <r>
    <x v="193"/>
    <s v="Luna Liu"/>
    <x v="9"/>
    <x v="2"/>
    <x v="1"/>
    <x v="0"/>
    <x v="1"/>
    <x v="9"/>
    <x v="194"/>
    <n v="218530"/>
    <n v="0.3"/>
    <x v="1"/>
    <x v="6"/>
    <x v="1"/>
  </r>
  <r>
    <x v="194"/>
    <s v="Brooklyn Reyes"/>
    <x v="31"/>
    <x v="0"/>
    <x v="1"/>
    <x v="0"/>
    <x v="3"/>
    <x v="9"/>
    <x v="195"/>
    <n v="91954"/>
    <n v="0"/>
    <x v="0"/>
    <x v="7"/>
    <x v="1"/>
  </r>
  <r>
    <x v="195"/>
    <s v="Hadley Parker"/>
    <x v="9"/>
    <x v="6"/>
    <x v="3"/>
    <x v="0"/>
    <x v="0"/>
    <x v="23"/>
    <x v="196"/>
    <n v="221217"/>
    <n v="0.32"/>
    <x v="0"/>
    <x v="7"/>
    <x v="16"/>
  </r>
  <r>
    <x v="196"/>
    <s v="Jonathan Chavez"/>
    <x v="27"/>
    <x v="0"/>
    <x v="1"/>
    <x v="1"/>
    <x v="3"/>
    <x v="7"/>
    <x v="197"/>
    <n v="87536"/>
    <n v="0"/>
    <x v="0"/>
    <x v="0"/>
    <x v="1"/>
  </r>
  <r>
    <x v="197"/>
    <s v="Sarah Ayala"/>
    <x v="7"/>
    <x v="2"/>
    <x v="3"/>
    <x v="0"/>
    <x v="3"/>
    <x v="40"/>
    <x v="198"/>
    <n v="41429"/>
    <n v="0"/>
    <x v="0"/>
    <x v="0"/>
    <x v="1"/>
  </r>
  <r>
    <x v="198"/>
    <s v="Elijah Kang"/>
    <x v="9"/>
    <x v="5"/>
    <x v="1"/>
    <x v="1"/>
    <x v="1"/>
    <x v="25"/>
    <x v="199"/>
    <n v="245482"/>
    <n v="0.39"/>
    <x v="0"/>
    <x v="0"/>
    <x v="1"/>
  </r>
  <r>
    <x v="199"/>
    <s v="Ella White"/>
    <x v="25"/>
    <x v="5"/>
    <x v="1"/>
    <x v="0"/>
    <x v="2"/>
    <x v="6"/>
    <x v="200"/>
    <n v="71359"/>
    <n v="0"/>
    <x v="0"/>
    <x v="3"/>
    <x v="1"/>
  </r>
  <r>
    <x v="200"/>
    <s v="Jordan Truong"/>
    <x v="2"/>
    <x v="5"/>
    <x v="2"/>
    <x v="1"/>
    <x v="1"/>
    <x v="15"/>
    <x v="201"/>
    <n v="183161"/>
    <n v="0.22"/>
    <x v="0"/>
    <x v="4"/>
    <x v="1"/>
  </r>
  <r>
    <x v="201"/>
    <s v="Daniel Jordan"/>
    <x v="32"/>
    <x v="0"/>
    <x v="3"/>
    <x v="1"/>
    <x v="2"/>
    <x v="32"/>
    <x v="202"/>
    <n v="69260"/>
    <n v="0"/>
    <x v="0"/>
    <x v="3"/>
    <x v="1"/>
  </r>
  <r>
    <x v="202"/>
    <s v="Daniel Dixon"/>
    <x v="19"/>
    <x v="5"/>
    <x v="2"/>
    <x v="1"/>
    <x v="2"/>
    <x v="10"/>
    <x v="203"/>
    <n v="95639"/>
    <n v="0"/>
    <x v="0"/>
    <x v="5"/>
    <x v="1"/>
  </r>
  <r>
    <x v="203"/>
    <s v="Luca Duong"/>
    <x v="6"/>
    <x v="4"/>
    <x v="0"/>
    <x v="1"/>
    <x v="1"/>
    <x v="35"/>
    <x v="204"/>
    <n v="120660"/>
    <n v="7.0000000000000007E-2"/>
    <x v="1"/>
    <x v="11"/>
    <x v="1"/>
  </r>
  <r>
    <x v="204"/>
    <s v="Levi Brown"/>
    <x v="4"/>
    <x v="2"/>
    <x v="3"/>
    <x v="1"/>
    <x v="0"/>
    <x v="9"/>
    <x v="205"/>
    <n v="75119"/>
    <n v="0"/>
    <x v="0"/>
    <x v="2"/>
    <x v="1"/>
  </r>
  <r>
    <x v="205"/>
    <s v="Mason Cho"/>
    <x v="9"/>
    <x v="3"/>
    <x v="0"/>
    <x v="1"/>
    <x v="1"/>
    <x v="1"/>
    <x v="206"/>
    <n v="192213"/>
    <n v="0.4"/>
    <x v="0"/>
    <x v="2"/>
    <x v="1"/>
  </r>
  <r>
    <x v="206"/>
    <s v="Nova Herrera"/>
    <x v="5"/>
    <x v="2"/>
    <x v="2"/>
    <x v="0"/>
    <x v="3"/>
    <x v="15"/>
    <x v="207"/>
    <n v="65047"/>
    <n v="0"/>
    <x v="2"/>
    <x v="12"/>
    <x v="1"/>
  </r>
  <r>
    <x v="207"/>
    <s v="Elijah Watson"/>
    <x v="0"/>
    <x v="2"/>
    <x v="1"/>
    <x v="1"/>
    <x v="2"/>
    <x v="7"/>
    <x v="208"/>
    <n v="151413"/>
    <n v="0.15"/>
    <x v="0"/>
    <x v="0"/>
    <x v="1"/>
  </r>
  <r>
    <x v="208"/>
    <s v="Wesley Gray"/>
    <x v="4"/>
    <x v="3"/>
    <x v="2"/>
    <x v="1"/>
    <x v="2"/>
    <x v="39"/>
    <x v="209"/>
    <n v="76906"/>
    <n v="0"/>
    <x v="0"/>
    <x v="0"/>
    <x v="1"/>
  </r>
  <r>
    <x v="209"/>
    <s v="Wesley Sharma"/>
    <x v="6"/>
    <x v="0"/>
    <x v="3"/>
    <x v="1"/>
    <x v="1"/>
    <x v="10"/>
    <x v="210"/>
    <n v="122802"/>
    <n v="0.05"/>
    <x v="1"/>
    <x v="6"/>
    <x v="1"/>
  </r>
  <r>
    <x v="210"/>
    <s v="Mateo Mendez"/>
    <x v="25"/>
    <x v="5"/>
    <x v="0"/>
    <x v="1"/>
    <x v="3"/>
    <x v="40"/>
    <x v="211"/>
    <n v="99091"/>
    <n v="0"/>
    <x v="0"/>
    <x v="5"/>
    <x v="1"/>
  </r>
  <r>
    <x v="211"/>
    <s v="Jose Molina"/>
    <x v="8"/>
    <x v="5"/>
    <x v="1"/>
    <x v="1"/>
    <x v="3"/>
    <x v="28"/>
    <x v="212"/>
    <n v="113987"/>
    <n v="0"/>
    <x v="2"/>
    <x v="8"/>
    <x v="1"/>
  </r>
  <r>
    <x v="212"/>
    <s v="Luna Simmons"/>
    <x v="4"/>
    <x v="1"/>
    <x v="3"/>
    <x v="0"/>
    <x v="2"/>
    <x v="21"/>
    <x v="213"/>
    <n v="95045"/>
    <n v="0"/>
    <x v="0"/>
    <x v="2"/>
    <x v="1"/>
  </r>
  <r>
    <x v="213"/>
    <s v="Samantha Barnes"/>
    <x v="9"/>
    <x v="6"/>
    <x v="2"/>
    <x v="0"/>
    <x v="2"/>
    <x v="7"/>
    <x v="214"/>
    <n v="190401"/>
    <n v="0.37"/>
    <x v="0"/>
    <x v="7"/>
    <x v="1"/>
  </r>
  <r>
    <x v="214"/>
    <s v="Hunter Ortiz"/>
    <x v="4"/>
    <x v="1"/>
    <x v="3"/>
    <x v="1"/>
    <x v="3"/>
    <x v="30"/>
    <x v="215"/>
    <n v="86061"/>
    <n v="0"/>
    <x v="2"/>
    <x v="9"/>
    <x v="1"/>
  </r>
  <r>
    <x v="215"/>
    <s v="Thomas Aguilar"/>
    <x v="26"/>
    <x v="2"/>
    <x v="2"/>
    <x v="1"/>
    <x v="3"/>
    <x v="15"/>
    <x v="216"/>
    <n v="79882"/>
    <n v="0"/>
    <x v="0"/>
    <x v="3"/>
    <x v="1"/>
  </r>
  <r>
    <x v="216"/>
    <s v="Skylar Bell"/>
    <x v="9"/>
    <x v="5"/>
    <x v="1"/>
    <x v="0"/>
    <x v="2"/>
    <x v="23"/>
    <x v="217"/>
    <n v="255431"/>
    <n v="0.36"/>
    <x v="0"/>
    <x v="7"/>
    <x v="1"/>
  </r>
  <r>
    <x v="217"/>
    <s v="Anna Zhu"/>
    <x v="31"/>
    <x v="0"/>
    <x v="1"/>
    <x v="0"/>
    <x v="1"/>
    <x v="35"/>
    <x v="218"/>
    <n v="82017"/>
    <n v="0"/>
    <x v="1"/>
    <x v="10"/>
    <x v="1"/>
  </r>
  <r>
    <x v="218"/>
    <s v="Ella Hunter"/>
    <x v="7"/>
    <x v="1"/>
    <x v="1"/>
    <x v="0"/>
    <x v="2"/>
    <x v="10"/>
    <x v="219"/>
    <n v="53799"/>
    <n v="0"/>
    <x v="0"/>
    <x v="7"/>
    <x v="1"/>
  </r>
  <r>
    <x v="219"/>
    <s v="Emery Hunter"/>
    <x v="4"/>
    <x v="2"/>
    <x v="3"/>
    <x v="0"/>
    <x v="2"/>
    <x v="21"/>
    <x v="220"/>
    <n v="82739"/>
    <n v="0"/>
    <x v="0"/>
    <x v="3"/>
    <x v="1"/>
  </r>
  <r>
    <x v="220"/>
    <s v="Sofia Parker"/>
    <x v="21"/>
    <x v="0"/>
    <x v="1"/>
    <x v="0"/>
    <x v="2"/>
    <x v="9"/>
    <x v="221"/>
    <n v="99080"/>
    <n v="0"/>
    <x v="0"/>
    <x v="2"/>
    <x v="1"/>
  </r>
  <r>
    <x v="221"/>
    <s v="Lucy Fong"/>
    <x v="26"/>
    <x v="2"/>
    <x v="3"/>
    <x v="0"/>
    <x v="1"/>
    <x v="28"/>
    <x v="222"/>
    <n v="96719"/>
    <n v="0"/>
    <x v="1"/>
    <x v="11"/>
    <x v="1"/>
  </r>
  <r>
    <x v="222"/>
    <s v="Vivian Barnes"/>
    <x v="2"/>
    <x v="4"/>
    <x v="0"/>
    <x v="0"/>
    <x v="2"/>
    <x v="10"/>
    <x v="223"/>
    <n v="180687"/>
    <n v="0.19"/>
    <x v="0"/>
    <x v="3"/>
    <x v="1"/>
  </r>
  <r>
    <x v="223"/>
    <s v="Kai Chow"/>
    <x v="11"/>
    <x v="5"/>
    <x v="3"/>
    <x v="1"/>
    <x v="1"/>
    <x v="15"/>
    <x v="224"/>
    <n v="95743"/>
    <n v="0.15"/>
    <x v="0"/>
    <x v="5"/>
    <x v="17"/>
  </r>
  <r>
    <x v="224"/>
    <s v="Melody Cooper"/>
    <x v="25"/>
    <x v="5"/>
    <x v="0"/>
    <x v="0"/>
    <x v="2"/>
    <x v="18"/>
    <x v="225"/>
    <n v="89695"/>
    <n v="0"/>
    <x v="0"/>
    <x v="5"/>
    <x v="1"/>
  </r>
  <r>
    <x v="225"/>
    <s v="James Bui"/>
    <x v="6"/>
    <x v="1"/>
    <x v="1"/>
    <x v="1"/>
    <x v="1"/>
    <x v="14"/>
    <x v="226"/>
    <n v="122753"/>
    <n v="0.09"/>
    <x v="1"/>
    <x v="1"/>
    <x v="1"/>
  </r>
  <r>
    <x v="226"/>
    <s v="Liam Grant"/>
    <x v="15"/>
    <x v="4"/>
    <x v="0"/>
    <x v="1"/>
    <x v="2"/>
    <x v="23"/>
    <x v="227"/>
    <n v="93734"/>
    <n v="0"/>
    <x v="0"/>
    <x v="3"/>
    <x v="1"/>
  </r>
  <r>
    <x v="227"/>
    <s v="Owen Han"/>
    <x v="7"/>
    <x v="3"/>
    <x v="3"/>
    <x v="1"/>
    <x v="1"/>
    <x v="21"/>
    <x v="228"/>
    <n v="52069"/>
    <n v="0"/>
    <x v="1"/>
    <x v="1"/>
    <x v="1"/>
  </r>
  <r>
    <x v="228"/>
    <s v="Kinsley Vega"/>
    <x v="9"/>
    <x v="3"/>
    <x v="3"/>
    <x v="0"/>
    <x v="3"/>
    <x v="29"/>
    <x v="229"/>
    <n v="258426"/>
    <n v="0.4"/>
    <x v="2"/>
    <x v="9"/>
    <x v="1"/>
  </r>
  <r>
    <x v="229"/>
    <s v="Leonardo Martin"/>
    <x v="6"/>
    <x v="1"/>
    <x v="2"/>
    <x v="1"/>
    <x v="0"/>
    <x v="10"/>
    <x v="230"/>
    <n v="125375"/>
    <n v="0.09"/>
    <x v="0"/>
    <x v="2"/>
    <x v="1"/>
  </r>
  <r>
    <x v="230"/>
    <s v="Greyson Lam"/>
    <x v="9"/>
    <x v="3"/>
    <x v="1"/>
    <x v="1"/>
    <x v="1"/>
    <x v="6"/>
    <x v="231"/>
    <n v="198243"/>
    <n v="0.31"/>
    <x v="0"/>
    <x v="4"/>
    <x v="1"/>
  </r>
  <r>
    <x v="231"/>
    <s v="Emilia Rivera"/>
    <x v="22"/>
    <x v="5"/>
    <x v="0"/>
    <x v="0"/>
    <x v="3"/>
    <x v="34"/>
    <x v="232"/>
    <n v="96023"/>
    <n v="0"/>
    <x v="0"/>
    <x v="4"/>
    <x v="1"/>
  </r>
  <r>
    <x v="232"/>
    <s v="Penelope Johnson"/>
    <x v="4"/>
    <x v="6"/>
    <x v="0"/>
    <x v="0"/>
    <x v="2"/>
    <x v="8"/>
    <x v="233"/>
    <n v="83066"/>
    <n v="0"/>
    <x v="0"/>
    <x v="2"/>
    <x v="18"/>
  </r>
  <r>
    <x v="233"/>
    <s v="Eva Figueroa"/>
    <x v="13"/>
    <x v="2"/>
    <x v="0"/>
    <x v="0"/>
    <x v="3"/>
    <x v="35"/>
    <x v="234"/>
    <n v="61216"/>
    <n v="0"/>
    <x v="0"/>
    <x v="0"/>
    <x v="1"/>
  </r>
  <r>
    <x v="234"/>
    <s v="Ezekiel Jordan"/>
    <x v="0"/>
    <x v="3"/>
    <x v="3"/>
    <x v="1"/>
    <x v="2"/>
    <x v="29"/>
    <x v="235"/>
    <n v="144231"/>
    <n v="0.14000000000000001"/>
    <x v="0"/>
    <x v="7"/>
    <x v="19"/>
  </r>
  <r>
    <x v="235"/>
    <s v="Luke Mai"/>
    <x v="16"/>
    <x v="4"/>
    <x v="0"/>
    <x v="1"/>
    <x v="1"/>
    <x v="12"/>
    <x v="236"/>
    <n v="51630"/>
    <n v="0"/>
    <x v="1"/>
    <x v="10"/>
    <x v="1"/>
  </r>
  <r>
    <x v="236"/>
    <s v="Charles Diaz"/>
    <x v="0"/>
    <x v="2"/>
    <x v="3"/>
    <x v="1"/>
    <x v="3"/>
    <x v="0"/>
    <x v="237"/>
    <n v="124129"/>
    <n v="0.15"/>
    <x v="2"/>
    <x v="12"/>
    <x v="1"/>
  </r>
  <r>
    <x v="237"/>
    <s v="Adam Espinoza"/>
    <x v="22"/>
    <x v="5"/>
    <x v="1"/>
    <x v="1"/>
    <x v="3"/>
    <x v="9"/>
    <x v="238"/>
    <n v="60055"/>
    <n v="0"/>
    <x v="0"/>
    <x v="0"/>
    <x v="1"/>
  </r>
  <r>
    <x v="238"/>
    <s v="Jack Maldonado"/>
    <x v="2"/>
    <x v="5"/>
    <x v="0"/>
    <x v="1"/>
    <x v="3"/>
    <x v="11"/>
    <x v="239"/>
    <n v="189290"/>
    <n v="0.22"/>
    <x v="2"/>
    <x v="12"/>
    <x v="20"/>
  </r>
  <r>
    <x v="239"/>
    <s v="Cora Jiang"/>
    <x v="9"/>
    <x v="0"/>
    <x v="3"/>
    <x v="0"/>
    <x v="1"/>
    <x v="26"/>
    <x v="240"/>
    <n v="182202"/>
    <n v="0.3"/>
    <x v="0"/>
    <x v="5"/>
    <x v="1"/>
  </r>
  <r>
    <x v="240"/>
    <s v="Cooper Mitchell"/>
    <x v="6"/>
    <x v="2"/>
    <x v="2"/>
    <x v="1"/>
    <x v="2"/>
    <x v="19"/>
    <x v="241"/>
    <n v="117518"/>
    <n v="7.0000000000000007E-2"/>
    <x v="0"/>
    <x v="0"/>
    <x v="1"/>
  </r>
  <r>
    <x v="241"/>
    <s v="Layla Torres"/>
    <x v="0"/>
    <x v="1"/>
    <x v="1"/>
    <x v="0"/>
    <x v="3"/>
    <x v="17"/>
    <x v="242"/>
    <n v="157474"/>
    <n v="0.11"/>
    <x v="2"/>
    <x v="9"/>
    <x v="1"/>
  </r>
  <r>
    <x v="242"/>
    <s v="Jack Edwards"/>
    <x v="6"/>
    <x v="6"/>
    <x v="1"/>
    <x v="1"/>
    <x v="2"/>
    <x v="31"/>
    <x v="243"/>
    <n v="126856"/>
    <n v="0.06"/>
    <x v="0"/>
    <x v="7"/>
    <x v="1"/>
  </r>
  <r>
    <x v="243"/>
    <s v="Eleanor Chan"/>
    <x v="0"/>
    <x v="3"/>
    <x v="1"/>
    <x v="0"/>
    <x v="1"/>
    <x v="37"/>
    <x v="244"/>
    <n v="129124"/>
    <n v="0.12"/>
    <x v="1"/>
    <x v="6"/>
    <x v="1"/>
  </r>
  <r>
    <x v="244"/>
    <s v="Aria Xi"/>
    <x v="2"/>
    <x v="2"/>
    <x v="0"/>
    <x v="0"/>
    <x v="1"/>
    <x v="15"/>
    <x v="245"/>
    <n v="165181"/>
    <n v="0.16"/>
    <x v="0"/>
    <x v="0"/>
    <x v="1"/>
  </r>
  <r>
    <x v="245"/>
    <s v="John Vega"/>
    <x v="9"/>
    <x v="1"/>
    <x v="3"/>
    <x v="1"/>
    <x v="3"/>
    <x v="2"/>
    <x v="246"/>
    <n v="247939"/>
    <n v="0.35"/>
    <x v="2"/>
    <x v="9"/>
    <x v="1"/>
  </r>
  <r>
    <x v="246"/>
    <s v="Luke Munoz"/>
    <x v="2"/>
    <x v="5"/>
    <x v="2"/>
    <x v="1"/>
    <x v="3"/>
    <x v="14"/>
    <x v="247"/>
    <n v="169509"/>
    <n v="0.18"/>
    <x v="2"/>
    <x v="8"/>
    <x v="1"/>
  </r>
  <r>
    <x v="247"/>
    <s v="Sarah Daniels"/>
    <x v="0"/>
    <x v="3"/>
    <x v="1"/>
    <x v="0"/>
    <x v="2"/>
    <x v="0"/>
    <x v="248"/>
    <n v="138521"/>
    <n v="0.1"/>
    <x v="0"/>
    <x v="4"/>
    <x v="1"/>
  </r>
  <r>
    <x v="248"/>
    <s v="Aria Castro"/>
    <x v="11"/>
    <x v="5"/>
    <x v="2"/>
    <x v="0"/>
    <x v="3"/>
    <x v="15"/>
    <x v="249"/>
    <n v="113873"/>
    <n v="0.11"/>
    <x v="2"/>
    <x v="9"/>
    <x v="1"/>
  </r>
  <r>
    <x v="249"/>
    <s v="Autumn Joseph"/>
    <x v="14"/>
    <x v="0"/>
    <x v="3"/>
    <x v="0"/>
    <x v="0"/>
    <x v="38"/>
    <x v="250"/>
    <n v="73317"/>
    <n v="0"/>
    <x v="0"/>
    <x v="4"/>
    <x v="1"/>
  </r>
  <r>
    <x v="250"/>
    <s v="Evelyn Liang"/>
    <x v="31"/>
    <x v="0"/>
    <x v="2"/>
    <x v="0"/>
    <x v="1"/>
    <x v="28"/>
    <x v="251"/>
    <n v="69096"/>
    <n v="0"/>
    <x v="0"/>
    <x v="0"/>
    <x v="1"/>
  </r>
  <r>
    <x v="251"/>
    <s v="Henry Alvarez"/>
    <x v="15"/>
    <x v="4"/>
    <x v="1"/>
    <x v="1"/>
    <x v="3"/>
    <x v="35"/>
    <x v="252"/>
    <n v="87158"/>
    <n v="0"/>
    <x v="2"/>
    <x v="8"/>
    <x v="1"/>
  </r>
  <r>
    <x v="252"/>
    <s v="Benjamin Delgado"/>
    <x v="22"/>
    <x v="5"/>
    <x v="3"/>
    <x v="1"/>
    <x v="3"/>
    <x v="14"/>
    <x v="253"/>
    <n v="70778"/>
    <n v="0"/>
    <x v="0"/>
    <x v="5"/>
    <x v="1"/>
  </r>
  <r>
    <x v="253"/>
    <s v="Zoe Rodriguez"/>
    <x v="2"/>
    <x v="4"/>
    <x v="2"/>
    <x v="0"/>
    <x v="3"/>
    <x v="13"/>
    <x v="254"/>
    <n v="153938"/>
    <n v="0.2"/>
    <x v="0"/>
    <x v="3"/>
    <x v="1"/>
  </r>
  <r>
    <x v="254"/>
    <s v="Axel Chu"/>
    <x v="28"/>
    <x v="0"/>
    <x v="0"/>
    <x v="1"/>
    <x v="1"/>
    <x v="19"/>
    <x v="255"/>
    <n v="59888"/>
    <n v="0"/>
    <x v="1"/>
    <x v="10"/>
    <x v="1"/>
  </r>
  <r>
    <x v="255"/>
    <s v="Cameron Evans"/>
    <x v="22"/>
    <x v="5"/>
    <x v="3"/>
    <x v="1"/>
    <x v="2"/>
    <x v="2"/>
    <x v="256"/>
    <n v="63098"/>
    <n v="0"/>
    <x v="0"/>
    <x v="7"/>
    <x v="1"/>
  </r>
  <r>
    <x v="256"/>
    <s v="Isabella Soto"/>
    <x v="9"/>
    <x v="1"/>
    <x v="3"/>
    <x v="0"/>
    <x v="3"/>
    <x v="5"/>
    <x v="257"/>
    <n v="255369"/>
    <n v="0.33"/>
    <x v="2"/>
    <x v="12"/>
    <x v="1"/>
  </r>
  <r>
    <x v="257"/>
    <s v="Eva Jenkins"/>
    <x v="0"/>
    <x v="4"/>
    <x v="1"/>
    <x v="0"/>
    <x v="0"/>
    <x v="0"/>
    <x v="258"/>
    <n v="142318"/>
    <n v="0.14000000000000001"/>
    <x v="0"/>
    <x v="2"/>
    <x v="1"/>
  </r>
  <r>
    <x v="258"/>
    <s v="Cameron Powell"/>
    <x v="20"/>
    <x v="4"/>
    <x v="1"/>
    <x v="1"/>
    <x v="0"/>
    <x v="12"/>
    <x v="259"/>
    <n v="49186"/>
    <n v="0"/>
    <x v="0"/>
    <x v="5"/>
    <x v="21"/>
  </r>
  <r>
    <x v="259"/>
    <s v="Samantha Foster"/>
    <x v="9"/>
    <x v="4"/>
    <x v="0"/>
    <x v="0"/>
    <x v="0"/>
    <x v="8"/>
    <x v="260"/>
    <n v="220937"/>
    <n v="0.38"/>
    <x v="0"/>
    <x v="5"/>
    <x v="1"/>
  </r>
  <r>
    <x v="260"/>
    <s v="Jade Li"/>
    <x v="2"/>
    <x v="0"/>
    <x v="2"/>
    <x v="0"/>
    <x v="1"/>
    <x v="40"/>
    <x v="261"/>
    <n v="183156"/>
    <n v="0.3"/>
    <x v="0"/>
    <x v="0"/>
    <x v="1"/>
  </r>
  <r>
    <x v="261"/>
    <s v="Kinsley Acosta"/>
    <x v="9"/>
    <x v="0"/>
    <x v="2"/>
    <x v="0"/>
    <x v="3"/>
    <x v="24"/>
    <x v="262"/>
    <n v="192749"/>
    <n v="0.31"/>
    <x v="0"/>
    <x v="2"/>
    <x v="1"/>
  </r>
  <r>
    <x v="262"/>
    <s v="Clara Kang"/>
    <x v="0"/>
    <x v="0"/>
    <x v="1"/>
    <x v="0"/>
    <x v="1"/>
    <x v="38"/>
    <x v="263"/>
    <n v="135325"/>
    <n v="0.14000000000000001"/>
    <x v="0"/>
    <x v="3"/>
    <x v="1"/>
  </r>
  <r>
    <x v="263"/>
    <s v="Harper Alexander"/>
    <x v="4"/>
    <x v="2"/>
    <x v="2"/>
    <x v="0"/>
    <x v="2"/>
    <x v="3"/>
    <x v="264"/>
    <n v="79356"/>
    <n v="0"/>
    <x v="0"/>
    <x v="3"/>
    <x v="1"/>
  </r>
  <r>
    <x v="264"/>
    <s v="Carter Reed"/>
    <x v="25"/>
    <x v="5"/>
    <x v="1"/>
    <x v="1"/>
    <x v="0"/>
    <x v="28"/>
    <x v="265"/>
    <n v="74412"/>
    <n v="0"/>
    <x v="0"/>
    <x v="0"/>
    <x v="1"/>
  </r>
  <r>
    <x v="81"/>
    <s v="Charlotte Ruiz"/>
    <x v="3"/>
    <x v="0"/>
    <x v="1"/>
    <x v="0"/>
    <x v="3"/>
    <x v="24"/>
    <x v="266"/>
    <n v="61886"/>
    <n v="0.09"/>
    <x v="2"/>
    <x v="9"/>
    <x v="1"/>
  </r>
  <r>
    <x v="265"/>
    <s v="Everleigh Jiang"/>
    <x v="2"/>
    <x v="3"/>
    <x v="0"/>
    <x v="0"/>
    <x v="1"/>
    <x v="32"/>
    <x v="267"/>
    <n v="173071"/>
    <n v="0.28999999999999998"/>
    <x v="0"/>
    <x v="7"/>
    <x v="1"/>
  </r>
  <r>
    <x v="266"/>
    <s v="Audrey Smith"/>
    <x v="17"/>
    <x v="5"/>
    <x v="0"/>
    <x v="0"/>
    <x v="2"/>
    <x v="32"/>
    <x v="268"/>
    <n v="70189"/>
    <n v="0"/>
    <x v="0"/>
    <x v="7"/>
    <x v="1"/>
  </r>
  <r>
    <x v="267"/>
    <s v="Emery Acosta"/>
    <x v="9"/>
    <x v="2"/>
    <x v="0"/>
    <x v="0"/>
    <x v="3"/>
    <x v="34"/>
    <x v="269"/>
    <n v="181452"/>
    <n v="0.3"/>
    <x v="0"/>
    <x v="7"/>
    <x v="1"/>
  </r>
  <r>
    <x v="268"/>
    <s v="Charles Robinson"/>
    <x v="16"/>
    <x v="4"/>
    <x v="2"/>
    <x v="1"/>
    <x v="2"/>
    <x v="3"/>
    <x v="270"/>
    <n v="70369"/>
    <n v="0"/>
    <x v="0"/>
    <x v="0"/>
    <x v="1"/>
  </r>
  <r>
    <x v="269"/>
    <s v="Landon Lopez"/>
    <x v="4"/>
    <x v="3"/>
    <x v="1"/>
    <x v="1"/>
    <x v="3"/>
    <x v="31"/>
    <x v="271"/>
    <n v="78056"/>
    <n v="0"/>
    <x v="2"/>
    <x v="12"/>
    <x v="1"/>
  </r>
  <r>
    <x v="270"/>
    <s v="Miles Mehta"/>
    <x v="2"/>
    <x v="1"/>
    <x v="0"/>
    <x v="1"/>
    <x v="1"/>
    <x v="14"/>
    <x v="272"/>
    <n v="189933"/>
    <n v="0.23"/>
    <x v="0"/>
    <x v="4"/>
    <x v="1"/>
  </r>
  <r>
    <x v="7"/>
    <s v="Ezra Simmons"/>
    <x v="18"/>
    <x v="5"/>
    <x v="2"/>
    <x v="1"/>
    <x v="2"/>
    <x v="31"/>
    <x v="273"/>
    <n v="78237"/>
    <n v="0"/>
    <x v="0"/>
    <x v="3"/>
    <x v="1"/>
  </r>
  <r>
    <x v="271"/>
    <s v="Nora Santiago"/>
    <x v="7"/>
    <x v="3"/>
    <x v="0"/>
    <x v="0"/>
    <x v="3"/>
    <x v="0"/>
    <x v="274"/>
    <n v="48687"/>
    <n v="0"/>
    <x v="2"/>
    <x v="9"/>
    <x v="1"/>
  </r>
  <r>
    <x v="272"/>
    <s v="Caroline Herrera"/>
    <x v="0"/>
    <x v="6"/>
    <x v="1"/>
    <x v="0"/>
    <x v="3"/>
    <x v="15"/>
    <x v="275"/>
    <n v="121065"/>
    <n v="0.15"/>
    <x v="2"/>
    <x v="9"/>
    <x v="1"/>
  </r>
  <r>
    <x v="273"/>
    <s v="David Owens"/>
    <x v="4"/>
    <x v="2"/>
    <x v="3"/>
    <x v="1"/>
    <x v="0"/>
    <x v="19"/>
    <x v="276"/>
    <n v="94246"/>
    <n v="0"/>
    <x v="0"/>
    <x v="5"/>
    <x v="1"/>
  </r>
  <r>
    <x v="109"/>
    <s v="Avery Yee"/>
    <x v="28"/>
    <x v="0"/>
    <x v="1"/>
    <x v="0"/>
    <x v="1"/>
    <x v="8"/>
    <x v="82"/>
    <n v="44614"/>
    <n v="0"/>
    <x v="0"/>
    <x v="4"/>
    <x v="1"/>
  </r>
  <r>
    <x v="274"/>
    <s v="Xavier Park"/>
    <x v="9"/>
    <x v="0"/>
    <x v="0"/>
    <x v="1"/>
    <x v="1"/>
    <x v="28"/>
    <x v="277"/>
    <n v="234469"/>
    <n v="0.31"/>
    <x v="1"/>
    <x v="11"/>
    <x v="1"/>
  </r>
  <r>
    <x v="275"/>
    <s v="Asher Morales"/>
    <x v="18"/>
    <x v="5"/>
    <x v="0"/>
    <x v="1"/>
    <x v="3"/>
    <x v="27"/>
    <x v="278"/>
    <n v="88272"/>
    <n v="0"/>
    <x v="2"/>
    <x v="12"/>
    <x v="1"/>
  </r>
  <r>
    <x v="276"/>
    <s v="Mason Cao"/>
    <x v="13"/>
    <x v="1"/>
    <x v="3"/>
    <x v="1"/>
    <x v="1"/>
    <x v="27"/>
    <x v="279"/>
    <n v="74449"/>
    <n v="0"/>
    <x v="1"/>
    <x v="10"/>
    <x v="1"/>
  </r>
  <r>
    <x v="277"/>
    <s v="Joshua Fong"/>
    <x v="9"/>
    <x v="5"/>
    <x v="2"/>
    <x v="1"/>
    <x v="1"/>
    <x v="40"/>
    <x v="280"/>
    <n v="222941"/>
    <n v="0.39"/>
    <x v="1"/>
    <x v="10"/>
    <x v="1"/>
  </r>
  <r>
    <x v="278"/>
    <s v="Maria Chin"/>
    <x v="7"/>
    <x v="6"/>
    <x v="1"/>
    <x v="0"/>
    <x v="1"/>
    <x v="13"/>
    <x v="281"/>
    <n v="50341"/>
    <n v="0"/>
    <x v="1"/>
    <x v="10"/>
    <x v="1"/>
  </r>
  <r>
    <x v="279"/>
    <s v="Eva Garcia"/>
    <x v="16"/>
    <x v="4"/>
    <x v="3"/>
    <x v="0"/>
    <x v="3"/>
    <x v="11"/>
    <x v="282"/>
    <n v="72235"/>
    <n v="0"/>
    <x v="2"/>
    <x v="8"/>
    <x v="1"/>
  </r>
  <r>
    <x v="280"/>
    <s v="Anna Molina"/>
    <x v="4"/>
    <x v="3"/>
    <x v="3"/>
    <x v="0"/>
    <x v="3"/>
    <x v="12"/>
    <x v="283"/>
    <n v="70165"/>
    <n v="0"/>
    <x v="0"/>
    <x v="7"/>
    <x v="1"/>
  </r>
  <r>
    <x v="281"/>
    <s v="Logan Bryant"/>
    <x v="0"/>
    <x v="6"/>
    <x v="2"/>
    <x v="1"/>
    <x v="2"/>
    <x v="23"/>
    <x v="284"/>
    <n v="148485"/>
    <n v="0.15"/>
    <x v="0"/>
    <x v="4"/>
    <x v="1"/>
  </r>
  <r>
    <x v="282"/>
    <s v="Isla Han"/>
    <x v="1"/>
    <x v="0"/>
    <x v="1"/>
    <x v="0"/>
    <x v="1"/>
    <x v="32"/>
    <x v="285"/>
    <n v="86089"/>
    <n v="0"/>
    <x v="0"/>
    <x v="2"/>
    <x v="1"/>
  </r>
  <r>
    <x v="283"/>
    <s v="Christopher Vega"/>
    <x v="11"/>
    <x v="5"/>
    <x v="0"/>
    <x v="1"/>
    <x v="3"/>
    <x v="36"/>
    <x v="286"/>
    <n v="106313"/>
    <n v="0.15"/>
    <x v="0"/>
    <x v="2"/>
    <x v="1"/>
  </r>
  <r>
    <x v="284"/>
    <s v="Lillian Park"/>
    <x v="7"/>
    <x v="6"/>
    <x v="0"/>
    <x v="0"/>
    <x v="1"/>
    <x v="28"/>
    <x v="287"/>
    <n v="46833"/>
    <n v="0"/>
    <x v="1"/>
    <x v="11"/>
    <x v="22"/>
  </r>
  <r>
    <x v="285"/>
    <s v="Kennedy Zhang"/>
    <x v="2"/>
    <x v="1"/>
    <x v="0"/>
    <x v="0"/>
    <x v="1"/>
    <x v="20"/>
    <x v="288"/>
    <n v="155320"/>
    <n v="0.17"/>
    <x v="1"/>
    <x v="1"/>
    <x v="1"/>
  </r>
  <r>
    <x v="286"/>
    <s v="Eli Han"/>
    <x v="4"/>
    <x v="3"/>
    <x v="1"/>
    <x v="1"/>
    <x v="1"/>
    <x v="28"/>
    <x v="289"/>
    <n v="89984"/>
    <n v="0"/>
    <x v="1"/>
    <x v="11"/>
    <x v="1"/>
  </r>
  <r>
    <x v="287"/>
    <s v="Julia Pham"/>
    <x v="11"/>
    <x v="5"/>
    <x v="2"/>
    <x v="0"/>
    <x v="1"/>
    <x v="13"/>
    <x v="290"/>
    <n v="83756"/>
    <n v="0.14000000000000001"/>
    <x v="1"/>
    <x v="6"/>
    <x v="1"/>
  </r>
  <r>
    <x v="288"/>
    <s v="Hailey Shin"/>
    <x v="2"/>
    <x v="4"/>
    <x v="3"/>
    <x v="0"/>
    <x v="1"/>
    <x v="4"/>
    <x v="291"/>
    <n v="176324"/>
    <n v="0.23"/>
    <x v="1"/>
    <x v="6"/>
    <x v="1"/>
  </r>
  <r>
    <x v="289"/>
    <s v="Connor Grant"/>
    <x v="4"/>
    <x v="3"/>
    <x v="2"/>
    <x v="1"/>
    <x v="2"/>
    <x v="5"/>
    <x v="292"/>
    <n v="74077"/>
    <n v="0"/>
    <x v="0"/>
    <x v="0"/>
    <x v="1"/>
  </r>
  <r>
    <x v="290"/>
    <s v="Natalia Owens"/>
    <x v="6"/>
    <x v="4"/>
    <x v="1"/>
    <x v="0"/>
    <x v="2"/>
    <x v="11"/>
    <x v="293"/>
    <n v="104162"/>
    <n v="7.0000000000000007E-2"/>
    <x v="0"/>
    <x v="5"/>
    <x v="1"/>
  </r>
  <r>
    <x v="291"/>
    <s v="Maria He"/>
    <x v="30"/>
    <x v="0"/>
    <x v="3"/>
    <x v="0"/>
    <x v="1"/>
    <x v="15"/>
    <x v="294"/>
    <n v="82162"/>
    <n v="0"/>
    <x v="1"/>
    <x v="10"/>
    <x v="23"/>
  </r>
  <r>
    <x v="292"/>
    <s v="Jade Yi"/>
    <x v="5"/>
    <x v="2"/>
    <x v="2"/>
    <x v="0"/>
    <x v="1"/>
    <x v="40"/>
    <x v="295"/>
    <n v="63880"/>
    <n v="0"/>
    <x v="1"/>
    <x v="1"/>
    <x v="1"/>
  </r>
  <r>
    <x v="293"/>
    <s v="Quinn Xiong"/>
    <x v="22"/>
    <x v="5"/>
    <x v="0"/>
    <x v="0"/>
    <x v="1"/>
    <x v="0"/>
    <x v="296"/>
    <n v="73248"/>
    <n v="0"/>
    <x v="0"/>
    <x v="7"/>
    <x v="1"/>
  </r>
  <r>
    <x v="294"/>
    <s v="Dominic Baker"/>
    <x v="4"/>
    <x v="3"/>
    <x v="1"/>
    <x v="1"/>
    <x v="0"/>
    <x v="10"/>
    <x v="297"/>
    <n v="91853"/>
    <n v="0"/>
    <x v="0"/>
    <x v="2"/>
    <x v="1"/>
  </r>
  <r>
    <x v="295"/>
    <s v="Adam Nelson"/>
    <x v="2"/>
    <x v="1"/>
    <x v="2"/>
    <x v="1"/>
    <x v="2"/>
    <x v="6"/>
    <x v="298"/>
    <n v="168014"/>
    <n v="0.27"/>
    <x v="0"/>
    <x v="2"/>
    <x v="24"/>
  </r>
  <r>
    <x v="296"/>
    <s v="Autumn Reed"/>
    <x v="25"/>
    <x v="5"/>
    <x v="3"/>
    <x v="0"/>
    <x v="2"/>
    <x v="17"/>
    <x v="299"/>
    <n v="70770"/>
    <n v="0"/>
    <x v="0"/>
    <x v="4"/>
    <x v="1"/>
  </r>
  <r>
    <x v="297"/>
    <s v="Robert Edwards"/>
    <x v="16"/>
    <x v="4"/>
    <x v="3"/>
    <x v="1"/>
    <x v="2"/>
    <x v="39"/>
    <x v="300"/>
    <n v="50825"/>
    <n v="0"/>
    <x v="0"/>
    <x v="0"/>
    <x v="1"/>
  </r>
  <r>
    <x v="298"/>
    <s v="Roman Martinez"/>
    <x v="0"/>
    <x v="1"/>
    <x v="0"/>
    <x v="1"/>
    <x v="3"/>
    <x v="11"/>
    <x v="301"/>
    <n v="145846"/>
    <n v="0.15"/>
    <x v="2"/>
    <x v="8"/>
    <x v="1"/>
  </r>
  <r>
    <x v="299"/>
    <s v="Eleanor Li"/>
    <x v="0"/>
    <x v="4"/>
    <x v="0"/>
    <x v="0"/>
    <x v="1"/>
    <x v="14"/>
    <x v="302"/>
    <n v="125807"/>
    <n v="0.15"/>
    <x v="0"/>
    <x v="2"/>
    <x v="1"/>
  </r>
  <r>
    <x v="300"/>
    <s v="Connor Vang"/>
    <x v="7"/>
    <x v="2"/>
    <x v="2"/>
    <x v="1"/>
    <x v="1"/>
    <x v="6"/>
    <x v="303"/>
    <n v="46845"/>
    <n v="0"/>
    <x v="0"/>
    <x v="4"/>
    <x v="1"/>
  </r>
  <r>
    <x v="301"/>
    <s v="Ellie Chung"/>
    <x v="0"/>
    <x v="6"/>
    <x v="3"/>
    <x v="0"/>
    <x v="1"/>
    <x v="1"/>
    <x v="304"/>
    <n v="157969"/>
    <n v="0.1"/>
    <x v="1"/>
    <x v="1"/>
    <x v="1"/>
  </r>
  <r>
    <x v="302"/>
    <s v="Violet Hall"/>
    <x v="29"/>
    <x v="0"/>
    <x v="3"/>
    <x v="0"/>
    <x v="2"/>
    <x v="28"/>
    <x v="305"/>
    <n v="97807"/>
    <n v="0"/>
    <x v="0"/>
    <x v="2"/>
    <x v="1"/>
  </r>
  <r>
    <x v="303"/>
    <s v="Dylan Padilla"/>
    <x v="16"/>
    <x v="4"/>
    <x v="1"/>
    <x v="1"/>
    <x v="3"/>
    <x v="11"/>
    <x v="306"/>
    <n v="73854"/>
    <n v="0"/>
    <x v="0"/>
    <x v="0"/>
    <x v="1"/>
  </r>
  <r>
    <x v="304"/>
    <s v="Nathan Pham"/>
    <x v="0"/>
    <x v="3"/>
    <x v="1"/>
    <x v="1"/>
    <x v="1"/>
    <x v="15"/>
    <x v="307"/>
    <n v="149537"/>
    <n v="0.14000000000000001"/>
    <x v="0"/>
    <x v="0"/>
    <x v="1"/>
  </r>
  <r>
    <x v="305"/>
    <s v="Ayla Brown"/>
    <x v="0"/>
    <x v="2"/>
    <x v="1"/>
    <x v="0"/>
    <x v="2"/>
    <x v="37"/>
    <x v="308"/>
    <n v="128303"/>
    <n v="0.15"/>
    <x v="0"/>
    <x v="3"/>
    <x v="1"/>
  </r>
  <r>
    <x v="306"/>
    <s v="Isaac Mitchell"/>
    <x v="23"/>
    <x v="0"/>
    <x v="2"/>
    <x v="1"/>
    <x v="0"/>
    <x v="30"/>
    <x v="309"/>
    <n v="67374"/>
    <n v="0"/>
    <x v="0"/>
    <x v="5"/>
    <x v="1"/>
  </r>
  <r>
    <x v="307"/>
    <s v="Jayden Jimenez"/>
    <x v="6"/>
    <x v="4"/>
    <x v="3"/>
    <x v="1"/>
    <x v="3"/>
    <x v="30"/>
    <x v="310"/>
    <n v="102167"/>
    <n v="0.06"/>
    <x v="2"/>
    <x v="9"/>
    <x v="1"/>
  </r>
  <r>
    <x v="308"/>
    <s v="Jaxon Tran"/>
    <x v="0"/>
    <x v="2"/>
    <x v="1"/>
    <x v="1"/>
    <x v="1"/>
    <x v="15"/>
    <x v="311"/>
    <n v="151027"/>
    <n v="0.1"/>
    <x v="1"/>
    <x v="6"/>
    <x v="1"/>
  </r>
  <r>
    <x v="309"/>
    <s v="Connor Fong"/>
    <x v="6"/>
    <x v="3"/>
    <x v="2"/>
    <x v="1"/>
    <x v="1"/>
    <x v="28"/>
    <x v="312"/>
    <n v="120905"/>
    <n v="0.05"/>
    <x v="0"/>
    <x v="0"/>
    <x v="1"/>
  </r>
  <r>
    <x v="310"/>
    <s v="Emery Mitchell"/>
    <x v="9"/>
    <x v="1"/>
    <x v="1"/>
    <x v="0"/>
    <x v="2"/>
    <x v="35"/>
    <x v="313"/>
    <n v="231567"/>
    <n v="0.36"/>
    <x v="0"/>
    <x v="0"/>
    <x v="1"/>
  </r>
  <r>
    <x v="167"/>
    <s v="Landon Luu"/>
    <x v="9"/>
    <x v="0"/>
    <x v="0"/>
    <x v="1"/>
    <x v="1"/>
    <x v="11"/>
    <x v="314"/>
    <n v="215388"/>
    <n v="0.33"/>
    <x v="0"/>
    <x v="4"/>
    <x v="1"/>
  </r>
  <r>
    <x v="311"/>
    <s v="Sophia Ahmed"/>
    <x v="0"/>
    <x v="2"/>
    <x v="2"/>
    <x v="0"/>
    <x v="1"/>
    <x v="23"/>
    <x v="315"/>
    <n v="127972"/>
    <n v="0.11"/>
    <x v="0"/>
    <x v="0"/>
    <x v="1"/>
  </r>
  <r>
    <x v="312"/>
    <s v="Sofia Dinh"/>
    <x v="19"/>
    <x v="5"/>
    <x v="3"/>
    <x v="0"/>
    <x v="1"/>
    <x v="0"/>
    <x v="316"/>
    <n v="80701"/>
    <n v="0"/>
    <x v="0"/>
    <x v="2"/>
    <x v="25"/>
  </r>
  <r>
    <x v="313"/>
    <s v="Jonathan Patel"/>
    <x v="6"/>
    <x v="6"/>
    <x v="3"/>
    <x v="1"/>
    <x v="1"/>
    <x v="21"/>
    <x v="317"/>
    <n v="115417"/>
    <n v="0.06"/>
    <x v="1"/>
    <x v="6"/>
    <x v="1"/>
  </r>
  <r>
    <x v="135"/>
    <s v="Piper Patterson"/>
    <x v="10"/>
    <x v="5"/>
    <x v="3"/>
    <x v="0"/>
    <x v="2"/>
    <x v="15"/>
    <x v="318"/>
    <n v="88045"/>
    <n v="0"/>
    <x v="0"/>
    <x v="2"/>
    <x v="1"/>
  </r>
  <r>
    <x v="314"/>
    <s v="Cora Evans"/>
    <x v="3"/>
    <x v="0"/>
    <x v="2"/>
    <x v="0"/>
    <x v="0"/>
    <x v="15"/>
    <x v="319"/>
    <n v="86478"/>
    <n v="0.06"/>
    <x v="0"/>
    <x v="5"/>
    <x v="1"/>
  </r>
  <r>
    <x v="315"/>
    <s v="Cameron Young"/>
    <x v="9"/>
    <x v="5"/>
    <x v="1"/>
    <x v="1"/>
    <x v="2"/>
    <x v="20"/>
    <x v="320"/>
    <n v="180994"/>
    <n v="0.39"/>
    <x v="0"/>
    <x v="0"/>
    <x v="1"/>
  </r>
  <r>
    <x v="316"/>
    <s v="Melody Ho"/>
    <x v="13"/>
    <x v="1"/>
    <x v="0"/>
    <x v="0"/>
    <x v="1"/>
    <x v="0"/>
    <x v="321"/>
    <n v="64494"/>
    <n v="0"/>
    <x v="0"/>
    <x v="7"/>
    <x v="1"/>
  </r>
  <r>
    <x v="317"/>
    <s v="Aiden Bryant"/>
    <x v="5"/>
    <x v="2"/>
    <x v="1"/>
    <x v="1"/>
    <x v="0"/>
    <x v="40"/>
    <x v="322"/>
    <n v="70122"/>
    <n v="0"/>
    <x v="0"/>
    <x v="7"/>
    <x v="1"/>
  </r>
  <r>
    <x v="318"/>
    <s v="Grayson Walker"/>
    <x v="2"/>
    <x v="3"/>
    <x v="1"/>
    <x v="1"/>
    <x v="2"/>
    <x v="7"/>
    <x v="323"/>
    <n v="181854"/>
    <n v="0.28999999999999998"/>
    <x v="0"/>
    <x v="0"/>
    <x v="26"/>
  </r>
  <r>
    <x v="319"/>
    <s v="Scarlett Figueroa"/>
    <x v="20"/>
    <x v="4"/>
    <x v="2"/>
    <x v="0"/>
    <x v="3"/>
    <x v="8"/>
    <x v="324"/>
    <n v="52811"/>
    <n v="0"/>
    <x v="0"/>
    <x v="4"/>
    <x v="1"/>
  </r>
  <r>
    <x v="320"/>
    <s v="Madeline Hoang"/>
    <x v="28"/>
    <x v="0"/>
    <x v="0"/>
    <x v="0"/>
    <x v="1"/>
    <x v="21"/>
    <x v="325"/>
    <n v="50111"/>
    <n v="0"/>
    <x v="1"/>
    <x v="11"/>
    <x v="1"/>
  </r>
  <r>
    <x v="321"/>
    <s v="Ezra Simmons"/>
    <x v="32"/>
    <x v="0"/>
    <x v="1"/>
    <x v="1"/>
    <x v="0"/>
    <x v="11"/>
    <x v="326"/>
    <n v="71192"/>
    <n v="0"/>
    <x v="0"/>
    <x v="5"/>
    <x v="1"/>
  </r>
  <r>
    <x v="322"/>
    <s v="Ruby Medina"/>
    <x v="2"/>
    <x v="2"/>
    <x v="1"/>
    <x v="0"/>
    <x v="3"/>
    <x v="2"/>
    <x v="327"/>
    <n v="155351"/>
    <n v="0.2"/>
    <x v="0"/>
    <x v="0"/>
    <x v="1"/>
  </r>
  <r>
    <x v="323"/>
    <s v="Luke Zheng"/>
    <x v="2"/>
    <x v="4"/>
    <x v="2"/>
    <x v="1"/>
    <x v="1"/>
    <x v="38"/>
    <x v="328"/>
    <n v="161690"/>
    <n v="0.28999999999999998"/>
    <x v="1"/>
    <x v="10"/>
    <x v="1"/>
  </r>
  <r>
    <x v="324"/>
    <s v="Rylee Dinh"/>
    <x v="25"/>
    <x v="5"/>
    <x v="2"/>
    <x v="0"/>
    <x v="1"/>
    <x v="25"/>
    <x v="329"/>
    <n v="60132"/>
    <n v="0"/>
    <x v="1"/>
    <x v="1"/>
    <x v="1"/>
  </r>
  <r>
    <x v="325"/>
    <s v="Miles Evans"/>
    <x v="23"/>
    <x v="0"/>
    <x v="1"/>
    <x v="1"/>
    <x v="2"/>
    <x v="36"/>
    <x v="330"/>
    <n v="87216"/>
    <n v="0"/>
    <x v="0"/>
    <x v="4"/>
    <x v="1"/>
  </r>
  <r>
    <x v="326"/>
    <s v="Leo Owens"/>
    <x v="28"/>
    <x v="0"/>
    <x v="3"/>
    <x v="1"/>
    <x v="2"/>
    <x v="40"/>
    <x v="331"/>
    <n v="50069"/>
    <n v="0"/>
    <x v="0"/>
    <x v="0"/>
    <x v="1"/>
  </r>
  <r>
    <x v="327"/>
    <s v="Caroline Owens"/>
    <x v="2"/>
    <x v="0"/>
    <x v="2"/>
    <x v="0"/>
    <x v="2"/>
    <x v="3"/>
    <x v="332"/>
    <n v="151108"/>
    <n v="0.22"/>
    <x v="0"/>
    <x v="3"/>
    <x v="1"/>
  </r>
  <r>
    <x v="328"/>
    <s v="Kennedy Do"/>
    <x v="3"/>
    <x v="0"/>
    <x v="1"/>
    <x v="0"/>
    <x v="1"/>
    <x v="34"/>
    <x v="333"/>
    <n v="67398"/>
    <n v="7.0000000000000007E-2"/>
    <x v="0"/>
    <x v="3"/>
    <x v="1"/>
  </r>
  <r>
    <x v="329"/>
    <s v="Jade Acosta"/>
    <x v="25"/>
    <x v="5"/>
    <x v="0"/>
    <x v="0"/>
    <x v="3"/>
    <x v="40"/>
    <x v="334"/>
    <n v="68488"/>
    <n v="0"/>
    <x v="0"/>
    <x v="0"/>
    <x v="1"/>
  </r>
  <r>
    <x v="330"/>
    <s v="Mila Vasquez"/>
    <x v="10"/>
    <x v="5"/>
    <x v="1"/>
    <x v="0"/>
    <x v="3"/>
    <x v="33"/>
    <x v="335"/>
    <n v="92932"/>
    <n v="0"/>
    <x v="0"/>
    <x v="7"/>
    <x v="1"/>
  </r>
  <r>
    <x v="331"/>
    <s v="Allison Ayala"/>
    <x v="7"/>
    <x v="1"/>
    <x v="3"/>
    <x v="0"/>
    <x v="3"/>
    <x v="9"/>
    <x v="336"/>
    <n v="43363"/>
    <n v="0"/>
    <x v="0"/>
    <x v="5"/>
    <x v="1"/>
  </r>
  <r>
    <x v="332"/>
    <s v="Jace Zhang"/>
    <x v="31"/>
    <x v="0"/>
    <x v="2"/>
    <x v="1"/>
    <x v="1"/>
    <x v="11"/>
    <x v="337"/>
    <n v="95963"/>
    <n v="0"/>
    <x v="1"/>
    <x v="11"/>
    <x v="1"/>
  </r>
  <r>
    <x v="333"/>
    <s v="Allison Medina"/>
    <x v="6"/>
    <x v="1"/>
    <x v="2"/>
    <x v="0"/>
    <x v="3"/>
    <x v="0"/>
    <x v="338"/>
    <n v="111038"/>
    <n v="0.05"/>
    <x v="2"/>
    <x v="12"/>
    <x v="1"/>
  </r>
  <r>
    <x v="334"/>
    <s v="Maria Wilson"/>
    <x v="9"/>
    <x v="5"/>
    <x v="0"/>
    <x v="0"/>
    <x v="2"/>
    <x v="10"/>
    <x v="339"/>
    <n v="200246"/>
    <n v="0.34"/>
    <x v="0"/>
    <x v="7"/>
    <x v="1"/>
  </r>
  <r>
    <x v="231"/>
    <s v="Everly Coleman"/>
    <x v="9"/>
    <x v="0"/>
    <x v="3"/>
    <x v="0"/>
    <x v="2"/>
    <x v="35"/>
    <x v="340"/>
    <n v="194871"/>
    <n v="0.35"/>
    <x v="0"/>
    <x v="7"/>
    <x v="1"/>
  </r>
  <r>
    <x v="335"/>
    <s v="Jordan Gomez"/>
    <x v="4"/>
    <x v="3"/>
    <x v="0"/>
    <x v="1"/>
    <x v="3"/>
    <x v="32"/>
    <x v="341"/>
    <n v="98769"/>
    <n v="0"/>
    <x v="2"/>
    <x v="9"/>
    <x v="27"/>
  </r>
  <r>
    <x v="336"/>
    <s v="Isla Chavez"/>
    <x v="5"/>
    <x v="2"/>
    <x v="0"/>
    <x v="0"/>
    <x v="3"/>
    <x v="7"/>
    <x v="342"/>
    <n v="65334"/>
    <n v="0"/>
    <x v="2"/>
    <x v="9"/>
    <x v="1"/>
  </r>
  <r>
    <x v="337"/>
    <s v="Hannah Gomez"/>
    <x v="1"/>
    <x v="0"/>
    <x v="1"/>
    <x v="0"/>
    <x v="3"/>
    <x v="6"/>
    <x v="343"/>
    <n v="83934"/>
    <n v="0"/>
    <x v="0"/>
    <x v="4"/>
    <x v="1"/>
  </r>
  <r>
    <x v="338"/>
    <s v="Jacob Davis"/>
    <x v="2"/>
    <x v="3"/>
    <x v="0"/>
    <x v="1"/>
    <x v="2"/>
    <x v="9"/>
    <x v="344"/>
    <n v="150399"/>
    <n v="0.28000000000000003"/>
    <x v="0"/>
    <x v="2"/>
    <x v="1"/>
  </r>
  <r>
    <x v="339"/>
    <s v="Eli Gupta"/>
    <x v="2"/>
    <x v="4"/>
    <x v="0"/>
    <x v="1"/>
    <x v="1"/>
    <x v="17"/>
    <x v="345"/>
    <n v="160280"/>
    <n v="0.19"/>
    <x v="1"/>
    <x v="10"/>
    <x v="1"/>
  </r>
  <r>
    <x v="340"/>
    <s v="Andrew Huynh"/>
    <x v="20"/>
    <x v="4"/>
    <x v="2"/>
    <x v="1"/>
    <x v="1"/>
    <x v="4"/>
    <x v="346"/>
    <n v="54051"/>
    <n v="0"/>
    <x v="0"/>
    <x v="4"/>
    <x v="28"/>
  </r>
  <r>
    <x v="341"/>
    <s v="Anna Gutierrez"/>
    <x v="2"/>
    <x v="5"/>
    <x v="0"/>
    <x v="0"/>
    <x v="3"/>
    <x v="1"/>
    <x v="347"/>
    <n v="150699"/>
    <n v="0.28999999999999998"/>
    <x v="2"/>
    <x v="12"/>
    <x v="1"/>
  </r>
  <r>
    <x v="342"/>
    <s v="Samuel Vega"/>
    <x v="13"/>
    <x v="6"/>
    <x v="2"/>
    <x v="1"/>
    <x v="3"/>
    <x v="17"/>
    <x v="348"/>
    <n v="69570"/>
    <n v="0"/>
    <x v="0"/>
    <x v="4"/>
    <x v="1"/>
  </r>
  <r>
    <x v="343"/>
    <s v="Liliana Do"/>
    <x v="31"/>
    <x v="0"/>
    <x v="1"/>
    <x v="0"/>
    <x v="1"/>
    <x v="23"/>
    <x v="349"/>
    <n v="86774"/>
    <n v="0"/>
    <x v="1"/>
    <x v="11"/>
    <x v="1"/>
  </r>
  <r>
    <x v="344"/>
    <s v="Isaac Sanders"/>
    <x v="16"/>
    <x v="4"/>
    <x v="1"/>
    <x v="1"/>
    <x v="2"/>
    <x v="37"/>
    <x v="350"/>
    <n v="57606"/>
    <n v="0"/>
    <x v="0"/>
    <x v="4"/>
    <x v="1"/>
  </r>
  <r>
    <x v="345"/>
    <s v="Raelynn Gupta"/>
    <x v="0"/>
    <x v="1"/>
    <x v="3"/>
    <x v="0"/>
    <x v="1"/>
    <x v="35"/>
    <x v="351"/>
    <n v="125730"/>
    <n v="0.11"/>
    <x v="1"/>
    <x v="1"/>
    <x v="1"/>
  </r>
  <r>
    <x v="346"/>
    <s v="Genesis Xiong"/>
    <x v="27"/>
    <x v="0"/>
    <x v="0"/>
    <x v="0"/>
    <x v="1"/>
    <x v="10"/>
    <x v="352"/>
    <n v="64170"/>
    <n v="0"/>
    <x v="0"/>
    <x v="7"/>
    <x v="1"/>
  </r>
  <r>
    <x v="347"/>
    <s v="Lucas Ramos"/>
    <x v="15"/>
    <x v="4"/>
    <x v="2"/>
    <x v="1"/>
    <x v="3"/>
    <x v="16"/>
    <x v="353"/>
    <n v="72303"/>
    <n v="0"/>
    <x v="0"/>
    <x v="3"/>
    <x v="1"/>
  </r>
  <r>
    <x v="348"/>
    <s v="Santiago f Gonzalez"/>
    <x v="6"/>
    <x v="2"/>
    <x v="0"/>
    <x v="1"/>
    <x v="3"/>
    <x v="9"/>
    <x v="354"/>
    <n v="105891"/>
    <n v="7.0000000000000007E-2"/>
    <x v="0"/>
    <x v="0"/>
    <x v="1"/>
  </r>
  <r>
    <x v="184"/>
    <s v="Henry Zhu"/>
    <x v="9"/>
    <x v="6"/>
    <x v="2"/>
    <x v="1"/>
    <x v="1"/>
    <x v="31"/>
    <x v="355"/>
    <n v="255230"/>
    <n v="0.36"/>
    <x v="0"/>
    <x v="5"/>
    <x v="1"/>
  </r>
  <r>
    <x v="349"/>
    <s v="Emily Contreras"/>
    <x v="13"/>
    <x v="2"/>
    <x v="1"/>
    <x v="0"/>
    <x v="3"/>
    <x v="16"/>
    <x v="356"/>
    <n v="59591"/>
    <n v="0"/>
    <x v="2"/>
    <x v="12"/>
    <x v="1"/>
  </r>
  <r>
    <x v="350"/>
    <s v="Hailey Lai"/>
    <x v="9"/>
    <x v="4"/>
    <x v="1"/>
    <x v="0"/>
    <x v="1"/>
    <x v="27"/>
    <x v="357"/>
    <n v="187048"/>
    <n v="0.32"/>
    <x v="1"/>
    <x v="11"/>
    <x v="1"/>
  </r>
  <r>
    <x v="351"/>
    <s v="Vivian Guzman"/>
    <x v="13"/>
    <x v="1"/>
    <x v="2"/>
    <x v="0"/>
    <x v="3"/>
    <x v="26"/>
    <x v="358"/>
    <n v="58605"/>
    <n v="0"/>
    <x v="0"/>
    <x v="3"/>
    <x v="1"/>
  </r>
  <r>
    <x v="352"/>
    <s v="Hadley Contreras"/>
    <x v="2"/>
    <x v="5"/>
    <x v="3"/>
    <x v="0"/>
    <x v="3"/>
    <x v="33"/>
    <x v="359"/>
    <n v="178502"/>
    <n v="0.2"/>
    <x v="0"/>
    <x v="5"/>
    <x v="1"/>
  </r>
  <r>
    <x v="353"/>
    <s v="Nathan Sun"/>
    <x v="6"/>
    <x v="3"/>
    <x v="2"/>
    <x v="1"/>
    <x v="1"/>
    <x v="20"/>
    <x v="360"/>
    <n v="103724"/>
    <n v="0.05"/>
    <x v="1"/>
    <x v="6"/>
    <x v="1"/>
  </r>
  <r>
    <x v="354"/>
    <s v="Grace Campos"/>
    <x v="2"/>
    <x v="5"/>
    <x v="0"/>
    <x v="0"/>
    <x v="3"/>
    <x v="17"/>
    <x v="361"/>
    <n v="156277"/>
    <n v="0.22"/>
    <x v="2"/>
    <x v="8"/>
    <x v="1"/>
  </r>
  <r>
    <x v="355"/>
    <s v="Autumn Ortiz"/>
    <x v="17"/>
    <x v="5"/>
    <x v="0"/>
    <x v="0"/>
    <x v="3"/>
    <x v="23"/>
    <x v="362"/>
    <n v="87744"/>
    <n v="0"/>
    <x v="2"/>
    <x v="12"/>
    <x v="1"/>
  </r>
  <r>
    <x v="356"/>
    <s v="Connor Walker"/>
    <x v="13"/>
    <x v="1"/>
    <x v="1"/>
    <x v="1"/>
    <x v="2"/>
    <x v="23"/>
    <x v="363"/>
    <n v="54714"/>
    <n v="0"/>
    <x v="0"/>
    <x v="7"/>
    <x v="1"/>
  </r>
  <r>
    <x v="357"/>
    <s v="Mia Wu"/>
    <x v="14"/>
    <x v="0"/>
    <x v="3"/>
    <x v="0"/>
    <x v="1"/>
    <x v="15"/>
    <x v="364"/>
    <n v="99169"/>
    <n v="0"/>
    <x v="1"/>
    <x v="10"/>
    <x v="1"/>
  </r>
  <r>
    <x v="358"/>
    <s v="Julia Luong"/>
    <x v="0"/>
    <x v="3"/>
    <x v="0"/>
    <x v="0"/>
    <x v="1"/>
    <x v="0"/>
    <x v="365"/>
    <n v="142628"/>
    <n v="0.12"/>
    <x v="1"/>
    <x v="1"/>
    <x v="1"/>
  </r>
  <r>
    <x v="359"/>
    <s v="Eleanor Delgado"/>
    <x v="4"/>
    <x v="6"/>
    <x v="1"/>
    <x v="0"/>
    <x v="3"/>
    <x v="29"/>
    <x v="366"/>
    <n v="75869"/>
    <n v="0"/>
    <x v="2"/>
    <x v="12"/>
    <x v="1"/>
  </r>
  <r>
    <x v="360"/>
    <s v="Addison Roberts"/>
    <x v="23"/>
    <x v="0"/>
    <x v="1"/>
    <x v="0"/>
    <x v="2"/>
    <x v="13"/>
    <x v="367"/>
    <n v="60985"/>
    <n v="0"/>
    <x v="0"/>
    <x v="0"/>
    <x v="1"/>
  </r>
  <r>
    <x v="361"/>
    <s v="Camila Li"/>
    <x v="0"/>
    <x v="0"/>
    <x v="0"/>
    <x v="0"/>
    <x v="1"/>
    <x v="33"/>
    <x v="368"/>
    <n v="126911"/>
    <n v="0.1"/>
    <x v="1"/>
    <x v="6"/>
    <x v="1"/>
  </r>
  <r>
    <x v="362"/>
    <s v="Ezekiel Fong"/>
    <x v="9"/>
    <x v="2"/>
    <x v="0"/>
    <x v="1"/>
    <x v="1"/>
    <x v="16"/>
    <x v="369"/>
    <n v="216949"/>
    <n v="0.32"/>
    <x v="1"/>
    <x v="6"/>
    <x v="1"/>
  </r>
  <r>
    <x v="363"/>
    <s v="Dylan Thao"/>
    <x v="2"/>
    <x v="5"/>
    <x v="1"/>
    <x v="1"/>
    <x v="1"/>
    <x v="26"/>
    <x v="370"/>
    <n v="168510"/>
    <n v="0.28999999999999998"/>
    <x v="0"/>
    <x v="0"/>
    <x v="1"/>
  </r>
  <r>
    <x v="364"/>
    <s v="Josephine Salazar"/>
    <x v="17"/>
    <x v="5"/>
    <x v="2"/>
    <x v="0"/>
    <x v="3"/>
    <x v="9"/>
    <x v="371"/>
    <n v="85870"/>
    <n v="0"/>
    <x v="2"/>
    <x v="12"/>
    <x v="1"/>
  </r>
  <r>
    <x v="365"/>
    <s v="Genesis Hu"/>
    <x v="4"/>
    <x v="6"/>
    <x v="3"/>
    <x v="0"/>
    <x v="1"/>
    <x v="30"/>
    <x v="372"/>
    <n v="86510"/>
    <n v="0"/>
    <x v="1"/>
    <x v="10"/>
    <x v="29"/>
  </r>
  <r>
    <x v="366"/>
    <s v="Mila Juarez"/>
    <x v="6"/>
    <x v="2"/>
    <x v="2"/>
    <x v="0"/>
    <x v="3"/>
    <x v="31"/>
    <x v="373"/>
    <n v="119647"/>
    <n v="0.09"/>
    <x v="2"/>
    <x v="12"/>
    <x v="1"/>
  </r>
  <r>
    <x v="367"/>
    <s v="Daniel Perry"/>
    <x v="14"/>
    <x v="0"/>
    <x v="0"/>
    <x v="1"/>
    <x v="2"/>
    <x v="39"/>
    <x v="374"/>
    <n v="80921"/>
    <n v="0"/>
    <x v="0"/>
    <x v="7"/>
    <x v="1"/>
  </r>
  <r>
    <x v="368"/>
    <s v="Paisley Hunter"/>
    <x v="11"/>
    <x v="5"/>
    <x v="0"/>
    <x v="0"/>
    <x v="2"/>
    <x v="22"/>
    <x v="375"/>
    <n v="98110"/>
    <n v="0.13"/>
    <x v="0"/>
    <x v="2"/>
    <x v="1"/>
  </r>
  <r>
    <x v="369"/>
    <s v="Everleigh White"/>
    <x v="23"/>
    <x v="0"/>
    <x v="2"/>
    <x v="0"/>
    <x v="2"/>
    <x v="1"/>
    <x v="376"/>
    <n v="86831"/>
    <n v="0"/>
    <x v="0"/>
    <x v="3"/>
    <x v="1"/>
  </r>
  <r>
    <x v="370"/>
    <s v="Penelope Choi"/>
    <x v="1"/>
    <x v="0"/>
    <x v="2"/>
    <x v="0"/>
    <x v="1"/>
    <x v="37"/>
    <x v="377"/>
    <n v="72826"/>
    <n v="0"/>
    <x v="1"/>
    <x v="10"/>
    <x v="1"/>
  </r>
  <r>
    <x v="371"/>
    <s v="Piper Sun"/>
    <x v="2"/>
    <x v="6"/>
    <x v="1"/>
    <x v="0"/>
    <x v="1"/>
    <x v="14"/>
    <x v="378"/>
    <n v="171217"/>
    <n v="0.19"/>
    <x v="0"/>
    <x v="0"/>
    <x v="1"/>
  </r>
  <r>
    <x v="372"/>
    <s v="Lucy Johnson"/>
    <x v="6"/>
    <x v="0"/>
    <x v="0"/>
    <x v="0"/>
    <x v="2"/>
    <x v="4"/>
    <x v="379"/>
    <n v="103058"/>
    <n v="7.0000000000000007E-2"/>
    <x v="0"/>
    <x v="7"/>
    <x v="1"/>
  </r>
  <r>
    <x v="373"/>
    <s v="Ian Ngo"/>
    <x v="6"/>
    <x v="2"/>
    <x v="2"/>
    <x v="1"/>
    <x v="1"/>
    <x v="27"/>
    <x v="380"/>
    <n v="117062"/>
    <n v="7.0000000000000007E-2"/>
    <x v="0"/>
    <x v="3"/>
    <x v="1"/>
  </r>
  <r>
    <x v="374"/>
    <s v="Joseph Vazquez"/>
    <x v="0"/>
    <x v="3"/>
    <x v="2"/>
    <x v="1"/>
    <x v="3"/>
    <x v="28"/>
    <x v="381"/>
    <n v="159031"/>
    <n v="0.1"/>
    <x v="0"/>
    <x v="4"/>
    <x v="1"/>
  </r>
  <r>
    <x v="375"/>
    <s v="Hadley Guerrero"/>
    <x v="0"/>
    <x v="0"/>
    <x v="0"/>
    <x v="0"/>
    <x v="3"/>
    <x v="37"/>
    <x v="382"/>
    <n v="125086"/>
    <n v="0.1"/>
    <x v="2"/>
    <x v="12"/>
    <x v="1"/>
  </r>
  <r>
    <x v="376"/>
    <s v="Jose Brown"/>
    <x v="27"/>
    <x v="0"/>
    <x v="2"/>
    <x v="1"/>
    <x v="2"/>
    <x v="19"/>
    <x v="383"/>
    <n v="67976"/>
    <n v="0"/>
    <x v="0"/>
    <x v="0"/>
    <x v="1"/>
  </r>
  <r>
    <x v="377"/>
    <s v="Benjamin Ford"/>
    <x v="13"/>
    <x v="1"/>
    <x v="2"/>
    <x v="1"/>
    <x v="2"/>
    <x v="11"/>
    <x v="384"/>
    <n v="74215"/>
    <n v="0"/>
    <x v="0"/>
    <x v="3"/>
    <x v="1"/>
  </r>
  <r>
    <x v="378"/>
    <s v="Henry Shah"/>
    <x v="2"/>
    <x v="3"/>
    <x v="1"/>
    <x v="1"/>
    <x v="1"/>
    <x v="0"/>
    <x v="385"/>
    <n v="187389"/>
    <n v="0.25"/>
    <x v="1"/>
    <x v="11"/>
    <x v="1"/>
  </r>
  <r>
    <x v="281"/>
    <s v="Ivy Daniels"/>
    <x v="0"/>
    <x v="4"/>
    <x v="2"/>
    <x v="0"/>
    <x v="2"/>
    <x v="12"/>
    <x v="386"/>
    <n v="131841"/>
    <n v="0.13"/>
    <x v="0"/>
    <x v="7"/>
    <x v="1"/>
  </r>
  <r>
    <x v="379"/>
    <s v="Thomas Chang"/>
    <x v="4"/>
    <x v="3"/>
    <x v="0"/>
    <x v="1"/>
    <x v="1"/>
    <x v="8"/>
    <x v="387"/>
    <n v="97231"/>
    <n v="0"/>
    <x v="1"/>
    <x v="10"/>
    <x v="1"/>
  </r>
  <r>
    <x v="380"/>
    <s v="Caroline Phan"/>
    <x v="0"/>
    <x v="1"/>
    <x v="3"/>
    <x v="0"/>
    <x v="1"/>
    <x v="12"/>
    <x v="388"/>
    <n v="155004"/>
    <n v="0.12"/>
    <x v="0"/>
    <x v="5"/>
    <x v="1"/>
  </r>
  <r>
    <x v="381"/>
    <s v="Maverick Mehta"/>
    <x v="28"/>
    <x v="0"/>
    <x v="1"/>
    <x v="1"/>
    <x v="1"/>
    <x v="28"/>
    <x v="389"/>
    <n v="41859"/>
    <n v="0"/>
    <x v="0"/>
    <x v="0"/>
    <x v="1"/>
  </r>
  <r>
    <x v="382"/>
    <s v="Austin Edwards"/>
    <x v="12"/>
    <x v="0"/>
    <x v="1"/>
    <x v="1"/>
    <x v="0"/>
    <x v="34"/>
    <x v="390"/>
    <n v="52733"/>
    <n v="0"/>
    <x v="0"/>
    <x v="2"/>
    <x v="1"/>
  </r>
  <r>
    <x v="383"/>
    <s v="Daniel Huang"/>
    <x v="9"/>
    <x v="4"/>
    <x v="3"/>
    <x v="1"/>
    <x v="1"/>
    <x v="11"/>
    <x v="391"/>
    <n v="250953"/>
    <n v="0.34"/>
    <x v="0"/>
    <x v="7"/>
    <x v="1"/>
  </r>
  <r>
    <x v="384"/>
    <s v="Lucas Phan"/>
    <x v="2"/>
    <x v="6"/>
    <x v="0"/>
    <x v="1"/>
    <x v="1"/>
    <x v="37"/>
    <x v="392"/>
    <n v="191807"/>
    <n v="0.21"/>
    <x v="1"/>
    <x v="1"/>
    <x v="1"/>
  </r>
  <r>
    <x v="385"/>
    <s v="Gabriel Yu"/>
    <x v="1"/>
    <x v="0"/>
    <x v="2"/>
    <x v="1"/>
    <x v="1"/>
    <x v="34"/>
    <x v="393"/>
    <n v="64677"/>
    <n v="0"/>
    <x v="1"/>
    <x v="1"/>
    <x v="1"/>
  </r>
  <r>
    <x v="165"/>
    <s v="Mason Watson"/>
    <x v="0"/>
    <x v="0"/>
    <x v="3"/>
    <x v="1"/>
    <x v="2"/>
    <x v="30"/>
    <x v="394"/>
    <n v="130274"/>
    <n v="0.11"/>
    <x v="0"/>
    <x v="2"/>
    <x v="1"/>
  </r>
  <r>
    <x v="386"/>
    <s v="Angel Chang"/>
    <x v="23"/>
    <x v="0"/>
    <x v="0"/>
    <x v="1"/>
    <x v="1"/>
    <x v="17"/>
    <x v="133"/>
    <n v="96331"/>
    <n v="0"/>
    <x v="1"/>
    <x v="6"/>
    <x v="1"/>
  </r>
  <r>
    <x v="387"/>
    <s v="Madeline Coleman"/>
    <x v="0"/>
    <x v="1"/>
    <x v="0"/>
    <x v="0"/>
    <x v="2"/>
    <x v="10"/>
    <x v="395"/>
    <n v="150758"/>
    <n v="0.13"/>
    <x v="0"/>
    <x v="2"/>
    <x v="30"/>
  </r>
  <r>
    <x v="388"/>
    <s v="Thomas Vazquez"/>
    <x v="2"/>
    <x v="5"/>
    <x v="3"/>
    <x v="1"/>
    <x v="3"/>
    <x v="30"/>
    <x v="396"/>
    <n v="173629"/>
    <n v="0.21"/>
    <x v="2"/>
    <x v="12"/>
    <x v="1"/>
  </r>
  <r>
    <x v="389"/>
    <s v="Silas Hunter"/>
    <x v="29"/>
    <x v="0"/>
    <x v="3"/>
    <x v="1"/>
    <x v="0"/>
    <x v="0"/>
    <x v="397"/>
    <n v="62174"/>
    <n v="0"/>
    <x v="0"/>
    <x v="2"/>
    <x v="1"/>
  </r>
  <r>
    <x v="390"/>
    <s v="Nicholas Brooks"/>
    <x v="13"/>
    <x v="3"/>
    <x v="1"/>
    <x v="1"/>
    <x v="2"/>
    <x v="19"/>
    <x v="376"/>
    <n v="56555"/>
    <n v="0"/>
    <x v="0"/>
    <x v="3"/>
    <x v="1"/>
  </r>
  <r>
    <x v="391"/>
    <s v="Dominic Thomas"/>
    <x v="13"/>
    <x v="6"/>
    <x v="1"/>
    <x v="1"/>
    <x v="2"/>
    <x v="35"/>
    <x v="398"/>
    <n v="74655"/>
    <n v="0"/>
    <x v="0"/>
    <x v="5"/>
    <x v="1"/>
  </r>
  <r>
    <x v="392"/>
    <s v="Wesley Adams"/>
    <x v="27"/>
    <x v="0"/>
    <x v="3"/>
    <x v="1"/>
    <x v="2"/>
    <x v="35"/>
    <x v="399"/>
    <n v="93017"/>
    <n v="0"/>
    <x v="0"/>
    <x v="0"/>
    <x v="1"/>
  </r>
  <r>
    <x v="393"/>
    <s v="Ian Wu"/>
    <x v="4"/>
    <x v="6"/>
    <x v="1"/>
    <x v="1"/>
    <x v="1"/>
    <x v="10"/>
    <x v="400"/>
    <n v="82300"/>
    <n v="0"/>
    <x v="1"/>
    <x v="11"/>
    <x v="1"/>
  </r>
  <r>
    <x v="394"/>
    <s v="Alice Young"/>
    <x v="18"/>
    <x v="5"/>
    <x v="0"/>
    <x v="0"/>
    <x v="2"/>
    <x v="30"/>
    <x v="401"/>
    <n v="91621"/>
    <n v="0"/>
    <x v="0"/>
    <x v="2"/>
    <x v="1"/>
  </r>
  <r>
    <x v="395"/>
    <s v="Logan Carrillo"/>
    <x v="4"/>
    <x v="6"/>
    <x v="0"/>
    <x v="1"/>
    <x v="3"/>
    <x v="29"/>
    <x v="402"/>
    <n v="91280"/>
    <n v="0"/>
    <x v="0"/>
    <x v="4"/>
    <x v="1"/>
  </r>
  <r>
    <x v="396"/>
    <s v="Caroline Alexander"/>
    <x v="20"/>
    <x v="4"/>
    <x v="1"/>
    <x v="0"/>
    <x v="0"/>
    <x v="34"/>
    <x v="403"/>
    <n v="47071"/>
    <n v="0"/>
    <x v="0"/>
    <x v="7"/>
    <x v="1"/>
  </r>
  <r>
    <x v="397"/>
    <s v="Serenity Bailey"/>
    <x v="30"/>
    <x v="0"/>
    <x v="1"/>
    <x v="0"/>
    <x v="2"/>
    <x v="0"/>
    <x v="404"/>
    <n v="81218"/>
    <n v="0"/>
    <x v="0"/>
    <x v="2"/>
    <x v="1"/>
  </r>
  <r>
    <x v="398"/>
    <s v="Elena Tan"/>
    <x v="9"/>
    <x v="5"/>
    <x v="1"/>
    <x v="0"/>
    <x v="1"/>
    <x v="2"/>
    <x v="405"/>
    <n v="181801"/>
    <n v="0.4"/>
    <x v="1"/>
    <x v="1"/>
    <x v="31"/>
  </r>
  <r>
    <x v="399"/>
    <s v="Eliza Adams"/>
    <x v="5"/>
    <x v="2"/>
    <x v="1"/>
    <x v="0"/>
    <x v="2"/>
    <x v="3"/>
    <x v="406"/>
    <n v="63137"/>
    <n v="0"/>
    <x v="0"/>
    <x v="2"/>
    <x v="1"/>
  </r>
  <r>
    <x v="400"/>
    <s v="Alice Xiong"/>
    <x v="9"/>
    <x v="5"/>
    <x v="1"/>
    <x v="0"/>
    <x v="1"/>
    <x v="0"/>
    <x v="407"/>
    <n v="221465"/>
    <n v="0.34"/>
    <x v="1"/>
    <x v="11"/>
    <x v="1"/>
  </r>
  <r>
    <x v="401"/>
    <s v="Isla Yoon"/>
    <x v="10"/>
    <x v="5"/>
    <x v="0"/>
    <x v="0"/>
    <x v="1"/>
    <x v="2"/>
    <x v="408"/>
    <n v="79388"/>
    <n v="0"/>
    <x v="0"/>
    <x v="5"/>
    <x v="32"/>
  </r>
  <r>
    <x v="402"/>
    <s v="Emma Perry"/>
    <x v="29"/>
    <x v="0"/>
    <x v="1"/>
    <x v="0"/>
    <x v="2"/>
    <x v="21"/>
    <x v="131"/>
    <n v="68176"/>
    <n v="0"/>
    <x v="0"/>
    <x v="0"/>
    <x v="1"/>
  </r>
  <r>
    <x v="399"/>
    <s v="Riley Marquez"/>
    <x v="0"/>
    <x v="1"/>
    <x v="0"/>
    <x v="0"/>
    <x v="3"/>
    <x v="38"/>
    <x v="409"/>
    <n v="122829"/>
    <n v="0.11"/>
    <x v="0"/>
    <x v="2"/>
    <x v="1"/>
  </r>
  <r>
    <x v="403"/>
    <s v="Caroline Hu"/>
    <x v="0"/>
    <x v="6"/>
    <x v="2"/>
    <x v="0"/>
    <x v="1"/>
    <x v="11"/>
    <x v="410"/>
    <n v="126353"/>
    <n v="0.12"/>
    <x v="1"/>
    <x v="6"/>
    <x v="1"/>
  </r>
  <r>
    <x v="404"/>
    <s v="Madison Kumar"/>
    <x v="2"/>
    <x v="3"/>
    <x v="2"/>
    <x v="0"/>
    <x v="1"/>
    <x v="0"/>
    <x v="411"/>
    <n v="188727"/>
    <n v="0.23"/>
    <x v="1"/>
    <x v="11"/>
    <x v="1"/>
  </r>
  <r>
    <x v="255"/>
    <s v="Matthew Lim"/>
    <x v="4"/>
    <x v="2"/>
    <x v="0"/>
    <x v="1"/>
    <x v="1"/>
    <x v="27"/>
    <x v="412"/>
    <n v="99624"/>
    <n v="0"/>
    <x v="0"/>
    <x v="0"/>
    <x v="1"/>
  </r>
  <r>
    <x v="405"/>
    <s v="Maya Ngo"/>
    <x v="6"/>
    <x v="2"/>
    <x v="2"/>
    <x v="0"/>
    <x v="1"/>
    <x v="0"/>
    <x v="413"/>
    <n v="108686"/>
    <n v="0.06"/>
    <x v="0"/>
    <x v="7"/>
    <x v="1"/>
  </r>
  <r>
    <x v="406"/>
    <s v="Alice Soto"/>
    <x v="7"/>
    <x v="3"/>
    <x v="3"/>
    <x v="0"/>
    <x v="3"/>
    <x v="16"/>
    <x v="414"/>
    <n v="50857"/>
    <n v="0"/>
    <x v="2"/>
    <x v="8"/>
    <x v="1"/>
  </r>
  <r>
    <x v="407"/>
    <s v="Andrew Moore"/>
    <x v="19"/>
    <x v="5"/>
    <x v="1"/>
    <x v="1"/>
    <x v="2"/>
    <x v="40"/>
    <x v="415"/>
    <n v="120628"/>
    <n v="0"/>
    <x v="0"/>
    <x v="2"/>
    <x v="1"/>
  </r>
  <r>
    <x v="408"/>
    <s v="Olivia Harris"/>
    <x v="2"/>
    <x v="2"/>
    <x v="2"/>
    <x v="0"/>
    <x v="2"/>
    <x v="20"/>
    <x v="416"/>
    <n v="181216"/>
    <n v="0.27"/>
    <x v="0"/>
    <x v="7"/>
    <x v="1"/>
  </r>
  <r>
    <x v="409"/>
    <s v="Genesis Banks"/>
    <x v="7"/>
    <x v="1"/>
    <x v="3"/>
    <x v="0"/>
    <x v="2"/>
    <x v="20"/>
    <x v="417"/>
    <n v="46081"/>
    <n v="0"/>
    <x v="0"/>
    <x v="2"/>
    <x v="1"/>
  </r>
  <r>
    <x v="410"/>
    <s v="Victoria Johnson"/>
    <x v="0"/>
    <x v="3"/>
    <x v="3"/>
    <x v="0"/>
    <x v="2"/>
    <x v="0"/>
    <x v="418"/>
    <n v="159885"/>
    <n v="0.12"/>
    <x v="0"/>
    <x v="7"/>
    <x v="1"/>
  </r>
  <r>
    <x v="411"/>
    <s v="Eloise Griffin"/>
    <x v="2"/>
    <x v="2"/>
    <x v="1"/>
    <x v="0"/>
    <x v="2"/>
    <x v="0"/>
    <x v="419"/>
    <n v="153271"/>
    <n v="0.15"/>
    <x v="0"/>
    <x v="5"/>
    <x v="1"/>
  </r>
  <r>
    <x v="412"/>
    <s v="Roman Yang"/>
    <x v="6"/>
    <x v="4"/>
    <x v="1"/>
    <x v="1"/>
    <x v="1"/>
    <x v="34"/>
    <x v="420"/>
    <n v="114242"/>
    <n v="0.08"/>
    <x v="0"/>
    <x v="3"/>
    <x v="1"/>
  </r>
  <r>
    <x v="413"/>
    <s v="Clara Huynh"/>
    <x v="12"/>
    <x v="0"/>
    <x v="2"/>
    <x v="0"/>
    <x v="1"/>
    <x v="38"/>
    <x v="421"/>
    <n v="48415"/>
    <n v="0"/>
    <x v="1"/>
    <x v="6"/>
    <x v="1"/>
  </r>
  <r>
    <x v="414"/>
    <s v="Kai Flores"/>
    <x v="25"/>
    <x v="5"/>
    <x v="1"/>
    <x v="1"/>
    <x v="3"/>
    <x v="25"/>
    <x v="422"/>
    <n v="65566"/>
    <n v="0"/>
    <x v="0"/>
    <x v="0"/>
    <x v="1"/>
  </r>
  <r>
    <x v="415"/>
    <s v="Jaxson Dinh"/>
    <x v="0"/>
    <x v="6"/>
    <x v="0"/>
    <x v="1"/>
    <x v="1"/>
    <x v="15"/>
    <x v="423"/>
    <n v="147752"/>
    <n v="0.12"/>
    <x v="1"/>
    <x v="6"/>
    <x v="33"/>
  </r>
  <r>
    <x v="416"/>
    <s v="Sophie Vang"/>
    <x v="0"/>
    <x v="6"/>
    <x v="1"/>
    <x v="0"/>
    <x v="1"/>
    <x v="6"/>
    <x v="424"/>
    <n v="136810"/>
    <n v="0.14000000000000001"/>
    <x v="1"/>
    <x v="1"/>
    <x v="1"/>
  </r>
  <r>
    <x v="417"/>
    <s v="Axel Jordan"/>
    <x v="7"/>
    <x v="2"/>
    <x v="3"/>
    <x v="1"/>
    <x v="2"/>
    <x v="40"/>
    <x v="425"/>
    <n v="54635"/>
    <n v="0"/>
    <x v="0"/>
    <x v="2"/>
    <x v="1"/>
  </r>
  <r>
    <x v="418"/>
    <s v="Jade Hunter"/>
    <x v="21"/>
    <x v="0"/>
    <x v="3"/>
    <x v="0"/>
    <x v="2"/>
    <x v="34"/>
    <x v="426"/>
    <n v="96636"/>
    <n v="0"/>
    <x v="0"/>
    <x v="7"/>
    <x v="1"/>
  </r>
  <r>
    <x v="419"/>
    <s v="Lydia Williams"/>
    <x v="27"/>
    <x v="0"/>
    <x v="1"/>
    <x v="0"/>
    <x v="0"/>
    <x v="25"/>
    <x v="49"/>
    <n v="91592"/>
    <n v="0"/>
    <x v="0"/>
    <x v="2"/>
    <x v="1"/>
  </r>
  <r>
    <x v="420"/>
    <s v="Emery Chang"/>
    <x v="20"/>
    <x v="4"/>
    <x v="0"/>
    <x v="0"/>
    <x v="1"/>
    <x v="15"/>
    <x v="427"/>
    <n v="55563"/>
    <n v="0"/>
    <x v="1"/>
    <x v="11"/>
    <x v="1"/>
  </r>
  <r>
    <x v="421"/>
    <s v="Savannah He"/>
    <x v="2"/>
    <x v="0"/>
    <x v="0"/>
    <x v="0"/>
    <x v="1"/>
    <x v="27"/>
    <x v="428"/>
    <n v="159724"/>
    <n v="0.23"/>
    <x v="1"/>
    <x v="10"/>
    <x v="1"/>
  </r>
  <r>
    <x v="422"/>
    <s v="Elias Ahmed"/>
    <x v="9"/>
    <x v="6"/>
    <x v="3"/>
    <x v="1"/>
    <x v="1"/>
    <x v="4"/>
    <x v="186"/>
    <n v="183190"/>
    <n v="0.36"/>
    <x v="0"/>
    <x v="2"/>
    <x v="1"/>
  </r>
  <r>
    <x v="423"/>
    <s v="Samantha Woods"/>
    <x v="7"/>
    <x v="3"/>
    <x v="2"/>
    <x v="0"/>
    <x v="2"/>
    <x v="16"/>
    <x v="429"/>
    <n v="54829"/>
    <n v="0"/>
    <x v="0"/>
    <x v="3"/>
    <x v="1"/>
  </r>
  <r>
    <x v="424"/>
    <s v="Axel Soto"/>
    <x v="10"/>
    <x v="5"/>
    <x v="3"/>
    <x v="1"/>
    <x v="3"/>
    <x v="30"/>
    <x v="430"/>
    <n v="96639"/>
    <n v="0"/>
    <x v="2"/>
    <x v="9"/>
    <x v="1"/>
  </r>
  <r>
    <x v="425"/>
    <s v="Amelia Choi"/>
    <x v="6"/>
    <x v="6"/>
    <x v="2"/>
    <x v="0"/>
    <x v="1"/>
    <x v="19"/>
    <x v="431"/>
    <n v="117278"/>
    <n v="0.09"/>
    <x v="0"/>
    <x v="4"/>
    <x v="1"/>
  </r>
  <r>
    <x v="426"/>
    <s v="Jacob Khan"/>
    <x v="3"/>
    <x v="0"/>
    <x v="2"/>
    <x v="1"/>
    <x v="1"/>
    <x v="26"/>
    <x v="432"/>
    <n v="84193"/>
    <n v="0.09"/>
    <x v="1"/>
    <x v="6"/>
    <x v="1"/>
  </r>
  <r>
    <x v="427"/>
    <s v="Luna Taylor"/>
    <x v="32"/>
    <x v="0"/>
    <x v="1"/>
    <x v="0"/>
    <x v="2"/>
    <x v="40"/>
    <x v="433"/>
    <n v="87806"/>
    <n v="0"/>
    <x v="0"/>
    <x v="0"/>
    <x v="1"/>
  </r>
  <r>
    <x v="428"/>
    <s v="Dominic Parker"/>
    <x v="22"/>
    <x v="5"/>
    <x v="0"/>
    <x v="1"/>
    <x v="2"/>
    <x v="39"/>
    <x v="434"/>
    <n v="63959"/>
    <n v="0"/>
    <x v="0"/>
    <x v="0"/>
    <x v="1"/>
  </r>
  <r>
    <x v="429"/>
    <s v="Angel Xiong"/>
    <x v="9"/>
    <x v="0"/>
    <x v="0"/>
    <x v="1"/>
    <x v="1"/>
    <x v="25"/>
    <x v="435"/>
    <n v="234723"/>
    <n v="0.36"/>
    <x v="1"/>
    <x v="6"/>
    <x v="1"/>
  </r>
  <r>
    <x v="430"/>
    <s v="Emma Cao"/>
    <x v="7"/>
    <x v="3"/>
    <x v="3"/>
    <x v="0"/>
    <x v="1"/>
    <x v="5"/>
    <x v="436"/>
    <n v="50809"/>
    <n v="0"/>
    <x v="1"/>
    <x v="1"/>
    <x v="1"/>
  </r>
  <r>
    <x v="431"/>
    <s v="Ezekiel Bryant"/>
    <x v="4"/>
    <x v="1"/>
    <x v="1"/>
    <x v="1"/>
    <x v="2"/>
    <x v="0"/>
    <x v="437"/>
    <n v="77396"/>
    <n v="0"/>
    <x v="0"/>
    <x v="4"/>
    <x v="1"/>
  </r>
  <r>
    <x v="432"/>
    <s v="Natalie Hwang"/>
    <x v="4"/>
    <x v="1"/>
    <x v="2"/>
    <x v="0"/>
    <x v="1"/>
    <x v="20"/>
    <x v="438"/>
    <n v="89523"/>
    <n v="0"/>
    <x v="0"/>
    <x v="3"/>
    <x v="1"/>
  </r>
  <r>
    <x v="433"/>
    <s v="Adeline Yang"/>
    <x v="21"/>
    <x v="0"/>
    <x v="3"/>
    <x v="0"/>
    <x v="1"/>
    <x v="26"/>
    <x v="439"/>
    <n v="86173"/>
    <n v="0"/>
    <x v="1"/>
    <x v="1"/>
    <x v="1"/>
  </r>
  <r>
    <x v="434"/>
    <s v="Allison Roberts"/>
    <x v="9"/>
    <x v="2"/>
    <x v="1"/>
    <x v="0"/>
    <x v="0"/>
    <x v="36"/>
    <x v="440"/>
    <n v="222224"/>
    <n v="0.38"/>
    <x v="0"/>
    <x v="7"/>
    <x v="1"/>
  </r>
  <r>
    <x v="435"/>
    <s v="Andrew Do"/>
    <x v="0"/>
    <x v="1"/>
    <x v="0"/>
    <x v="1"/>
    <x v="1"/>
    <x v="19"/>
    <x v="441"/>
    <n v="146140"/>
    <n v="0.15"/>
    <x v="0"/>
    <x v="0"/>
    <x v="1"/>
  </r>
  <r>
    <x v="436"/>
    <s v="Eliana Grant"/>
    <x v="11"/>
    <x v="5"/>
    <x v="2"/>
    <x v="0"/>
    <x v="2"/>
    <x v="14"/>
    <x v="442"/>
    <n v="109456"/>
    <n v="0.1"/>
    <x v="0"/>
    <x v="2"/>
    <x v="1"/>
  </r>
  <r>
    <x v="437"/>
    <s v="Mila Soto"/>
    <x v="2"/>
    <x v="1"/>
    <x v="0"/>
    <x v="0"/>
    <x v="3"/>
    <x v="13"/>
    <x v="443"/>
    <n v="170221"/>
    <n v="0.15"/>
    <x v="2"/>
    <x v="8"/>
    <x v="1"/>
  </r>
  <r>
    <x v="317"/>
    <s v="Gabriella Johnson"/>
    <x v="3"/>
    <x v="0"/>
    <x v="0"/>
    <x v="0"/>
    <x v="2"/>
    <x v="34"/>
    <x v="444"/>
    <n v="97433"/>
    <n v="0.05"/>
    <x v="0"/>
    <x v="0"/>
    <x v="34"/>
  </r>
  <r>
    <x v="438"/>
    <s v="Jonathan Khan"/>
    <x v="5"/>
    <x v="2"/>
    <x v="1"/>
    <x v="1"/>
    <x v="1"/>
    <x v="25"/>
    <x v="445"/>
    <n v="59646"/>
    <n v="0"/>
    <x v="1"/>
    <x v="6"/>
    <x v="1"/>
  </r>
  <r>
    <x v="439"/>
    <s v="Elias Dang"/>
    <x v="2"/>
    <x v="5"/>
    <x v="2"/>
    <x v="1"/>
    <x v="1"/>
    <x v="14"/>
    <x v="446"/>
    <n v="158787"/>
    <n v="0.18"/>
    <x v="1"/>
    <x v="11"/>
    <x v="1"/>
  </r>
  <r>
    <x v="440"/>
    <s v="Theodore Ngo"/>
    <x v="8"/>
    <x v="5"/>
    <x v="0"/>
    <x v="1"/>
    <x v="1"/>
    <x v="0"/>
    <x v="447"/>
    <n v="83378"/>
    <n v="0"/>
    <x v="1"/>
    <x v="10"/>
    <x v="1"/>
  </r>
  <r>
    <x v="441"/>
    <s v="Bella Lopez"/>
    <x v="4"/>
    <x v="6"/>
    <x v="3"/>
    <x v="0"/>
    <x v="3"/>
    <x v="24"/>
    <x v="448"/>
    <n v="88895"/>
    <n v="0"/>
    <x v="0"/>
    <x v="2"/>
    <x v="1"/>
  </r>
  <r>
    <x v="442"/>
    <s v="Luca Truong"/>
    <x v="2"/>
    <x v="6"/>
    <x v="3"/>
    <x v="1"/>
    <x v="1"/>
    <x v="15"/>
    <x v="449"/>
    <n v="168846"/>
    <n v="0.24"/>
    <x v="1"/>
    <x v="1"/>
    <x v="1"/>
  </r>
  <r>
    <x v="443"/>
    <s v="Nathan Lau"/>
    <x v="20"/>
    <x v="4"/>
    <x v="0"/>
    <x v="1"/>
    <x v="1"/>
    <x v="25"/>
    <x v="450"/>
    <n v="43336"/>
    <n v="0"/>
    <x v="0"/>
    <x v="5"/>
    <x v="35"/>
  </r>
  <r>
    <x v="444"/>
    <s v="Henry Campos"/>
    <x v="0"/>
    <x v="4"/>
    <x v="3"/>
    <x v="1"/>
    <x v="3"/>
    <x v="31"/>
    <x v="451"/>
    <n v="127801"/>
    <n v="0.15"/>
    <x v="0"/>
    <x v="3"/>
    <x v="1"/>
  </r>
  <r>
    <x v="445"/>
    <s v="Connor Bell"/>
    <x v="32"/>
    <x v="0"/>
    <x v="3"/>
    <x v="1"/>
    <x v="0"/>
    <x v="36"/>
    <x v="452"/>
    <n v="76352"/>
    <n v="0"/>
    <x v="0"/>
    <x v="5"/>
    <x v="1"/>
  </r>
  <r>
    <x v="446"/>
    <s v="Angel Stewart"/>
    <x v="9"/>
    <x v="1"/>
    <x v="3"/>
    <x v="1"/>
    <x v="2"/>
    <x v="21"/>
    <x v="453"/>
    <n v="250767"/>
    <n v="0.38"/>
    <x v="0"/>
    <x v="0"/>
    <x v="1"/>
  </r>
  <r>
    <x v="447"/>
    <s v="Landon Brown"/>
    <x v="9"/>
    <x v="6"/>
    <x v="3"/>
    <x v="1"/>
    <x v="2"/>
    <x v="3"/>
    <x v="454"/>
    <n v="223055"/>
    <n v="0.3"/>
    <x v="0"/>
    <x v="7"/>
    <x v="1"/>
  </r>
  <r>
    <x v="448"/>
    <s v="Nicholas Rivera"/>
    <x v="2"/>
    <x v="5"/>
    <x v="3"/>
    <x v="1"/>
    <x v="3"/>
    <x v="15"/>
    <x v="455"/>
    <n v="189680"/>
    <n v="0.23"/>
    <x v="2"/>
    <x v="12"/>
    <x v="1"/>
  </r>
  <r>
    <x v="449"/>
    <s v="Gabriel Carter"/>
    <x v="22"/>
    <x v="5"/>
    <x v="1"/>
    <x v="1"/>
    <x v="2"/>
    <x v="4"/>
    <x v="456"/>
    <n v="71167"/>
    <n v="0"/>
    <x v="0"/>
    <x v="7"/>
    <x v="1"/>
  </r>
  <r>
    <x v="450"/>
    <s v="Leilani Baker"/>
    <x v="1"/>
    <x v="0"/>
    <x v="2"/>
    <x v="0"/>
    <x v="2"/>
    <x v="1"/>
    <x v="457"/>
    <n v="76027"/>
    <n v="0"/>
    <x v="0"/>
    <x v="0"/>
    <x v="1"/>
  </r>
  <r>
    <x v="451"/>
    <s v="Ian Flores"/>
    <x v="2"/>
    <x v="5"/>
    <x v="3"/>
    <x v="1"/>
    <x v="3"/>
    <x v="35"/>
    <x v="458"/>
    <n v="183113"/>
    <n v="0.24"/>
    <x v="2"/>
    <x v="9"/>
    <x v="1"/>
  </r>
  <r>
    <x v="452"/>
    <s v="Hudson Thompson"/>
    <x v="13"/>
    <x v="3"/>
    <x v="1"/>
    <x v="1"/>
    <x v="0"/>
    <x v="23"/>
    <x v="459"/>
    <n v="67753"/>
    <n v="0"/>
    <x v="0"/>
    <x v="3"/>
    <x v="1"/>
  </r>
  <r>
    <x v="453"/>
    <s v="Ian Miller"/>
    <x v="3"/>
    <x v="0"/>
    <x v="3"/>
    <x v="1"/>
    <x v="0"/>
    <x v="11"/>
    <x v="460"/>
    <n v="63744"/>
    <n v="0.08"/>
    <x v="0"/>
    <x v="5"/>
    <x v="1"/>
  </r>
  <r>
    <x v="133"/>
    <s v="Harper Chin"/>
    <x v="10"/>
    <x v="5"/>
    <x v="1"/>
    <x v="0"/>
    <x v="1"/>
    <x v="2"/>
    <x v="19"/>
    <n v="92209"/>
    <n v="0"/>
    <x v="1"/>
    <x v="6"/>
    <x v="1"/>
  </r>
  <r>
    <x v="454"/>
    <s v="Santiago f Brooks"/>
    <x v="0"/>
    <x v="2"/>
    <x v="3"/>
    <x v="1"/>
    <x v="0"/>
    <x v="10"/>
    <x v="461"/>
    <n v="157487"/>
    <n v="0.12"/>
    <x v="0"/>
    <x v="3"/>
    <x v="1"/>
  </r>
  <r>
    <x v="455"/>
    <s v="Dylan Dominguez"/>
    <x v="4"/>
    <x v="6"/>
    <x v="0"/>
    <x v="1"/>
    <x v="3"/>
    <x v="34"/>
    <x v="462"/>
    <n v="99697"/>
    <n v="0"/>
    <x v="2"/>
    <x v="9"/>
    <x v="1"/>
  </r>
  <r>
    <x v="456"/>
    <s v="Everett Lee"/>
    <x v="32"/>
    <x v="0"/>
    <x v="0"/>
    <x v="1"/>
    <x v="1"/>
    <x v="15"/>
    <x v="463"/>
    <n v="90770"/>
    <n v="0"/>
    <x v="0"/>
    <x v="7"/>
    <x v="1"/>
  </r>
  <r>
    <x v="457"/>
    <s v="Madelyn Mehta"/>
    <x v="7"/>
    <x v="2"/>
    <x v="2"/>
    <x v="0"/>
    <x v="1"/>
    <x v="14"/>
    <x v="464"/>
    <n v="55369"/>
    <n v="0"/>
    <x v="0"/>
    <x v="3"/>
    <x v="1"/>
  </r>
  <r>
    <x v="458"/>
    <s v="Athena Vasquez"/>
    <x v="17"/>
    <x v="5"/>
    <x v="2"/>
    <x v="0"/>
    <x v="3"/>
    <x v="1"/>
    <x v="465"/>
    <n v="69578"/>
    <n v="0"/>
    <x v="2"/>
    <x v="9"/>
    <x v="1"/>
  </r>
  <r>
    <x v="459"/>
    <s v="William Watson"/>
    <x v="2"/>
    <x v="3"/>
    <x v="2"/>
    <x v="1"/>
    <x v="2"/>
    <x v="12"/>
    <x v="466"/>
    <n v="167526"/>
    <n v="0.26"/>
    <x v="0"/>
    <x v="4"/>
    <x v="1"/>
  </r>
  <r>
    <x v="460"/>
    <s v="Everleigh Nunez"/>
    <x v="17"/>
    <x v="5"/>
    <x v="2"/>
    <x v="0"/>
    <x v="3"/>
    <x v="34"/>
    <x v="467"/>
    <n v="65507"/>
    <n v="0"/>
    <x v="2"/>
    <x v="8"/>
    <x v="1"/>
  </r>
  <r>
    <x v="461"/>
    <s v="Leo Fernandez"/>
    <x v="6"/>
    <x v="1"/>
    <x v="0"/>
    <x v="1"/>
    <x v="3"/>
    <x v="36"/>
    <x v="468"/>
    <n v="108268"/>
    <n v="0.09"/>
    <x v="2"/>
    <x v="12"/>
    <x v="36"/>
  </r>
  <r>
    <x v="462"/>
    <s v="Joshua Lin"/>
    <x v="1"/>
    <x v="0"/>
    <x v="0"/>
    <x v="1"/>
    <x v="1"/>
    <x v="17"/>
    <x v="469"/>
    <n v="80055"/>
    <n v="0"/>
    <x v="1"/>
    <x v="10"/>
    <x v="1"/>
  </r>
  <r>
    <x v="463"/>
    <s v="Alexander Rivera"/>
    <x v="4"/>
    <x v="2"/>
    <x v="0"/>
    <x v="1"/>
    <x v="3"/>
    <x v="32"/>
    <x v="470"/>
    <n v="76802"/>
    <n v="0"/>
    <x v="2"/>
    <x v="8"/>
    <x v="1"/>
  </r>
  <r>
    <x v="464"/>
    <s v="David Desai"/>
    <x v="9"/>
    <x v="2"/>
    <x v="2"/>
    <x v="1"/>
    <x v="1"/>
    <x v="40"/>
    <x v="471"/>
    <n v="253249"/>
    <n v="0.31"/>
    <x v="0"/>
    <x v="5"/>
    <x v="1"/>
  </r>
  <r>
    <x v="46"/>
    <s v="Aubrey Yoon"/>
    <x v="15"/>
    <x v="4"/>
    <x v="0"/>
    <x v="0"/>
    <x v="1"/>
    <x v="33"/>
    <x v="472"/>
    <n v="78388"/>
    <n v="0"/>
    <x v="1"/>
    <x v="1"/>
    <x v="1"/>
  </r>
  <r>
    <x v="229"/>
    <s v="Grayson Brown"/>
    <x v="9"/>
    <x v="0"/>
    <x v="3"/>
    <x v="1"/>
    <x v="2"/>
    <x v="31"/>
    <x v="473"/>
    <n v="249870"/>
    <n v="0.34"/>
    <x v="0"/>
    <x v="2"/>
    <x v="1"/>
  </r>
  <r>
    <x v="328"/>
    <s v="Noah Chen"/>
    <x v="0"/>
    <x v="6"/>
    <x v="1"/>
    <x v="1"/>
    <x v="1"/>
    <x v="20"/>
    <x v="474"/>
    <n v="148321"/>
    <n v="0.15"/>
    <x v="1"/>
    <x v="10"/>
    <x v="1"/>
  </r>
  <r>
    <x v="465"/>
    <s v="Ella Nguyen"/>
    <x v="31"/>
    <x v="0"/>
    <x v="3"/>
    <x v="0"/>
    <x v="1"/>
    <x v="33"/>
    <x v="475"/>
    <n v="90258"/>
    <n v="0"/>
    <x v="1"/>
    <x v="1"/>
    <x v="1"/>
  </r>
  <r>
    <x v="466"/>
    <s v="Athena Jordan"/>
    <x v="27"/>
    <x v="0"/>
    <x v="1"/>
    <x v="0"/>
    <x v="0"/>
    <x v="34"/>
    <x v="476"/>
    <n v="72486"/>
    <n v="0"/>
    <x v="0"/>
    <x v="0"/>
    <x v="1"/>
  </r>
  <r>
    <x v="467"/>
    <s v="Adrian Ruiz"/>
    <x v="4"/>
    <x v="1"/>
    <x v="3"/>
    <x v="1"/>
    <x v="3"/>
    <x v="8"/>
    <x v="477"/>
    <n v="95499"/>
    <n v="0"/>
    <x v="2"/>
    <x v="12"/>
    <x v="37"/>
  </r>
  <r>
    <x v="468"/>
    <s v="Zoe Sanchez"/>
    <x v="4"/>
    <x v="3"/>
    <x v="0"/>
    <x v="0"/>
    <x v="3"/>
    <x v="26"/>
    <x v="478"/>
    <n v="90212"/>
    <n v="0"/>
    <x v="2"/>
    <x v="12"/>
    <x v="1"/>
  </r>
  <r>
    <x v="469"/>
    <s v="Jameson Chen"/>
    <x v="9"/>
    <x v="6"/>
    <x v="0"/>
    <x v="1"/>
    <x v="1"/>
    <x v="38"/>
    <x v="479"/>
    <n v="254057"/>
    <n v="0.39"/>
    <x v="1"/>
    <x v="6"/>
    <x v="1"/>
  </r>
  <r>
    <x v="470"/>
    <s v="Liliana Soto"/>
    <x v="20"/>
    <x v="4"/>
    <x v="1"/>
    <x v="0"/>
    <x v="3"/>
    <x v="32"/>
    <x v="480"/>
    <n v="43001"/>
    <n v="0"/>
    <x v="0"/>
    <x v="5"/>
    <x v="1"/>
  </r>
  <r>
    <x v="66"/>
    <s v="Lincoln Reyes"/>
    <x v="3"/>
    <x v="0"/>
    <x v="1"/>
    <x v="1"/>
    <x v="3"/>
    <x v="33"/>
    <x v="481"/>
    <n v="85120"/>
    <n v="0.09"/>
    <x v="0"/>
    <x v="0"/>
    <x v="1"/>
  </r>
  <r>
    <x v="471"/>
    <s v="Grayson Soto"/>
    <x v="20"/>
    <x v="4"/>
    <x v="1"/>
    <x v="1"/>
    <x v="3"/>
    <x v="8"/>
    <x v="482"/>
    <n v="52200"/>
    <n v="0"/>
    <x v="0"/>
    <x v="7"/>
    <x v="1"/>
  </r>
  <r>
    <x v="472"/>
    <s v="Julia Morris"/>
    <x v="0"/>
    <x v="4"/>
    <x v="3"/>
    <x v="0"/>
    <x v="2"/>
    <x v="33"/>
    <x v="483"/>
    <n v="150855"/>
    <n v="0.11"/>
    <x v="0"/>
    <x v="3"/>
    <x v="1"/>
  </r>
  <r>
    <x v="473"/>
    <s v="Ava Ortiz"/>
    <x v="14"/>
    <x v="0"/>
    <x v="1"/>
    <x v="0"/>
    <x v="3"/>
    <x v="26"/>
    <x v="484"/>
    <n v="65702"/>
    <n v="0"/>
    <x v="0"/>
    <x v="7"/>
    <x v="1"/>
  </r>
  <r>
    <x v="474"/>
    <s v="Carson Chau"/>
    <x v="2"/>
    <x v="1"/>
    <x v="3"/>
    <x v="1"/>
    <x v="1"/>
    <x v="32"/>
    <x v="485"/>
    <n v="162038"/>
    <n v="0.24"/>
    <x v="1"/>
    <x v="1"/>
    <x v="1"/>
  </r>
  <r>
    <x v="475"/>
    <s v="Lillian Chen"/>
    <x v="0"/>
    <x v="6"/>
    <x v="0"/>
    <x v="0"/>
    <x v="1"/>
    <x v="6"/>
    <x v="486"/>
    <n v="157057"/>
    <n v="0.1"/>
    <x v="0"/>
    <x v="7"/>
    <x v="1"/>
  </r>
  <r>
    <x v="476"/>
    <s v="Josiah Lewis"/>
    <x v="6"/>
    <x v="0"/>
    <x v="0"/>
    <x v="1"/>
    <x v="2"/>
    <x v="30"/>
    <x v="487"/>
    <n v="127559"/>
    <n v="0.1"/>
    <x v="0"/>
    <x v="5"/>
    <x v="1"/>
  </r>
  <r>
    <x v="477"/>
    <s v="Claire Jones"/>
    <x v="17"/>
    <x v="5"/>
    <x v="3"/>
    <x v="0"/>
    <x v="2"/>
    <x v="38"/>
    <x v="488"/>
    <n v="62644"/>
    <n v="0"/>
    <x v="0"/>
    <x v="0"/>
    <x v="1"/>
  </r>
  <r>
    <x v="478"/>
    <s v="Jeremiah Lu"/>
    <x v="23"/>
    <x v="0"/>
    <x v="1"/>
    <x v="1"/>
    <x v="1"/>
    <x v="2"/>
    <x v="489"/>
    <n v="73907"/>
    <n v="0"/>
    <x v="1"/>
    <x v="6"/>
    <x v="1"/>
  </r>
  <r>
    <x v="479"/>
    <s v="Nova Hill"/>
    <x v="4"/>
    <x v="3"/>
    <x v="1"/>
    <x v="0"/>
    <x v="2"/>
    <x v="16"/>
    <x v="490"/>
    <n v="90040"/>
    <n v="0"/>
    <x v="0"/>
    <x v="2"/>
    <x v="1"/>
  </r>
  <r>
    <x v="480"/>
    <s v="Peyton Cruz"/>
    <x v="25"/>
    <x v="5"/>
    <x v="1"/>
    <x v="0"/>
    <x v="3"/>
    <x v="23"/>
    <x v="491"/>
    <n v="91134"/>
    <n v="0"/>
    <x v="2"/>
    <x v="12"/>
    <x v="1"/>
  </r>
  <r>
    <x v="481"/>
    <s v="Naomi Zhao"/>
    <x v="9"/>
    <x v="4"/>
    <x v="2"/>
    <x v="0"/>
    <x v="1"/>
    <x v="15"/>
    <x v="492"/>
    <n v="201396"/>
    <n v="0.32"/>
    <x v="0"/>
    <x v="4"/>
    <x v="1"/>
  </r>
  <r>
    <x v="482"/>
    <s v="Rylee Bui"/>
    <x v="7"/>
    <x v="3"/>
    <x v="3"/>
    <x v="0"/>
    <x v="1"/>
    <x v="0"/>
    <x v="493"/>
    <n v="54733"/>
    <n v="0"/>
    <x v="1"/>
    <x v="1"/>
    <x v="1"/>
  </r>
  <r>
    <x v="483"/>
    <s v="Andrew Reed"/>
    <x v="27"/>
    <x v="0"/>
    <x v="3"/>
    <x v="1"/>
    <x v="0"/>
    <x v="21"/>
    <x v="494"/>
    <n v="65341"/>
    <n v="0"/>
    <x v="0"/>
    <x v="4"/>
    <x v="38"/>
  </r>
  <r>
    <x v="484"/>
    <s v="Brooklyn Collins"/>
    <x v="0"/>
    <x v="1"/>
    <x v="3"/>
    <x v="0"/>
    <x v="0"/>
    <x v="1"/>
    <x v="495"/>
    <n v="139208"/>
    <n v="0.11"/>
    <x v="0"/>
    <x v="5"/>
    <x v="1"/>
  </r>
  <r>
    <x v="485"/>
    <s v="John Jung"/>
    <x v="4"/>
    <x v="2"/>
    <x v="2"/>
    <x v="1"/>
    <x v="1"/>
    <x v="20"/>
    <x v="496"/>
    <n v="73200"/>
    <n v="0"/>
    <x v="1"/>
    <x v="6"/>
    <x v="1"/>
  </r>
  <r>
    <x v="486"/>
    <s v="Samantha Aguilar"/>
    <x v="6"/>
    <x v="3"/>
    <x v="2"/>
    <x v="0"/>
    <x v="3"/>
    <x v="30"/>
    <x v="497"/>
    <n v="102636"/>
    <n v="0.06"/>
    <x v="0"/>
    <x v="0"/>
    <x v="1"/>
  </r>
  <r>
    <x v="487"/>
    <s v="Madeline Acosta"/>
    <x v="26"/>
    <x v="2"/>
    <x v="2"/>
    <x v="0"/>
    <x v="3"/>
    <x v="3"/>
    <x v="498"/>
    <n v="87427"/>
    <n v="0"/>
    <x v="2"/>
    <x v="12"/>
    <x v="1"/>
  </r>
  <r>
    <x v="488"/>
    <s v="Ethan Joseph"/>
    <x v="12"/>
    <x v="0"/>
    <x v="0"/>
    <x v="1"/>
    <x v="2"/>
    <x v="15"/>
    <x v="499"/>
    <n v="49219"/>
    <n v="0"/>
    <x v="0"/>
    <x v="7"/>
    <x v="1"/>
  </r>
  <r>
    <x v="489"/>
    <s v="Miles Mehta"/>
    <x v="6"/>
    <x v="1"/>
    <x v="1"/>
    <x v="1"/>
    <x v="1"/>
    <x v="2"/>
    <x v="342"/>
    <n v="106437"/>
    <n v="7.0000000000000007E-2"/>
    <x v="1"/>
    <x v="1"/>
    <x v="1"/>
  </r>
  <r>
    <x v="490"/>
    <s v="Joshua Juarez"/>
    <x v="13"/>
    <x v="1"/>
    <x v="1"/>
    <x v="1"/>
    <x v="3"/>
    <x v="30"/>
    <x v="500"/>
    <n v="64364"/>
    <n v="0"/>
    <x v="2"/>
    <x v="12"/>
    <x v="1"/>
  </r>
  <r>
    <x v="491"/>
    <s v="Matthew Howard"/>
    <x v="2"/>
    <x v="4"/>
    <x v="1"/>
    <x v="1"/>
    <x v="2"/>
    <x v="2"/>
    <x v="501"/>
    <n v="172180"/>
    <n v="0.3"/>
    <x v="0"/>
    <x v="7"/>
    <x v="1"/>
  </r>
  <r>
    <x v="492"/>
    <s v="Jade Figueroa"/>
    <x v="4"/>
    <x v="2"/>
    <x v="1"/>
    <x v="0"/>
    <x v="3"/>
    <x v="29"/>
    <x v="502"/>
    <n v="88343"/>
    <n v="0"/>
    <x v="2"/>
    <x v="9"/>
    <x v="1"/>
  </r>
  <r>
    <x v="493"/>
    <s v="Everett Morales"/>
    <x v="29"/>
    <x v="0"/>
    <x v="2"/>
    <x v="1"/>
    <x v="3"/>
    <x v="4"/>
    <x v="503"/>
    <n v="66649"/>
    <n v="0"/>
    <x v="2"/>
    <x v="9"/>
    <x v="1"/>
  </r>
  <r>
    <x v="48"/>
    <s v="Genesis Hunter"/>
    <x v="6"/>
    <x v="1"/>
    <x v="3"/>
    <x v="0"/>
    <x v="2"/>
    <x v="35"/>
    <x v="504"/>
    <n v="102847"/>
    <n v="0.05"/>
    <x v="0"/>
    <x v="2"/>
    <x v="1"/>
  </r>
  <r>
    <x v="494"/>
    <s v="Henry Figueroa"/>
    <x v="0"/>
    <x v="1"/>
    <x v="1"/>
    <x v="1"/>
    <x v="3"/>
    <x v="30"/>
    <x v="505"/>
    <n v="134881"/>
    <n v="0.15"/>
    <x v="2"/>
    <x v="8"/>
    <x v="1"/>
  </r>
  <r>
    <x v="495"/>
    <s v="Nicholas Song"/>
    <x v="13"/>
    <x v="6"/>
    <x v="1"/>
    <x v="1"/>
    <x v="1"/>
    <x v="27"/>
    <x v="506"/>
    <n v="68807"/>
    <n v="0"/>
    <x v="1"/>
    <x v="11"/>
    <x v="39"/>
  </r>
  <r>
    <x v="496"/>
    <s v="Jack Alexander"/>
    <x v="9"/>
    <x v="0"/>
    <x v="1"/>
    <x v="1"/>
    <x v="2"/>
    <x v="16"/>
    <x v="507"/>
    <n v="228822"/>
    <n v="0.36"/>
    <x v="0"/>
    <x v="4"/>
    <x v="1"/>
  </r>
  <r>
    <x v="497"/>
    <s v="Jameson Foster"/>
    <x v="7"/>
    <x v="6"/>
    <x v="1"/>
    <x v="1"/>
    <x v="2"/>
    <x v="21"/>
    <x v="508"/>
    <n v="43391"/>
    <n v="0"/>
    <x v="0"/>
    <x v="7"/>
    <x v="1"/>
  </r>
  <r>
    <x v="498"/>
    <s v="Leonardo Lo"/>
    <x v="10"/>
    <x v="5"/>
    <x v="2"/>
    <x v="1"/>
    <x v="1"/>
    <x v="7"/>
    <x v="509"/>
    <n v="91782"/>
    <n v="0"/>
    <x v="1"/>
    <x v="1"/>
    <x v="1"/>
  </r>
  <r>
    <x v="499"/>
    <s v="Ella Huang"/>
    <x v="9"/>
    <x v="6"/>
    <x v="3"/>
    <x v="0"/>
    <x v="1"/>
    <x v="15"/>
    <x v="510"/>
    <n v="211637"/>
    <n v="0.31"/>
    <x v="0"/>
    <x v="2"/>
    <x v="1"/>
  </r>
  <r>
    <x v="71"/>
    <s v="Liam Jordan"/>
    <x v="3"/>
    <x v="0"/>
    <x v="1"/>
    <x v="1"/>
    <x v="2"/>
    <x v="21"/>
    <x v="511"/>
    <n v="73255"/>
    <n v="0.09"/>
    <x v="0"/>
    <x v="3"/>
    <x v="1"/>
  </r>
  <r>
    <x v="500"/>
    <s v="Isaac Woods"/>
    <x v="6"/>
    <x v="2"/>
    <x v="3"/>
    <x v="1"/>
    <x v="2"/>
    <x v="21"/>
    <x v="512"/>
    <n v="108826"/>
    <n v="0.1"/>
    <x v="0"/>
    <x v="4"/>
    <x v="1"/>
  </r>
  <r>
    <x v="501"/>
    <s v="Luke Wilson"/>
    <x v="29"/>
    <x v="0"/>
    <x v="2"/>
    <x v="1"/>
    <x v="2"/>
    <x v="8"/>
    <x v="513"/>
    <n v="94352"/>
    <n v="0"/>
    <x v="0"/>
    <x v="4"/>
    <x v="1"/>
  </r>
  <r>
    <x v="502"/>
    <s v="Lyla Alvarez"/>
    <x v="30"/>
    <x v="0"/>
    <x v="0"/>
    <x v="0"/>
    <x v="3"/>
    <x v="0"/>
    <x v="514"/>
    <n v="73955"/>
    <n v="0"/>
    <x v="0"/>
    <x v="3"/>
    <x v="1"/>
  </r>
  <r>
    <x v="503"/>
    <s v="Caleb Flores"/>
    <x v="6"/>
    <x v="4"/>
    <x v="1"/>
    <x v="1"/>
    <x v="3"/>
    <x v="8"/>
    <x v="515"/>
    <n v="113909"/>
    <n v="0.06"/>
    <x v="2"/>
    <x v="9"/>
    <x v="1"/>
  </r>
  <r>
    <x v="504"/>
    <s v="Angel Lin"/>
    <x v="32"/>
    <x v="0"/>
    <x v="1"/>
    <x v="1"/>
    <x v="1"/>
    <x v="5"/>
    <x v="516"/>
    <n v="92321"/>
    <n v="0"/>
    <x v="0"/>
    <x v="2"/>
    <x v="1"/>
  </r>
  <r>
    <x v="474"/>
    <s v="Easton Moore"/>
    <x v="3"/>
    <x v="0"/>
    <x v="0"/>
    <x v="1"/>
    <x v="2"/>
    <x v="27"/>
    <x v="517"/>
    <n v="99557"/>
    <n v="0.09"/>
    <x v="0"/>
    <x v="0"/>
    <x v="1"/>
  </r>
  <r>
    <x v="505"/>
    <s v="Kinsley Collins"/>
    <x v="18"/>
    <x v="5"/>
    <x v="2"/>
    <x v="0"/>
    <x v="2"/>
    <x v="21"/>
    <x v="518"/>
    <n v="115854"/>
    <n v="0"/>
    <x v="0"/>
    <x v="3"/>
    <x v="1"/>
  </r>
  <r>
    <x v="506"/>
    <s v="Brooklyn Salazar"/>
    <x v="30"/>
    <x v="0"/>
    <x v="1"/>
    <x v="0"/>
    <x v="3"/>
    <x v="18"/>
    <x v="519"/>
    <n v="82462"/>
    <n v="0"/>
    <x v="0"/>
    <x v="5"/>
    <x v="1"/>
  </r>
  <r>
    <x v="507"/>
    <s v="Scarlett Jenkins"/>
    <x v="9"/>
    <x v="0"/>
    <x v="0"/>
    <x v="0"/>
    <x v="2"/>
    <x v="26"/>
    <x v="520"/>
    <n v="198473"/>
    <n v="0.32"/>
    <x v="0"/>
    <x v="4"/>
    <x v="1"/>
  </r>
  <r>
    <x v="508"/>
    <s v="Melody Chin"/>
    <x v="0"/>
    <x v="1"/>
    <x v="3"/>
    <x v="0"/>
    <x v="1"/>
    <x v="19"/>
    <x v="521"/>
    <n v="153492"/>
    <n v="0.11"/>
    <x v="0"/>
    <x v="2"/>
    <x v="1"/>
  </r>
  <r>
    <x v="509"/>
    <s v="Eloise Alexander"/>
    <x v="9"/>
    <x v="4"/>
    <x v="3"/>
    <x v="0"/>
    <x v="0"/>
    <x v="21"/>
    <x v="522"/>
    <n v="208210"/>
    <n v="0.3"/>
    <x v="0"/>
    <x v="0"/>
    <x v="1"/>
  </r>
  <r>
    <x v="510"/>
    <s v="Carter Turner"/>
    <x v="4"/>
    <x v="6"/>
    <x v="3"/>
    <x v="1"/>
    <x v="2"/>
    <x v="29"/>
    <x v="523"/>
    <n v="91632"/>
    <n v="0"/>
    <x v="0"/>
    <x v="3"/>
    <x v="1"/>
  </r>
  <r>
    <x v="511"/>
    <s v="Andrew Ma"/>
    <x v="16"/>
    <x v="4"/>
    <x v="3"/>
    <x v="1"/>
    <x v="1"/>
    <x v="11"/>
    <x v="524"/>
    <n v="71755"/>
    <n v="0"/>
    <x v="1"/>
    <x v="1"/>
    <x v="1"/>
  </r>
  <r>
    <x v="512"/>
    <s v="Hailey Xi"/>
    <x v="6"/>
    <x v="3"/>
    <x v="3"/>
    <x v="0"/>
    <x v="1"/>
    <x v="27"/>
    <x v="525"/>
    <n v="111006"/>
    <n v="0.08"/>
    <x v="1"/>
    <x v="1"/>
    <x v="1"/>
  </r>
  <r>
    <x v="513"/>
    <s v="Aiden Le"/>
    <x v="21"/>
    <x v="0"/>
    <x v="3"/>
    <x v="1"/>
    <x v="1"/>
    <x v="0"/>
    <x v="526"/>
    <n v="99774"/>
    <n v="0"/>
    <x v="0"/>
    <x v="5"/>
    <x v="1"/>
  </r>
  <r>
    <x v="514"/>
    <s v="Christopher Lim"/>
    <x v="2"/>
    <x v="0"/>
    <x v="0"/>
    <x v="1"/>
    <x v="1"/>
    <x v="0"/>
    <x v="527"/>
    <n v="184648"/>
    <n v="0.24"/>
    <x v="1"/>
    <x v="6"/>
    <x v="1"/>
  </r>
  <r>
    <x v="515"/>
    <s v="James Castillo"/>
    <x v="9"/>
    <x v="0"/>
    <x v="1"/>
    <x v="1"/>
    <x v="3"/>
    <x v="10"/>
    <x v="528"/>
    <n v="247874"/>
    <n v="0.33"/>
    <x v="2"/>
    <x v="8"/>
    <x v="1"/>
  </r>
  <r>
    <x v="516"/>
    <s v="Greyson Dang"/>
    <x v="25"/>
    <x v="5"/>
    <x v="1"/>
    <x v="1"/>
    <x v="1"/>
    <x v="33"/>
    <x v="529"/>
    <n v="62239"/>
    <n v="0"/>
    <x v="1"/>
    <x v="10"/>
    <x v="1"/>
  </r>
  <r>
    <x v="517"/>
    <s v="Hannah King"/>
    <x v="6"/>
    <x v="3"/>
    <x v="2"/>
    <x v="0"/>
    <x v="2"/>
    <x v="11"/>
    <x v="530"/>
    <n v="114911"/>
    <n v="7.0000000000000007E-2"/>
    <x v="0"/>
    <x v="2"/>
    <x v="1"/>
  </r>
  <r>
    <x v="518"/>
    <s v="Wesley Dominguez"/>
    <x v="11"/>
    <x v="5"/>
    <x v="3"/>
    <x v="1"/>
    <x v="3"/>
    <x v="15"/>
    <x v="531"/>
    <n v="115490"/>
    <n v="0.12"/>
    <x v="0"/>
    <x v="2"/>
    <x v="1"/>
  </r>
  <r>
    <x v="519"/>
    <s v="Dominic Hu"/>
    <x v="6"/>
    <x v="3"/>
    <x v="2"/>
    <x v="1"/>
    <x v="1"/>
    <x v="8"/>
    <x v="532"/>
    <n v="118708"/>
    <n v="7.0000000000000007E-2"/>
    <x v="1"/>
    <x v="6"/>
    <x v="1"/>
  </r>
  <r>
    <x v="520"/>
    <s v="Nora Park"/>
    <x v="2"/>
    <x v="3"/>
    <x v="2"/>
    <x v="0"/>
    <x v="1"/>
    <x v="7"/>
    <x v="533"/>
    <n v="197649"/>
    <n v="0.2"/>
    <x v="0"/>
    <x v="7"/>
    <x v="1"/>
  </r>
  <r>
    <x v="521"/>
    <s v="Audrey Hwang"/>
    <x v="4"/>
    <x v="3"/>
    <x v="2"/>
    <x v="0"/>
    <x v="1"/>
    <x v="15"/>
    <x v="534"/>
    <n v="89841"/>
    <n v="0"/>
    <x v="1"/>
    <x v="10"/>
    <x v="1"/>
  </r>
  <r>
    <x v="100"/>
    <s v="Ella Jenkins"/>
    <x v="13"/>
    <x v="1"/>
    <x v="2"/>
    <x v="0"/>
    <x v="2"/>
    <x v="27"/>
    <x v="535"/>
    <n v="61026"/>
    <n v="0"/>
    <x v="0"/>
    <x v="3"/>
    <x v="1"/>
  </r>
  <r>
    <x v="522"/>
    <s v="Peyton Owens"/>
    <x v="8"/>
    <x v="5"/>
    <x v="2"/>
    <x v="0"/>
    <x v="2"/>
    <x v="35"/>
    <x v="536"/>
    <n v="96693"/>
    <n v="0"/>
    <x v="0"/>
    <x v="2"/>
    <x v="1"/>
  </r>
  <r>
    <x v="523"/>
    <s v="Alice Lopez"/>
    <x v="22"/>
    <x v="5"/>
    <x v="2"/>
    <x v="0"/>
    <x v="3"/>
    <x v="35"/>
    <x v="537"/>
    <n v="82907"/>
    <n v="0"/>
    <x v="0"/>
    <x v="0"/>
    <x v="1"/>
  </r>
  <r>
    <x v="524"/>
    <s v="Dominic Le"/>
    <x v="9"/>
    <x v="6"/>
    <x v="3"/>
    <x v="1"/>
    <x v="1"/>
    <x v="12"/>
    <x v="538"/>
    <n v="257194"/>
    <n v="0.35"/>
    <x v="1"/>
    <x v="1"/>
    <x v="1"/>
  </r>
  <r>
    <x v="525"/>
    <s v="Ezra Ortiz"/>
    <x v="10"/>
    <x v="5"/>
    <x v="0"/>
    <x v="1"/>
    <x v="3"/>
    <x v="12"/>
    <x v="539"/>
    <n v="94658"/>
    <n v="0"/>
    <x v="0"/>
    <x v="4"/>
    <x v="1"/>
  </r>
  <r>
    <x v="526"/>
    <s v="Grayson Luu"/>
    <x v="10"/>
    <x v="5"/>
    <x v="0"/>
    <x v="1"/>
    <x v="1"/>
    <x v="0"/>
    <x v="540"/>
    <n v="89419"/>
    <n v="0"/>
    <x v="1"/>
    <x v="6"/>
    <x v="1"/>
  </r>
  <r>
    <x v="527"/>
    <s v="Brooks Stewart"/>
    <x v="16"/>
    <x v="4"/>
    <x v="1"/>
    <x v="1"/>
    <x v="0"/>
    <x v="15"/>
    <x v="541"/>
    <n v="51983"/>
    <n v="0"/>
    <x v="0"/>
    <x v="7"/>
    <x v="1"/>
  </r>
  <r>
    <x v="528"/>
    <s v="Naomi Xi"/>
    <x v="2"/>
    <x v="1"/>
    <x v="3"/>
    <x v="0"/>
    <x v="1"/>
    <x v="26"/>
    <x v="542"/>
    <n v="179494"/>
    <n v="0.2"/>
    <x v="1"/>
    <x v="1"/>
    <x v="1"/>
  </r>
  <r>
    <x v="529"/>
    <s v="Silas Estrada"/>
    <x v="30"/>
    <x v="0"/>
    <x v="3"/>
    <x v="1"/>
    <x v="3"/>
    <x v="37"/>
    <x v="543"/>
    <n v="68426"/>
    <n v="0"/>
    <x v="2"/>
    <x v="9"/>
    <x v="1"/>
  </r>
  <r>
    <x v="530"/>
    <s v="Skylar Ayala"/>
    <x v="0"/>
    <x v="1"/>
    <x v="3"/>
    <x v="0"/>
    <x v="3"/>
    <x v="0"/>
    <x v="544"/>
    <n v="144986"/>
    <n v="0.12"/>
    <x v="0"/>
    <x v="3"/>
    <x v="1"/>
  </r>
  <r>
    <x v="531"/>
    <s v="Lydia Huynh"/>
    <x v="5"/>
    <x v="2"/>
    <x v="2"/>
    <x v="0"/>
    <x v="1"/>
    <x v="15"/>
    <x v="545"/>
    <n v="60113"/>
    <n v="0"/>
    <x v="0"/>
    <x v="2"/>
    <x v="1"/>
  </r>
  <r>
    <x v="92"/>
    <s v="Hazel Cortez"/>
    <x v="16"/>
    <x v="4"/>
    <x v="0"/>
    <x v="0"/>
    <x v="3"/>
    <x v="27"/>
    <x v="546"/>
    <n v="50548"/>
    <n v="0"/>
    <x v="2"/>
    <x v="12"/>
    <x v="1"/>
  </r>
  <r>
    <x v="532"/>
    <s v="Everleigh Adams"/>
    <x v="13"/>
    <x v="6"/>
    <x v="1"/>
    <x v="0"/>
    <x v="2"/>
    <x v="29"/>
    <x v="547"/>
    <n v="68846"/>
    <n v="0"/>
    <x v="0"/>
    <x v="2"/>
    <x v="1"/>
  </r>
  <r>
    <x v="230"/>
    <s v="Layla Salazar"/>
    <x v="29"/>
    <x v="0"/>
    <x v="3"/>
    <x v="0"/>
    <x v="3"/>
    <x v="1"/>
    <x v="548"/>
    <n v="90901"/>
    <n v="0"/>
    <x v="0"/>
    <x v="0"/>
    <x v="1"/>
  </r>
  <r>
    <x v="533"/>
    <s v="Willow Chen"/>
    <x v="6"/>
    <x v="3"/>
    <x v="3"/>
    <x v="0"/>
    <x v="1"/>
    <x v="2"/>
    <x v="549"/>
    <n v="102033"/>
    <n v="0.08"/>
    <x v="0"/>
    <x v="5"/>
    <x v="1"/>
  </r>
  <r>
    <x v="534"/>
    <s v="Penelope Griffin"/>
    <x v="2"/>
    <x v="2"/>
    <x v="1"/>
    <x v="0"/>
    <x v="2"/>
    <x v="22"/>
    <x v="550"/>
    <n v="151783"/>
    <n v="0.26"/>
    <x v="0"/>
    <x v="0"/>
    <x v="1"/>
  </r>
  <r>
    <x v="535"/>
    <s v="Lillian Romero"/>
    <x v="2"/>
    <x v="5"/>
    <x v="3"/>
    <x v="0"/>
    <x v="3"/>
    <x v="5"/>
    <x v="551"/>
    <n v="170164"/>
    <n v="0.17"/>
    <x v="0"/>
    <x v="5"/>
    <x v="1"/>
  </r>
  <r>
    <x v="536"/>
    <s v="Stella Wu"/>
    <x v="0"/>
    <x v="6"/>
    <x v="2"/>
    <x v="0"/>
    <x v="1"/>
    <x v="25"/>
    <x v="552"/>
    <n v="155905"/>
    <n v="0.14000000000000001"/>
    <x v="0"/>
    <x v="3"/>
    <x v="1"/>
  </r>
  <r>
    <x v="415"/>
    <s v="Parker Vang"/>
    <x v="7"/>
    <x v="2"/>
    <x v="3"/>
    <x v="1"/>
    <x v="1"/>
    <x v="28"/>
    <x v="553"/>
    <n v="50733"/>
    <n v="0"/>
    <x v="0"/>
    <x v="4"/>
    <x v="1"/>
  </r>
  <r>
    <x v="537"/>
    <s v="Mila Roberts"/>
    <x v="15"/>
    <x v="4"/>
    <x v="3"/>
    <x v="0"/>
    <x v="2"/>
    <x v="23"/>
    <x v="554"/>
    <n v="88663"/>
    <n v="0"/>
    <x v="0"/>
    <x v="3"/>
    <x v="1"/>
  </r>
  <r>
    <x v="538"/>
    <s v="Isaac Liu"/>
    <x v="17"/>
    <x v="5"/>
    <x v="1"/>
    <x v="1"/>
    <x v="1"/>
    <x v="33"/>
    <x v="555"/>
    <n v="88213"/>
    <n v="0"/>
    <x v="1"/>
    <x v="1"/>
    <x v="1"/>
  </r>
  <r>
    <x v="539"/>
    <s v="Jacob Doan"/>
    <x v="13"/>
    <x v="2"/>
    <x v="2"/>
    <x v="1"/>
    <x v="1"/>
    <x v="0"/>
    <x v="556"/>
    <n v="67130"/>
    <n v="0"/>
    <x v="0"/>
    <x v="4"/>
    <x v="1"/>
  </r>
  <r>
    <x v="124"/>
    <s v="Raelynn Ma"/>
    <x v="4"/>
    <x v="1"/>
    <x v="2"/>
    <x v="0"/>
    <x v="1"/>
    <x v="29"/>
    <x v="557"/>
    <n v="94876"/>
    <n v="0"/>
    <x v="0"/>
    <x v="4"/>
    <x v="1"/>
  </r>
  <r>
    <x v="540"/>
    <s v="Jameson Juarez"/>
    <x v="25"/>
    <x v="5"/>
    <x v="2"/>
    <x v="1"/>
    <x v="3"/>
    <x v="39"/>
    <x v="558"/>
    <n v="98230"/>
    <n v="0"/>
    <x v="0"/>
    <x v="4"/>
    <x v="1"/>
  </r>
  <r>
    <x v="541"/>
    <s v="Everleigh Shah"/>
    <x v="22"/>
    <x v="5"/>
    <x v="0"/>
    <x v="0"/>
    <x v="1"/>
    <x v="9"/>
    <x v="559"/>
    <n v="96757"/>
    <n v="0"/>
    <x v="0"/>
    <x v="7"/>
    <x v="1"/>
  </r>
  <r>
    <x v="542"/>
    <s v="Alexander Foster"/>
    <x v="13"/>
    <x v="6"/>
    <x v="1"/>
    <x v="1"/>
    <x v="0"/>
    <x v="25"/>
    <x v="560"/>
    <n v="51513"/>
    <n v="0"/>
    <x v="0"/>
    <x v="7"/>
    <x v="1"/>
  </r>
  <r>
    <x v="543"/>
    <s v="Ryan Ha"/>
    <x v="9"/>
    <x v="6"/>
    <x v="3"/>
    <x v="1"/>
    <x v="1"/>
    <x v="33"/>
    <x v="561"/>
    <n v="234311"/>
    <n v="0.37"/>
    <x v="0"/>
    <x v="4"/>
    <x v="1"/>
  </r>
  <r>
    <x v="544"/>
    <s v="Chloe Salazar"/>
    <x v="0"/>
    <x v="4"/>
    <x v="2"/>
    <x v="0"/>
    <x v="3"/>
    <x v="15"/>
    <x v="562"/>
    <n v="152353"/>
    <n v="0.14000000000000001"/>
    <x v="0"/>
    <x v="0"/>
    <x v="1"/>
  </r>
  <r>
    <x v="545"/>
    <s v="Layla Scott"/>
    <x v="0"/>
    <x v="3"/>
    <x v="2"/>
    <x v="0"/>
    <x v="2"/>
    <x v="35"/>
    <x v="563"/>
    <n v="124774"/>
    <n v="0.12"/>
    <x v="0"/>
    <x v="3"/>
    <x v="1"/>
  </r>
  <r>
    <x v="410"/>
    <s v="Leah Khan"/>
    <x v="2"/>
    <x v="6"/>
    <x v="3"/>
    <x v="0"/>
    <x v="1"/>
    <x v="9"/>
    <x v="564"/>
    <n v="157070"/>
    <n v="0.28000000000000003"/>
    <x v="1"/>
    <x v="1"/>
    <x v="1"/>
  </r>
  <r>
    <x v="546"/>
    <s v="Mason Jimenez"/>
    <x v="0"/>
    <x v="1"/>
    <x v="2"/>
    <x v="1"/>
    <x v="3"/>
    <x v="18"/>
    <x v="565"/>
    <n v="130133"/>
    <n v="0.15"/>
    <x v="0"/>
    <x v="5"/>
    <x v="40"/>
  </r>
  <r>
    <x v="547"/>
    <s v="Hailey Dang"/>
    <x v="6"/>
    <x v="6"/>
    <x v="1"/>
    <x v="0"/>
    <x v="1"/>
    <x v="14"/>
    <x v="566"/>
    <n v="108780"/>
    <n v="0.06"/>
    <x v="1"/>
    <x v="6"/>
    <x v="1"/>
  </r>
  <r>
    <x v="548"/>
    <s v="Amelia Bui"/>
    <x v="2"/>
    <x v="5"/>
    <x v="2"/>
    <x v="0"/>
    <x v="1"/>
    <x v="30"/>
    <x v="567"/>
    <n v="151853"/>
    <n v="0.16"/>
    <x v="1"/>
    <x v="11"/>
    <x v="1"/>
  </r>
  <r>
    <x v="549"/>
    <s v="Elena Her"/>
    <x v="5"/>
    <x v="2"/>
    <x v="1"/>
    <x v="0"/>
    <x v="1"/>
    <x v="39"/>
    <x v="568"/>
    <n v="64669"/>
    <n v="0"/>
    <x v="1"/>
    <x v="1"/>
    <x v="1"/>
  </r>
  <r>
    <x v="550"/>
    <s v="Ian Cortez"/>
    <x v="13"/>
    <x v="6"/>
    <x v="0"/>
    <x v="1"/>
    <x v="3"/>
    <x v="22"/>
    <x v="240"/>
    <n v="69352"/>
    <n v="0"/>
    <x v="2"/>
    <x v="9"/>
    <x v="1"/>
  </r>
  <r>
    <x v="551"/>
    <s v="Christian Ali"/>
    <x v="13"/>
    <x v="6"/>
    <x v="0"/>
    <x v="1"/>
    <x v="1"/>
    <x v="13"/>
    <x v="569"/>
    <n v="74631"/>
    <n v="0"/>
    <x v="1"/>
    <x v="1"/>
    <x v="1"/>
  </r>
  <r>
    <x v="552"/>
    <s v="Carter Ortiz"/>
    <x v="10"/>
    <x v="5"/>
    <x v="2"/>
    <x v="1"/>
    <x v="3"/>
    <x v="36"/>
    <x v="570"/>
    <n v="96441"/>
    <n v="0"/>
    <x v="2"/>
    <x v="12"/>
    <x v="1"/>
  </r>
  <r>
    <x v="553"/>
    <s v="Grayson Chan"/>
    <x v="11"/>
    <x v="5"/>
    <x v="2"/>
    <x v="1"/>
    <x v="1"/>
    <x v="30"/>
    <x v="571"/>
    <n v="114250"/>
    <n v="0.14000000000000001"/>
    <x v="1"/>
    <x v="11"/>
    <x v="1"/>
  </r>
  <r>
    <x v="554"/>
    <s v="Nolan Molina"/>
    <x v="3"/>
    <x v="0"/>
    <x v="3"/>
    <x v="1"/>
    <x v="3"/>
    <x v="9"/>
    <x v="572"/>
    <n v="70165"/>
    <n v="7.0000000000000007E-2"/>
    <x v="2"/>
    <x v="8"/>
    <x v="1"/>
  </r>
  <r>
    <x v="555"/>
    <s v="Adam Kaur"/>
    <x v="6"/>
    <x v="0"/>
    <x v="3"/>
    <x v="1"/>
    <x v="1"/>
    <x v="33"/>
    <x v="573"/>
    <n v="109059"/>
    <n v="7.0000000000000007E-2"/>
    <x v="1"/>
    <x v="11"/>
    <x v="1"/>
  </r>
  <r>
    <x v="556"/>
    <s v="Amelia Kaur"/>
    <x v="19"/>
    <x v="5"/>
    <x v="0"/>
    <x v="0"/>
    <x v="1"/>
    <x v="23"/>
    <x v="574"/>
    <n v="77442"/>
    <n v="0"/>
    <x v="0"/>
    <x v="7"/>
    <x v="1"/>
  </r>
  <r>
    <x v="557"/>
    <s v="Autumn Gonzales"/>
    <x v="13"/>
    <x v="2"/>
    <x v="3"/>
    <x v="0"/>
    <x v="3"/>
    <x v="8"/>
    <x v="575"/>
    <n v="72126"/>
    <n v="0"/>
    <x v="2"/>
    <x v="8"/>
    <x v="1"/>
  </r>
  <r>
    <x v="558"/>
    <s v="Ezra Wilson"/>
    <x v="31"/>
    <x v="0"/>
    <x v="1"/>
    <x v="1"/>
    <x v="2"/>
    <x v="0"/>
    <x v="576"/>
    <n v="70334"/>
    <n v="0"/>
    <x v="0"/>
    <x v="4"/>
    <x v="1"/>
  </r>
  <r>
    <x v="559"/>
    <s v="Jacob Cheng"/>
    <x v="10"/>
    <x v="5"/>
    <x v="0"/>
    <x v="1"/>
    <x v="1"/>
    <x v="1"/>
    <x v="577"/>
    <n v="78006"/>
    <n v="0"/>
    <x v="0"/>
    <x v="4"/>
    <x v="1"/>
  </r>
  <r>
    <x v="560"/>
    <s v="Melody Valdez"/>
    <x v="2"/>
    <x v="0"/>
    <x v="1"/>
    <x v="0"/>
    <x v="3"/>
    <x v="21"/>
    <x v="578"/>
    <n v="160385"/>
    <n v="0.23"/>
    <x v="0"/>
    <x v="4"/>
    <x v="41"/>
  </r>
  <r>
    <x v="561"/>
    <s v="Caroline Nelson"/>
    <x v="9"/>
    <x v="1"/>
    <x v="3"/>
    <x v="0"/>
    <x v="2"/>
    <x v="9"/>
    <x v="579"/>
    <n v="202323"/>
    <n v="0.39"/>
    <x v="0"/>
    <x v="2"/>
    <x v="1"/>
  </r>
  <r>
    <x v="562"/>
    <s v="Ellie Guerrero"/>
    <x v="0"/>
    <x v="4"/>
    <x v="3"/>
    <x v="0"/>
    <x v="3"/>
    <x v="7"/>
    <x v="580"/>
    <n v="141555"/>
    <n v="0.11"/>
    <x v="2"/>
    <x v="8"/>
    <x v="1"/>
  </r>
  <r>
    <x v="563"/>
    <s v="Genesis Zhu"/>
    <x v="2"/>
    <x v="1"/>
    <x v="2"/>
    <x v="0"/>
    <x v="1"/>
    <x v="8"/>
    <x v="581"/>
    <n v="184960"/>
    <n v="0.18"/>
    <x v="0"/>
    <x v="0"/>
    <x v="1"/>
  </r>
  <r>
    <x v="564"/>
    <s v="Jonathan Ho"/>
    <x v="9"/>
    <x v="0"/>
    <x v="1"/>
    <x v="1"/>
    <x v="1"/>
    <x v="17"/>
    <x v="582"/>
    <n v="221592"/>
    <n v="0.31"/>
    <x v="0"/>
    <x v="7"/>
    <x v="1"/>
  </r>
  <r>
    <x v="565"/>
    <s v="Savannah Park"/>
    <x v="16"/>
    <x v="4"/>
    <x v="1"/>
    <x v="0"/>
    <x v="1"/>
    <x v="18"/>
    <x v="583"/>
    <n v="53301"/>
    <n v="0"/>
    <x v="0"/>
    <x v="0"/>
    <x v="1"/>
  </r>
  <r>
    <x v="566"/>
    <s v="Nathan Chan"/>
    <x v="21"/>
    <x v="0"/>
    <x v="3"/>
    <x v="1"/>
    <x v="1"/>
    <x v="15"/>
    <x v="584"/>
    <n v="91276"/>
    <n v="0"/>
    <x v="0"/>
    <x v="0"/>
    <x v="1"/>
  </r>
  <r>
    <x v="567"/>
    <s v="Sofia Vu"/>
    <x v="0"/>
    <x v="4"/>
    <x v="0"/>
    <x v="0"/>
    <x v="1"/>
    <x v="27"/>
    <x v="585"/>
    <n v="140042"/>
    <n v="0.13"/>
    <x v="0"/>
    <x v="5"/>
    <x v="1"/>
  </r>
  <r>
    <x v="118"/>
    <s v="Ruby Choi"/>
    <x v="7"/>
    <x v="3"/>
    <x v="1"/>
    <x v="0"/>
    <x v="1"/>
    <x v="28"/>
    <x v="586"/>
    <n v="57225"/>
    <n v="0"/>
    <x v="0"/>
    <x v="7"/>
    <x v="1"/>
  </r>
  <r>
    <x v="568"/>
    <s v="Lily Pena"/>
    <x v="6"/>
    <x v="4"/>
    <x v="2"/>
    <x v="0"/>
    <x v="3"/>
    <x v="0"/>
    <x v="587"/>
    <n v="102839"/>
    <n v="0.05"/>
    <x v="0"/>
    <x v="4"/>
    <x v="1"/>
  </r>
  <r>
    <x v="569"/>
    <s v="Liam Zhang"/>
    <x v="2"/>
    <x v="6"/>
    <x v="0"/>
    <x v="1"/>
    <x v="1"/>
    <x v="7"/>
    <x v="588"/>
    <n v="199783"/>
    <n v="0.21"/>
    <x v="0"/>
    <x v="2"/>
    <x v="42"/>
  </r>
  <r>
    <x v="570"/>
    <s v="Ian Gutierrez"/>
    <x v="15"/>
    <x v="4"/>
    <x v="0"/>
    <x v="1"/>
    <x v="3"/>
    <x v="24"/>
    <x v="589"/>
    <n v="70980"/>
    <n v="0"/>
    <x v="2"/>
    <x v="9"/>
    <x v="1"/>
  </r>
  <r>
    <x v="571"/>
    <s v="David Simmons"/>
    <x v="6"/>
    <x v="6"/>
    <x v="3"/>
    <x v="1"/>
    <x v="2"/>
    <x v="10"/>
    <x v="590"/>
    <n v="104431"/>
    <n v="7.0000000000000007E-2"/>
    <x v="0"/>
    <x v="3"/>
    <x v="1"/>
  </r>
  <r>
    <x v="572"/>
    <s v="Lincoln Henderson"/>
    <x v="20"/>
    <x v="4"/>
    <x v="2"/>
    <x v="1"/>
    <x v="2"/>
    <x v="21"/>
    <x v="591"/>
    <n v="48510"/>
    <n v="0"/>
    <x v="0"/>
    <x v="2"/>
    <x v="1"/>
  </r>
  <r>
    <x v="573"/>
    <s v="Nathan Miller"/>
    <x v="10"/>
    <x v="5"/>
    <x v="2"/>
    <x v="1"/>
    <x v="0"/>
    <x v="5"/>
    <x v="592"/>
    <n v="70110"/>
    <n v="0"/>
    <x v="0"/>
    <x v="4"/>
    <x v="43"/>
  </r>
  <r>
    <x v="574"/>
    <s v="James Singh"/>
    <x v="2"/>
    <x v="6"/>
    <x v="3"/>
    <x v="1"/>
    <x v="1"/>
    <x v="15"/>
    <x v="593"/>
    <n v="186138"/>
    <n v="0.28000000000000003"/>
    <x v="1"/>
    <x v="1"/>
    <x v="1"/>
  </r>
  <r>
    <x v="575"/>
    <s v="Kayden Ortega"/>
    <x v="7"/>
    <x v="3"/>
    <x v="1"/>
    <x v="1"/>
    <x v="3"/>
    <x v="32"/>
    <x v="594"/>
    <n v="56350"/>
    <n v="0"/>
    <x v="2"/>
    <x v="9"/>
    <x v="1"/>
  </r>
  <r>
    <x v="139"/>
    <s v="Lucy Figueroa"/>
    <x v="0"/>
    <x v="1"/>
    <x v="0"/>
    <x v="0"/>
    <x v="3"/>
    <x v="15"/>
    <x v="595"/>
    <n v="149761"/>
    <n v="0.12"/>
    <x v="0"/>
    <x v="7"/>
    <x v="1"/>
  </r>
  <r>
    <x v="576"/>
    <s v="Joshua Cortez"/>
    <x v="0"/>
    <x v="1"/>
    <x v="3"/>
    <x v="1"/>
    <x v="3"/>
    <x v="18"/>
    <x v="596"/>
    <n v="126277"/>
    <n v="0.13"/>
    <x v="2"/>
    <x v="8"/>
    <x v="1"/>
  </r>
  <r>
    <x v="577"/>
    <s v="Alexander Morris"/>
    <x v="6"/>
    <x v="2"/>
    <x v="2"/>
    <x v="1"/>
    <x v="2"/>
    <x v="29"/>
    <x v="597"/>
    <n v="119631"/>
    <n v="0.06"/>
    <x v="0"/>
    <x v="3"/>
    <x v="1"/>
  </r>
  <r>
    <x v="578"/>
    <s v="Grayson Chin"/>
    <x v="9"/>
    <x v="0"/>
    <x v="0"/>
    <x v="1"/>
    <x v="1"/>
    <x v="3"/>
    <x v="598"/>
    <n v="256561"/>
    <n v="0.39"/>
    <x v="0"/>
    <x v="5"/>
    <x v="1"/>
  </r>
  <r>
    <x v="579"/>
    <s v="Allison Espinoza"/>
    <x v="29"/>
    <x v="0"/>
    <x v="2"/>
    <x v="0"/>
    <x v="3"/>
    <x v="15"/>
    <x v="127"/>
    <n v="66958"/>
    <n v="0"/>
    <x v="0"/>
    <x v="4"/>
    <x v="1"/>
  </r>
  <r>
    <x v="12"/>
    <s v="Naomi Chu"/>
    <x v="0"/>
    <x v="2"/>
    <x v="1"/>
    <x v="0"/>
    <x v="1"/>
    <x v="30"/>
    <x v="599"/>
    <n v="158897"/>
    <n v="0.1"/>
    <x v="1"/>
    <x v="1"/>
    <x v="1"/>
  </r>
  <r>
    <x v="64"/>
    <s v="Jameson Martin"/>
    <x v="1"/>
    <x v="0"/>
    <x v="3"/>
    <x v="1"/>
    <x v="2"/>
    <x v="17"/>
    <x v="600"/>
    <n v="71695"/>
    <n v="0"/>
    <x v="0"/>
    <x v="3"/>
    <x v="1"/>
  </r>
  <r>
    <x v="580"/>
    <s v="Sebastian Gupta"/>
    <x v="4"/>
    <x v="6"/>
    <x v="3"/>
    <x v="1"/>
    <x v="1"/>
    <x v="28"/>
    <x v="601"/>
    <n v="73779"/>
    <n v="0"/>
    <x v="1"/>
    <x v="1"/>
    <x v="44"/>
  </r>
  <r>
    <x v="581"/>
    <s v="Eloise Pham"/>
    <x v="6"/>
    <x v="2"/>
    <x v="2"/>
    <x v="0"/>
    <x v="1"/>
    <x v="15"/>
    <x v="571"/>
    <n v="123640"/>
    <n v="7.0000000000000007E-2"/>
    <x v="1"/>
    <x v="6"/>
    <x v="1"/>
  </r>
  <r>
    <x v="546"/>
    <s v="Valentina Davis"/>
    <x v="7"/>
    <x v="2"/>
    <x v="2"/>
    <x v="0"/>
    <x v="2"/>
    <x v="29"/>
    <x v="602"/>
    <n v="46878"/>
    <n v="0"/>
    <x v="0"/>
    <x v="4"/>
    <x v="1"/>
  </r>
  <r>
    <x v="582"/>
    <s v="Brooklyn Daniels"/>
    <x v="7"/>
    <x v="6"/>
    <x v="2"/>
    <x v="0"/>
    <x v="2"/>
    <x v="14"/>
    <x v="603"/>
    <n v="57032"/>
    <n v="0"/>
    <x v="0"/>
    <x v="4"/>
    <x v="1"/>
  </r>
  <r>
    <x v="583"/>
    <s v="Paisley Gomez"/>
    <x v="4"/>
    <x v="2"/>
    <x v="1"/>
    <x v="0"/>
    <x v="3"/>
    <x v="4"/>
    <x v="604"/>
    <n v="98150"/>
    <n v="0"/>
    <x v="2"/>
    <x v="9"/>
    <x v="1"/>
  </r>
  <r>
    <x v="584"/>
    <s v="Madison Li"/>
    <x v="2"/>
    <x v="6"/>
    <x v="1"/>
    <x v="0"/>
    <x v="1"/>
    <x v="25"/>
    <x v="605"/>
    <n v="171426"/>
    <n v="0.15"/>
    <x v="1"/>
    <x v="10"/>
    <x v="45"/>
  </r>
  <r>
    <x v="4"/>
    <s v="Everleigh Simmons"/>
    <x v="7"/>
    <x v="1"/>
    <x v="1"/>
    <x v="0"/>
    <x v="2"/>
    <x v="0"/>
    <x v="606"/>
    <n v="48266"/>
    <n v="0"/>
    <x v="0"/>
    <x v="2"/>
    <x v="1"/>
  </r>
  <r>
    <x v="585"/>
    <s v="Logan Soto"/>
    <x v="9"/>
    <x v="1"/>
    <x v="0"/>
    <x v="1"/>
    <x v="3"/>
    <x v="9"/>
    <x v="607"/>
    <n v="223404"/>
    <n v="0.32"/>
    <x v="0"/>
    <x v="7"/>
    <x v="1"/>
  </r>
  <r>
    <x v="586"/>
    <s v="Charlotte Vo"/>
    <x v="27"/>
    <x v="0"/>
    <x v="2"/>
    <x v="0"/>
    <x v="1"/>
    <x v="4"/>
    <x v="608"/>
    <n v="74854"/>
    <n v="0"/>
    <x v="0"/>
    <x v="0"/>
    <x v="1"/>
  </r>
  <r>
    <x v="587"/>
    <s v="Alice Thompson"/>
    <x v="9"/>
    <x v="3"/>
    <x v="2"/>
    <x v="0"/>
    <x v="2"/>
    <x v="35"/>
    <x v="172"/>
    <n v="217783"/>
    <n v="0.36"/>
    <x v="0"/>
    <x v="0"/>
    <x v="1"/>
  </r>
  <r>
    <x v="588"/>
    <s v="Peyton Garza"/>
    <x v="28"/>
    <x v="0"/>
    <x v="1"/>
    <x v="0"/>
    <x v="3"/>
    <x v="26"/>
    <x v="609"/>
    <n v="44735"/>
    <n v="0"/>
    <x v="2"/>
    <x v="8"/>
    <x v="1"/>
  </r>
  <r>
    <x v="589"/>
    <s v="Nora Nelson"/>
    <x v="13"/>
    <x v="1"/>
    <x v="1"/>
    <x v="0"/>
    <x v="2"/>
    <x v="12"/>
    <x v="100"/>
    <n v="50685"/>
    <n v="0"/>
    <x v="0"/>
    <x v="7"/>
    <x v="1"/>
  </r>
  <r>
    <x v="590"/>
    <s v="Maverick Li"/>
    <x v="13"/>
    <x v="2"/>
    <x v="0"/>
    <x v="1"/>
    <x v="1"/>
    <x v="8"/>
    <x v="490"/>
    <n v="58993"/>
    <n v="0"/>
    <x v="0"/>
    <x v="5"/>
    <x v="1"/>
  </r>
  <r>
    <x v="591"/>
    <s v="Ian Barnes"/>
    <x v="19"/>
    <x v="5"/>
    <x v="3"/>
    <x v="1"/>
    <x v="2"/>
    <x v="40"/>
    <x v="610"/>
    <n v="115765"/>
    <n v="0"/>
    <x v="0"/>
    <x v="4"/>
    <x v="46"/>
  </r>
  <r>
    <x v="592"/>
    <s v="Athena Vu"/>
    <x v="2"/>
    <x v="3"/>
    <x v="1"/>
    <x v="0"/>
    <x v="1"/>
    <x v="20"/>
    <x v="611"/>
    <n v="193044"/>
    <n v="0.15"/>
    <x v="0"/>
    <x v="4"/>
    <x v="1"/>
  </r>
  <r>
    <x v="593"/>
    <s v="Ruby Washington"/>
    <x v="7"/>
    <x v="6"/>
    <x v="0"/>
    <x v="0"/>
    <x v="0"/>
    <x v="13"/>
    <x v="612"/>
    <n v="56686"/>
    <n v="0"/>
    <x v="0"/>
    <x v="0"/>
    <x v="47"/>
  </r>
  <r>
    <x v="594"/>
    <s v="Bella Butler"/>
    <x v="0"/>
    <x v="1"/>
    <x v="1"/>
    <x v="0"/>
    <x v="0"/>
    <x v="29"/>
    <x v="325"/>
    <n v="131652"/>
    <n v="0.11"/>
    <x v="0"/>
    <x v="0"/>
    <x v="1"/>
  </r>
  <r>
    <x v="595"/>
    <s v="Kinsley Henry"/>
    <x v="2"/>
    <x v="6"/>
    <x v="1"/>
    <x v="0"/>
    <x v="0"/>
    <x v="15"/>
    <x v="613"/>
    <n v="150577"/>
    <n v="0.25"/>
    <x v="0"/>
    <x v="4"/>
    <x v="1"/>
  </r>
  <r>
    <x v="234"/>
    <s v="Kennedy Romero"/>
    <x v="11"/>
    <x v="5"/>
    <x v="0"/>
    <x v="0"/>
    <x v="3"/>
    <x v="17"/>
    <x v="614"/>
    <n v="87359"/>
    <n v="0.11"/>
    <x v="2"/>
    <x v="9"/>
    <x v="1"/>
  </r>
  <r>
    <x v="596"/>
    <s v="Zoe Do"/>
    <x v="13"/>
    <x v="2"/>
    <x v="2"/>
    <x v="0"/>
    <x v="1"/>
    <x v="33"/>
    <x v="615"/>
    <n v="51877"/>
    <n v="0"/>
    <x v="1"/>
    <x v="10"/>
    <x v="1"/>
  </r>
  <r>
    <x v="99"/>
    <s v="Everett Khan"/>
    <x v="29"/>
    <x v="0"/>
    <x v="1"/>
    <x v="1"/>
    <x v="1"/>
    <x v="19"/>
    <x v="219"/>
    <n v="86417"/>
    <n v="0"/>
    <x v="0"/>
    <x v="2"/>
    <x v="1"/>
  </r>
  <r>
    <x v="597"/>
    <s v="Anna Han"/>
    <x v="27"/>
    <x v="0"/>
    <x v="0"/>
    <x v="0"/>
    <x v="1"/>
    <x v="13"/>
    <x v="616"/>
    <n v="96548"/>
    <n v="0"/>
    <x v="0"/>
    <x v="5"/>
    <x v="1"/>
  </r>
  <r>
    <x v="598"/>
    <s v="Leilani Sharma"/>
    <x v="4"/>
    <x v="3"/>
    <x v="1"/>
    <x v="0"/>
    <x v="1"/>
    <x v="19"/>
    <x v="617"/>
    <n v="92940"/>
    <n v="0"/>
    <x v="1"/>
    <x v="11"/>
    <x v="1"/>
  </r>
  <r>
    <x v="439"/>
    <s v="Jordan Cho"/>
    <x v="13"/>
    <x v="3"/>
    <x v="2"/>
    <x v="1"/>
    <x v="1"/>
    <x v="21"/>
    <x v="618"/>
    <n v="61410"/>
    <n v="0"/>
    <x v="0"/>
    <x v="3"/>
    <x v="1"/>
  </r>
  <r>
    <x v="599"/>
    <s v="Nova Williams"/>
    <x v="6"/>
    <x v="1"/>
    <x v="2"/>
    <x v="0"/>
    <x v="0"/>
    <x v="22"/>
    <x v="619"/>
    <n v="110302"/>
    <n v="0.06"/>
    <x v="0"/>
    <x v="4"/>
    <x v="1"/>
  </r>
  <r>
    <x v="600"/>
    <s v="Scarlett Hill"/>
    <x v="2"/>
    <x v="5"/>
    <x v="2"/>
    <x v="0"/>
    <x v="0"/>
    <x v="15"/>
    <x v="620"/>
    <n v="187205"/>
    <n v="0.24"/>
    <x v="0"/>
    <x v="7"/>
    <x v="48"/>
  </r>
  <r>
    <x v="601"/>
    <s v="Dominic Scott"/>
    <x v="4"/>
    <x v="2"/>
    <x v="3"/>
    <x v="1"/>
    <x v="2"/>
    <x v="15"/>
    <x v="621"/>
    <n v="81687"/>
    <n v="0"/>
    <x v="0"/>
    <x v="3"/>
    <x v="1"/>
  </r>
  <r>
    <x v="602"/>
    <s v="Anthony Marquez"/>
    <x v="9"/>
    <x v="0"/>
    <x v="2"/>
    <x v="1"/>
    <x v="3"/>
    <x v="36"/>
    <x v="622"/>
    <n v="241083"/>
    <n v="0.39"/>
    <x v="0"/>
    <x v="7"/>
    <x v="1"/>
  </r>
  <r>
    <x v="603"/>
    <s v="Elena Patterson"/>
    <x v="9"/>
    <x v="1"/>
    <x v="2"/>
    <x v="0"/>
    <x v="0"/>
    <x v="31"/>
    <x v="623"/>
    <n v="223805"/>
    <n v="0.36"/>
    <x v="0"/>
    <x v="2"/>
    <x v="1"/>
  </r>
  <r>
    <x v="604"/>
    <s v="Madison Nelson"/>
    <x v="2"/>
    <x v="3"/>
    <x v="3"/>
    <x v="0"/>
    <x v="2"/>
    <x v="5"/>
    <x v="624"/>
    <n v="161759"/>
    <n v="0.16"/>
    <x v="0"/>
    <x v="4"/>
    <x v="1"/>
  </r>
  <r>
    <x v="605"/>
    <s v="William Walker"/>
    <x v="3"/>
    <x v="0"/>
    <x v="0"/>
    <x v="1"/>
    <x v="0"/>
    <x v="28"/>
    <x v="625"/>
    <n v="95899"/>
    <n v="0.1"/>
    <x v="0"/>
    <x v="7"/>
    <x v="49"/>
  </r>
  <r>
    <x v="606"/>
    <s v="Lincoln Wong"/>
    <x v="4"/>
    <x v="1"/>
    <x v="3"/>
    <x v="1"/>
    <x v="1"/>
    <x v="37"/>
    <x v="626"/>
    <n v="80700"/>
    <n v="0"/>
    <x v="0"/>
    <x v="7"/>
    <x v="1"/>
  </r>
  <r>
    <x v="343"/>
    <s v="James Huang"/>
    <x v="6"/>
    <x v="4"/>
    <x v="2"/>
    <x v="1"/>
    <x v="1"/>
    <x v="36"/>
    <x v="627"/>
    <n v="128136"/>
    <n v="0.05"/>
    <x v="1"/>
    <x v="10"/>
    <x v="1"/>
  </r>
  <r>
    <x v="607"/>
    <s v="Emery Ford"/>
    <x v="13"/>
    <x v="6"/>
    <x v="3"/>
    <x v="0"/>
    <x v="2"/>
    <x v="38"/>
    <x v="628"/>
    <n v="58745"/>
    <n v="0"/>
    <x v="0"/>
    <x v="5"/>
    <x v="1"/>
  </r>
  <r>
    <x v="608"/>
    <s v="Paisley Trinh"/>
    <x v="1"/>
    <x v="0"/>
    <x v="3"/>
    <x v="0"/>
    <x v="1"/>
    <x v="4"/>
    <x v="629"/>
    <n v="76202"/>
    <n v="0"/>
    <x v="0"/>
    <x v="5"/>
    <x v="50"/>
  </r>
  <r>
    <x v="609"/>
    <s v="Hudson Williams"/>
    <x v="9"/>
    <x v="2"/>
    <x v="2"/>
    <x v="1"/>
    <x v="0"/>
    <x v="9"/>
    <x v="630"/>
    <n v="195200"/>
    <n v="0.36"/>
    <x v="0"/>
    <x v="5"/>
    <x v="1"/>
  </r>
  <r>
    <x v="610"/>
    <s v="Harper Phan"/>
    <x v="13"/>
    <x v="1"/>
    <x v="1"/>
    <x v="0"/>
    <x v="1"/>
    <x v="15"/>
    <x v="631"/>
    <n v="71454"/>
    <n v="0"/>
    <x v="1"/>
    <x v="6"/>
    <x v="1"/>
  </r>
  <r>
    <x v="611"/>
    <s v="Madeline Allen"/>
    <x v="21"/>
    <x v="0"/>
    <x v="1"/>
    <x v="0"/>
    <x v="2"/>
    <x v="23"/>
    <x v="632"/>
    <n v="94652"/>
    <n v="0"/>
    <x v="0"/>
    <x v="0"/>
    <x v="1"/>
  </r>
  <r>
    <x v="612"/>
    <s v="Charles Moore"/>
    <x v="1"/>
    <x v="0"/>
    <x v="1"/>
    <x v="1"/>
    <x v="0"/>
    <x v="8"/>
    <x v="633"/>
    <n v="63411"/>
    <n v="0"/>
    <x v="0"/>
    <x v="4"/>
    <x v="1"/>
  </r>
  <r>
    <x v="613"/>
    <s v="Lincoln Fong"/>
    <x v="13"/>
    <x v="2"/>
    <x v="2"/>
    <x v="1"/>
    <x v="1"/>
    <x v="11"/>
    <x v="634"/>
    <n v="67171"/>
    <n v="0"/>
    <x v="1"/>
    <x v="1"/>
    <x v="14"/>
  </r>
  <r>
    <x v="614"/>
    <s v="Isla Guzman"/>
    <x v="0"/>
    <x v="3"/>
    <x v="2"/>
    <x v="0"/>
    <x v="3"/>
    <x v="21"/>
    <x v="635"/>
    <n v="152036"/>
    <n v="0.15"/>
    <x v="2"/>
    <x v="9"/>
    <x v="1"/>
  </r>
  <r>
    <x v="615"/>
    <s v="Hailey Foster"/>
    <x v="8"/>
    <x v="5"/>
    <x v="1"/>
    <x v="0"/>
    <x v="0"/>
    <x v="0"/>
    <x v="636"/>
    <n v="95562"/>
    <n v="0"/>
    <x v="0"/>
    <x v="2"/>
    <x v="1"/>
  </r>
  <r>
    <x v="616"/>
    <s v="Hudson Hill"/>
    <x v="4"/>
    <x v="2"/>
    <x v="0"/>
    <x v="1"/>
    <x v="2"/>
    <x v="23"/>
    <x v="637"/>
    <n v="96092"/>
    <n v="0"/>
    <x v="0"/>
    <x v="5"/>
    <x v="1"/>
  </r>
  <r>
    <x v="617"/>
    <s v="Wyatt Li"/>
    <x v="9"/>
    <x v="5"/>
    <x v="1"/>
    <x v="1"/>
    <x v="1"/>
    <x v="20"/>
    <x v="638"/>
    <n v="254289"/>
    <n v="0.39"/>
    <x v="0"/>
    <x v="2"/>
    <x v="1"/>
  </r>
  <r>
    <x v="618"/>
    <s v="Maverick Henry"/>
    <x v="3"/>
    <x v="0"/>
    <x v="0"/>
    <x v="1"/>
    <x v="2"/>
    <x v="3"/>
    <x v="639"/>
    <n v="69110"/>
    <n v="0.05"/>
    <x v="0"/>
    <x v="2"/>
    <x v="1"/>
  </r>
  <r>
    <x v="619"/>
    <s v="Xavier Jackson"/>
    <x v="9"/>
    <x v="6"/>
    <x v="2"/>
    <x v="1"/>
    <x v="2"/>
    <x v="27"/>
    <x v="640"/>
    <n v="236314"/>
    <n v="0.34"/>
    <x v="0"/>
    <x v="4"/>
    <x v="1"/>
  </r>
  <r>
    <x v="620"/>
    <s v="Christian Medina"/>
    <x v="7"/>
    <x v="6"/>
    <x v="3"/>
    <x v="1"/>
    <x v="3"/>
    <x v="10"/>
    <x v="641"/>
    <n v="45206"/>
    <n v="0"/>
    <x v="0"/>
    <x v="7"/>
    <x v="1"/>
  </r>
  <r>
    <x v="621"/>
    <s v="Autumn Leung"/>
    <x v="9"/>
    <x v="1"/>
    <x v="0"/>
    <x v="0"/>
    <x v="1"/>
    <x v="6"/>
    <x v="509"/>
    <n v="210708"/>
    <n v="0.33"/>
    <x v="0"/>
    <x v="2"/>
    <x v="1"/>
  </r>
  <r>
    <x v="622"/>
    <s v="Robert Vazquez"/>
    <x v="27"/>
    <x v="0"/>
    <x v="3"/>
    <x v="1"/>
    <x v="3"/>
    <x v="28"/>
    <x v="642"/>
    <n v="87770"/>
    <n v="0"/>
    <x v="0"/>
    <x v="5"/>
    <x v="1"/>
  </r>
  <r>
    <x v="623"/>
    <s v="Aria Roberts"/>
    <x v="6"/>
    <x v="3"/>
    <x v="3"/>
    <x v="0"/>
    <x v="2"/>
    <x v="31"/>
    <x v="643"/>
    <n v="106858"/>
    <n v="0.05"/>
    <x v="0"/>
    <x v="0"/>
    <x v="1"/>
  </r>
  <r>
    <x v="624"/>
    <s v="Axel Johnson"/>
    <x v="2"/>
    <x v="4"/>
    <x v="3"/>
    <x v="1"/>
    <x v="2"/>
    <x v="33"/>
    <x v="644"/>
    <n v="155788"/>
    <n v="0.17"/>
    <x v="0"/>
    <x v="0"/>
    <x v="1"/>
  </r>
  <r>
    <x v="625"/>
    <s v="Madeline Garcia"/>
    <x v="15"/>
    <x v="4"/>
    <x v="2"/>
    <x v="0"/>
    <x v="3"/>
    <x v="15"/>
    <x v="645"/>
    <n v="74891"/>
    <n v="0"/>
    <x v="2"/>
    <x v="9"/>
    <x v="1"/>
  </r>
  <r>
    <x v="626"/>
    <s v="Christopher Chung"/>
    <x v="8"/>
    <x v="5"/>
    <x v="3"/>
    <x v="1"/>
    <x v="1"/>
    <x v="21"/>
    <x v="646"/>
    <n v="95670"/>
    <n v="0"/>
    <x v="0"/>
    <x v="3"/>
    <x v="1"/>
  </r>
  <r>
    <x v="627"/>
    <s v="Eliana Turner"/>
    <x v="5"/>
    <x v="2"/>
    <x v="0"/>
    <x v="0"/>
    <x v="0"/>
    <x v="13"/>
    <x v="647"/>
    <n v="67837"/>
    <n v="0"/>
    <x v="0"/>
    <x v="5"/>
    <x v="1"/>
  </r>
  <r>
    <x v="628"/>
    <s v="Daniel Shah"/>
    <x v="13"/>
    <x v="2"/>
    <x v="0"/>
    <x v="1"/>
    <x v="1"/>
    <x v="12"/>
    <x v="648"/>
    <n v="72425"/>
    <n v="0"/>
    <x v="1"/>
    <x v="10"/>
    <x v="1"/>
  </r>
  <r>
    <x v="629"/>
    <s v="Penelope Gonzalez"/>
    <x v="4"/>
    <x v="2"/>
    <x v="3"/>
    <x v="0"/>
    <x v="3"/>
    <x v="27"/>
    <x v="649"/>
    <n v="93103"/>
    <n v="0"/>
    <x v="0"/>
    <x v="3"/>
    <x v="1"/>
  </r>
  <r>
    <x v="630"/>
    <s v="Mila Allen"/>
    <x v="8"/>
    <x v="5"/>
    <x v="3"/>
    <x v="0"/>
    <x v="2"/>
    <x v="16"/>
    <x v="650"/>
    <n v="76272"/>
    <n v="0"/>
    <x v="0"/>
    <x v="4"/>
    <x v="51"/>
  </r>
  <r>
    <x v="631"/>
    <s v="Emilia Chu"/>
    <x v="13"/>
    <x v="1"/>
    <x v="1"/>
    <x v="0"/>
    <x v="1"/>
    <x v="35"/>
    <x v="651"/>
    <n v="55760"/>
    <n v="0"/>
    <x v="0"/>
    <x v="5"/>
    <x v="1"/>
  </r>
  <r>
    <x v="632"/>
    <s v="Emily Clark"/>
    <x v="9"/>
    <x v="3"/>
    <x v="3"/>
    <x v="0"/>
    <x v="2"/>
    <x v="9"/>
    <x v="652"/>
    <n v="253294"/>
    <n v="0.4"/>
    <x v="0"/>
    <x v="4"/>
    <x v="1"/>
  </r>
  <r>
    <x v="633"/>
    <s v="Roman King"/>
    <x v="13"/>
    <x v="1"/>
    <x v="3"/>
    <x v="1"/>
    <x v="2"/>
    <x v="33"/>
    <x v="653"/>
    <n v="58671"/>
    <n v="0"/>
    <x v="0"/>
    <x v="7"/>
    <x v="1"/>
  </r>
  <r>
    <x v="634"/>
    <s v="Emery Do"/>
    <x v="5"/>
    <x v="2"/>
    <x v="0"/>
    <x v="0"/>
    <x v="1"/>
    <x v="28"/>
    <x v="654"/>
    <n v="55457"/>
    <n v="0"/>
    <x v="0"/>
    <x v="7"/>
    <x v="1"/>
  </r>
  <r>
    <x v="635"/>
    <s v="Autumn Thao"/>
    <x v="5"/>
    <x v="2"/>
    <x v="1"/>
    <x v="0"/>
    <x v="1"/>
    <x v="20"/>
    <x v="655"/>
    <n v="72340"/>
    <n v="0"/>
    <x v="0"/>
    <x v="3"/>
    <x v="52"/>
  </r>
  <r>
    <x v="636"/>
    <s v="Naomi Coleman"/>
    <x v="6"/>
    <x v="6"/>
    <x v="3"/>
    <x v="0"/>
    <x v="2"/>
    <x v="7"/>
    <x v="656"/>
    <n v="122054"/>
    <n v="0.06"/>
    <x v="0"/>
    <x v="3"/>
    <x v="1"/>
  </r>
  <r>
    <x v="637"/>
    <s v="Cora Zheng"/>
    <x v="2"/>
    <x v="0"/>
    <x v="1"/>
    <x v="0"/>
    <x v="1"/>
    <x v="5"/>
    <x v="657"/>
    <n v="167100"/>
    <n v="0.2"/>
    <x v="1"/>
    <x v="11"/>
    <x v="1"/>
  </r>
  <r>
    <x v="638"/>
    <s v="Ayla Daniels"/>
    <x v="1"/>
    <x v="0"/>
    <x v="3"/>
    <x v="0"/>
    <x v="2"/>
    <x v="26"/>
    <x v="658"/>
    <n v="78153"/>
    <n v="0"/>
    <x v="0"/>
    <x v="4"/>
    <x v="1"/>
  </r>
  <r>
    <x v="639"/>
    <s v="Allison Daniels"/>
    <x v="6"/>
    <x v="1"/>
    <x v="1"/>
    <x v="0"/>
    <x v="2"/>
    <x v="17"/>
    <x v="659"/>
    <n v="103524"/>
    <n v="0.09"/>
    <x v="0"/>
    <x v="3"/>
    <x v="1"/>
  </r>
  <r>
    <x v="640"/>
    <s v="Mateo Harris"/>
    <x v="6"/>
    <x v="0"/>
    <x v="3"/>
    <x v="1"/>
    <x v="2"/>
    <x v="23"/>
    <x v="660"/>
    <n v="119906"/>
    <n v="0.05"/>
    <x v="0"/>
    <x v="7"/>
    <x v="1"/>
  </r>
  <r>
    <x v="641"/>
    <s v="Samantha Rogers"/>
    <x v="7"/>
    <x v="6"/>
    <x v="2"/>
    <x v="0"/>
    <x v="2"/>
    <x v="21"/>
    <x v="661"/>
    <n v="45061"/>
    <n v="0"/>
    <x v="0"/>
    <x v="4"/>
    <x v="1"/>
  </r>
  <r>
    <x v="642"/>
    <s v="Julian Lee"/>
    <x v="30"/>
    <x v="0"/>
    <x v="3"/>
    <x v="1"/>
    <x v="1"/>
    <x v="10"/>
    <x v="662"/>
    <n v="91399"/>
    <n v="0"/>
    <x v="0"/>
    <x v="0"/>
    <x v="1"/>
  </r>
  <r>
    <x v="643"/>
    <s v="Nicholas Avila"/>
    <x v="14"/>
    <x v="0"/>
    <x v="0"/>
    <x v="1"/>
    <x v="3"/>
    <x v="21"/>
    <x v="663"/>
    <n v="97336"/>
    <n v="0"/>
    <x v="0"/>
    <x v="5"/>
    <x v="1"/>
  </r>
  <r>
    <x v="603"/>
    <s v="Hailey Watson"/>
    <x v="0"/>
    <x v="3"/>
    <x v="3"/>
    <x v="0"/>
    <x v="0"/>
    <x v="11"/>
    <x v="664"/>
    <n v="124629"/>
    <n v="0.1"/>
    <x v="0"/>
    <x v="7"/>
    <x v="1"/>
  </r>
  <r>
    <x v="644"/>
    <s v="Willow Woods"/>
    <x v="9"/>
    <x v="4"/>
    <x v="2"/>
    <x v="0"/>
    <x v="2"/>
    <x v="21"/>
    <x v="665"/>
    <n v="231850"/>
    <n v="0.39"/>
    <x v="0"/>
    <x v="4"/>
    <x v="1"/>
  </r>
  <r>
    <x v="645"/>
    <s v="Alexander Gonzales"/>
    <x v="6"/>
    <x v="3"/>
    <x v="0"/>
    <x v="1"/>
    <x v="3"/>
    <x v="8"/>
    <x v="666"/>
    <n v="128329"/>
    <n v="0.08"/>
    <x v="0"/>
    <x v="3"/>
    <x v="1"/>
  </r>
  <r>
    <x v="646"/>
    <s v="Aiden Gonzales"/>
    <x v="9"/>
    <x v="6"/>
    <x v="2"/>
    <x v="1"/>
    <x v="3"/>
    <x v="18"/>
    <x v="223"/>
    <n v="186033"/>
    <n v="0.34"/>
    <x v="2"/>
    <x v="12"/>
    <x v="1"/>
  </r>
  <r>
    <x v="647"/>
    <s v="Joshua Chin"/>
    <x v="0"/>
    <x v="6"/>
    <x v="1"/>
    <x v="1"/>
    <x v="1"/>
    <x v="33"/>
    <x v="332"/>
    <n v="121480"/>
    <n v="0.14000000000000001"/>
    <x v="0"/>
    <x v="3"/>
    <x v="1"/>
  </r>
  <r>
    <x v="648"/>
    <s v="Paisley Hall"/>
    <x v="2"/>
    <x v="4"/>
    <x v="2"/>
    <x v="0"/>
    <x v="2"/>
    <x v="12"/>
    <x v="667"/>
    <n v="153275"/>
    <n v="0.24"/>
    <x v="0"/>
    <x v="7"/>
    <x v="1"/>
  </r>
  <r>
    <x v="649"/>
    <s v="Allison Leung"/>
    <x v="4"/>
    <x v="2"/>
    <x v="0"/>
    <x v="0"/>
    <x v="1"/>
    <x v="39"/>
    <x v="668"/>
    <n v="97830"/>
    <n v="0"/>
    <x v="0"/>
    <x v="5"/>
    <x v="1"/>
  </r>
  <r>
    <x v="650"/>
    <s v="Hannah Mejia"/>
    <x v="9"/>
    <x v="6"/>
    <x v="3"/>
    <x v="0"/>
    <x v="3"/>
    <x v="40"/>
    <x v="669"/>
    <n v="239394"/>
    <n v="0.32"/>
    <x v="0"/>
    <x v="5"/>
    <x v="1"/>
  </r>
  <r>
    <x v="291"/>
    <s v="Elizabeth Huang"/>
    <x v="7"/>
    <x v="1"/>
    <x v="2"/>
    <x v="0"/>
    <x v="1"/>
    <x v="39"/>
    <x v="670"/>
    <n v="49738"/>
    <n v="0"/>
    <x v="1"/>
    <x v="10"/>
    <x v="1"/>
  </r>
  <r>
    <x v="651"/>
    <s v="Abigail Garza"/>
    <x v="7"/>
    <x v="3"/>
    <x v="1"/>
    <x v="0"/>
    <x v="3"/>
    <x v="29"/>
    <x v="671"/>
    <n v="45049"/>
    <n v="0"/>
    <x v="0"/>
    <x v="0"/>
    <x v="1"/>
  </r>
  <r>
    <x v="652"/>
    <s v="Raelynn Lu"/>
    <x v="2"/>
    <x v="1"/>
    <x v="0"/>
    <x v="0"/>
    <x v="1"/>
    <x v="5"/>
    <x v="97"/>
    <n v="153628"/>
    <n v="0.28999999999999998"/>
    <x v="1"/>
    <x v="1"/>
    <x v="53"/>
  </r>
  <r>
    <x v="653"/>
    <s v="Charles Luu"/>
    <x v="0"/>
    <x v="2"/>
    <x v="1"/>
    <x v="1"/>
    <x v="1"/>
    <x v="6"/>
    <x v="672"/>
    <n v="142731"/>
    <n v="0.11"/>
    <x v="1"/>
    <x v="6"/>
    <x v="54"/>
  </r>
  <r>
    <x v="654"/>
    <s v="Lydia Espinoza"/>
    <x v="0"/>
    <x v="6"/>
    <x v="2"/>
    <x v="0"/>
    <x v="3"/>
    <x v="7"/>
    <x v="673"/>
    <n v="137106"/>
    <n v="0.12"/>
    <x v="2"/>
    <x v="12"/>
    <x v="1"/>
  </r>
  <r>
    <x v="90"/>
    <s v="Adeline Thao"/>
    <x v="9"/>
    <x v="1"/>
    <x v="3"/>
    <x v="0"/>
    <x v="1"/>
    <x v="36"/>
    <x v="674"/>
    <n v="183239"/>
    <n v="0.32"/>
    <x v="0"/>
    <x v="0"/>
    <x v="1"/>
  </r>
  <r>
    <x v="463"/>
    <s v="Kinsley Dixon"/>
    <x v="7"/>
    <x v="3"/>
    <x v="1"/>
    <x v="0"/>
    <x v="2"/>
    <x v="21"/>
    <x v="675"/>
    <n v="45819"/>
    <n v="0"/>
    <x v="0"/>
    <x v="4"/>
    <x v="1"/>
  </r>
  <r>
    <x v="655"/>
    <s v="Natalia Vu"/>
    <x v="7"/>
    <x v="3"/>
    <x v="0"/>
    <x v="0"/>
    <x v="1"/>
    <x v="36"/>
    <x v="676"/>
    <n v="55518"/>
    <n v="0"/>
    <x v="0"/>
    <x v="7"/>
    <x v="1"/>
  </r>
  <r>
    <x v="656"/>
    <s v="Julia Mai"/>
    <x v="6"/>
    <x v="6"/>
    <x v="1"/>
    <x v="0"/>
    <x v="1"/>
    <x v="2"/>
    <x v="677"/>
    <n v="108134"/>
    <n v="0.1"/>
    <x v="1"/>
    <x v="6"/>
    <x v="1"/>
  </r>
  <r>
    <x v="657"/>
    <s v="Camila Evans"/>
    <x v="6"/>
    <x v="6"/>
    <x v="0"/>
    <x v="0"/>
    <x v="0"/>
    <x v="0"/>
    <x v="678"/>
    <n v="113950"/>
    <n v="0.09"/>
    <x v="0"/>
    <x v="4"/>
    <x v="1"/>
  </r>
  <r>
    <x v="485"/>
    <s v="Everly Lai"/>
    <x v="9"/>
    <x v="6"/>
    <x v="2"/>
    <x v="0"/>
    <x v="1"/>
    <x v="27"/>
    <x v="679"/>
    <n v="182035"/>
    <n v="0.3"/>
    <x v="0"/>
    <x v="2"/>
    <x v="1"/>
  </r>
  <r>
    <x v="69"/>
    <s v="Adam He"/>
    <x v="2"/>
    <x v="3"/>
    <x v="2"/>
    <x v="1"/>
    <x v="1"/>
    <x v="25"/>
    <x v="680"/>
    <n v="181356"/>
    <n v="0.23"/>
    <x v="1"/>
    <x v="10"/>
    <x v="1"/>
  </r>
  <r>
    <x v="658"/>
    <s v="Vivian Hunter"/>
    <x v="5"/>
    <x v="2"/>
    <x v="3"/>
    <x v="0"/>
    <x v="0"/>
    <x v="3"/>
    <x v="681"/>
    <n v="66084"/>
    <n v="0"/>
    <x v="0"/>
    <x v="0"/>
    <x v="1"/>
  </r>
  <r>
    <x v="659"/>
    <s v="Lucy Avila"/>
    <x v="29"/>
    <x v="0"/>
    <x v="2"/>
    <x v="0"/>
    <x v="3"/>
    <x v="19"/>
    <x v="682"/>
    <n v="76912"/>
    <n v="0"/>
    <x v="2"/>
    <x v="12"/>
    <x v="1"/>
  </r>
  <r>
    <x v="660"/>
    <s v="Eliana Li"/>
    <x v="22"/>
    <x v="5"/>
    <x v="0"/>
    <x v="0"/>
    <x v="1"/>
    <x v="20"/>
    <x v="683"/>
    <n v="67987"/>
    <n v="0"/>
    <x v="0"/>
    <x v="4"/>
    <x v="1"/>
  </r>
  <r>
    <x v="661"/>
    <s v="Logan Mitchell"/>
    <x v="13"/>
    <x v="6"/>
    <x v="1"/>
    <x v="1"/>
    <x v="2"/>
    <x v="13"/>
    <x v="684"/>
    <n v="59833"/>
    <n v="0"/>
    <x v="0"/>
    <x v="7"/>
    <x v="1"/>
  </r>
  <r>
    <x v="662"/>
    <s v="Dominic Dinh"/>
    <x v="0"/>
    <x v="6"/>
    <x v="2"/>
    <x v="1"/>
    <x v="1"/>
    <x v="15"/>
    <x v="685"/>
    <n v="128468"/>
    <n v="0.11"/>
    <x v="0"/>
    <x v="2"/>
    <x v="1"/>
  </r>
  <r>
    <x v="252"/>
    <s v="Lucas Daniels"/>
    <x v="6"/>
    <x v="2"/>
    <x v="3"/>
    <x v="1"/>
    <x v="0"/>
    <x v="34"/>
    <x v="686"/>
    <n v="102440"/>
    <n v="0.06"/>
    <x v="0"/>
    <x v="2"/>
    <x v="1"/>
  </r>
  <r>
    <x v="663"/>
    <s v="Andrew Holmes"/>
    <x v="9"/>
    <x v="0"/>
    <x v="2"/>
    <x v="1"/>
    <x v="0"/>
    <x v="1"/>
    <x v="687"/>
    <n v="246619"/>
    <n v="0.36"/>
    <x v="0"/>
    <x v="4"/>
    <x v="1"/>
  </r>
  <r>
    <x v="664"/>
    <s v="Julia Sandoval"/>
    <x v="6"/>
    <x v="4"/>
    <x v="3"/>
    <x v="0"/>
    <x v="3"/>
    <x v="34"/>
    <x v="688"/>
    <n v="101143"/>
    <n v="0.06"/>
    <x v="0"/>
    <x v="4"/>
    <x v="1"/>
  </r>
  <r>
    <x v="665"/>
    <s v="Kennedy Vargas"/>
    <x v="20"/>
    <x v="4"/>
    <x v="1"/>
    <x v="0"/>
    <x v="3"/>
    <x v="15"/>
    <x v="689"/>
    <n v="51404"/>
    <n v="0"/>
    <x v="2"/>
    <x v="8"/>
    <x v="55"/>
  </r>
  <r>
    <x v="666"/>
    <s v="Thomas Williams"/>
    <x v="17"/>
    <x v="5"/>
    <x v="2"/>
    <x v="1"/>
    <x v="2"/>
    <x v="15"/>
    <x v="690"/>
    <n v="87292"/>
    <n v="0"/>
    <x v="0"/>
    <x v="7"/>
    <x v="1"/>
  </r>
  <r>
    <x v="667"/>
    <s v="Raelynn Hong"/>
    <x v="2"/>
    <x v="6"/>
    <x v="2"/>
    <x v="0"/>
    <x v="1"/>
    <x v="21"/>
    <x v="691"/>
    <n v="182321"/>
    <n v="0.28000000000000003"/>
    <x v="1"/>
    <x v="10"/>
    <x v="1"/>
  </r>
  <r>
    <x v="603"/>
    <s v="Eli Reed"/>
    <x v="28"/>
    <x v="0"/>
    <x v="3"/>
    <x v="1"/>
    <x v="2"/>
    <x v="10"/>
    <x v="692"/>
    <n v="53929"/>
    <n v="0"/>
    <x v="0"/>
    <x v="4"/>
    <x v="56"/>
  </r>
  <r>
    <x v="668"/>
    <s v="Lyla Yoon"/>
    <x v="9"/>
    <x v="3"/>
    <x v="1"/>
    <x v="0"/>
    <x v="1"/>
    <x v="31"/>
    <x v="693"/>
    <n v="191571"/>
    <n v="0.32"/>
    <x v="0"/>
    <x v="5"/>
    <x v="1"/>
  </r>
  <r>
    <x v="669"/>
    <s v="Hannah White"/>
    <x v="0"/>
    <x v="3"/>
    <x v="3"/>
    <x v="0"/>
    <x v="2"/>
    <x v="39"/>
    <x v="694"/>
    <n v="150555"/>
    <n v="0.13"/>
    <x v="0"/>
    <x v="3"/>
    <x v="1"/>
  </r>
  <r>
    <x v="670"/>
    <s v="Theodore Xi"/>
    <x v="6"/>
    <x v="1"/>
    <x v="3"/>
    <x v="1"/>
    <x v="1"/>
    <x v="27"/>
    <x v="695"/>
    <n v="122890"/>
    <n v="7.0000000000000007E-2"/>
    <x v="1"/>
    <x v="6"/>
    <x v="1"/>
  </r>
  <r>
    <x v="671"/>
    <s v="Ezra Liang"/>
    <x v="9"/>
    <x v="1"/>
    <x v="0"/>
    <x v="1"/>
    <x v="1"/>
    <x v="27"/>
    <x v="696"/>
    <n v="216999"/>
    <n v="0.37"/>
    <x v="0"/>
    <x v="4"/>
    <x v="1"/>
  </r>
  <r>
    <x v="672"/>
    <s v="Grayson Yee"/>
    <x v="6"/>
    <x v="4"/>
    <x v="3"/>
    <x v="1"/>
    <x v="1"/>
    <x v="35"/>
    <x v="697"/>
    <n v="110565"/>
    <n v="0.09"/>
    <x v="1"/>
    <x v="10"/>
    <x v="1"/>
  </r>
  <r>
    <x v="673"/>
    <s v="Eli Richardson"/>
    <x v="12"/>
    <x v="0"/>
    <x v="2"/>
    <x v="1"/>
    <x v="2"/>
    <x v="31"/>
    <x v="698"/>
    <n v="48762"/>
    <n v="0"/>
    <x v="0"/>
    <x v="0"/>
    <x v="1"/>
  </r>
  <r>
    <x v="674"/>
    <s v="Audrey Lee"/>
    <x v="25"/>
    <x v="5"/>
    <x v="2"/>
    <x v="0"/>
    <x v="1"/>
    <x v="10"/>
    <x v="699"/>
    <n v="87036"/>
    <n v="0"/>
    <x v="1"/>
    <x v="1"/>
    <x v="1"/>
  </r>
  <r>
    <x v="675"/>
    <s v="Jameson Allen"/>
    <x v="2"/>
    <x v="6"/>
    <x v="2"/>
    <x v="1"/>
    <x v="2"/>
    <x v="24"/>
    <x v="700"/>
    <n v="177443"/>
    <n v="0.16"/>
    <x v="0"/>
    <x v="0"/>
    <x v="1"/>
  </r>
  <r>
    <x v="676"/>
    <s v="Eliza Chen"/>
    <x v="14"/>
    <x v="0"/>
    <x v="0"/>
    <x v="0"/>
    <x v="1"/>
    <x v="9"/>
    <x v="701"/>
    <n v="75862"/>
    <n v="0"/>
    <x v="0"/>
    <x v="5"/>
    <x v="1"/>
  </r>
  <r>
    <x v="677"/>
    <s v="Lyla Chen"/>
    <x v="15"/>
    <x v="4"/>
    <x v="0"/>
    <x v="0"/>
    <x v="1"/>
    <x v="15"/>
    <x v="645"/>
    <n v="90870"/>
    <n v="0"/>
    <x v="0"/>
    <x v="2"/>
    <x v="1"/>
  </r>
  <r>
    <x v="678"/>
    <s v="Emily Doan"/>
    <x v="11"/>
    <x v="5"/>
    <x v="3"/>
    <x v="0"/>
    <x v="1"/>
    <x v="24"/>
    <x v="702"/>
    <n v="99202"/>
    <n v="0.11"/>
    <x v="0"/>
    <x v="3"/>
    <x v="1"/>
  </r>
  <r>
    <x v="679"/>
    <s v="Jack Mai"/>
    <x v="4"/>
    <x v="6"/>
    <x v="3"/>
    <x v="1"/>
    <x v="1"/>
    <x v="15"/>
    <x v="703"/>
    <n v="92293"/>
    <n v="0"/>
    <x v="1"/>
    <x v="11"/>
    <x v="1"/>
  </r>
  <r>
    <x v="680"/>
    <s v="Grayson Turner"/>
    <x v="29"/>
    <x v="0"/>
    <x v="3"/>
    <x v="1"/>
    <x v="2"/>
    <x v="36"/>
    <x v="704"/>
    <n v="63196"/>
    <n v="0"/>
    <x v="0"/>
    <x v="2"/>
    <x v="57"/>
  </r>
  <r>
    <x v="681"/>
    <s v="Ivy Tang"/>
    <x v="25"/>
    <x v="5"/>
    <x v="2"/>
    <x v="0"/>
    <x v="1"/>
    <x v="35"/>
    <x v="705"/>
    <n v="65340"/>
    <n v="0"/>
    <x v="1"/>
    <x v="6"/>
    <x v="58"/>
  </r>
  <r>
    <x v="682"/>
    <s v="Robert Zhang"/>
    <x v="9"/>
    <x v="6"/>
    <x v="3"/>
    <x v="1"/>
    <x v="1"/>
    <x v="15"/>
    <x v="706"/>
    <n v="202680"/>
    <n v="0.32"/>
    <x v="0"/>
    <x v="3"/>
    <x v="59"/>
  </r>
  <r>
    <x v="683"/>
    <s v="Eva Alvarado"/>
    <x v="3"/>
    <x v="0"/>
    <x v="1"/>
    <x v="0"/>
    <x v="3"/>
    <x v="30"/>
    <x v="707"/>
    <n v="77461"/>
    <n v="0.09"/>
    <x v="2"/>
    <x v="12"/>
    <x v="1"/>
  </r>
  <r>
    <x v="684"/>
    <s v="Abigail Vang"/>
    <x v="19"/>
    <x v="5"/>
    <x v="0"/>
    <x v="0"/>
    <x v="1"/>
    <x v="28"/>
    <x v="708"/>
    <n v="109680"/>
    <n v="0"/>
    <x v="1"/>
    <x v="11"/>
    <x v="1"/>
  </r>
  <r>
    <x v="140"/>
    <s v="Claire Adams"/>
    <x v="2"/>
    <x v="2"/>
    <x v="1"/>
    <x v="0"/>
    <x v="0"/>
    <x v="22"/>
    <x v="709"/>
    <n v="159567"/>
    <n v="0.28000000000000003"/>
    <x v="0"/>
    <x v="3"/>
    <x v="1"/>
  </r>
  <r>
    <x v="685"/>
    <s v="Theodore Marquez"/>
    <x v="25"/>
    <x v="5"/>
    <x v="2"/>
    <x v="1"/>
    <x v="3"/>
    <x v="36"/>
    <x v="710"/>
    <n v="94407"/>
    <n v="0"/>
    <x v="2"/>
    <x v="12"/>
    <x v="1"/>
  </r>
  <r>
    <x v="686"/>
    <s v="Hunter Nunez"/>
    <x v="9"/>
    <x v="4"/>
    <x v="3"/>
    <x v="1"/>
    <x v="3"/>
    <x v="39"/>
    <x v="711"/>
    <n v="234594"/>
    <n v="0.33"/>
    <x v="0"/>
    <x v="0"/>
    <x v="1"/>
  </r>
  <r>
    <x v="687"/>
    <s v="Charles Henderson"/>
    <x v="28"/>
    <x v="0"/>
    <x v="2"/>
    <x v="1"/>
    <x v="2"/>
    <x v="35"/>
    <x v="712"/>
    <n v="43080"/>
    <n v="0"/>
    <x v="0"/>
    <x v="5"/>
    <x v="1"/>
  </r>
  <r>
    <x v="688"/>
    <s v="Camila Cortez"/>
    <x v="6"/>
    <x v="6"/>
    <x v="1"/>
    <x v="0"/>
    <x v="3"/>
    <x v="7"/>
    <x v="713"/>
    <n v="129541"/>
    <n v="0.08"/>
    <x v="0"/>
    <x v="3"/>
    <x v="60"/>
  </r>
  <r>
    <x v="689"/>
    <s v="Aaron Garza"/>
    <x v="2"/>
    <x v="2"/>
    <x v="0"/>
    <x v="1"/>
    <x v="3"/>
    <x v="38"/>
    <x v="714"/>
    <n v="165756"/>
    <n v="0.28000000000000003"/>
    <x v="0"/>
    <x v="7"/>
    <x v="61"/>
  </r>
  <r>
    <x v="690"/>
    <s v="Jose Singh"/>
    <x v="0"/>
    <x v="1"/>
    <x v="2"/>
    <x v="1"/>
    <x v="1"/>
    <x v="18"/>
    <x v="715"/>
    <n v="142878"/>
    <n v="0.12"/>
    <x v="0"/>
    <x v="7"/>
    <x v="1"/>
  </r>
  <r>
    <x v="691"/>
    <s v="Gabriel Joseph"/>
    <x v="2"/>
    <x v="5"/>
    <x v="1"/>
    <x v="1"/>
    <x v="2"/>
    <x v="27"/>
    <x v="716"/>
    <n v="187992"/>
    <n v="0.28000000000000003"/>
    <x v="0"/>
    <x v="4"/>
    <x v="1"/>
  </r>
  <r>
    <x v="692"/>
    <s v="Natalia Santos"/>
    <x v="9"/>
    <x v="4"/>
    <x v="2"/>
    <x v="0"/>
    <x v="3"/>
    <x v="15"/>
    <x v="717"/>
    <n v="249801"/>
    <n v="0.39"/>
    <x v="2"/>
    <x v="12"/>
    <x v="1"/>
  </r>
  <r>
    <x v="693"/>
    <s v="Dylan Wilson"/>
    <x v="32"/>
    <x v="0"/>
    <x v="0"/>
    <x v="1"/>
    <x v="2"/>
    <x v="35"/>
    <x v="718"/>
    <n v="76505"/>
    <n v="0"/>
    <x v="0"/>
    <x v="0"/>
    <x v="62"/>
  </r>
  <r>
    <x v="694"/>
    <s v="Robert Alvarez"/>
    <x v="31"/>
    <x v="0"/>
    <x v="3"/>
    <x v="1"/>
    <x v="3"/>
    <x v="38"/>
    <x v="324"/>
    <n v="84297"/>
    <n v="0"/>
    <x v="2"/>
    <x v="8"/>
    <x v="1"/>
  </r>
  <r>
    <x v="695"/>
    <s v="Samantha Chavez"/>
    <x v="4"/>
    <x v="2"/>
    <x v="2"/>
    <x v="0"/>
    <x v="3"/>
    <x v="26"/>
    <x v="719"/>
    <n v="75769"/>
    <n v="0"/>
    <x v="2"/>
    <x v="8"/>
    <x v="19"/>
  </r>
  <r>
    <x v="68"/>
    <s v="Samuel Bailey"/>
    <x v="9"/>
    <x v="3"/>
    <x v="2"/>
    <x v="1"/>
    <x v="2"/>
    <x v="12"/>
    <x v="720"/>
    <n v="235619"/>
    <n v="0.3"/>
    <x v="0"/>
    <x v="0"/>
    <x v="1"/>
  </r>
  <r>
    <x v="696"/>
    <s v="Ezekiel Delgado"/>
    <x v="2"/>
    <x v="5"/>
    <x v="2"/>
    <x v="1"/>
    <x v="3"/>
    <x v="28"/>
    <x v="721"/>
    <n v="187187"/>
    <n v="0.18"/>
    <x v="2"/>
    <x v="8"/>
    <x v="1"/>
  </r>
  <r>
    <x v="21"/>
    <s v="Benjamin Ramirez"/>
    <x v="24"/>
    <x v="0"/>
    <x v="0"/>
    <x v="1"/>
    <x v="3"/>
    <x v="35"/>
    <x v="722"/>
    <n v="68987"/>
    <n v="0"/>
    <x v="0"/>
    <x v="2"/>
    <x v="63"/>
  </r>
  <r>
    <x v="697"/>
    <s v="Anthony Carter"/>
    <x v="2"/>
    <x v="5"/>
    <x v="2"/>
    <x v="1"/>
    <x v="2"/>
    <x v="12"/>
    <x v="723"/>
    <n v="155926"/>
    <n v="0.24"/>
    <x v="0"/>
    <x v="7"/>
    <x v="64"/>
  </r>
  <r>
    <x v="698"/>
    <s v="Ethan Tang"/>
    <x v="4"/>
    <x v="3"/>
    <x v="2"/>
    <x v="1"/>
    <x v="1"/>
    <x v="36"/>
    <x v="724"/>
    <n v="93668"/>
    <n v="0"/>
    <x v="0"/>
    <x v="2"/>
    <x v="1"/>
  </r>
  <r>
    <x v="699"/>
    <s v="Sebastian Rogers"/>
    <x v="16"/>
    <x v="4"/>
    <x v="0"/>
    <x v="1"/>
    <x v="2"/>
    <x v="31"/>
    <x v="725"/>
    <n v="69647"/>
    <n v="0"/>
    <x v="0"/>
    <x v="4"/>
    <x v="65"/>
  </r>
  <r>
    <x v="700"/>
    <s v="Miles Thao"/>
    <x v="27"/>
    <x v="0"/>
    <x v="3"/>
    <x v="1"/>
    <x v="1"/>
    <x v="4"/>
    <x v="726"/>
    <n v="63318"/>
    <n v="0"/>
    <x v="0"/>
    <x v="7"/>
    <x v="1"/>
  </r>
  <r>
    <x v="701"/>
    <s v="William Cao"/>
    <x v="4"/>
    <x v="6"/>
    <x v="1"/>
    <x v="1"/>
    <x v="1"/>
    <x v="20"/>
    <x v="727"/>
    <n v="77629"/>
    <n v="0"/>
    <x v="1"/>
    <x v="10"/>
    <x v="1"/>
  </r>
  <r>
    <x v="702"/>
    <s v="Leo Hsu"/>
    <x v="0"/>
    <x v="4"/>
    <x v="1"/>
    <x v="1"/>
    <x v="1"/>
    <x v="39"/>
    <x v="728"/>
    <n v="138808"/>
    <n v="0.15"/>
    <x v="1"/>
    <x v="1"/>
    <x v="1"/>
  </r>
  <r>
    <x v="703"/>
    <s v="Avery Grant"/>
    <x v="14"/>
    <x v="0"/>
    <x v="0"/>
    <x v="0"/>
    <x v="2"/>
    <x v="37"/>
    <x v="729"/>
    <n v="88777"/>
    <n v="0"/>
    <x v="0"/>
    <x v="2"/>
    <x v="1"/>
  </r>
  <r>
    <x v="704"/>
    <s v="Penelope Fong"/>
    <x v="2"/>
    <x v="3"/>
    <x v="3"/>
    <x v="0"/>
    <x v="1"/>
    <x v="33"/>
    <x v="730"/>
    <n v="186378"/>
    <n v="0.26"/>
    <x v="1"/>
    <x v="1"/>
    <x v="1"/>
  </r>
  <r>
    <x v="705"/>
    <s v="Vivian Thao"/>
    <x v="10"/>
    <x v="5"/>
    <x v="0"/>
    <x v="0"/>
    <x v="1"/>
    <x v="15"/>
    <x v="731"/>
    <n v="60017"/>
    <n v="0"/>
    <x v="0"/>
    <x v="2"/>
    <x v="1"/>
  </r>
  <r>
    <x v="706"/>
    <s v="Eva Estrada"/>
    <x v="0"/>
    <x v="2"/>
    <x v="2"/>
    <x v="0"/>
    <x v="3"/>
    <x v="15"/>
    <x v="732"/>
    <n v="148991"/>
    <n v="0.12"/>
    <x v="2"/>
    <x v="12"/>
    <x v="1"/>
  </r>
  <r>
    <x v="707"/>
    <s v="Emma Luna"/>
    <x v="17"/>
    <x v="5"/>
    <x v="2"/>
    <x v="0"/>
    <x v="3"/>
    <x v="27"/>
    <x v="733"/>
    <n v="97398"/>
    <n v="0"/>
    <x v="2"/>
    <x v="8"/>
    <x v="1"/>
  </r>
  <r>
    <x v="708"/>
    <s v="Charlotte Wu"/>
    <x v="15"/>
    <x v="4"/>
    <x v="1"/>
    <x v="0"/>
    <x v="1"/>
    <x v="20"/>
    <x v="734"/>
    <n v="72805"/>
    <n v="0"/>
    <x v="1"/>
    <x v="6"/>
    <x v="1"/>
  </r>
  <r>
    <x v="709"/>
    <s v="Vivian Chu"/>
    <x v="26"/>
    <x v="2"/>
    <x v="0"/>
    <x v="0"/>
    <x v="1"/>
    <x v="30"/>
    <x v="735"/>
    <n v="72131"/>
    <n v="0"/>
    <x v="1"/>
    <x v="6"/>
    <x v="1"/>
  </r>
  <r>
    <x v="710"/>
    <s v="Jayden Williams"/>
    <x v="6"/>
    <x v="4"/>
    <x v="1"/>
    <x v="1"/>
    <x v="2"/>
    <x v="14"/>
    <x v="736"/>
    <n v="104668"/>
    <n v="0.08"/>
    <x v="0"/>
    <x v="7"/>
    <x v="1"/>
  </r>
  <r>
    <x v="711"/>
    <s v="Amelia Bell"/>
    <x v="4"/>
    <x v="2"/>
    <x v="1"/>
    <x v="0"/>
    <x v="2"/>
    <x v="26"/>
    <x v="660"/>
    <n v="89769"/>
    <n v="0"/>
    <x v="0"/>
    <x v="0"/>
    <x v="1"/>
  </r>
  <r>
    <x v="712"/>
    <s v="Addison Mehta"/>
    <x v="6"/>
    <x v="2"/>
    <x v="3"/>
    <x v="0"/>
    <x v="1"/>
    <x v="5"/>
    <x v="737"/>
    <n v="127616"/>
    <n v="7.0000000000000007E-2"/>
    <x v="0"/>
    <x v="7"/>
    <x v="1"/>
  </r>
  <r>
    <x v="234"/>
    <s v="Alexander Jackson"/>
    <x v="6"/>
    <x v="4"/>
    <x v="3"/>
    <x v="1"/>
    <x v="2"/>
    <x v="15"/>
    <x v="738"/>
    <n v="109883"/>
    <n v="7.0000000000000007E-2"/>
    <x v="0"/>
    <x v="7"/>
    <x v="1"/>
  </r>
  <r>
    <x v="713"/>
    <s v="Everly Lin"/>
    <x v="20"/>
    <x v="4"/>
    <x v="1"/>
    <x v="0"/>
    <x v="1"/>
    <x v="6"/>
    <x v="739"/>
    <n v="47974"/>
    <n v="0"/>
    <x v="1"/>
    <x v="1"/>
    <x v="1"/>
  </r>
  <r>
    <x v="714"/>
    <s v="Lyla Stewart"/>
    <x v="0"/>
    <x v="0"/>
    <x v="2"/>
    <x v="0"/>
    <x v="2"/>
    <x v="19"/>
    <x v="740"/>
    <n v="120321"/>
    <n v="0.12"/>
    <x v="0"/>
    <x v="5"/>
    <x v="1"/>
  </r>
  <r>
    <x v="715"/>
    <s v="Brooklyn Ruiz"/>
    <x v="12"/>
    <x v="0"/>
    <x v="1"/>
    <x v="0"/>
    <x v="3"/>
    <x v="22"/>
    <x v="741"/>
    <n v="57446"/>
    <n v="0"/>
    <x v="0"/>
    <x v="3"/>
    <x v="1"/>
  </r>
  <r>
    <x v="716"/>
    <s v="Skylar Evans"/>
    <x v="2"/>
    <x v="3"/>
    <x v="0"/>
    <x v="0"/>
    <x v="2"/>
    <x v="34"/>
    <x v="742"/>
    <n v="174099"/>
    <n v="0.26"/>
    <x v="0"/>
    <x v="5"/>
    <x v="1"/>
  </r>
  <r>
    <x v="717"/>
    <s v="Lincoln Huynh"/>
    <x v="0"/>
    <x v="1"/>
    <x v="1"/>
    <x v="1"/>
    <x v="1"/>
    <x v="20"/>
    <x v="743"/>
    <n v="128703"/>
    <n v="0.13"/>
    <x v="0"/>
    <x v="5"/>
    <x v="1"/>
  </r>
  <r>
    <x v="718"/>
    <s v="Hazel Griffin"/>
    <x v="17"/>
    <x v="5"/>
    <x v="3"/>
    <x v="0"/>
    <x v="2"/>
    <x v="24"/>
    <x v="744"/>
    <n v="65247"/>
    <n v="0"/>
    <x v="0"/>
    <x v="3"/>
    <x v="1"/>
  </r>
  <r>
    <x v="719"/>
    <s v="Charles Gonzalez"/>
    <x v="10"/>
    <x v="5"/>
    <x v="0"/>
    <x v="1"/>
    <x v="3"/>
    <x v="5"/>
    <x v="745"/>
    <n v="64247"/>
    <n v="0"/>
    <x v="2"/>
    <x v="9"/>
    <x v="1"/>
  </r>
  <r>
    <x v="720"/>
    <s v="Leah Patterson"/>
    <x v="6"/>
    <x v="4"/>
    <x v="0"/>
    <x v="0"/>
    <x v="2"/>
    <x v="29"/>
    <x v="280"/>
    <n v="118253"/>
    <n v="0.08"/>
    <x v="0"/>
    <x v="5"/>
    <x v="1"/>
  </r>
  <r>
    <x v="721"/>
    <s v="Avery Sun"/>
    <x v="19"/>
    <x v="5"/>
    <x v="1"/>
    <x v="0"/>
    <x v="1"/>
    <x v="15"/>
    <x v="746"/>
    <n v="109422"/>
    <n v="0"/>
    <x v="1"/>
    <x v="1"/>
    <x v="1"/>
  </r>
  <r>
    <x v="722"/>
    <s v="Isaac Yoon"/>
    <x v="6"/>
    <x v="4"/>
    <x v="3"/>
    <x v="1"/>
    <x v="1"/>
    <x v="12"/>
    <x v="747"/>
    <n v="126950"/>
    <n v="0.1"/>
    <x v="0"/>
    <x v="2"/>
    <x v="1"/>
  </r>
  <r>
    <x v="723"/>
    <s v="Isabella Bui"/>
    <x v="14"/>
    <x v="0"/>
    <x v="1"/>
    <x v="0"/>
    <x v="1"/>
    <x v="9"/>
    <x v="748"/>
    <n v="97500"/>
    <n v="0"/>
    <x v="0"/>
    <x v="4"/>
    <x v="1"/>
  </r>
  <r>
    <x v="724"/>
    <s v="Gabriel Zhou"/>
    <x v="12"/>
    <x v="0"/>
    <x v="1"/>
    <x v="1"/>
    <x v="1"/>
    <x v="6"/>
    <x v="735"/>
    <n v="41844"/>
    <n v="0"/>
    <x v="1"/>
    <x v="1"/>
    <x v="1"/>
  </r>
  <r>
    <x v="725"/>
    <s v="Jack Vu"/>
    <x v="13"/>
    <x v="3"/>
    <x v="0"/>
    <x v="1"/>
    <x v="1"/>
    <x v="19"/>
    <x v="749"/>
    <n v="58875"/>
    <n v="0"/>
    <x v="1"/>
    <x v="11"/>
    <x v="1"/>
  </r>
  <r>
    <x v="726"/>
    <s v="Valentina Moua"/>
    <x v="5"/>
    <x v="2"/>
    <x v="1"/>
    <x v="0"/>
    <x v="1"/>
    <x v="17"/>
    <x v="750"/>
    <n v="64204"/>
    <n v="0"/>
    <x v="0"/>
    <x v="7"/>
    <x v="66"/>
  </r>
  <r>
    <x v="727"/>
    <s v="Quinn Trinh"/>
    <x v="13"/>
    <x v="2"/>
    <x v="3"/>
    <x v="0"/>
    <x v="1"/>
    <x v="34"/>
    <x v="751"/>
    <n v="67743"/>
    <n v="0"/>
    <x v="1"/>
    <x v="10"/>
    <x v="67"/>
  </r>
  <r>
    <x v="728"/>
    <s v="Caroline Nelson"/>
    <x v="26"/>
    <x v="2"/>
    <x v="2"/>
    <x v="0"/>
    <x v="0"/>
    <x v="33"/>
    <x v="752"/>
    <n v="71677"/>
    <n v="0"/>
    <x v="0"/>
    <x v="7"/>
    <x v="1"/>
  </r>
  <r>
    <x v="729"/>
    <s v="Miles Dang"/>
    <x v="12"/>
    <x v="0"/>
    <x v="2"/>
    <x v="1"/>
    <x v="1"/>
    <x v="22"/>
    <x v="753"/>
    <n v="40063"/>
    <n v="0"/>
    <x v="0"/>
    <x v="4"/>
    <x v="1"/>
  </r>
  <r>
    <x v="730"/>
    <s v="Leah Bryant"/>
    <x v="12"/>
    <x v="0"/>
    <x v="1"/>
    <x v="0"/>
    <x v="2"/>
    <x v="0"/>
    <x v="754"/>
    <n v="40124"/>
    <n v="0"/>
    <x v="0"/>
    <x v="5"/>
    <x v="1"/>
  </r>
  <r>
    <x v="731"/>
    <s v="Henry Jung"/>
    <x v="18"/>
    <x v="5"/>
    <x v="1"/>
    <x v="1"/>
    <x v="1"/>
    <x v="4"/>
    <x v="755"/>
    <n v="103183"/>
    <n v="0"/>
    <x v="0"/>
    <x v="5"/>
    <x v="68"/>
  </r>
  <r>
    <x v="732"/>
    <s v="Benjamin Mai"/>
    <x v="27"/>
    <x v="0"/>
    <x v="3"/>
    <x v="1"/>
    <x v="1"/>
    <x v="36"/>
    <x v="756"/>
    <n v="95239"/>
    <n v="0"/>
    <x v="0"/>
    <x v="3"/>
    <x v="1"/>
  </r>
  <r>
    <x v="733"/>
    <s v="Anna Han"/>
    <x v="25"/>
    <x v="5"/>
    <x v="1"/>
    <x v="0"/>
    <x v="1"/>
    <x v="7"/>
    <x v="757"/>
    <n v="75012"/>
    <n v="0"/>
    <x v="0"/>
    <x v="2"/>
    <x v="1"/>
  </r>
  <r>
    <x v="734"/>
    <s v="Ariana Kim"/>
    <x v="23"/>
    <x v="0"/>
    <x v="1"/>
    <x v="0"/>
    <x v="1"/>
    <x v="29"/>
    <x v="758"/>
    <n v="96366"/>
    <n v="0"/>
    <x v="1"/>
    <x v="11"/>
    <x v="1"/>
  </r>
  <r>
    <x v="735"/>
    <s v="Alice Tran"/>
    <x v="7"/>
    <x v="6"/>
    <x v="3"/>
    <x v="0"/>
    <x v="1"/>
    <x v="38"/>
    <x v="759"/>
    <n v="40897"/>
    <n v="0"/>
    <x v="0"/>
    <x v="0"/>
    <x v="1"/>
  </r>
  <r>
    <x v="736"/>
    <s v="Hailey Song"/>
    <x v="6"/>
    <x v="1"/>
    <x v="0"/>
    <x v="0"/>
    <x v="1"/>
    <x v="17"/>
    <x v="760"/>
    <n v="124928"/>
    <n v="0.06"/>
    <x v="1"/>
    <x v="1"/>
    <x v="1"/>
  </r>
  <r>
    <x v="737"/>
    <s v="Lydia Morales"/>
    <x v="6"/>
    <x v="1"/>
    <x v="2"/>
    <x v="0"/>
    <x v="3"/>
    <x v="10"/>
    <x v="761"/>
    <n v="108221"/>
    <n v="0.05"/>
    <x v="2"/>
    <x v="8"/>
    <x v="1"/>
  </r>
  <r>
    <x v="210"/>
    <s v="Liam Sanders"/>
    <x v="15"/>
    <x v="4"/>
    <x v="3"/>
    <x v="1"/>
    <x v="2"/>
    <x v="30"/>
    <x v="762"/>
    <n v="75579"/>
    <n v="0"/>
    <x v="0"/>
    <x v="0"/>
    <x v="1"/>
  </r>
  <r>
    <x v="738"/>
    <s v="Luke Sanchez"/>
    <x v="0"/>
    <x v="4"/>
    <x v="1"/>
    <x v="1"/>
    <x v="3"/>
    <x v="12"/>
    <x v="763"/>
    <n v="129903"/>
    <n v="0.13"/>
    <x v="2"/>
    <x v="12"/>
    <x v="1"/>
  </r>
  <r>
    <x v="739"/>
    <s v="Grace Sun"/>
    <x v="2"/>
    <x v="1"/>
    <x v="0"/>
    <x v="0"/>
    <x v="1"/>
    <x v="6"/>
    <x v="441"/>
    <n v="186870"/>
    <n v="0.2"/>
    <x v="1"/>
    <x v="6"/>
    <x v="1"/>
  </r>
  <r>
    <x v="740"/>
    <s v="Ezra Banks"/>
    <x v="13"/>
    <x v="2"/>
    <x v="0"/>
    <x v="1"/>
    <x v="2"/>
    <x v="17"/>
    <x v="764"/>
    <n v="57531"/>
    <n v="0"/>
    <x v="0"/>
    <x v="2"/>
    <x v="1"/>
  </r>
  <r>
    <x v="741"/>
    <s v="Jayden Kang"/>
    <x v="7"/>
    <x v="1"/>
    <x v="0"/>
    <x v="1"/>
    <x v="1"/>
    <x v="30"/>
    <x v="765"/>
    <n v="55894"/>
    <n v="0"/>
    <x v="0"/>
    <x v="0"/>
    <x v="1"/>
  </r>
  <r>
    <x v="742"/>
    <s v="Skylar Shah"/>
    <x v="17"/>
    <x v="5"/>
    <x v="1"/>
    <x v="0"/>
    <x v="1"/>
    <x v="34"/>
    <x v="766"/>
    <n v="72903"/>
    <n v="0"/>
    <x v="0"/>
    <x v="3"/>
    <x v="1"/>
  </r>
  <r>
    <x v="195"/>
    <s v="Sebastian Le"/>
    <x v="7"/>
    <x v="1"/>
    <x v="3"/>
    <x v="1"/>
    <x v="1"/>
    <x v="17"/>
    <x v="744"/>
    <n v="45369"/>
    <n v="0"/>
    <x v="1"/>
    <x v="10"/>
    <x v="1"/>
  </r>
  <r>
    <x v="743"/>
    <s v="Luca Nelson"/>
    <x v="6"/>
    <x v="1"/>
    <x v="2"/>
    <x v="1"/>
    <x v="2"/>
    <x v="33"/>
    <x v="767"/>
    <n v="106578"/>
    <n v="0.09"/>
    <x v="0"/>
    <x v="4"/>
    <x v="1"/>
  </r>
  <r>
    <x v="744"/>
    <s v="Riley Ramirez"/>
    <x v="15"/>
    <x v="4"/>
    <x v="0"/>
    <x v="0"/>
    <x v="3"/>
    <x v="27"/>
    <x v="768"/>
    <n v="92994"/>
    <n v="0"/>
    <x v="0"/>
    <x v="2"/>
    <x v="1"/>
  </r>
  <r>
    <x v="745"/>
    <s v="Jaxon Fong"/>
    <x v="4"/>
    <x v="2"/>
    <x v="2"/>
    <x v="1"/>
    <x v="1"/>
    <x v="1"/>
    <x v="769"/>
    <n v="83685"/>
    <n v="0"/>
    <x v="1"/>
    <x v="10"/>
    <x v="1"/>
  </r>
  <r>
    <x v="114"/>
    <s v="Kayden Jordan"/>
    <x v="21"/>
    <x v="0"/>
    <x v="0"/>
    <x v="1"/>
    <x v="2"/>
    <x v="35"/>
    <x v="770"/>
    <n v="99335"/>
    <n v="0"/>
    <x v="0"/>
    <x v="3"/>
    <x v="1"/>
  </r>
  <r>
    <x v="746"/>
    <s v="Alexander James"/>
    <x v="0"/>
    <x v="4"/>
    <x v="1"/>
    <x v="1"/>
    <x v="2"/>
    <x v="34"/>
    <x v="771"/>
    <n v="131179"/>
    <n v="0.15"/>
    <x v="0"/>
    <x v="7"/>
    <x v="1"/>
  </r>
  <r>
    <x v="747"/>
    <s v="Connor Luu"/>
    <x v="3"/>
    <x v="0"/>
    <x v="2"/>
    <x v="1"/>
    <x v="1"/>
    <x v="25"/>
    <x v="772"/>
    <n v="73899"/>
    <n v="0.05"/>
    <x v="1"/>
    <x v="11"/>
    <x v="1"/>
  </r>
  <r>
    <x v="748"/>
    <s v="Christopher Lam"/>
    <x v="9"/>
    <x v="3"/>
    <x v="1"/>
    <x v="1"/>
    <x v="1"/>
    <x v="14"/>
    <x v="773"/>
    <n v="252325"/>
    <n v="0.4"/>
    <x v="0"/>
    <x v="7"/>
    <x v="1"/>
  </r>
  <r>
    <x v="749"/>
    <s v="Sophie Owens"/>
    <x v="13"/>
    <x v="1"/>
    <x v="0"/>
    <x v="0"/>
    <x v="2"/>
    <x v="23"/>
    <x v="774"/>
    <n v="52697"/>
    <n v="0"/>
    <x v="0"/>
    <x v="0"/>
    <x v="1"/>
  </r>
  <r>
    <x v="711"/>
    <s v="Addison Perez"/>
    <x v="19"/>
    <x v="5"/>
    <x v="2"/>
    <x v="0"/>
    <x v="3"/>
    <x v="7"/>
    <x v="775"/>
    <n v="123588"/>
    <n v="0"/>
    <x v="2"/>
    <x v="12"/>
    <x v="1"/>
  </r>
  <r>
    <x v="750"/>
    <s v="Hadley Dang"/>
    <x v="9"/>
    <x v="3"/>
    <x v="3"/>
    <x v="0"/>
    <x v="1"/>
    <x v="40"/>
    <x v="205"/>
    <n v="243568"/>
    <n v="0.33"/>
    <x v="0"/>
    <x v="5"/>
    <x v="1"/>
  </r>
  <r>
    <x v="559"/>
    <s v="Ethan Mehta"/>
    <x v="2"/>
    <x v="2"/>
    <x v="0"/>
    <x v="1"/>
    <x v="1"/>
    <x v="37"/>
    <x v="776"/>
    <n v="199176"/>
    <n v="0.24"/>
    <x v="0"/>
    <x v="3"/>
    <x v="1"/>
  </r>
  <r>
    <x v="47"/>
    <s v="Madison Her"/>
    <x v="1"/>
    <x v="0"/>
    <x v="2"/>
    <x v="0"/>
    <x v="1"/>
    <x v="16"/>
    <x v="777"/>
    <n v="82806"/>
    <n v="0"/>
    <x v="0"/>
    <x v="0"/>
    <x v="1"/>
  </r>
  <r>
    <x v="751"/>
    <s v="Savannah Singh"/>
    <x v="2"/>
    <x v="6"/>
    <x v="2"/>
    <x v="0"/>
    <x v="1"/>
    <x v="26"/>
    <x v="778"/>
    <n v="164399"/>
    <n v="0.25"/>
    <x v="0"/>
    <x v="0"/>
    <x v="1"/>
  </r>
  <r>
    <x v="752"/>
    <s v="Nevaeh Hsu"/>
    <x v="0"/>
    <x v="4"/>
    <x v="1"/>
    <x v="0"/>
    <x v="1"/>
    <x v="24"/>
    <x v="779"/>
    <n v="154956"/>
    <n v="0.13"/>
    <x v="0"/>
    <x v="3"/>
    <x v="1"/>
  </r>
  <r>
    <x v="753"/>
    <s v="Jordan Zhu"/>
    <x v="0"/>
    <x v="6"/>
    <x v="1"/>
    <x v="1"/>
    <x v="1"/>
    <x v="24"/>
    <x v="780"/>
    <n v="143970"/>
    <n v="0.12"/>
    <x v="0"/>
    <x v="0"/>
    <x v="69"/>
  </r>
  <r>
    <x v="754"/>
    <s v="Jackson Navarro"/>
    <x v="2"/>
    <x v="2"/>
    <x v="3"/>
    <x v="1"/>
    <x v="3"/>
    <x v="27"/>
    <x v="775"/>
    <n v="163143"/>
    <n v="0.28000000000000003"/>
    <x v="2"/>
    <x v="12"/>
    <x v="1"/>
  </r>
  <r>
    <x v="755"/>
    <s v="Sadie Patterson"/>
    <x v="4"/>
    <x v="3"/>
    <x v="2"/>
    <x v="0"/>
    <x v="2"/>
    <x v="31"/>
    <x v="154"/>
    <n v="89390"/>
    <n v="0"/>
    <x v="0"/>
    <x v="0"/>
    <x v="1"/>
  </r>
  <r>
    <x v="756"/>
    <s v="Christopher Butler"/>
    <x v="23"/>
    <x v="0"/>
    <x v="1"/>
    <x v="1"/>
    <x v="2"/>
    <x v="12"/>
    <x v="781"/>
    <n v="67468"/>
    <n v="0"/>
    <x v="0"/>
    <x v="4"/>
    <x v="1"/>
  </r>
  <r>
    <x v="757"/>
    <s v="Penelope Rodriguez"/>
    <x v="11"/>
    <x v="5"/>
    <x v="1"/>
    <x v="0"/>
    <x v="3"/>
    <x v="37"/>
    <x v="782"/>
    <n v="100810"/>
    <n v="0.12"/>
    <x v="2"/>
    <x v="9"/>
    <x v="1"/>
  </r>
  <r>
    <x v="758"/>
    <s v="Emily Lau"/>
    <x v="4"/>
    <x v="1"/>
    <x v="1"/>
    <x v="0"/>
    <x v="1"/>
    <x v="25"/>
    <x v="363"/>
    <n v="74779"/>
    <n v="0"/>
    <x v="0"/>
    <x v="3"/>
    <x v="1"/>
  </r>
  <r>
    <x v="281"/>
    <s v="Sophie Oh"/>
    <x v="24"/>
    <x v="0"/>
    <x v="3"/>
    <x v="0"/>
    <x v="1"/>
    <x v="7"/>
    <x v="783"/>
    <n v="63985"/>
    <n v="0"/>
    <x v="0"/>
    <x v="4"/>
    <x v="1"/>
  </r>
  <r>
    <x v="759"/>
    <s v="Chloe Allen"/>
    <x v="29"/>
    <x v="0"/>
    <x v="1"/>
    <x v="0"/>
    <x v="2"/>
    <x v="14"/>
    <x v="784"/>
    <n v="77903"/>
    <n v="0"/>
    <x v="0"/>
    <x v="0"/>
    <x v="1"/>
  </r>
  <r>
    <x v="760"/>
    <s v="Caleb Nelson"/>
    <x v="2"/>
    <x v="6"/>
    <x v="3"/>
    <x v="1"/>
    <x v="2"/>
    <x v="29"/>
    <x v="785"/>
    <n v="164396"/>
    <n v="0.28999999999999998"/>
    <x v="0"/>
    <x v="7"/>
    <x v="1"/>
  </r>
  <r>
    <x v="761"/>
    <s v="Oliver Moua"/>
    <x v="30"/>
    <x v="0"/>
    <x v="3"/>
    <x v="1"/>
    <x v="1"/>
    <x v="7"/>
    <x v="786"/>
    <n v="71234"/>
    <n v="0"/>
    <x v="0"/>
    <x v="0"/>
    <x v="1"/>
  </r>
  <r>
    <x v="762"/>
    <s v="Wesley Doan"/>
    <x v="6"/>
    <x v="1"/>
    <x v="3"/>
    <x v="1"/>
    <x v="1"/>
    <x v="20"/>
    <x v="787"/>
    <n v="122487"/>
    <n v="0.08"/>
    <x v="1"/>
    <x v="6"/>
    <x v="1"/>
  </r>
  <r>
    <x v="763"/>
    <s v="Nova Hsu"/>
    <x v="6"/>
    <x v="4"/>
    <x v="2"/>
    <x v="0"/>
    <x v="1"/>
    <x v="24"/>
    <x v="788"/>
    <n v="101870"/>
    <n v="0.1"/>
    <x v="0"/>
    <x v="3"/>
    <x v="1"/>
  </r>
  <r>
    <x v="764"/>
    <s v="Levi Moreno"/>
    <x v="28"/>
    <x v="0"/>
    <x v="0"/>
    <x v="1"/>
    <x v="3"/>
    <x v="14"/>
    <x v="789"/>
    <n v="40316"/>
    <n v="0"/>
    <x v="2"/>
    <x v="8"/>
    <x v="1"/>
  </r>
  <r>
    <x v="765"/>
    <s v="Gianna Ha"/>
    <x v="6"/>
    <x v="0"/>
    <x v="0"/>
    <x v="0"/>
    <x v="1"/>
    <x v="0"/>
    <x v="790"/>
    <n v="115145"/>
    <n v="0.05"/>
    <x v="1"/>
    <x v="1"/>
    <x v="1"/>
  </r>
  <r>
    <x v="766"/>
    <s v="Lillian Gonzales"/>
    <x v="21"/>
    <x v="0"/>
    <x v="1"/>
    <x v="0"/>
    <x v="3"/>
    <x v="19"/>
    <x v="791"/>
    <n v="62335"/>
    <n v="0"/>
    <x v="2"/>
    <x v="8"/>
    <x v="1"/>
  </r>
  <r>
    <x v="767"/>
    <s v="Ezra Singh"/>
    <x v="7"/>
    <x v="1"/>
    <x v="1"/>
    <x v="1"/>
    <x v="1"/>
    <x v="16"/>
    <x v="792"/>
    <n v="41561"/>
    <n v="0"/>
    <x v="0"/>
    <x v="5"/>
    <x v="1"/>
  </r>
  <r>
    <x v="768"/>
    <s v="Audrey Patel"/>
    <x v="0"/>
    <x v="1"/>
    <x v="2"/>
    <x v="0"/>
    <x v="1"/>
    <x v="17"/>
    <x v="765"/>
    <n v="131183"/>
    <n v="0.14000000000000001"/>
    <x v="1"/>
    <x v="6"/>
    <x v="70"/>
  </r>
  <r>
    <x v="428"/>
    <s v="Brooklyn Cho"/>
    <x v="1"/>
    <x v="0"/>
    <x v="1"/>
    <x v="0"/>
    <x v="1"/>
    <x v="15"/>
    <x v="793"/>
    <n v="92655"/>
    <n v="0"/>
    <x v="1"/>
    <x v="11"/>
    <x v="1"/>
  </r>
  <r>
    <x v="692"/>
    <s v="Piper Ramos"/>
    <x v="0"/>
    <x v="2"/>
    <x v="1"/>
    <x v="0"/>
    <x v="3"/>
    <x v="37"/>
    <x v="794"/>
    <n v="157057"/>
    <n v="0.12"/>
    <x v="0"/>
    <x v="4"/>
    <x v="1"/>
  </r>
  <r>
    <x v="769"/>
    <s v="Eleanor Williams"/>
    <x v="14"/>
    <x v="0"/>
    <x v="2"/>
    <x v="0"/>
    <x v="2"/>
    <x v="22"/>
    <x v="795"/>
    <n v="64462"/>
    <n v="0"/>
    <x v="0"/>
    <x v="2"/>
    <x v="1"/>
  </r>
  <r>
    <x v="770"/>
    <s v="Melody Grant"/>
    <x v="10"/>
    <x v="5"/>
    <x v="3"/>
    <x v="0"/>
    <x v="2"/>
    <x v="12"/>
    <x v="796"/>
    <n v="79352"/>
    <n v="0"/>
    <x v="0"/>
    <x v="0"/>
    <x v="1"/>
  </r>
  <r>
    <x v="771"/>
    <s v="Paisley Sanders"/>
    <x v="0"/>
    <x v="6"/>
    <x v="2"/>
    <x v="0"/>
    <x v="2"/>
    <x v="0"/>
    <x v="797"/>
    <n v="157812"/>
    <n v="0.11"/>
    <x v="0"/>
    <x v="4"/>
    <x v="1"/>
  </r>
  <r>
    <x v="772"/>
    <s v="Santiago f Gray"/>
    <x v="10"/>
    <x v="5"/>
    <x v="3"/>
    <x v="1"/>
    <x v="2"/>
    <x v="5"/>
    <x v="798"/>
    <n v="80745"/>
    <n v="0"/>
    <x v="0"/>
    <x v="2"/>
    <x v="1"/>
  </r>
  <r>
    <x v="773"/>
    <s v="Josephine Richardson"/>
    <x v="27"/>
    <x v="0"/>
    <x v="1"/>
    <x v="0"/>
    <x v="2"/>
    <x v="4"/>
    <x v="799"/>
    <n v="75354"/>
    <n v="0"/>
    <x v="0"/>
    <x v="5"/>
    <x v="71"/>
  </r>
  <r>
    <x v="774"/>
    <s v="Jaxson Santiago"/>
    <x v="11"/>
    <x v="5"/>
    <x v="0"/>
    <x v="1"/>
    <x v="3"/>
    <x v="16"/>
    <x v="800"/>
    <n v="78938"/>
    <n v="0.14000000000000001"/>
    <x v="0"/>
    <x v="3"/>
    <x v="1"/>
  </r>
  <r>
    <x v="775"/>
    <s v="Lincoln Ramos"/>
    <x v="19"/>
    <x v="5"/>
    <x v="3"/>
    <x v="1"/>
    <x v="3"/>
    <x v="1"/>
    <x v="801"/>
    <n v="96313"/>
    <n v="0"/>
    <x v="0"/>
    <x v="5"/>
    <x v="1"/>
  </r>
  <r>
    <x v="776"/>
    <s v="Dylan Campbell"/>
    <x v="2"/>
    <x v="5"/>
    <x v="2"/>
    <x v="1"/>
    <x v="2"/>
    <x v="15"/>
    <x v="802"/>
    <n v="153767"/>
    <n v="0.27"/>
    <x v="0"/>
    <x v="3"/>
    <x v="1"/>
  </r>
  <r>
    <x v="614"/>
    <s v="Olivia Gray"/>
    <x v="6"/>
    <x v="6"/>
    <x v="0"/>
    <x v="0"/>
    <x v="0"/>
    <x v="34"/>
    <x v="301"/>
    <n v="103423"/>
    <n v="0.06"/>
    <x v="0"/>
    <x v="7"/>
    <x v="1"/>
  </r>
  <r>
    <x v="777"/>
    <s v="Emery Doan"/>
    <x v="8"/>
    <x v="5"/>
    <x v="3"/>
    <x v="0"/>
    <x v="1"/>
    <x v="6"/>
    <x v="803"/>
    <n v="86464"/>
    <n v="0"/>
    <x v="1"/>
    <x v="6"/>
    <x v="1"/>
  </r>
  <r>
    <x v="778"/>
    <s v="Caroline Perez"/>
    <x v="8"/>
    <x v="5"/>
    <x v="3"/>
    <x v="0"/>
    <x v="3"/>
    <x v="7"/>
    <x v="804"/>
    <n v="80516"/>
    <n v="0"/>
    <x v="2"/>
    <x v="12"/>
    <x v="1"/>
  </r>
  <r>
    <x v="779"/>
    <s v="Genesis Woods"/>
    <x v="6"/>
    <x v="4"/>
    <x v="2"/>
    <x v="0"/>
    <x v="0"/>
    <x v="29"/>
    <x v="805"/>
    <n v="105390"/>
    <n v="0.06"/>
    <x v="0"/>
    <x v="7"/>
    <x v="1"/>
  </r>
  <r>
    <x v="780"/>
    <s v="Ruby Sun"/>
    <x v="21"/>
    <x v="0"/>
    <x v="1"/>
    <x v="0"/>
    <x v="1"/>
    <x v="2"/>
    <x v="806"/>
    <n v="83418"/>
    <n v="0"/>
    <x v="1"/>
    <x v="6"/>
    <x v="1"/>
  </r>
  <r>
    <x v="781"/>
    <s v="Nevaeh James"/>
    <x v="29"/>
    <x v="0"/>
    <x v="2"/>
    <x v="0"/>
    <x v="2"/>
    <x v="15"/>
    <x v="807"/>
    <n v="66660"/>
    <n v="0"/>
    <x v="0"/>
    <x v="5"/>
    <x v="1"/>
  </r>
  <r>
    <x v="580"/>
    <s v="Parker Sandoval"/>
    <x v="6"/>
    <x v="4"/>
    <x v="2"/>
    <x v="1"/>
    <x v="3"/>
    <x v="1"/>
    <x v="808"/>
    <n v="101985"/>
    <n v="7.0000000000000007E-2"/>
    <x v="0"/>
    <x v="4"/>
    <x v="1"/>
  </r>
  <r>
    <x v="782"/>
    <s v="Austin Rojas"/>
    <x v="9"/>
    <x v="1"/>
    <x v="3"/>
    <x v="1"/>
    <x v="3"/>
    <x v="7"/>
    <x v="809"/>
    <n v="199504"/>
    <n v="0.3"/>
    <x v="0"/>
    <x v="5"/>
    <x v="1"/>
  </r>
  <r>
    <x v="783"/>
    <s v="Vivian Espinoza"/>
    <x v="0"/>
    <x v="2"/>
    <x v="3"/>
    <x v="0"/>
    <x v="3"/>
    <x v="27"/>
    <x v="810"/>
    <n v="147966"/>
    <n v="0.11"/>
    <x v="2"/>
    <x v="9"/>
    <x v="72"/>
  </r>
  <r>
    <x v="106"/>
    <s v="Cooper Gupta"/>
    <x v="20"/>
    <x v="4"/>
    <x v="2"/>
    <x v="1"/>
    <x v="1"/>
    <x v="32"/>
    <x v="811"/>
    <n v="41728"/>
    <n v="0"/>
    <x v="1"/>
    <x v="1"/>
    <x v="1"/>
  </r>
  <r>
    <x v="665"/>
    <s v="Axel Santos"/>
    <x v="4"/>
    <x v="3"/>
    <x v="2"/>
    <x v="1"/>
    <x v="3"/>
    <x v="39"/>
    <x v="812"/>
    <n v="94422"/>
    <n v="0"/>
    <x v="0"/>
    <x v="3"/>
    <x v="1"/>
  </r>
  <r>
    <x v="784"/>
    <s v="Samuel Song"/>
    <x v="2"/>
    <x v="2"/>
    <x v="3"/>
    <x v="1"/>
    <x v="1"/>
    <x v="11"/>
    <x v="813"/>
    <n v="191026"/>
    <n v="0.16"/>
    <x v="0"/>
    <x v="7"/>
    <x v="1"/>
  </r>
  <r>
    <x v="785"/>
    <s v="Aiden Silva"/>
    <x v="9"/>
    <x v="0"/>
    <x v="0"/>
    <x v="1"/>
    <x v="3"/>
    <x v="34"/>
    <x v="802"/>
    <n v="186725"/>
    <n v="0.32"/>
    <x v="2"/>
    <x v="8"/>
    <x v="1"/>
  </r>
  <r>
    <x v="786"/>
    <s v="Eliana Allen"/>
    <x v="20"/>
    <x v="4"/>
    <x v="0"/>
    <x v="0"/>
    <x v="2"/>
    <x v="16"/>
    <x v="814"/>
    <n v="52800"/>
    <n v="0"/>
    <x v="0"/>
    <x v="3"/>
    <x v="1"/>
  </r>
  <r>
    <x v="787"/>
    <s v="Grayson James"/>
    <x v="19"/>
    <x v="5"/>
    <x v="2"/>
    <x v="1"/>
    <x v="2"/>
    <x v="36"/>
    <x v="815"/>
    <n v="113982"/>
    <n v="0"/>
    <x v="0"/>
    <x v="0"/>
    <x v="1"/>
  </r>
  <r>
    <x v="788"/>
    <s v="Hailey Yee"/>
    <x v="5"/>
    <x v="2"/>
    <x v="0"/>
    <x v="0"/>
    <x v="1"/>
    <x v="36"/>
    <x v="816"/>
    <n v="56239"/>
    <n v="0"/>
    <x v="1"/>
    <x v="1"/>
    <x v="1"/>
  </r>
  <r>
    <x v="170"/>
    <s v="Ian Vargas"/>
    <x v="7"/>
    <x v="2"/>
    <x v="1"/>
    <x v="1"/>
    <x v="3"/>
    <x v="3"/>
    <x v="817"/>
    <n v="44732"/>
    <n v="0"/>
    <x v="2"/>
    <x v="9"/>
    <x v="1"/>
  </r>
  <r>
    <x v="789"/>
    <s v="John Trinh"/>
    <x v="2"/>
    <x v="6"/>
    <x v="3"/>
    <x v="1"/>
    <x v="1"/>
    <x v="37"/>
    <x v="818"/>
    <n v="153961"/>
    <n v="0.25"/>
    <x v="1"/>
    <x v="6"/>
    <x v="1"/>
  </r>
  <r>
    <x v="551"/>
    <s v="Sofia Trinh"/>
    <x v="23"/>
    <x v="0"/>
    <x v="2"/>
    <x v="0"/>
    <x v="1"/>
    <x v="15"/>
    <x v="819"/>
    <n v="68337"/>
    <n v="0"/>
    <x v="1"/>
    <x v="1"/>
    <x v="1"/>
  </r>
  <r>
    <x v="790"/>
    <s v="Santiago f Moua"/>
    <x v="0"/>
    <x v="4"/>
    <x v="3"/>
    <x v="1"/>
    <x v="1"/>
    <x v="15"/>
    <x v="820"/>
    <n v="145093"/>
    <n v="0.12"/>
    <x v="0"/>
    <x v="2"/>
    <x v="1"/>
  </r>
  <r>
    <x v="791"/>
    <s v="Layla Collins"/>
    <x v="30"/>
    <x v="0"/>
    <x v="2"/>
    <x v="0"/>
    <x v="2"/>
    <x v="3"/>
    <x v="59"/>
    <n v="74170"/>
    <n v="0"/>
    <x v="0"/>
    <x v="5"/>
    <x v="1"/>
  </r>
  <r>
    <x v="792"/>
    <s v="Jaxon Powell"/>
    <x v="17"/>
    <x v="5"/>
    <x v="0"/>
    <x v="1"/>
    <x v="2"/>
    <x v="1"/>
    <x v="821"/>
    <n v="62605"/>
    <n v="0"/>
    <x v="0"/>
    <x v="5"/>
    <x v="1"/>
  </r>
  <r>
    <x v="793"/>
    <s v="Naomi Washington"/>
    <x v="6"/>
    <x v="0"/>
    <x v="2"/>
    <x v="0"/>
    <x v="2"/>
    <x v="10"/>
    <x v="822"/>
    <n v="107195"/>
    <n v="0.09"/>
    <x v="0"/>
    <x v="5"/>
    <x v="1"/>
  </r>
  <r>
    <x v="755"/>
    <s v="Ryan Holmes"/>
    <x v="0"/>
    <x v="6"/>
    <x v="2"/>
    <x v="1"/>
    <x v="2"/>
    <x v="15"/>
    <x v="823"/>
    <n v="127422"/>
    <n v="0.15"/>
    <x v="0"/>
    <x v="7"/>
    <x v="1"/>
  </r>
  <r>
    <x v="794"/>
    <s v="Bella Holmes"/>
    <x v="2"/>
    <x v="3"/>
    <x v="0"/>
    <x v="0"/>
    <x v="2"/>
    <x v="25"/>
    <x v="824"/>
    <n v="161269"/>
    <n v="0.27"/>
    <x v="0"/>
    <x v="4"/>
    <x v="1"/>
  </r>
  <r>
    <x v="795"/>
    <s v="Hailey Sanchez"/>
    <x v="9"/>
    <x v="6"/>
    <x v="3"/>
    <x v="0"/>
    <x v="3"/>
    <x v="24"/>
    <x v="825"/>
    <n v="203445"/>
    <n v="0.34"/>
    <x v="2"/>
    <x v="8"/>
    <x v="1"/>
  </r>
  <r>
    <x v="796"/>
    <s v="Sofia Yoon"/>
    <x v="0"/>
    <x v="4"/>
    <x v="0"/>
    <x v="0"/>
    <x v="1"/>
    <x v="17"/>
    <x v="826"/>
    <n v="131353"/>
    <n v="0.11"/>
    <x v="1"/>
    <x v="6"/>
    <x v="1"/>
  </r>
  <r>
    <x v="797"/>
    <s v="Eli Rahman"/>
    <x v="31"/>
    <x v="0"/>
    <x v="1"/>
    <x v="1"/>
    <x v="1"/>
    <x v="15"/>
    <x v="827"/>
    <n v="88182"/>
    <n v="0"/>
    <x v="1"/>
    <x v="11"/>
    <x v="1"/>
  </r>
  <r>
    <x v="798"/>
    <s v="Christopher Howard"/>
    <x v="14"/>
    <x v="0"/>
    <x v="2"/>
    <x v="1"/>
    <x v="2"/>
    <x v="22"/>
    <x v="828"/>
    <n v="75780"/>
    <n v="0"/>
    <x v="0"/>
    <x v="0"/>
    <x v="1"/>
  </r>
  <r>
    <x v="799"/>
    <s v="Alice Mehta"/>
    <x v="13"/>
    <x v="2"/>
    <x v="0"/>
    <x v="0"/>
    <x v="1"/>
    <x v="15"/>
    <x v="829"/>
    <n v="52621"/>
    <n v="0"/>
    <x v="1"/>
    <x v="10"/>
    <x v="1"/>
  </r>
  <r>
    <x v="800"/>
    <s v="Cooper Yoon"/>
    <x v="11"/>
    <x v="5"/>
    <x v="0"/>
    <x v="1"/>
    <x v="1"/>
    <x v="33"/>
    <x v="830"/>
    <n v="106079"/>
    <n v="0.14000000000000001"/>
    <x v="0"/>
    <x v="5"/>
    <x v="73"/>
  </r>
  <r>
    <x v="801"/>
    <s v="John Delgado"/>
    <x v="21"/>
    <x v="0"/>
    <x v="3"/>
    <x v="1"/>
    <x v="3"/>
    <x v="23"/>
    <x v="699"/>
    <n v="92058"/>
    <n v="0"/>
    <x v="0"/>
    <x v="5"/>
    <x v="1"/>
  </r>
  <r>
    <x v="802"/>
    <s v="Jaxson Liang"/>
    <x v="17"/>
    <x v="5"/>
    <x v="1"/>
    <x v="1"/>
    <x v="1"/>
    <x v="14"/>
    <x v="831"/>
    <n v="67114"/>
    <n v="0"/>
    <x v="0"/>
    <x v="3"/>
    <x v="1"/>
  </r>
  <r>
    <x v="803"/>
    <s v="Caroline Santos"/>
    <x v="13"/>
    <x v="1"/>
    <x v="0"/>
    <x v="0"/>
    <x v="3"/>
    <x v="6"/>
    <x v="832"/>
    <n v="56565"/>
    <n v="0"/>
    <x v="2"/>
    <x v="12"/>
    <x v="1"/>
  </r>
  <r>
    <x v="804"/>
    <s v="Lily Henderson"/>
    <x v="16"/>
    <x v="4"/>
    <x v="1"/>
    <x v="0"/>
    <x v="2"/>
    <x v="22"/>
    <x v="833"/>
    <n v="64937"/>
    <n v="0"/>
    <x v="0"/>
    <x v="3"/>
    <x v="1"/>
  </r>
  <r>
    <x v="805"/>
    <s v="Hannah Martinez"/>
    <x v="6"/>
    <x v="6"/>
    <x v="1"/>
    <x v="0"/>
    <x v="3"/>
    <x v="13"/>
    <x v="834"/>
    <n v="127626"/>
    <n v="0.1"/>
    <x v="0"/>
    <x v="4"/>
    <x v="1"/>
  </r>
  <r>
    <x v="806"/>
    <s v="William Phillips"/>
    <x v="23"/>
    <x v="0"/>
    <x v="3"/>
    <x v="1"/>
    <x v="0"/>
    <x v="22"/>
    <x v="835"/>
    <n v="88478"/>
    <n v="0"/>
    <x v="0"/>
    <x v="5"/>
    <x v="1"/>
  </r>
  <r>
    <x v="807"/>
    <s v="Eliza Zheng"/>
    <x v="3"/>
    <x v="0"/>
    <x v="2"/>
    <x v="0"/>
    <x v="1"/>
    <x v="35"/>
    <x v="836"/>
    <n v="91679"/>
    <n v="7.0000000000000007E-2"/>
    <x v="1"/>
    <x v="1"/>
    <x v="1"/>
  </r>
  <r>
    <x v="808"/>
    <s v="John Dang"/>
    <x v="2"/>
    <x v="2"/>
    <x v="3"/>
    <x v="1"/>
    <x v="1"/>
    <x v="32"/>
    <x v="837"/>
    <n v="199848"/>
    <n v="0.16"/>
    <x v="1"/>
    <x v="1"/>
    <x v="1"/>
  </r>
  <r>
    <x v="809"/>
    <s v="Joshua Yang"/>
    <x v="24"/>
    <x v="0"/>
    <x v="1"/>
    <x v="1"/>
    <x v="1"/>
    <x v="8"/>
    <x v="838"/>
    <n v="61944"/>
    <n v="0"/>
    <x v="1"/>
    <x v="6"/>
    <x v="1"/>
  </r>
  <r>
    <x v="810"/>
    <s v="Hazel Young"/>
    <x v="0"/>
    <x v="2"/>
    <x v="2"/>
    <x v="0"/>
    <x v="0"/>
    <x v="23"/>
    <x v="839"/>
    <n v="154624"/>
    <n v="0.15"/>
    <x v="0"/>
    <x v="5"/>
    <x v="1"/>
  </r>
  <r>
    <x v="811"/>
    <s v="Thomas Jung"/>
    <x v="4"/>
    <x v="3"/>
    <x v="0"/>
    <x v="1"/>
    <x v="1"/>
    <x v="2"/>
    <x v="66"/>
    <n v="79447"/>
    <n v="0"/>
    <x v="1"/>
    <x v="6"/>
    <x v="1"/>
  </r>
  <r>
    <x v="812"/>
    <s v="Xavier Perez"/>
    <x v="4"/>
    <x v="2"/>
    <x v="1"/>
    <x v="1"/>
    <x v="3"/>
    <x v="10"/>
    <x v="840"/>
    <n v="71111"/>
    <n v="0"/>
    <x v="2"/>
    <x v="9"/>
    <x v="1"/>
  </r>
  <r>
    <x v="813"/>
    <s v="Elijah Coleman"/>
    <x v="0"/>
    <x v="2"/>
    <x v="0"/>
    <x v="1"/>
    <x v="2"/>
    <x v="26"/>
    <x v="841"/>
    <n v="159538"/>
    <n v="0.11"/>
    <x v="0"/>
    <x v="4"/>
    <x v="1"/>
  </r>
  <r>
    <x v="632"/>
    <s v="Clara Sanchez"/>
    <x v="8"/>
    <x v="5"/>
    <x v="3"/>
    <x v="0"/>
    <x v="3"/>
    <x v="40"/>
    <x v="842"/>
    <n v="111404"/>
    <n v="0"/>
    <x v="2"/>
    <x v="9"/>
    <x v="1"/>
  </r>
  <r>
    <x v="814"/>
    <s v="Isaac Stewart"/>
    <x v="2"/>
    <x v="6"/>
    <x v="2"/>
    <x v="1"/>
    <x v="2"/>
    <x v="6"/>
    <x v="843"/>
    <n v="172007"/>
    <n v="0.26"/>
    <x v="0"/>
    <x v="4"/>
    <x v="1"/>
  </r>
  <r>
    <x v="815"/>
    <s v="Claire Romero"/>
    <x v="9"/>
    <x v="6"/>
    <x v="1"/>
    <x v="0"/>
    <x v="3"/>
    <x v="17"/>
    <x v="844"/>
    <n v="219474"/>
    <n v="0.36"/>
    <x v="2"/>
    <x v="8"/>
    <x v="1"/>
  </r>
  <r>
    <x v="816"/>
    <s v="Andrew Coleman"/>
    <x v="2"/>
    <x v="1"/>
    <x v="3"/>
    <x v="1"/>
    <x v="2"/>
    <x v="12"/>
    <x v="845"/>
    <n v="174415"/>
    <n v="0.23"/>
    <x v="0"/>
    <x v="4"/>
    <x v="1"/>
  </r>
  <r>
    <x v="817"/>
    <s v="Riley Rojas"/>
    <x v="23"/>
    <x v="0"/>
    <x v="2"/>
    <x v="0"/>
    <x v="3"/>
    <x v="9"/>
    <x v="846"/>
    <n v="90333"/>
    <n v="0"/>
    <x v="2"/>
    <x v="9"/>
    <x v="1"/>
  </r>
  <r>
    <x v="818"/>
    <s v="Landon Thao"/>
    <x v="16"/>
    <x v="4"/>
    <x v="2"/>
    <x v="1"/>
    <x v="1"/>
    <x v="6"/>
    <x v="846"/>
    <n v="67299"/>
    <n v="0"/>
    <x v="0"/>
    <x v="3"/>
    <x v="1"/>
  </r>
  <r>
    <x v="819"/>
    <s v="Hadley Ford"/>
    <x v="28"/>
    <x v="0"/>
    <x v="0"/>
    <x v="0"/>
    <x v="2"/>
    <x v="27"/>
    <x v="847"/>
    <n v="45286"/>
    <n v="0"/>
    <x v="0"/>
    <x v="2"/>
    <x v="1"/>
  </r>
  <r>
    <x v="529"/>
    <s v="Austin Brown"/>
    <x v="2"/>
    <x v="6"/>
    <x v="0"/>
    <x v="1"/>
    <x v="2"/>
    <x v="35"/>
    <x v="848"/>
    <n v="194723"/>
    <n v="0.25"/>
    <x v="0"/>
    <x v="3"/>
    <x v="1"/>
  </r>
  <r>
    <x v="820"/>
    <s v="Christian Fong"/>
    <x v="6"/>
    <x v="2"/>
    <x v="0"/>
    <x v="1"/>
    <x v="1"/>
    <x v="37"/>
    <x v="849"/>
    <n v="109850"/>
    <n v="7.0000000000000007E-2"/>
    <x v="1"/>
    <x v="10"/>
    <x v="74"/>
  </r>
  <r>
    <x v="821"/>
    <s v="Hazel Alvarez"/>
    <x v="20"/>
    <x v="4"/>
    <x v="0"/>
    <x v="0"/>
    <x v="3"/>
    <x v="39"/>
    <x v="850"/>
    <n v="45295"/>
    <n v="0"/>
    <x v="2"/>
    <x v="12"/>
    <x v="1"/>
  </r>
  <r>
    <x v="822"/>
    <s v="Isabella Bailey"/>
    <x v="32"/>
    <x v="0"/>
    <x v="1"/>
    <x v="0"/>
    <x v="2"/>
    <x v="9"/>
    <x v="851"/>
    <n v="61310"/>
    <n v="0"/>
    <x v="0"/>
    <x v="3"/>
    <x v="1"/>
  </r>
  <r>
    <x v="164"/>
    <s v="Lincoln Huynh"/>
    <x v="27"/>
    <x v="0"/>
    <x v="0"/>
    <x v="1"/>
    <x v="1"/>
    <x v="0"/>
    <x v="852"/>
    <n v="87851"/>
    <n v="0"/>
    <x v="1"/>
    <x v="1"/>
    <x v="1"/>
  </r>
  <r>
    <x v="823"/>
    <s v="Hadley Yee"/>
    <x v="20"/>
    <x v="4"/>
    <x v="2"/>
    <x v="0"/>
    <x v="1"/>
    <x v="11"/>
    <x v="496"/>
    <n v="47913"/>
    <n v="0"/>
    <x v="0"/>
    <x v="0"/>
    <x v="1"/>
  </r>
  <r>
    <x v="824"/>
    <s v="Julia Doan"/>
    <x v="20"/>
    <x v="4"/>
    <x v="2"/>
    <x v="0"/>
    <x v="1"/>
    <x v="26"/>
    <x v="853"/>
    <n v="46727"/>
    <n v="0"/>
    <x v="0"/>
    <x v="7"/>
    <x v="75"/>
  </r>
  <r>
    <x v="825"/>
    <s v="Dylan Ali"/>
    <x v="0"/>
    <x v="4"/>
    <x v="2"/>
    <x v="1"/>
    <x v="1"/>
    <x v="5"/>
    <x v="606"/>
    <n v="133400"/>
    <n v="0.11"/>
    <x v="0"/>
    <x v="3"/>
    <x v="1"/>
  </r>
  <r>
    <x v="826"/>
    <s v="Eloise Trinh"/>
    <x v="29"/>
    <x v="0"/>
    <x v="2"/>
    <x v="0"/>
    <x v="1"/>
    <x v="38"/>
    <x v="854"/>
    <n v="90535"/>
    <n v="0"/>
    <x v="0"/>
    <x v="4"/>
    <x v="1"/>
  </r>
  <r>
    <x v="827"/>
    <s v="Dylan Kumar"/>
    <x v="4"/>
    <x v="6"/>
    <x v="2"/>
    <x v="1"/>
    <x v="1"/>
    <x v="0"/>
    <x v="855"/>
    <n v="93343"/>
    <n v="0"/>
    <x v="1"/>
    <x v="1"/>
    <x v="1"/>
  </r>
  <r>
    <x v="825"/>
    <s v="Emily Gupta"/>
    <x v="16"/>
    <x v="4"/>
    <x v="3"/>
    <x v="0"/>
    <x v="1"/>
    <x v="18"/>
    <x v="856"/>
    <n v="63705"/>
    <n v="0"/>
    <x v="0"/>
    <x v="4"/>
    <x v="1"/>
  </r>
  <r>
    <x v="828"/>
    <s v="Silas Rivera"/>
    <x v="9"/>
    <x v="2"/>
    <x v="3"/>
    <x v="1"/>
    <x v="3"/>
    <x v="35"/>
    <x v="857"/>
    <n v="258081"/>
    <n v="0.3"/>
    <x v="0"/>
    <x v="2"/>
    <x v="1"/>
  </r>
  <r>
    <x v="829"/>
    <s v="Jackson Jordan"/>
    <x v="20"/>
    <x v="4"/>
    <x v="0"/>
    <x v="1"/>
    <x v="0"/>
    <x v="35"/>
    <x v="858"/>
    <n v="54654"/>
    <n v="0"/>
    <x v="0"/>
    <x v="3"/>
    <x v="1"/>
  </r>
  <r>
    <x v="830"/>
    <s v="Isaac Joseph"/>
    <x v="7"/>
    <x v="2"/>
    <x v="1"/>
    <x v="1"/>
    <x v="2"/>
    <x v="36"/>
    <x v="859"/>
    <n v="58006"/>
    <n v="0"/>
    <x v="0"/>
    <x v="0"/>
    <x v="1"/>
  </r>
  <r>
    <x v="232"/>
    <s v="Hailey Lai"/>
    <x v="0"/>
    <x v="1"/>
    <x v="1"/>
    <x v="0"/>
    <x v="1"/>
    <x v="34"/>
    <x v="860"/>
    <n v="150034"/>
    <n v="0.12"/>
    <x v="1"/>
    <x v="10"/>
    <x v="1"/>
  </r>
  <r>
    <x v="792"/>
    <s v="Leilani Thao"/>
    <x v="2"/>
    <x v="4"/>
    <x v="2"/>
    <x v="0"/>
    <x v="1"/>
    <x v="31"/>
    <x v="861"/>
    <n v="198562"/>
    <n v="0.22"/>
    <x v="0"/>
    <x v="0"/>
    <x v="1"/>
  </r>
  <r>
    <x v="831"/>
    <s v="Madeline Watson"/>
    <x v="5"/>
    <x v="2"/>
    <x v="0"/>
    <x v="0"/>
    <x v="0"/>
    <x v="28"/>
    <x v="862"/>
    <n v="62411"/>
    <n v="0"/>
    <x v="0"/>
    <x v="4"/>
    <x v="76"/>
  </r>
  <r>
    <x v="832"/>
    <s v="Silas Huang"/>
    <x v="11"/>
    <x v="5"/>
    <x v="0"/>
    <x v="1"/>
    <x v="1"/>
    <x v="4"/>
    <x v="863"/>
    <n v="111299"/>
    <n v="0.12"/>
    <x v="0"/>
    <x v="4"/>
    <x v="1"/>
  </r>
  <r>
    <x v="724"/>
    <s v="Peyton Walker"/>
    <x v="7"/>
    <x v="6"/>
    <x v="0"/>
    <x v="0"/>
    <x v="2"/>
    <x v="19"/>
    <x v="864"/>
    <n v="41545"/>
    <n v="0"/>
    <x v="0"/>
    <x v="4"/>
    <x v="1"/>
  </r>
  <r>
    <x v="833"/>
    <s v="Jeremiah Hernandez"/>
    <x v="24"/>
    <x v="0"/>
    <x v="1"/>
    <x v="1"/>
    <x v="3"/>
    <x v="3"/>
    <x v="865"/>
    <n v="74467"/>
    <n v="0"/>
    <x v="0"/>
    <x v="7"/>
    <x v="77"/>
  </r>
  <r>
    <x v="789"/>
    <s v="Jace Washington"/>
    <x v="6"/>
    <x v="3"/>
    <x v="0"/>
    <x v="1"/>
    <x v="2"/>
    <x v="18"/>
    <x v="358"/>
    <n v="117545"/>
    <n v="0.06"/>
    <x v="0"/>
    <x v="3"/>
    <x v="1"/>
  </r>
  <r>
    <x v="834"/>
    <s v="Landon Kim"/>
    <x v="6"/>
    <x v="4"/>
    <x v="2"/>
    <x v="1"/>
    <x v="1"/>
    <x v="2"/>
    <x v="866"/>
    <n v="117226"/>
    <n v="0.08"/>
    <x v="0"/>
    <x v="3"/>
    <x v="1"/>
  </r>
  <r>
    <x v="835"/>
    <s v="Peyton Vasquez"/>
    <x v="7"/>
    <x v="3"/>
    <x v="3"/>
    <x v="0"/>
    <x v="3"/>
    <x v="3"/>
    <x v="867"/>
    <n v="55767"/>
    <n v="0"/>
    <x v="0"/>
    <x v="3"/>
    <x v="1"/>
  </r>
  <r>
    <x v="836"/>
    <s v="Charlotte Baker"/>
    <x v="13"/>
    <x v="2"/>
    <x v="1"/>
    <x v="0"/>
    <x v="2"/>
    <x v="7"/>
    <x v="868"/>
    <n v="60930"/>
    <n v="0"/>
    <x v="0"/>
    <x v="5"/>
    <x v="1"/>
  </r>
  <r>
    <x v="837"/>
    <s v="Elena Mendoza"/>
    <x v="2"/>
    <x v="2"/>
    <x v="2"/>
    <x v="0"/>
    <x v="3"/>
    <x v="5"/>
    <x v="869"/>
    <n v="154973"/>
    <n v="0.28999999999999998"/>
    <x v="2"/>
    <x v="12"/>
    <x v="1"/>
  </r>
  <r>
    <x v="838"/>
    <s v="Nova Lin"/>
    <x v="21"/>
    <x v="0"/>
    <x v="1"/>
    <x v="0"/>
    <x v="1"/>
    <x v="29"/>
    <x v="870"/>
    <n v="69332"/>
    <n v="0"/>
    <x v="0"/>
    <x v="7"/>
    <x v="1"/>
  </r>
  <r>
    <x v="839"/>
    <s v="Ivy Desai"/>
    <x v="8"/>
    <x v="5"/>
    <x v="0"/>
    <x v="0"/>
    <x v="1"/>
    <x v="1"/>
    <x v="871"/>
    <n v="119699"/>
    <n v="0"/>
    <x v="1"/>
    <x v="6"/>
    <x v="1"/>
  </r>
  <r>
    <x v="840"/>
    <s v="Josephine Acosta"/>
    <x v="2"/>
    <x v="4"/>
    <x v="2"/>
    <x v="0"/>
    <x v="3"/>
    <x v="28"/>
    <x v="872"/>
    <n v="198176"/>
    <n v="0.17"/>
    <x v="2"/>
    <x v="8"/>
    <x v="1"/>
  </r>
  <r>
    <x v="841"/>
    <s v="Nora Nunez"/>
    <x v="13"/>
    <x v="1"/>
    <x v="0"/>
    <x v="0"/>
    <x v="3"/>
    <x v="15"/>
    <x v="873"/>
    <n v="58586"/>
    <n v="0"/>
    <x v="2"/>
    <x v="12"/>
    <x v="1"/>
  </r>
  <r>
    <x v="842"/>
    <s v="Caleb Xiong"/>
    <x v="26"/>
    <x v="2"/>
    <x v="3"/>
    <x v="1"/>
    <x v="1"/>
    <x v="31"/>
    <x v="874"/>
    <n v="74010"/>
    <n v="0"/>
    <x v="0"/>
    <x v="2"/>
    <x v="1"/>
  </r>
  <r>
    <x v="843"/>
    <s v="Henry Green"/>
    <x v="26"/>
    <x v="2"/>
    <x v="2"/>
    <x v="1"/>
    <x v="2"/>
    <x v="24"/>
    <x v="632"/>
    <n v="96598"/>
    <n v="0"/>
    <x v="0"/>
    <x v="3"/>
    <x v="1"/>
  </r>
  <r>
    <x v="665"/>
    <s v="Madelyn Chan"/>
    <x v="6"/>
    <x v="2"/>
    <x v="2"/>
    <x v="0"/>
    <x v="1"/>
    <x v="14"/>
    <x v="875"/>
    <n v="106444"/>
    <n v="0.05"/>
    <x v="0"/>
    <x v="3"/>
    <x v="1"/>
  </r>
  <r>
    <x v="844"/>
    <s v="Angel Delgado"/>
    <x v="2"/>
    <x v="1"/>
    <x v="3"/>
    <x v="1"/>
    <x v="3"/>
    <x v="11"/>
    <x v="876"/>
    <n v="156931"/>
    <n v="0.28000000000000003"/>
    <x v="0"/>
    <x v="0"/>
    <x v="1"/>
  </r>
  <r>
    <x v="845"/>
    <s v="Mia Herrera"/>
    <x v="2"/>
    <x v="6"/>
    <x v="0"/>
    <x v="0"/>
    <x v="3"/>
    <x v="19"/>
    <x v="877"/>
    <n v="171360"/>
    <n v="0.23"/>
    <x v="2"/>
    <x v="8"/>
    <x v="1"/>
  </r>
  <r>
    <x v="846"/>
    <s v="Peyton Harris"/>
    <x v="14"/>
    <x v="0"/>
    <x v="0"/>
    <x v="0"/>
    <x v="2"/>
    <x v="15"/>
    <x v="878"/>
    <n v="64505"/>
    <n v="0"/>
    <x v="0"/>
    <x v="4"/>
    <x v="1"/>
  </r>
  <r>
    <x v="847"/>
    <s v="David Herrera"/>
    <x v="11"/>
    <x v="5"/>
    <x v="2"/>
    <x v="1"/>
    <x v="3"/>
    <x v="24"/>
    <x v="879"/>
    <n v="102298"/>
    <n v="0.13"/>
    <x v="2"/>
    <x v="9"/>
    <x v="1"/>
  </r>
  <r>
    <x v="848"/>
    <s v="Avery Dominguez"/>
    <x v="0"/>
    <x v="2"/>
    <x v="3"/>
    <x v="0"/>
    <x v="3"/>
    <x v="5"/>
    <x v="880"/>
    <n v="133297"/>
    <n v="0.13"/>
    <x v="2"/>
    <x v="9"/>
    <x v="1"/>
  </r>
  <r>
    <x v="849"/>
    <s v="Grace Carter"/>
    <x v="0"/>
    <x v="4"/>
    <x v="2"/>
    <x v="0"/>
    <x v="0"/>
    <x v="6"/>
    <x v="881"/>
    <n v="155080"/>
    <n v="0.1"/>
    <x v="0"/>
    <x v="5"/>
    <x v="1"/>
  </r>
  <r>
    <x v="850"/>
    <s v="Parker Allen"/>
    <x v="4"/>
    <x v="2"/>
    <x v="2"/>
    <x v="1"/>
    <x v="2"/>
    <x v="11"/>
    <x v="882"/>
    <n v="81828"/>
    <n v="0"/>
    <x v="0"/>
    <x v="4"/>
    <x v="1"/>
  </r>
  <r>
    <x v="851"/>
    <s v="Sadie Lee"/>
    <x v="0"/>
    <x v="6"/>
    <x v="3"/>
    <x v="0"/>
    <x v="1"/>
    <x v="13"/>
    <x v="883"/>
    <n v="149417"/>
    <n v="0.13"/>
    <x v="1"/>
    <x v="11"/>
    <x v="1"/>
  </r>
  <r>
    <x v="852"/>
    <s v="Cooper Valdez"/>
    <x v="6"/>
    <x v="2"/>
    <x v="3"/>
    <x v="1"/>
    <x v="3"/>
    <x v="2"/>
    <x v="884"/>
    <n v="113269"/>
    <n v="0.09"/>
    <x v="2"/>
    <x v="12"/>
    <x v="1"/>
  </r>
  <r>
    <x v="853"/>
    <s v="Sebastian Fong"/>
    <x v="0"/>
    <x v="0"/>
    <x v="1"/>
    <x v="1"/>
    <x v="1"/>
    <x v="30"/>
    <x v="885"/>
    <n v="136716"/>
    <n v="0.12"/>
    <x v="0"/>
    <x v="5"/>
    <x v="1"/>
  </r>
  <r>
    <x v="854"/>
    <s v="Roman Munoz"/>
    <x v="0"/>
    <x v="2"/>
    <x v="2"/>
    <x v="1"/>
    <x v="3"/>
    <x v="36"/>
    <x v="571"/>
    <n v="122644"/>
    <n v="0.12"/>
    <x v="0"/>
    <x v="5"/>
    <x v="1"/>
  </r>
  <r>
    <x v="855"/>
    <s v="Charlotte Chang"/>
    <x v="6"/>
    <x v="2"/>
    <x v="0"/>
    <x v="0"/>
    <x v="1"/>
    <x v="2"/>
    <x v="886"/>
    <n v="106428"/>
    <n v="7.0000000000000007E-2"/>
    <x v="0"/>
    <x v="2"/>
    <x v="1"/>
  </r>
  <r>
    <x v="856"/>
    <s v="Xavier Davis"/>
    <x v="9"/>
    <x v="1"/>
    <x v="3"/>
    <x v="1"/>
    <x v="2"/>
    <x v="9"/>
    <x v="887"/>
    <n v="238236"/>
    <n v="0.31"/>
    <x v="0"/>
    <x v="0"/>
    <x v="1"/>
  </r>
  <r>
    <x v="857"/>
    <s v="Natalie Carter"/>
    <x v="2"/>
    <x v="1"/>
    <x v="3"/>
    <x v="0"/>
    <x v="2"/>
    <x v="14"/>
    <x v="888"/>
    <n v="153253"/>
    <n v="0.24"/>
    <x v="0"/>
    <x v="5"/>
    <x v="1"/>
  </r>
  <r>
    <x v="858"/>
    <s v="Elena Richardson"/>
    <x v="6"/>
    <x v="3"/>
    <x v="1"/>
    <x v="0"/>
    <x v="2"/>
    <x v="8"/>
    <x v="889"/>
    <n v="103707"/>
    <n v="0.09"/>
    <x v="0"/>
    <x v="7"/>
    <x v="1"/>
  </r>
  <r>
    <x v="859"/>
    <s v="Emilia Bailey"/>
    <x v="9"/>
    <x v="3"/>
    <x v="2"/>
    <x v="0"/>
    <x v="2"/>
    <x v="12"/>
    <x v="890"/>
    <n v="245360"/>
    <n v="0.37"/>
    <x v="0"/>
    <x v="5"/>
    <x v="1"/>
  </r>
  <r>
    <x v="860"/>
    <s v="Ryan Lu"/>
    <x v="25"/>
    <x v="5"/>
    <x v="2"/>
    <x v="1"/>
    <x v="1"/>
    <x v="6"/>
    <x v="891"/>
    <n v="67275"/>
    <n v="0"/>
    <x v="0"/>
    <x v="7"/>
    <x v="1"/>
  </r>
  <r>
    <x v="861"/>
    <s v="Asher Huynh"/>
    <x v="6"/>
    <x v="0"/>
    <x v="1"/>
    <x v="1"/>
    <x v="1"/>
    <x v="15"/>
    <x v="892"/>
    <n v="101288"/>
    <n v="0.1"/>
    <x v="0"/>
    <x v="3"/>
    <x v="1"/>
  </r>
  <r>
    <x v="93"/>
    <s v="Kinsley Martinez"/>
    <x v="2"/>
    <x v="4"/>
    <x v="2"/>
    <x v="0"/>
    <x v="3"/>
    <x v="27"/>
    <x v="893"/>
    <n v="177443"/>
    <n v="0.25"/>
    <x v="2"/>
    <x v="12"/>
    <x v="1"/>
  </r>
  <r>
    <x v="862"/>
    <s v="Paisley Bryant"/>
    <x v="21"/>
    <x v="0"/>
    <x v="1"/>
    <x v="0"/>
    <x v="0"/>
    <x v="17"/>
    <x v="894"/>
    <n v="91400"/>
    <n v="0"/>
    <x v="0"/>
    <x v="2"/>
    <x v="1"/>
  </r>
  <r>
    <x v="863"/>
    <s v="Joshua Ramirez"/>
    <x v="9"/>
    <x v="4"/>
    <x v="3"/>
    <x v="1"/>
    <x v="3"/>
    <x v="18"/>
    <x v="895"/>
    <n v="181247"/>
    <n v="0.33"/>
    <x v="2"/>
    <x v="12"/>
    <x v="1"/>
  </r>
  <r>
    <x v="864"/>
    <s v="Joshua Martin"/>
    <x v="0"/>
    <x v="4"/>
    <x v="0"/>
    <x v="1"/>
    <x v="0"/>
    <x v="34"/>
    <x v="896"/>
    <n v="135558"/>
    <n v="0.14000000000000001"/>
    <x v="0"/>
    <x v="3"/>
    <x v="1"/>
  </r>
  <r>
    <x v="865"/>
    <s v="Charles Moore"/>
    <x v="7"/>
    <x v="3"/>
    <x v="2"/>
    <x v="1"/>
    <x v="2"/>
    <x v="37"/>
    <x v="897"/>
    <n v="56878"/>
    <n v="0"/>
    <x v="0"/>
    <x v="0"/>
    <x v="1"/>
  </r>
  <r>
    <x v="866"/>
    <s v="Angel Do"/>
    <x v="30"/>
    <x v="0"/>
    <x v="2"/>
    <x v="1"/>
    <x v="1"/>
    <x v="8"/>
    <x v="898"/>
    <n v="94735"/>
    <n v="0"/>
    <x v="1"/>
    <x v="10"/>
    <x v="1"/>
  </r>
  <r>
    <x v="867"/>
    <s v="Maverick Medina"/>
    <x v="13"/>
    <x v="2"/>
    <x v="1"/>
    <x v="1"/>
    <x v="3"/>
    <x v="38"/>
    <x v="899"/>
    <n v="51234"/>
    <n v="0"/>
    <x v="0"/>
    <x v="0"/>
    <x v="1"/>
  </r>
  <r>
    <x v="616"/>
    <s v="Isaac Han"/>
    <x v="9"/>
    <x v="4"/>
    <x v="2"/>
    <x v="1"/>
    <x v="1"/>
    <x v="11"/>
    <x v="900"/>
    <n v="230025"/>
    <n v="0.34"/>
    <x v="0"/>
    <x v="3"/>
    <x v="1"/>
  </r>
  <r>
    <x v="868"/>
    <s v="Eliza Liang"/>
    <x v="0"/>
    <x v="4"/>
    <x v="2"/>
    <x v="0"/>
    <x v="1"/>
    <x v="9"/>
    <x v="901"/>
    <n v="134006"/>
    <n v="0.13"/>
    <x v="1"/>
    <x v="10"/>
    <x v="1"/>
  </r>
  <r>
    <x v="869"/>
    <s v="Zoe Zhou"/>
    <x v="6"/>
    <x v="1"/>
    <x v="3"/>
    <x v="0"/>
    <x v="1"/>
    <x v="22"/>
    <x v="902"/>
    <n v="103096"/>
    <n v="7.0000000000000007E-2"/>
    <x v="1"/>
    <x v="10"/>
    <x v="1"/>
  </r>
  <r>
    <x v="870"/>
    <s v="Nathan Lee"/>
    <x v="7"/>
    <x v="3"/>
    <x v="1"/>
    <x v="1"/>
    <x v="1"/>
    <x v="7"/>
    <x v="903"/>
    <n v="58703"/>
    <n v="0"/>
    <x v="0"/>
    <x v="7"/>
    <x v="1"/>
  </r>
  <r>
    <x v="871"/>
    <s v="Elijah Ramos"/>
    <x v="0"/>
    <x v="0"/>
    <x v="2"/>
    <x v="1"/>
    <x v="3"/>
    <x v="29"/>
    <x v="904"/>
    <n v="132544"/>
    <n v="0.1"/>
    <x v="2"/>
    <x v="9"/>
    <x v="1"/>
  </r>
  <r>
    <x v="872"/>
    <s v="Jaxson Coleman"/>
    <x v="6"/>
    <x v="1"/>
    <x v="1"/>
    <x v="1"/>
    <x v="2"/>
    <x v="24"/>
    <x v="905"/>
    <n v="126671"/>
    <n v="0.09"/>
    <x v="0"/>
    <x v="4"/>
    <x v="1"/>
  </r>
  <r>
    <x v="873"/>
    <s v="Hailey Hong"/>
    <x v="5"/>
    <x v="2"/>
    <x v="0"/>
    <x v="0"/>
    <x v="1"/>
    <x v="29"/>
    <x v="906"/>
    <n v="56405"/>
    <n v="0"/>
    <x v="0"/>
    <x v="2"/>
    <x v="1"/>
  </r>
  <r>
    <x v="874"/>
    <s v="Gabriella Zhu"/>
    <x v="3"/>
    <x v="0"/>
    <x v="2"/>
    <x v="0"/>
    <x v="1"/>
    <x v="9"/>
    <x v="907"/>
    <n v="88730"/>
    <n v="0.08"/>
    <x v="1"/>
    <x v="1"/>
    <x v="1"/>
  </r>
  <r>
    <x v="875"/>
    <s v="Aaron Maldonado"/>
    <x v="13"/>
    <x v="1"/>
    <x v="1"/>
    <x v="1"/>
    <x v="3"/>
    <x v="38"/>
    <x v="908"/>
    <n v="62861"/>
    <n v="0"/>
    <x v="0"/>
    <x v="0"/>
    <x v="1"/>
  </r>
  <r>
    <x v="876"/>
    <s v="Samantha Vargas"/>
    <x v="2"/>
    <x v="4"/>
    <x v="3"/>
    <x v="0"/>
    <x v="3"/>
    <x v="26"/>
    <x v="909"/>
    <n v="151246"/>
    <n v="0.21"/>
    <x v="2"/>
    <x v="12"/>
    <x v="1"/>
  </r>
  <r>
    <x v="877"/>
    <s v="Nora Le"/>
    <x v="0"/>
    <x v="0"/>
    <x v="1"/>
    <x v="0"/>
    <x v="1"/>
    <x v="26"/>
    <x v="910"/>
    <n v="154388"/>
    <n v="0.1"/>
    <x v="0"/>
    <x v="0"/>
    <x v="1"/>
  </r>
  <r>
    <x v="438"/>
    <s v="Alice Roberts"/>
    <x v="2"/>
    <x v="4"/>
    <x v="1"/>
    <x v="0"/>
    <x v="2"/>
    <x v="36"/>
    <x v="911"/>
    <n v="162978"/>
    <n v="0.17"/>
    <x v="0"/>
    <x v="4"/>
    <x v="78"/>
  </r>
  <r>
    <x v="878"/>
    <s v="Colton Garcia"/>
    <x v="29"/>
    <x v="0"/>
    <x v="2"/>
    <x v="1"/>
    <x v="3"/>
    <x v="0"/>
    <x v="912"/>
    <n v="80170"/>
    <n v="0"/>
    <x v="0"/>
    <x v="4"/>
    <x v="1"/>
  </r>
  <r>
    <x v="534"/>
    <s v="Stella Lai"/>
    <x v="4"/>
    <x v="3"/>
    <x v="1"/>
    <x v="0"/>
    <x v="1"/>
    <x v="18"/>
    <x v="913"/>
    <n v="98520"/>
    <n v="0"/>
    <x v="0"/>
    <x v="4"/>
    <x v="1"/>
  </r>
  <r>
    <x v="704"/>
    <s v="Leonardo Luong"/>
    <x v="6"/>
    <x v="1"/>
    <x v="1"/>
    <x v="1"/>
    <x v="1"/>
    <x v="27"/>
    <x v="914"/>
    <n v="116527"/>
    <n v="7.0000000000000007E-2"/>
    <x v="0"/>
    <x v="3"/>
    <x v="1"/>
  </r>
  <r>
    <x v="781"/>
    <s v="Nicholas Wong"/>
    <x v="2"/>
    <x v="2"/>
    <x v="0"/>
    <x v="1"/>
    <x v="1"/>
    <x v="5"/>
    <x v="915"/>
    <n v="174607"/>
    <n v="0.28999999999999998"/>
    <x v="0"/>
    <x v="7"/>
    <x v="1"/>
  </r>
  <r>
    <x v="879"/>
    <s v="Jeremiah Castillo"/>
    <x v="13"/>
    <x v="3"/>
    <x v="0"/>
    <x v="1"/>
    <x v="3"/>
    <x v="32"/>
    <x v="916"/>
    <n v="64202"/>
    <n v="0"/>
    <x v="0"/>
    <x v="7"/>
    <x v="1"/>
  </r>
  <r>
    <x v="517"/>
    <s v="Cooper Jiang"/>
    <x v="13"/>
    <x v="3"/>
    <x v="3"/>
    <x v="1"/>
    <x v="1"/>
    <x v="37"/>
    <x v="917"/>
    <n v="50883"/>
    <n v="0"/>
    <x v="1"/>
    <x v="1"/>
    <x v="79"/>
  </r>
  <r>
    <x v="880"/>
    <s v="Penelope Silva"/>
    <x v="23"/>
    <x v="0"/>
    <x v="2"/>
    <x v="0"/>
    <x v="3"/>
    <x v="9"/>
    <x v="918"/>
    <n v="94618"/>
    <n v="0"/>
    <x v="0"/>
    <x v="7"/>
    <x v="1"/>
  </r>
  <r>
    <x v="881"/>
    <s v="Jose Richardson"/>
    <x v="2"/>
    <x v="6"/>
    <x v="0"/>
    <x v="1"/>
    <x v="2"/>
    <x v="3"/>
    <x v="183"/>
    <n v="151556"/>
    <n v="0.2"/>
    <x v="0"/>
    <x v="4"/>
    <x v="1"/>
  </r>
  <r>
    <x v="882"/>
    <s v="Eleanor Chau"/>
    <x v="25"/>
    <x v="5"/>
    <x v="0"/>
    <x v="0"/>
    <x v="1"/>
    <x v="17"/>
    <x v="919"/>
    <n v="80659"/>
    <n v="0"/>
    <x v="0"/>
    <x v="3"/>
    <x v="1"/>
  </r>
  <r>
    <x v="883"/>
    <s v="John Cho"/>
    <x v="2"/>
    <x v="4"/>
    <x v="2"/>
    <x v="1"/>
    <x v="1"/>
    <x v="40"/>
    <x v="920"/>
    <n v="195385"/>
    <n v="0.21"/>
    <x v="1"/>
    <x v="11"/>
    <x v="1"/>
  </r>
  <r>
    <x v="884"/>
    <s v="Julian Delgado"/>
    <x v="28"/>
    <x v="0"/>
    <x v="2"/>
    <x v="1"/>
    <x v="3"/>
    <x v="7"/>
    <x v="921"/>
    <n v="52693"/>
    <n v="0"/>
    <x v="2"/>
    <x v="9"/>
    <x v="1"/>
  </r>
  <r>
    <x v="885"/>
    <s v="Isabella Scott"/>
    <x v="32"/>
    <x v="0"/>
    <x v="0"/>
    <x v="0"/>
    <x v="2"/>
    <x v="32"/>
    <x v="922"/>
    <n v="72045"/>
    <n v="0"/>
    <x v="0"/>
    <x v="3"/>
    <x v="1"/>
  </r>
  <r>
    <x v="886"/>
    <s v="Parker Avila"/>
    <x v="13"/>
    <x v="6"/>
    <x v="1"/>
    <x v="1"/>
    <x v="3"/>
    <x v="40"/>
    <x v="923"/>
    <n v="62749"/>
    <n v="0"/>
    <x v="2"/>
    <x v="8"/>
    <x v="1"/>
  </r>
  <r>
    <x v="887"/>
    <s v="Luke Vu"/>
    <x v="0"/>
    <x v="6"/>
    <x v="2"/>
    <x v="1"/>
    <x v="1"/>
    <x v="27"/>
    <x v="666"/>
    <n v="154884"/>
    <n v="0.1"/>
    <x v="1"/>
    <x v="6"/>
    <x v="1"/>
  </r>
  <r>
    <x v="888"/>
    <s v="Jameson Nelson"/>
    <x v="23"/>
    <x v="0"/>
    <x v="0"/>
    <x v="1"/>
    <x v="2"/>
    <x v="22"/>
    <x v="924"/>
    <n v="96566"/>
    <n v="0"/>
    <x v="0"/>
    <x v="7"/>
    <x v="1"/>
  </r>
  <r>
    <x v="889"/>
    <s v="Adrian Fernandez"/>
    <x v="28"/>
    <x v="0"/>
    <x v="0"/>
    <x v="1"/>
    <x v="3"/>
    <x v="15"/>
    <x v="925"/>
    <n v="54994"/>
    <n v="0"/>
    <x v="0"/>
    <x v="7"/>
    <x v="1"/>
  </r>
  <r>
    <x v="890"/>
    <s v="Madison Hunter"/>
    <x v="32"/>
    <x v="0"/>
    <x v="3"/>
    <x v="0"/>
    <x v="2"/>
    <x v="28"/>
    <x v="926"/>
    <n v="61523"/>
    <n v="0"/>
    <x v="0"/>
    <x v="7"/>
    <x v="1"/>
  </r>
  <r>
    <x v="891"/>
    <s v="Jordan Phillips"/>
    <x v="9"/>
    <x v="4"/>
    <x v="3"/>
    <x v="1"/>
    <x v="0"/>
    <x v="15"/>
    <x v="927"/>
    <n v="190512"/>
    <n v="0.32"/>
    <x v="0"/>
    <x v="7"/>
    <x v="1"/>
  </r>
  <r>
    <x v="892"/>
    <s v="Maya Chan"/>
    <x v="8"/>
    <x v="5"/>
    <x v="2"/>
    <x v="0"/>
    <x v="1"/>
    <x v="17"/>
    <x v="928"/>
    <n v="124827"/>
    <n v="0"/>
    <x v="1"/>
    <x v="10"/>
    <x v="1"/>
  </r>
  <r>
    <x v="360"/>
    <s v="Wesley King"/>
    <x v="6"/>
    <x v="3"/>
    <x v="1"/>
    <x v="1"/>
    <x v="2"/>
    <x v="4"/>
    <x v="929"/>
    <n v="101577"/>
    <n v="0.05"/>
    <x v="0"/>
    <x v="2"/>
    <x v="1"/>
  </r>
  <r>
    <x v="893"/>
    <s v="Sofia Fernandez"/>
    <x v="6"/>
    <x v="3"/>
    <x v="1"/>
    <x v="0"/>
    <x v="3"/>
    <x v="18"/>
    <x v="930"/>
    <n v="105223"/>
    <n v="0.1"/>
    <x v="0"/>
    <x v="3"/>
    <x v="1"/>
  </r>
  <r>
    <x v="743"/>
    <s v="Maverick Figueroa"/>
    <x v="30"/>
    <x v="0"/>
    <x v="3"/>
    <x v="1"/>
    <x v="3"/>
    <x v="35"/>
    <x v="931"/>
    <n v="94815"/>
    <n v="0"/>
    <x v="0"/>
    <x v="2"/>
    <x v="1"/>
  </r>
  <r>
    <x v="894"/>
    <s v="Hannah Hoang"/>
    <x v="6"/>
    <x v="3"/>
    <x v="2"/>
    <x v="0"/>
    <x v="1"/>
    <x v="6"/>
    <x v="257"/>
    <n v="114893"/>
    <n v="0.06"/>
    <x v="1"/>
    <x v="11"/>
    <x v="1"/>
  </r>
  <r>
    <x v="895"/>
    <s v="Violet Garcia"/>
    <x v="4"/>
    <x v="6"/>
    <x v="2"/>
    <x v="0"/>
    <x v="3"/>
    <x v="25"/>
    <x v="932"/>
    <n v="80622"/>
    <n v="0"/>
    <x v="0"/>
    <x v="5"/>
    <x v="1"/>
  </r>
  <r>
    <x v="34"/>
    <s v="Aaliyah Mai"/>
    <x v="9"/>
    <x v="0"/>
    <x v="2"/>
    <x v="0"/>
    <x v="1"/>
    <x v="4"/>
    <x v="933"/>
    <n v="246589"/>
    <n v="0.33"/>
    <x v="0"/>
    <x v="3"/>
    <x v="80"/>
  </r>
  <r>
    <x v="896"/>
    <s v="Austin Vang"/>
    <x v="6"/>
    <x v="6"/>
    <x v="2"/>
    <x v="1"/>
    <x v="1"/>
    <x v="37"/>
    <x v="163"/>
    <n v="119397"/>
    <n v="0.09"/>
    <x v="1"/>
    <x v="10"/>
    <x v="81"/>
  </r>
  <r>
    <x v="897"/>
    <s v="Maria Sun"/>
    <x v="2"/>
    <x v="2"/>
    <x v="3"/>
    <x v="0"/>
    <x v="1"/>
    <x v="6"/>
    <x v="934"/>
    <n v="150666"/>
    <n v="0.23"/>
    <x v="1"/>
    <x v="11"/>
    <x v="1"/>
  </r>
  <r>
    <x v="898"/>
    <s v="Madelyn Scott"/>
    <x v="0"/>
    <x v="0"/>
    <x v="0"/>
    <x v="0"/>
    <x v="2"/>
    <x v="30"/>
    <x v="935"/>
    <n v="148035"/>
    <n v="0.14000000000000001"/>
    <x v="0"/>
    <x v="3"/>
    <x v="1"/>
  </r>
  <r>
    <x v="69"/>
    <s v="Dylan Chin"/>
    <x v="2"/>
    <x v="1"/>
    <x v="3"/>
    <x v="1"/>
    <x v="1"/>
    <x v="33"/>
    <x v="936"/>
    <n v="158898"/>
    <n v="0.18"/>
    <x v="0"/>
    <x v="4"/>
    <x v="1"/>
  </r>
  <r>
    <x v="899"/>
    <s v="Emery Zhang"/>
    <x v="17"/>
    <x v="5"/>
    <x v="3"/>
    <x v="0"/>
    <x v="1"/>
    <x v="15"/>
    <x v="937"/>
    <n v="89659"/>
    <n v="0"/>
    <x v="1"/>
    <x v="10"/>
    <x v="1"/>
  </r>
  <r>
    <x v="900"/>
    <s v="Riley Washington"/>
    <x v="2"/>
    <x v="2"/>
    <x v="2"/>
    <x v="0"/>
    <x v="2"/>
    <x v="38"/>
    <x v="938"/>
    <n v="171487"/>
    <n v="0.23"/>
    <x v="0"/>
    <x v="3"/>
    <x v="1"/>
  </r>
  <r>
    <x v="901"/>
    <s v="Raelynn Rios"/>
    <x v="9"/>
    <x v="2"/>
    <x v="1"/>
    <x v="0"/>
    <x v="3"/>
    <x v="19"/>
    <x v="939"/>
    <n v="258498"/>
    <n v="0.35"/>
    <x v="0"/>
    <x v="7"/>
    <x v="1"/>
  </r>
  <r>
    <x v="902"/>
    <s v="Anthony Hong"/>
    <x v="0"/>
    <x v="0"/>
    <x v="0"/>
    <x v="1"/>
    <x v="1"/>
    <x v="17"/>
    <x v="802"/>
    <n v="146961"/>
    <n v="0.11"/>
    <x v="0"/>
    <x v="7"/>
    <x v="1"/>
  </r>
  <r>
    <x v="903"/>
    <s v="Leo Herrera"/>
    <x v="15"/>
    <x v="4"/>
    <x v="0"/>
    <x v="1"/>
    <x v="3"/>
    <x v="35"/>
    <x v="940"/>
    <n v="85369"/>
    <n v="0"/>
    <x v="2"/>
    <x v="8"/>
    <x v="82"/>
  </r>
  <r>
    <x v="429"/>
    <s v="Robert Wright"/>
    <x v="1"/>
    <x v="0"/>
    <x v="1"/>
    <x v="1"/>
    <x v="2"/>
    <x v="23"/>
    <x v="941"/>
    <n v="67489"/>
    <n v="0"/>
    <x v="0"/>
    <x v="2"/>
    <x v="1"/>
  </r>
  <r>
    <x v="904"/>
    <s v="Audrey Richardson"/>
    <x v="2"/>
    <x v="0"/>
    <x v="1"/>
    <x v="0"/>
    <x v="2"/>
    <x v="30"/>
    <x v="942"/>
    <n v="166259"/>
    <n v="0.17"/>
    <x v="0"/>
    <x v="2"/>
    <x v="1"/>
  </r>
  <r>
    <x v="905"/>
    <s v="Scarlett Kumar"/>
    <x v="28"/>
    <x v="0"/>
    <x v="3"/>
    <x v="0"/>
    <x v="1"/>
    <x v="0"/>
    <x v="943"/>
    <n v="47032"/>
    <n v="0"/>
    <x v="0"/>
    <x v="7"/>
    <x v="1"/>
  </r>
  <r>
    <x v="906"/>
    <s v="Wesley Young"/>
    <x v="4"/>
    <x v="6"/>
    <x v="2"/>
    <x v="1"/>
    <x v="2"/>
    <x v="29"/>
    <x v="944"/>
    <n v="98427"/>
    <n v="0"/>
    <x v="0"/>
    <x v="7"/>
    <x v="1"/>
  </r>
  <r>
    <x v="907"/>
    <s v="Lillian Khan"/>
    <x v="7"/>
    <x v="1"/>
    <x v="2"/>
    <x v="0"/>
    <x v="1"/>
    <x v="18"/>
    <x v="945"/>
    <n v="47387"/>
    <n v="0"/>
    <x v="1"/>
    <x v="11"/>
    <x v="83"/>
  </r>
  <r>
    <x v="908"/>
    <s v="Oliver Yang"/>
    <x v="2"/>
    <x v="6"/>
    <x v="2"/>
    <x v="1"/>
    <x v="1"/>
    <x v="11"/>
    <x v="946"/>
    <n v="176710"/>
    <n v="0.15"/>
    <x v="0"/>
    <x v="4"/>
    <x v="1"/>
  </r>
  <r>
    <x v="909"/>
    <s v="Lily Nguyen"/>
    <x v="4"/>
    <x v="1"/>
    <x v="2"/>
    <x v="0"/>
    <x v="1"/>
    <x v="29"/>
    <x v="947"/>
    <n v="95960"/>
    <n v="0"/>
    <x v="1"/>
    <x v="11"/>
    <x v="1"/>
  </r>
  <r>
    <x v="910"/>
    <s v="Sofia Cheng"/>
    <x v="9"/>
    <x v="3"/>
    <x v="3"/>
    <x v="0"/>
    <x v="1"/>
    <x v="20"/>
    <x v="948"/>
    <n v="216195"/>
    <n v="0.31"/>
    <x v="0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F47B1-C743-4D9E-9213-AC930D419D5E}" name="PivotTable1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" firstHeaderRow="1" firstDataRow="1" firstDataCol="1"/>
  <pivotFields count="17">
    <pivotField showAll="0"/>
    <pivotField showAll="0"/>
    <pivotField showAll="0"/>
    <pivotField axis="axisRow" showAll="0">
      <items count="8">
        <item h="1" x="3"/>
        <item h="1" x="5"/>
        <item x="1"/>
        <item h="1" x="4"/>
        <item h="1" x="0"/>
        <item h="1" x="6"/>
        <item h="1" x="2"/>
        <item t="default"/>
      </items>
    </pivotField>
    <pivotField showAll="0"/>
    <pivotField showAll="0"/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1">
    <i>
      <x v="2"/>
    </i>
  </rowItems>
  <colItems count="1">
    <i/>
  </colItems>
  <dataFields count="1">
    <dataField name="Average of Age" fld="7" subtotal="average" baseField="3" baseItem="2"/>
  </dataFields>
  <formats count="1">
    <format dxfId="21">
      <pivotArea collapsedLevelsAreSubtotals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D432D-6A26-4715-9FD0-060C1A024E86}" name="PivotTable13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F1:AF912" firstHeaderRow="1" firstDataRow="1" firstDataCol="1"/>
  <pivotFields count="17">
    <pivotField axis="axisRow" compact="0" outline="0" showAll="0" defaultSubtotal="0">
      <items count="911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compact="0" numFmtId="164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84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</items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</items>
    </pivotField>
  </pivotFields>
  <rowFields count="1">
    <field x="0"/>
  </rowFields>
  <rowItems count="9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C0ABA-C3BF-4D3B-8A3C-58462574A7AB}" name="PivotTable1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Y1:AD10" firstHeaderRow="1" firstDataRow="2" firstDataCol="1"/>
  <pivotFields count="17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3"/>
        <item x="5"/>
        <item x="1"/>
        <item x="4"/>
        <item x="0"/>
        <item x="6"/>
        <item x="2"/>
        <item t="default"/>
      </items>
    </pivotField>
    <pivotField compact="0" outline="0" showAll="0"/>
    <pivotField compact="0" outline="0" showAll="0"/>
    <pivotField axis="axisCol" compact="0" outline="0" showAll="0">
      <items count="5">
        <item x="1"/>
        <item x="0"/>
        <item x="2"/>
        <item x="3"/>
        <item t="default"/>
      </items>
    </pivotField>
    <pivotField compact="0" outline="0" showAll="0"/>
    <pivotField compact="0" numFmtId="14" outline="0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compact="0" numFmtId="164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E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FE5B25-3525-468E-8DF5-8230C7617855}" name="PivotTable1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V35" firstHeaderRow="1" firstDataRow="1" firstDataCol="1"/>
  <pivotFields count="17">
    <pivotField dataField="1" showAll="0"/>
    <pivotField showAll="0"/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54066-04ED-4973-A5CB-61C595BC8AC9}" name="PivotTable10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S2" firstHeaderRow="1" firstDataRow="1" firstDataCol="0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dataField="1"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Items count="1">
    <i/>
  </rowItems>
  <colItems count="1">
    <i/>
  </colItems>
  <dataFields count="1">
    <dataField name="Average of Bonus %" fld="10" subtotal="average" baseField="0" baseItem="19" numFmtId="1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3AB5D-526D-4550-AD1D-9567050A4D0C}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:Q7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9"/>
        <item x="8"/>
        <item x="7"/>
        <item x="6"/>
        <item x="5"/>
        <item x="4"/>
        <item x="3"/>
        <item x="2"/>
        <item x="1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7"/>
  </rowFields>
  <rowItems count="6">
    <i>
      <x v="5"/>
    </i>
    <i>
      <x v="4"/>
    </i>
    <i>
      <x v="6"/>
    </i>
    <i>
      <x v="7"/>
    </i>
    <i>
      <x v="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04947-A53A-447B-A48E-7DD6568F6483}" name="PivotTable8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N4" firstHeaderRow="1" firstDataRow="1" firstDataCol="1"/>
  <pivotFields count="17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numFmtId="14" outline="0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compact="0" numFmtId="164" outline="0" showAll="0" defaultSubtotal="0"/>
    <pivotField compact="0" numFmtId="165" outline="0" showAll="0" defaultSubtotal="0"/>
    <pivotField axis="axisRow" compact="0" outline="0" showAll="0" sortType="descending" defaultSubtotal="0">
      <items count="3">
        <item x="2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1"/>
  </rowFields>
  <rowItems count="3">
    <i>
      <x v="2"/>
    </i>
    <i>
      <x v="1"/>
    </i>
    <i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BBFC2-5919-4EE0-B72F-EB015D3D934A}" name="PivotTable6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E1:G9" firstHeaderRow="1" firstDataRow="1" firstDataCol="2"/>
  <pivotFields count="17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numFmtId="14" outline="0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compact="0" numFmtId="164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2">
    <field x="5"/>
    <field x="6"/>
  </rowFields>
  <row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7DB4A-4515-4724-AEA5-35206002C96D}" name="PivotTable3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C2" firstHeaderRow="0" firstDataRow="1" firstDataCol="1"/>
  <pivotFields count="17">
    <pivotField compact="0" outline="0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h="1" x="3"/>
        <item h="1" x="1"/>
        <item h="1" x="0"/>
        <item x="2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numFmtId="14" outline="0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compact="0" numFmtId="164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1">
    <i>
      <x v="3"/>
    </i>
  </rowItems>
  <colFields count="1">
    <field x="-2"/>
  </colFields>
  <colItems count="2">
    <i>
      <x/>
    </i>
    <i i="1">
      <x v="1"/>
    </i>
  </colItems>
  <dataFields count="2">
    <dataField name="Max of Annual Salary" fld="9" subtotal="max" baseField="4" baseItem="3" numFmtId="2"/>
    <dataField name="Min of Annual Salary" fld="9" subtotal="min" baseField="4" baseItem="3" numFmtId="2"/>
  </dataFields>
  <formats count="2">
    <format dxfId="20">
      <pivotArea outline="0" fieldPosition="0">
        <references count="1">
          <reference field="4294967294" count="1" selected="0">
            <x v="1"/>
          </reference>
        </references>
      </pivotArea>
    </format>
    <format dxfId="19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DD6C9-F58D-4EED-8A66-B8D346390F45}" name="PivotTable5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1:E3" firstHeaderRow="1" firstDataRow="1" firstDataCol="1"/>
  <pivotFields count="17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5"/>
  </rowFields>
  <rowItems count="2">
    <i>
      <x/>
    </i>
    <i>
      <x v="1"/>
    </i>
  </rowItems>
  <colItems count="1">
    <i/>
  </colItems>
  <dataFields count="1">
    <dataField name="Average of Annual Salary" fld="9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460B2-3CA6-40B0-ADFC-52B7F0323C9C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" firstHeaderRow="1" firstDataRow="1" firstDataCol="1"/>
  <pivotFields count="17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axis="axisRow" showAll="0">
      <items count="14">
        <item h="1" x="5"/>
        <item h="1" x="10"/>
        <item h="1" x="11"/>
        <item h="1" x="2"/>
        <item x="1"/>
        <item h="1" x="7"/>
        <item h="1" x="8"/>
        <item h="1" x="4"/>
        <item h="1" x="3"/>
        <item h="1" x="9"/>
        <item h="1" x="12"/>
        <item h="1" x="0"/>
        <item h="1" x="6"/>
        <item t="default"/>
      </items>
    </pivotField>
    <pivotField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2"/>
  </rowFields>
  <rowItems count="2">
    <i>
      <x v="4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2" totalsRowCount="1" headerRowDxfId="22">
  <autoFilter ref="A1:P1001" xr:uid="{D7CA8898-8363-4905-AB67-C7A42F7FDBFA}">
    <filterColumn colId="13">
      <customFilters>
        <customFilter operator="notEqual" val=" "/>
      </customFilters>
    </filterColumn>
  </autoFilter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5" totalsRowDxfId="4"/>
    <tableColumn id="10" xr3:uid="{CA3B0D4F-FCC2-4967-BC8E-979F23AA32F2}" name="Annual Salary" dataDxfId="14" totalsRowDxfId="3"/>
    <tableColumn id="11" xr3:uid="{84DC6F9B-C840-4378-9E1C-BEB4EB18E284}" name="Bonus %" dataDxfId="13" totalsRow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2" totalsRowDxfId="1"/>
    <tableColumn id="15" xr3:uid="{81A877E0-15D8-4AED-9FA4-1630EB044420}" name="Bonus_payout" totalsRowFunction="custom" dataDxfId="11" totalsRowDxfId="0">
      <calculatedColumnFormula>TBL_Employees[[#This Row],[Bonus %]]*TBL_Employees[[#This Row],[Annual Salary]]</calculatedColumnFormula>
      <totalsRowFormula>SUBTOTAL(9,O2:O1001)</totalsRowFormula>
    </tableColumn>
    <tableColumn id="17" xr3:uid="{FEC8EDF0-E92E-44DB-9E58-87D931456C17}" name="year" dataDxfId="5">
      <calculatedColumnFormula>TEXT(P9,"yyyy")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095A-981B-47A4-A8CF-EC9ADC4185CA}">
  <dimension ref="A3:B4"/>
  <sheetViews>
    <sheetView workbookViewId="0">
      <selection activeCell="E6" sqref="E6"/>
    </sheetView>
  </sheetViews>
  <sheetFormatPr defaultRowHeight="14.5" x14ac:dyDescent="0.35"/>
  <cols>
    <col min="1" max="1" width="12.36328125" bestFit="1" customWidth="1"/>
    <col min="2" max="2" width="13.36328125" bestFit="1" customWidth="1"/>
  </cols>
  <sheetData>
    <row r="3" spans="1:2" x14ac:dyDescent="0.35">
      <c r="A3" s="9" t="s">
        <v>1983</v>
      </c>
      <c r="B3" t="s">
        <v>1985</v>
      </c>
    </row>
    <row r="4" spans="1:2" x14ac:dyDescent="0.35">
      <c r="A4" s="7" t="s">
        <v>15</v>
      </c>
      <c r="B4" s="12">
        <v>45.291666666666664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2"/>
  <sheetViews>
    <sheetView tabSelected="1" topLeftCell="F1" workbookViewId="0">
      <selection activeCell="T9" sqref="T9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20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1986</v>
      </c>
      <c r="P1" s="5" t="s">
        <v>1999</v>
      </c>
      <c r="Q1"/>
      <c r="R1" s="7" t="e" cm="1">
        <f t="array" ref="R1">uni</f>
        <v>#NAME?</v>
      </c>
    </row>
    <row r="2" spans="1:20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Row],[Bonus %]]*TBL_Employees[[#This Row],[Annual Salary]]</f>
        <v>21240.6</v>
      </c>
      <c r="P2" t="str">
        <f>TEXT(TBL_Employees[[#This Row],[Hire Date]],"yyyy")</f>
        <v>2016</v>
      </c>
      <c r="T2" t="str" cm="1">
        <f t="array" ref="T2:T32">_xlfn.UNIQUE(P:P)</f>
        <v>year</v>
      </c>
    </row>
    <row r="3" spans="1:20" hidden="1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Row],[Bonus %]]*TBL_Employees[[#This Row],[Annual Salary]]</f>
        <v>0</v>
      </c>
      <c r="P3" t="str">
        <f t="shared" ref="P2:P65" si="0">TEXT(P10,"yyyy")</f>
        <v>1905</v>
      </c>
      <c r="T3" t="str">
        <v>2016</v>
      </c>
    </row>
    <row r="4" spans="1:20" hidden="1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Row],[Bonus %]]*TBL_Employees[[#This Row],[Annual Salary]]</f>
        <v>32619.800000000003</v>
      </c>
      <c r="P4" t="str">
        <f t="shared" si="0"/>
        <v>1905</v>
      </c>
      <c r="T4" t="str">
        <v>1905</v>
      </c>
    </row>
    <row r="5" spans="1:20" hidden="1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Row],[Bonus %]]*TBL_Employees[[#This Row],[Annual Salary]]</f>
        <v>5943.9100000000008</v>
      </c>
      <c r="P5" t="str">
        <f t="shared" si="0"/>
        <v>1905</v>
      </c>
      <c r="T5" t="str">
        <v>2020</v>
      </c>
    </row>
    <row r="6" spans="1:20" hidden="1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Row],[Bonus %]]*TBL_Employees[[#This Row],[Annual Salary]]</f>
        <v>0</v>
      </c>
      <c r="P6" t="str">
        <f t="shared" si="0"/>
        <v>1905</v>
      </c>
      <c r="T6" t="str">
        <v>2017</v>
      </c>
    </row>
    <row r="7" spans="1:20" hidden="1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Row],[Bonus %]]*TBL_Employees[[#This Row],[Annual Salary]]</f>
        <v>0</v>
      </c>
      <c r="P7" t="str">
        <f t="shared" si="0"/>
        <v>1905</v>
      </c>
      <c r="T7" t="str">
        <v>2019</v>
      </c>
    </row>
    <row r="8" spans="1:20" hidden="1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Row],[Bonus %]]*TBL_Employees[[#This Row],[Annual Salary]]</f>
        <v>11974.6</v>
      </c>
      <c r="P8" t="str">
        <f t="shared" si="0"/>
        <v>1905</v>
      </c>
      <c r="T8" t="str">
        <v>2008</v>
      </c>
    </row>
    <row r="9" spans="1:20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Row],[Bonus %]]*TBL_Employees[[#This Row],[Annual Salary]]</f>
        <v>0</v>
      </c>
      <c r="P9" t="str">
        <f>TEXT(TBL_Employees[[#This Row],[Hire Date]],"yyyy")</f>
        <v>2020</v>
      </c>
      <c r="T9" t="str">
        <v>2009</v>
      </c>
    </row>
    <row r="10" spans="1:20" hidden="1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Row],[Bonus %]]*TBL_Employees[[#This Row],[Annual Salary]]</f>
        <v>6811.62</v>
      </c>
      <c r="P10" t="str">
        <f t="shared" si="0"/>
        <v>1905</v>
      </c>
      <c r="T10" t="str">
        <v>2002</v>
      </c>
    </row>
    <row r="11" spans="1:20" hidden="1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Row],[Bonus %]]*TBL_Employees[[#This Row],[Annual Salary]]</f>
        <v>0</v>
      </c>
      <c r="P11" t="str">
        <f t="shared" si="0"/>
        <v>1905</v>
      </c>
      <c r="T11" t="str">
        <v>2010</v>
      </c>
    </row>
    <row r="12" spans="1:20" hidden="1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Row],[Bonus %]]*TBL_Employees[[#This Row],[Annual Salary]]</f>
        <v>23599.95</v>
      </c>
      <c r="P12" t="str">
        <f t="shared" si="0"/>
        <v>1905</v>
      </c>
      <c r="T12" t="str">
        <v>2018</v>
      </c>
    </row>
    <row r="13" spans="1:20" hidden="1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Row],[Bonus %]]*TBL_Employees[[#This Row],[Annual Salary]]</f>
        <v>0</v>
      </c>
      <c r="P13" t="str">
        <f t="shared" si="0"/>
        <v>1905</v>
      </c>
      <c r="T13" t="str">
        <v>2007</v>
      </c>
    </row>
    <row r="14" spans="1:20" hidden="1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Row],[Bonus %]]*TBL_Employees[[#This Row],[Annual Salary]]</f>
        <v>9457.74</v>
      </c>
      <c r="P14" t="str">
        <f t="shared" si="0"/>
        <v>1905</v>
      </c>
      <c r="T14" t="str">
        <v>2014</v>
      </c>
    </row>
    <row r="15" spans="1:20" hidden="1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Row],[Bonus %]]*TBL_Employees[[#This Row],[Annual Salary]]</f>
        <v>14674.2</v>
      </c>
      <c r="P15" t="str">
        <f t="shared" si="0"/>
        <v>1905</v>
      </c>
      <c r="T15" t="str">
        <v>1994</v>
      </c>
    </row>
    <row r="16" spans="1:20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Row],[Bonus %]]*TBL_Employees[[#This Row],[Annual Salary]]</f>
        <v>0</v>
      </c>
      <c r="P16" t="str">
        <f>TEXT(TBL_Employees[[#This Row],[Hire Date]],"yyyy")</f>
        <v>2017</v>
      </c>
      <c r="T16" t="str">
        <v>2001</v>
      </c>
    </row>
    <row r="17" spans="1:20" hidden="1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Row],[Bonus %]]*TBL_Employees[[#This Row],[Annual Salary]]</f>
        <v>74781</v>
      </c>
      <c r="P17" t="str">
        <f t="shared" si="0"/>
        <v>1905</v>
      </c>
      <c r="T17" t="str">
        <v>2012</v>
      </c>
    </row>
    <row r="18" spans="1:20" hidden="1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Row],[Bonus %]]*TBL_Employees[[#This Row],[Annual Salary]]</f>
        <v>35167.4</v>
      </c>
      <c r="P18" t="str">
        <f t="shared" si="0"/>
        <v>1905</v>
      </c>
      <c r="T18" t="str">
        <v>2013</v>
      </c>
    </row>
    <row r="19" spans="1:20" hidden="1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Row],[Bonus %]]*TBL_Employees[[#This Row],[Annual Salary]]</f>
        <v>20127.64</v>
      </c>
      <c r="P19" t="str">
        <f t="shared" si="0"/>
        <v>1905</v>
      </c>
      <c r="T19" t="str">
        <v>2004</v>
      </c>
    </row>
    <row r="20" spans="1:20" hidden="1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Row],[Bonus %]]*TBL_Employees[[#This Row],[Annual Salary]]</f>
        <v>44760.72</v>
      </c>
      <c r="P20" t="str">
        <f t="shared" si="0"/>
        <v>1905</v>
      </c>
      <c r="T20" t="str">
        <v>2021</v>
      </c>
    </row>
    <row r="21" spans="1:20" hidden="1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Row],[Bonus %]]*TBL_Employees[[#This Row],[Annual Salary]]</f>
        <v>29939.579999999998</v>
      </c>
      <c r="P21" t="str">
        <f t="shared" si="0"/>
        <v>1905</v>
      </c>
      <c r="T21" t="str">
        <v>1995</v>
      </c>
    </row>
    <row r="22" spans="1:20" hidden="1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Row],[Bonus %]]*TBL_Employees[[#This Row],[Annual Salary]]</f>
        <v>14614</v>
      </c>
      <c r="P22" t="str">
        <f t="shared" si="0"/>
        <v>1905</v>
      </c>
      <c r="T22" t="str">
        <v>1997</v>
      </c>
    </row>
    <row r="23" spans="1:20" hidden="1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Row],[Bonus %]]*TBL_Employees[[#This Row],[Annual Salary]]</f>
        <v>31857.629999999997</v>
      </c>
      <c r="P23" t="str">
        <f t="shared" si="0"/>
        <v>1905</v>
      </c>
      <c r="T23" t="str">
        <v>2006</v>
      </c>
    </row>
    <row r="24" spans="1:20" hidden="1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Row],[Bonus %]]*TBL_Employees[[#This Row],[Annual Salary]]</f>
        <v>48380.360000000008</v>
      </c>
      <c r="P24" t="str">
        <f t="shared" si="0"/>
        <v>1905</v>
      </c>
      <c r="T24" t="str">
        <v>2011</v>
      </c>
    </row>
    <row r="25" spans="1:20" hidden="1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Row],[Bonus %]]*TBL_Employees[[#This Row],[Annual Salary]]</f>
        <v>0</v>
      </c>
      <c r="P25" t="str">
        <f t="shared" si="0"/>
        <v>1905</v>
      </c>
      <c r="T25" t="str">
        <v>1998</v>
      </c>
    </row>
    <row r="26" spans="1:20" hidden="1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Row],[Bonus %]]*TBL_Employees[[#This Row],[Annual Salary]]</f>
        <v>64223.32</v>
      </c>
      <c r="P26" t="str">
        <f t="shared" si="0"/>
        <v>1905</v>
      </c>
      <c r="T26" t="str">
        <v>1999</v>
      </c>
    </row>
    <row r="27" spans="1:20" hidden="1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Row],[Bonus %]]*TBL_Employees[[#This Row],[Annual Salary]]</f>
        <v>35014.97</v>
      </c>
      <c r="P27" t="str">
        <f t="shared" si="0"/>
        <v>1905</v>
      </c>
      <c r="T27" t="str">
        <v>1992</v>
      </c>
    </row>
    <row r="28" spans="1:20" hidden="1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Row],[Bonus %]]*TBL_Employees[[#This Row],[Annual Salary]]</f>
        <v>0</v>
      </c>
      <c r="P28" t="str">
        <f t="shared" si="0"/>
        <v>1905</v>
      </c>
      <c r="T28" t="str">
        <v>2015</v>
      </c>
    </row>
    <row r="29" spans="1:20" hidden="1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Row],[Bonus %]]*TBL_Employees[[#This Row],[Annual Salary]]</f>
        <v>76331.61</v>
      </c>
      <c r="P29" t="str">
        <f t="shared" si="0"/>
        <v>1905</v>
      </c>
      <c r="T29" t="str">
        <v>2005</v>
      </c>
    </row>
    <row r="30" spans="1:20" hidden="1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Row],[Bonus %]]*TBL_Employees[[#This Row],[Annual Salary]]</f>
        <v>11922.48</v>
      </c>
      <c r="P30" t="str">
        <f t="shared" si="0"/>
        <v>1905</v>
      </c>
      <c r="T30" t="str">
        <v>1996</v>
      </c>
    </row>
    <row r="31" spans="1:20" hidden="1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Row],[Bonus %]]*TBL_Employees[[#This Row],[Annual Salary]]</f>
        <v>78587.94</v>
      </c>
      <c r="P31" t="str">
        <f t="shared" si="0"/>
        <v>1905</v>
      </c>
      <c r="T31" t="str">
        <v>1900</v>
      </c>
    </row>
    <row r="32" spans="1:20" hidden="1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Row],[Bonus %]]*TBL_Employees[[#This Row],[Annual Salary]]</f>
        <v>0</v>
      </c>
      <c r="P32" t="str">
        <f t="shared" si="0"/>
        <v>1905</v>
      </c>
      <c r="T32">
        <v>0</v>
      </c>
    </row>
    <row r="33" spans="1:16" hidden="1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Row],[Bonus %]]*TBL_Employees[[#This Row],[Annual Salary]]</f>
        <v>0</v>
      </c>
      <c r="P33" t="str">
        <f t="shared" si="0"/>
        <v>1905</v>
      </c>
    </row>
    <row r="34" spans="1:16" hidden="1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Row],[Bonus %]]*TBL_Employees[[#This Row],[Annual Salary]]</f>
        <v>0</v>
      </c>
      <c r="P34" t="str">
        <f t="shared" si="0"/>
        <v>1905</v>
      </c>
    </row>
    <row r="35" spans="1:16" hidden="1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Row],[Bonus %]]*TBL_Employees[[#This Row],[Annual Salary]]</f>
        <v>0</v>
      </c>
      <c r="P35" t="str">
        <f t="shared" si="0"/>
        <v>1905</v>
      </c>
    </row>
    <row r="36" spans="1:16" hidden="1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Row],[Bonus %]]*TBL_Employees[[#This Row],[Annual Salary]]</f>
        <v>0</v>
      </c>
      <c r="P36" t="str">
        <f t="shared" si="0"/>
        <v>1905</v>
      </c>
    </row>
    <row r="37" spans="1:16" hidden="1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Row],[Bonus %]]*TBL_Employees[[#This Row],[Annual Salary]]</f>
        <v>0</v>
      </c>
      <c r="P37" t="str">
        <f t="shared" si="0"/>
        <v>1905</v>
      </c>
    </row>
    <row r="38" spans="1:16" hidden="1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Row],[Bonus %]]*TBL_Employees[[#This Row],[Annual Salary]]</f>
        <v>0</v>
      </c>
      <c r="P38" t="str">
        <f t="shared" si="0"/>
        <v>1905</v>
      </c>
    </row>
    <row r="39" spans="1:16" hidden="1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Row],[Bonus %]]*TBL_Employees[[#This Row],[Annual Salary]]</f>
        <v>76926</v>
      </c>
      <c r="P39" t="str">
        <f t="shared" si="0"/>
        <v>1905</v>
      </c>
    </row>
    <row r="40" spans="1:16" hidden="1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Row],[Bonus %]]*TBL_Employees[[#This Row],[Annual Salary]]</f>
        <v>0</v>
      </c>
      <c r="P40" t="str">
        <f t="shared" si="0"/>
        <v>1905</v>
      </c>
    </row>
    <row r="41" spans="1:16" hidden="1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Row],[Bonus %]]*TBL_Employees[[#This Row],[Annual Salary]]</f>
        <v>0</v>
      </c>
      <c r="P41" t="str">
        <f t="shared" si="0"/>
        <v>1905</v>
      </c>
    </row>
    <row r="42" spans="1:16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Row],[Bonus %]]*TBL_Employees[[#This Row],[Annual Salary]]</f>
        <v>0</v>
      </c>
      <c r="P42" t="str">
        <f>TEXT(TBL_Employees[[#This Row],[Hire Date]],"yyyy")</f>
        <v>2017</v>
      </c>
    </row>
    <row r="43" spans="1:16" hidden="1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Row],[Bonus %]]*TBL_Employees[[#This Row],[Annual Salary]]</f>
        <v>5656.75</v>
      </c>
      <c r="P43" t="str">
        <f t="shared" si="0"/>
        <v>1905</v>
      </c>
    </row>
    <row r="44" spans="1:16" hidden="1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Row],[Bonus %]]*TBL_Employees[[#This Row],[Annual Salary]]</f>
        <v>63938.560000000005</v>
      </c>
      <c r="P44" t="str">
        <f t="shared" si="0"/>
        <v>1905</v>
      </c>
    </row>
    <row r="45" spans="1:16" hidden="1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Row],[Bonus %]]*TBL_Employees[[#This Row],[Annual Salary]]</f>
        <v>0</v>
      </c>
      <c r="P45" t="str">
        <f t="shared" si="0"/>
        <v>1905</v>
      </c>
    </row>
    <row r="46" spans="1:16" hidden="1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Row],[Bonus %]]*TBL_Employees[[#This Row],[Annual Salary]]</f>
        <v>14682</v>
      </c>
      <c r="P46" t="str">
        <f t="shared" si="0"/>
        <v>1905</v>
      </c>
    </row>
    <row r="47" spans="1:16" hidden="1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Row],[Bonus %]]*TBL_Employees[[#This Row],[Annual Salary]]</f>
        <v>0</v>
      </c>
      <c r="P47" t="str">
        <f t="shared" si="0"/>
        <v>1905</v>
      </c>
    </row>
    <row r="48" spans="1:16" hidden="1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Row],[Bonus %]]*TBL_Employees[[#This Row],[Annual Salary]]</f>
        <v>3996.05</v>
      </c>
      <c r="P48" t="str">
        <f t="shared" si="0"/>
        <v>1905</v>
      </c>
    </row>
    <row r="49" spans="1:16" hidden="1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Row],[Bonus %]]*TBL_Employees[[#This Row],[Annual Salary]]</f>
        <v>33439.800000000003</v>
      </c>
      <c r="P49" t="str">
        <f t="shared" si="0"/>
        <v>1905</v>
      </c>
    </row>
    <row r="50" spans="1:16" hidden="1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Row],[Bonus %]]*TBL_Employees[[#This Row],[Annual Salary]]</f>
        <v>0</v>
      </c>
      <c r="P50" t="str">
        <f t="shared" si="0"/>
        <v>1905</v>
      </c>
    </row>
    <row r="51" spans="1:16" hidden="1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Row],[Bonus %]]*TBL_Employees[[#This Row],[Annual Salary]]</f>
        <v>37884</v>
      </c>
      <c r="P51" t="str">
        <f t="shared" si="0"/>
        <v>1905</v>
      </c>
    </row>
    <row r="52" spans="1:16" hidden="1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Row],[Bonus %]]*TBL_Employees[[#This Row],[Annual Salary]]</f>
        <v>0</v>
      </c>
      <c r="P52" t="str">
        <f t="shared" si="0"/>
        <v>1905</v>
      </c>
    </row>
    <row r="53" spans="1:16" hidden="1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Row],[Bonus %]]*TBL_Employees[[#This Row],[Annual Salary]]</f>
        <v>0</v>
      </c>
      <c r="P53" t="str">
        <f t="shared" si="0"/>
        <v>1905</v>
      </c>
    </row>
    <row r="54" spans="1:16" hidden="1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Row],[Bonus %]]*TBL_Employees[[#This Row],[Annual Salary]]</f>
        <v>13819.63</v>
      </c>
      <c r="P54" t="str">
        <f t="shared" si="0"/>
        <v>1905</v>
      </c>
    </row>
    <row r="55" spans="1:16" hidden="1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Row],[Bonus %]]*TBL_Employees[[#This Row],[Annual Salary]]</f>
        <v>0</v>
      </c>
      <c r="P55" t="str">
        <f t="shared" si="0"/>
        <v>1905</v>
      </c>
    </row>
    <row r="56" spans="1:16" hidden="1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Row],[Bonus %]]*TBL_Employees[[#This Row],[Annual Salary]]</f>
        <v>51823</v>
      </c>
      <c r="P56" t="str">
        <f t="shared" si="0"/>
        <v>1905</v>
      </c>
    </row>
    <row r="57" spans="1:16" hidden="1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Row],[Bonus %]]*TBL_Employees[[#This Row],[Annual Salary]]</f>
        <v>0</v>
      </c>
      <c r="P57" t="str">
        <f t="shared" si="0"/>
        <v>1905</v>
      </c>
    </row>
    <row r="58" spans="1:16" hidden="1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Row],[Bonus %]]*TBL_Employees[[#This Row],[Annual Salary]]</f>
        <v>0</v>
      </c>
      <c r="P58" t="str">
        <f t="shared" si="0"/>
        <v>1905</v>
      </c>
    </row>
    <row r="59" spans="1:16" hidden="1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Row],[Bonus %]]*TBL_Employees[[#This Row],[Annual Salary]]</f>
        <v>0</v>
      </c>
      <c r="P59" t="str">
        <f t="shared" si="0"/>
        <v>1905</v>
      </c>
    </row>
    <row r="60" spans="1:16" hidden="1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Row],[Bonus %]]*TBL_Employees[[#This Row],[Annual Salary]]</f>
        <v>0</v>
      </c>
      <c r="P60" t="str">
        <f t="shared" si="0"/>
        <v>1905</v>
      </c>
    </row>
    <row r="61" spans="1:16" hidden="1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Row],[Bonus %]]*TBL_Employees[[#This Row],[Annual Salary]]</f>
        <v>20259.3</v>
      </c>
      <c r="P61" t="str">
        <f t="shared" si="0"/>
        <v>1905</v>
      </c>
    </row>
    <row r="62" spans="1:16" hidden="1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Row],[Bonus %]]*TBL_Employees[[#This Row],[Annual Salary]]</f>
        <v>15904.400000000001</v>
      </c>
      <c r="P62" t="str">
        <f t="shared" si="0"/>
        <v>1905</v>
      </c>
    </row>
    <row r="63" spans="1:16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Row],[Bonus %]]*TBL_Employees[[#This Row],[Annual Salary]]</f>
        <v>0</v>
      </c>
      <c r="P63" t="str">
        <f>TEXT(TBL_Employees[[#This Row],[Hire Date]],"yyyy")</f>
        <v>2019</v>
      </c>
    </row>
    <row r="64" spans="1:16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Row],[Bonus %]]*TBL_Employees[[#This Row],[Annual Salary]]</f>
        <v>12057.890000000001</v>
      </c>
      <c r="P64" t="str">
        <f>TEXT(TBL_Employees[[#This Row],[Hire Date]],"yyyy")</f>
        <v>2008</v>
      </c>
    </row>
    <row r="65" spans="1:16" hidden="1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Row],[Bonus %]]*TBL_Employees[[#This Row],[Annual Salary]]</f>
        <v>87670.02</v>
      </c>
      <c r="P65" t="str">
        <f t="shared" si="0"/>
        <v>1905</v>
      </c>
    </row>
    <row r="66" spans="1:16" hidden="1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Row],[Bonus %]]*TBL_Employees[[#This Row],[Annual Salary]]</f>
        <v>0</v>
      </c>
      <c r="P66" t="str">
        <f t="shared" ref="P66:P129" si="1">TEXT(P73,"yyyy")</f>
        <v>1905</v>
      </c>
    </row>
    <row r="67" spans="1:16" hidden="1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Row],[Bonus %]]*TBL_Employees[[#This Row],[Annual Salary]]</f>
        <v>0</v>
      </c>
      <c r="P67" t="str">
        <f t="shared" si="1"/>
        <v>1905</v>
      </c>
    </row>
    <row r="68" spans="1:16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Row],[Bonus %]]*TBL_Employees[[#This Row],[Annual Salary]]</f>
        <v>0</v>
      </c>
      <c r="P68" t="str">
        <f>TEXT(TBL_Employees[[#This Row],[Hire Date]],"yyyy")</f>
        <v>2009</v>
      </c>
    </row>
    <row r="69" spans="1:16" hidden="1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Row],[Bonus %]]*TBL_Employees[[#This Row],[Annual Salary]]</f>
        <v>8423.8700000000008</v>
      </c>
      <c r="P69" t="str">
        <f t="shared" si="1"/>
        <v>1905</v>
      </c>
    </row>
    <row r="70" spans="1:16" hidden="1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Row],[Bonus %]]*TBL_Employees[[#This Row],[Annual Salary]]</f>
        <v>72945.25</v>
      </c>
      <c r="P70" t="str">
        <f t="shared" si="1"/>
        <v>1905</v>
      </c>
    </row>
    <row r="71" spans="1:16" hidden="1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Row],[Bonus %]]*TBL_Employees[[#This Row],[Annual Salary]]</f>
        <v>0</v>
      </c>
      <c r="P71" t="str">
        <f t="shared" si="1"/>
        <v>1905</v>
      </c>
    </row>
    <row r="72" spans="1:16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Row],[Bonus %]]*TBL_Employees[[#This Row],[Annual Salary]]</f>
        <v>0</v>
      </c>
      <c r="P72" t="str">
        <f>TEXT(TBL_Employees[[#This Row],[Hire Date]],"yyyy")</f>
        <v>2002</v>
      </c>
    </row>
    <row r="73" spans="1:16" hidden="1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Row],[Bonus %]]*TBL_Employees[[#This Row],[Annual Salary]]</f>
        <v>33185.4</v>
      </c>
      <c r="P73" t="str">
        <f t="shared" si="1"/>
        <v>1905</v>
      </c>
    </row>
    <row r="74" spans="1:16" hidden="1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Row],[Bonus %]]*TBL_Employees[[#This Row],[Annual Salary]]</f>
        <v>9883.08</v>
      </c>
      <c r="P74" t="str">
        <f t="shared" si="1"/>
        <v>1905</v>
      </c>
    </row>
    <row r="75" spans="1:16" hidden="1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Row],[Bonus %]]*TBL_Employees[[#This Row],[Annual Salary]]</f>
        <v>0</v>
      </c>
      <c r="P75" t="str">
        <f t="shared" si="1"/>
        <v>1905</v>
      </c>
    </row>
    <row r="76" spans="1:16" hidden="1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Row],[Bonus %]]*TBL_Employees[[#This Row],[Annual Salary]]</f>
        <v>82649.600000000006</v>
      </c>
      <c r="P76" t="str">
        <f t="shared" si="1"/>
        <v>1905</v>
      </c>
    </row>
    <row r="77" spans="1:16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Row],[Bonus %]]*TBL_Employees[[#This Row],[Annual Salary]]</f>
        <v>0</v>
      </c>
      <c r="P77" t="str">
        <f>TEXT(TBL_Employees[[#This Row],[Hire Date]],"yyyy")</f>
        <v>2010</v>
      </c>
    </row>
    <row r="78" spans="1:16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Row],[Bonus %]]*TBL_Employees[[#This Row],[Annual Salary]]</f>
        <v>0</v>
      </c>
      <c r="P78" t="str">
        <f>TEXT(TBL_Employees[[#This Row],[Hire Date]],"yyyy")</f>
        <v>2017</v>
      </c>
    </row>
    <row r="79" spans="1:16" hidden="1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Row],[Bonus %]]*TBL_Employees[[#This Row],[Annual Salary]]</f>
        <v>7517.68</v>
      </c>
      <c r="P79" t="str">
        <f t="shared" si="1"/>
        <v>1905</v>
      </c>
    </row>
    <row r="80" spans="1:16" hidden="1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Row],[Bonus %]]*TBL_Employees[[#This Row],[Annual Salary]]</f>
        <v>0</v>
      </c>
      <c r="P80" t="str">
        <f t="shared" si="1"/>
        <v>1905</v>
      </c>
    </row>
    <row r="81" spans="1:16" hidden="1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Row],[Bonus %]]*TBL_Employees[[#This Row],[Annual Salary]]</f>
        <v>21284.85</v>
      </c>
      <c r="P81" t="str">
        <f t="shared" si="1"/>
        <v>1905</v>
      </c>
    </row>
    <row r="82" spans="1:16" hidden="1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Row],[Bonus %]]*TBL_Employees[[#This Row],[Annual Salary]]</f>
        <v>0</v>
      </c>
      <c r="P82" t="str">
        <f t="shared" si="1"/>
        <v>1905</v>
      </c>
    </row>
    <row r="83" spans="1:16" hidden="1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Row],[Bonus %]]*TBL_Employees[[#This Row],[Annual Salary]]</f>
        <v>12856.58</v>
      </c>
      <c r="P83" t="str">
        <f t="shared" si="1"/>
        <v>1905</v>
      </c>
    </row>
    <row r="84" spans="1:16" hidden="1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Row],[Bonus %]]*TBL_Employees[[#This Row],[Annual Salary]]</f>
        <v>0</v>
      </c>
      <c r="P84" t="str">
        <f t="shared" si="1"/>
        <v>1905</v>
      </c>
    </row>
    <row r="85" spans="1:16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Row],[Bonus %]]*TBL_Employees[[#This Row],[Annual Salary]]</f>
        <v>53116.560000000005</v>
      </c>
      <c r="P85" t="str">
        <f>TEXT(TBL_Employees[[#This Row],[Hire Date]],"yyyy")</f>
        <v>2016</v>
      </c>
    </row>
    <row r="86" spans="1:16" hidden="1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Row],[Bonus %]]*TBL_Employees[[#This Row],[Annual Salary]]</f>
        <v>48779.280000000006</v>
      </c>
      <c r="P86" t="str">
        <f t="shared" si="1"/>
        <v>1905</v>
      </c>
    </row>
    <row r="87" spans="1:16" hidden="1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Row],[Bonus %]]*TBL_Employees[[#This Row],[Annual Salary]]</f>
        <v>0</v>
      </c>
      <c r="P87" t="str">
        <f t="shared" si="1"/>
        <v>1905</v>
      </c>
    </row>
    <row r="88" spans="1:16" hidden="1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Row],[Bonus %]]*TBL_Employees[[#This Row],[Annual Salary]]</f>
        <v>45664.2</v>
      </c>
      <c r="P88" t="str">
        <f t="shared" si="1"/>
        <v>1905</v>
      </c>
    </row>
    <row r="89" spans="1:16" hidden="1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Row],[Bonus %]]*TBL_Employees[[#This Row],[Annual Salary]]</f>
        <v>0</v>
      </c>
      <c r="P89" t="str">
        <f t="shared" si="1"/>
        <v>1905</v>
      </c>
    </row>
    <row r="90" spans="1:16" hidden="1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Row],[Bonus %]]*TBL_Employees[[#This Row],[Annual Salary]]</f>
        <v>0</v>
      </c>
      <c r="P90" t="str">
        <f t="shared" si="1"/>
        <v>1905</v>
      </c>
    </row>
    <row r="91" spans="1:16" hidden="1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Row],[Bonus %]]*TBL_Employees[[#This Row],[Annual Salary]]</f>
        <v>0</v>
      </c>
      <c r="P91" t="str">
        <f t="shared" si="1"/>
        <v>1905</v>
      </c>
    </row>
    <row r="92" spans="1:16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Row],[Bonus %]]*TBL_Employees[[#This Row],[Annual Salary]]</f>
        <v>11444.1</v>
      </c>
      <c r="P92" t="str">
        <f>TEXT(TBL_Employees[[#This Row],[Hire Date]],"yyyy")</f>
        <v>2018</v>
      </c>
    </row>
    <row r="93" spans="1:16" hidden="1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Row],[Bonus %]]*TBL_Employees[[#This Row],[Annual Salary]]</f>
        <v>21060.3</v>
      </c>
      <c r="P93" t="str">
        <f t="shared" si="1"/>
        <v>1905</v>
      </c>
    </row>
    <row r="94" spans="1:16" hidden="1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Row],[Bonus %]]*TBL_Employees[[#This Row],[Annual Salary]]</f>
        <v>0</v>
      </c>
      <c r="P94" t="str">
        <f t="shared" si="1"/>
        <v>1905</v>
      </c>
    </row>
    <row r="95" spans="1:16" hidden="1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Row],[Bonus %]]*TBL_Employees[[#This Row],[Annual Salary]]</f>
        <v>0</v>
      </c>
      <c r="P95" t="str">
        <f t="shared" si="1"/>
        <v>1905</v>
      </c>
    </row>
    <row r="96" spans="1:16" hidden="1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Row],[Bonus %]]*TBL_Employees[[#This Row],[Annual Salary]]</f>
        <v>0</v>
      </c>
      <c r="P96" t="str">
        <f t="shared" si="1"/>
        <v>1905</v>
      </c>
    </row>
    <row r="97" spans="1:16" hidden="1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Row],[Bonus %]]*TBL_Employees[[#This Row],[Annual Salary]]</f>
        <v>20142.330000000002</v>
      </c>
      <c r="P97" t="str">
        <f t="shared" si="1"/>
        <v>1905</v>
      </c>
    </row>
    <row r="98" spans="1:16" hidden="1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Row],[Bonus %]]*TBL_Employees[[#This Row],[Annual Salary]]</f>
        <v>74106.599999999991</v>
      </c>
      <c r="P98" t="str">
        <f t="shared" si="1"/>
        <v>1905</v>
      </c>
    </row>
    <row r="99" spans="1:16" hidden="1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Row],[Bonus %]]*TBL_Employees[[#This Row],[Annual Salary]]</f>
        <v>0</v>
      </c>
      <c r="P99" t="str">
        <f t="shared" si="1"/>
        <v>1905</v>
      </c>
    </row>
    <row r="100" spans="1:16" hidden="1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Row],[Bonus %]]*TBL_Employees[[#This Row],[Annual Salary]]</f>
        <v>5434</v>
      </c>
      <c r="P100" t="str">
        <f t="shared" si="1"/>
        <v>1905</v>
      </c>
    </row>
    <row r="101" spans="1:16" hidden="1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Row],[Bonus %]]*TBL_Employees[[#This Row],[Annual Salary]]</f>
        <v>65907.899999999994</v>
      </c>
      <c r="P101" t="str">
        <f t="shared" si="1"/>
        <v>1905</v>
      </c>
    </row>
    <row r="102" spans="1:16" hidden="1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Row],[Bonus %]]*TBL_Employees[[#This Row],[Annual Salary]]</f>
        <v>0</v>
      </c>
      <c r="P102" t="str">
        <f t="shared" si="1"/>
        <v>1905</v>
      </c>
    </row>
    <row r="103" spans="1:16" hidden="1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Row],[Bonus %]]*TBL_Employees[[#This Row],[Annual Salary]]</f>
        <v>6709.1399999999994</v>
      </c>
      <c r="P103" t="str">
        <f t="shared" si="1"/>
        <v>1905</v>
      </c>
    </row>
    <row r="104" spans="1:16" hidden="1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Row],[Bonus %]]*TBL_Employees[[#This Row],[Annual Salary]]</f>
        <v>0</v>
      </c>
      <c r="P104" t="str">
        <f t="shared" si="1"/>
        <v>1905</v>
      </c>
    </row>
    <row r="105" spans="1:16" hidden="1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Row],[Bonus %]]*TBL_Employees[[#This Row],[Annual Salary]]</f>
        <v>31846.560000000001</v>
      </c>
      <c r="P105" t="str">
        <f t="shared" si="1"/>
        <v>1905</v>
      </c>
    </row>
    <row r="106" spans="1:16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Row],[Bonus %]]*TBL_Employees[[#This Row],[Annual Salary]]</f>
        <v>0</v>
      </c>
      <c r="P106" t="str">
        <f>TEXT(TBL_Employees[[#This Row],[Hire Date]],"yyyy")</f>
        <v>2007</v>
      </c>
    </row>
    <row r="107" spans="1:16" hidden="1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Row],[Bonus %]]*TBL_Employees[[#This Row],[Annual Salary]]</f>
        <v>15957.1</v>
      </c>
      <c r="P107" t="str">
        <f t="shared" si="1"/>
        <v>1905</v>
      </c>
    </row>
    <row r="108" spans="1:16" hidden="1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Row],[Bonus %]]*TBL_Employees[[#This Row],[Annual Salary]]</f>
        <v>0</v>
      </c>
      <c r="P108" t="str">
        <f t="shared" si="1"/>
        <v>1905</v>
      </c>
    </row>
    <row r="109" spans="1:16" hidden="1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Row],[Bonus %]]*TBL_Employees[[#This Row],[Annual Salary]]</f>
        <v>0</v>
      </c>
      <c r="P109" t="str">
        <f t="shared" si="1"/>
        <v>1905</v>
      </c>
    </row>
    <row r="110" spans="1:16" hidden="1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Row],[Bonus %]]*TBL_Employees[[#This Row],[Annual Salary]]</f>
        <v>0</v>
      </c>
      <c r="P110" t="str">
        <f t="shared" si="1"/>
        <v>1905</v>
      </c>
    </row>
    <row r="111" spans="1:16" hidden="1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Row],[Bonus %]]*TBL_Employees[[#This Row],[Annual Salary]]</f>
        <v>43315.74</v>
      </c>
      <c r="P111" t="str">
        <f t="shared" si="1"/>
        <v>1905</v>
      </c>
    </row>
    <row r="112" spans="1:16" hidden="1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Row],[Bonus %]]*TBL_Employees[[#This Row],[Annual Salary]]</f>
        <v>0</v>
      </c>
      <c r="P112" t="str">
        <f t="shared" si="1"/>
        <v>1905</v>
      </c>
    </row>
    <row r="113" spans="1:16" hidden="1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Row],[Bonus %]]*TBL_Employees[[#This Row],[Annual Salary]]</f>
        <v>24180.45</v>
      </c>
      <c r="P113" t="str">
        <f t="shared" si="1"/>
        <v>1905</v>
      </c>
    </row>
    <row r="114" spans="1:16" hidden="1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Row],[Bonus %]]*TBL_Employees[[#This Row],[Annual Salary]]</f>
        <v>0</v>
      </c>
      <c r="P114" t="str">
        <f t="shared" si="1"/>
        <v>1905</v>
      </c>
    </row>
    <row r="115" spans="1:16" hidden="1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Row],[Bonus %]]*TBL_Employees[[#This Row],[Annual Salary]]</f>
        <v>35946.33</v>
      </c>
      <c r="P115" t="str">
        <f t="shared" si="1"/>
        <v>1905</v>
      </c>
    </row>
    <row r="116" spans="1:16" hidden="1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Row],[Bonus %]]*TBL_Employees[[#This Row],[Annual Salary]]</f>
        <v>74541.679999999993</v>
      </c>
      <c r="P116" t="str">
        <f t="shared" si="1"/>
        <v>1905</v>
      </c>
    </row>
    <row r="117" spans="1:16" hidden="1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Row],[Bonus %]]*TBL_Employees[[#This Row],[Annual Salary]]</f>
        <v>26234.25</v>
      </c>
      <c r="P117" t="str">
        <f t="shared" si="1"/>
        <v>1905</v>
      </c>
    </row>
    <row r="118" spans="1:16" hidden="1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Row],[Bonus %]]*TBL_Employees[[#This Row],[Annual Salary]]</f>
        <v>18828.04</v>
      </c>
      <c r="P118" t="str">
        <f t="shared" si="1"/>
        <v>1905</v>
      </c>
    </row>
    <row r="119" spans="1:16" hidden="1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Row],[Bonus %]]*TBL_Employees[[#This Row],[Annual Salary]]</f>
        <v>0</v>
      </c>
      <c r="P119" t="str">
        <f t="shared" si="1"/>
        <v>1905</v>
      </c>
    </row>
    <row r="120" spans="1:16" hidden="1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Row],[Bonus %]]*TBL_Employees[[#This Row],[Annual Salary]]</f>
        <v>0</v>
      </c>
      <c r="P120" t="str">
        <f t="shared" si="1"/>
        <v>1905</v>
      </c>
    </row>
    <row r="121" spans="1:16" hidden="1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Row],[Bonus %]]*TBL_Employees[[#This Row],[Annual Salary]]</f>
        <v>7245.2800000000007</v>
      </c>
      <c r="P121" t="str">
        <f t="shared" si="1"/>
        <v>1905</v>
      </c>
    </row>
    <row r="122" spans="1:16" hidden="1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Row],[Bonus %]]*TBL_Employees[[#This Row],[Annual Salary]]</f>
        <v>0</v>
      </c>
      <c r="P122" t="str">
        <f t="shared" si="1"/>
        <v>1905</v>
      </c>
    </row>
    <row r="123" spans="1:16" hidden="1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Row],[Bonus %]]*TBL_Employees[[#This Row],[Annual Salary]]</f>
        <v>0</v>
      </c>
      <c r="P123" t="str">
        <f t="shared" si="1"/>
        <v>1905</v>
      </c>
    </row>
    <row r="124" spans="1:16" hidden="1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Row],[Bonus %]]*TBL_Employees[[#This Row],[Annual Salary]]</f>
        <v>0</v>
      </c>
      <c r="P124" t="str">
        <f t="shared" si="1"/>
        <v>1905</v>
      </c>
    </row>
    <row r="125" spans="1:16" hidden="1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Row],[Bonus %]]*TBL_Employees[[#This Row],[Annual Salary]]</f>
        <v>10490.300000000001</v>
      </c>
      <c r="P125" t="str">
        <f t="shared" si="1"/>
        <v>1905</v>
      </c>
    </row>
    <row r="126" spans="1:16" hidden="1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Row],[Bonus %]]*TBL_Employees[[#This Row],[Annual Salary]]</f>
        <v>0</v>
      </c>
      <c r="P126" t="str">
        <f t="shared" si="1"/>
        <v>1905</v>
      </c>
    </row>
    <row r="127" spans="1:16" hidden="1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Row],[Bonus %]]*TBL_Employees[[#This Row],[Annual Salary]]</f>
        <v>0</v>
      </c>
      <c r="P127" t="str">
        <f t="shared" si="1"/>
        <v>1905</v>
      </c>
    </row>
    <row r="128" spans="1:16" hidden="1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Row],[Bonus %]]*TBL_Employees[[#This Row],[Annual Salary]]</f>
        <v>0</v>
      </c>
      <c r="P128" t="str">
        <f t="shared" si="1"/>
        <v>1905</v>
      </c>
    </row>
    <row r="129" spans="1:16" hidden="1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Row],[Bonus %]]*TBL_Employees[[#This Row],[Annual Salary]]</f>
        <v>0</v>
      </c>
      <c r="P129" t="str">
        <f t="shared" si="1"/>
        <v>1905</v>
      </c>
    </row>
    <row r="130" spans="1:16" hidden="1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Row],[Bonus %]]*TBL_Employees[[#This Row],[Annual Salary]]</f>
        <v>0</v>
      </c>
      <c r="P130" t="str">
        <f t="shared" ref="P130:P193" si="2">TEXT(P137,"yyyy")</f>
        <v>1905</v>
      </c>
    </row>
    <row r="131" spans="1:16" hidden="1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Row],[Bonus %]]*TBL_Employees[[#This Row],[Annual Salary]]</f>
        <v>74434.14</v>
      </c>
      <c r="P131" t="str">
        <f t="shared" si="2"/>
        <v>1905</v>
      </c>
    </row>
    <row r="132" spans="1:16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Row],[Bonus %]]*TBL_Employees[[#This Row],[Annual Salary]]</f>
        <v>15478.08</v>
      </c>
      <c r="P132" t="str">
        <f>TEXT(TBL_Employees[[#This Row],[Hire Date]],"yyyy")</f>
        <v>2014</v>
      </c>
    </row>
    <row r="133" spans="1:16" hidden="1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Row],[Bonus %]]*TBL_Employees[[#This Row],[Annual Salary]]</f>
        <v>0</v>
      </c>
      <c r="P133" t="str">
        <f t="shared" si="2"/>
        <v>1905</v>
      </c>
    </row>
    <row r="134" spans="1:16" hidden="1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Row],[Bonus %]]*TBL_Employees[[#This Row],[Annual Salary]]</f>
        <v>49362.320000000007</v>
      </c>
      <c r="P134" t="str">
        <f t="shared" si="2"/>
        <v>1905</v>
      </c>
    </row>
    <row r="135" spans="1:16" hidden="1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Row],[Bonus %]]*TBL_Employees[[#This Row],[Annual Salary]]</f>
        <v>0</v>
      </c>
      <c r="P135" t="str">
        <f t="shared" si="2"/>
        <v>1905</v>
      </c>
    </row>
    <row r="136" spans="1:16" hidden="1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Row],[Bonus %]]*TBL_Employees[[#This Row],[Annual Salary]]</f>
        <v>96195.200000000012</v>
      </c>
      <c r="P136" t="str">
        <f t="shared" si="2"/>
        <v>1905</v>
      </c>
    </row>
    <row r="137" spans="1:16" hidden="1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Row],[Bonus %]]*TBL_Employees[[#This Row],[Annual Salary]]</f>
        <v>0</v>
      </c>
      <c r="P137" t="str">
        <f t="shared" si="2"/>
        <v>1905</v>
      </c>
    </row>
    <row r="138" spans="1:16" hidden="1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Row],[Bonus %]]*TBL_Employees[[#This Row],[Annual Salary]]</f>
        <v>78177.67</v>
      </c>
      <c r="P138" t="str">
        <f t="shared" si="2"/>
        <v>1905</v>
      </c>
    </row>
    <row r="139" spans="1:16" hidden="1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Row],[Bonus %]]*TBL_Employees[[#This Row],[Annual Salary]]</f>
        <v>74851.8</v>
      </c>
      <c r="P139" t="str">
        <f t="shared" si="2"/>
        <v>1905</v>
      </c>
    </row>
    <row r="140" spans="1:16" hidden="1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Row],[Bonus %]]*TBL_Employees[[#This Row],[Annual Salary]]</f>
        <v>0</v>
      </c>
      <c r="P140" t="str">
        <f t="shared" si="2"/>
        <v>1905</v>
      </c>
    </row>
    <row r="141" spans="1:16" hidden="1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Row],[Bonus %]]*TBL_Employees[[#This Row],[Annual Salary]]</f>
        <v>0</v>
      </c>
      <c r="P141" t="str">
        <f t="shared" si="2"/>
        <v>1905</v>
      </c>
    </row>
    <row r="142" spans="1:16" hidden="1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Row],[Bonus %]]*TBL_Employees[[#This Row],[Annual Salary]]</f>
        <v>0</v>
      </c>
      <c r="P142" t="str">
        <f t="shared" si="2"/>
        <v>1905</v>
      </c>
    </row>
    <row r="143" spans="1:16" hidden="1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Row],[Bonus %]]*TBL_Employees[[#This Row],[Annual Salary]]</f>
        <v>61594.2</v>
      </c>
      <c r="P143" t="str">
        <f t="shared" si="2"/>
        <v>1905</v>
      </c>
    </row>
    <row r="144" spans="1:16" hidden="1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Row],[Bonus %]]*TBL_Employees[[#This Row],[Annual Salary]]</f>
        <v>64993.83</v>
      </c>
      <c r="P144" t="str">
        <f t="shared" si="2"/>
        <v>1905</v>
      </c>
    </row>
    <row r="145" spans="1:16" hidden="1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Row],[Bonus %]]*TBL_Employees[[#This Row],[Annual Salary]]</f>
        <v>0</v>
      </c>
      <c r="P145" t="str">
        <f t="shared" si="2"/>
        <v>1905</v>
      </c>
    </row>
    <row r="146" spans="1:16" hidden="1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Row],[Bonus %]]*TBL_Employees[[#This Row],[Annual Salary]]</f>
        <v>0</v>
      </c>
      <c r="P146" t="str">
        <f t="shared" si="2"/>
        <v>1905</v>
      </c>
    </row>
    <row r="147" spans="1:16" hidden="1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Row],[Bonus %]]*TBL_Employees[[#This Row],[Annual Salary]]</f>
        <v>10074.880000000001</v>
      </c>
      <c r="P147" t="str">
        <f t="shared" si="2"/>
        <v>1905</v>
      </c>
    </row>
    <row r="148" spans="1:16" hidden="1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Row],[Bonus %]]*TBL_Employees[[#This Row],[Annual Salary]]</f>
        <v>20959.68</v>
      </c>
      <c r="P148" t="str">
        <f t="shared" si="2"/>
        <v>1905</v>
      </c>
    </row>
    <row r="149" spans="1:16" hidden="1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Row],[Bonus %]]*TBL_Employees[[#This Row],[Annual Salary]]</f>
        <v>0</v>
      </c>
      <c r="P149" t="str">
        <f t="shared" si="2"/>
        <v>1905</v>
      </c>
    </row>
    <row r="150" spans="1:16" hidden="1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Row],[Bonus %]]*TBL_Employees[[#This Row],[Annual Salary]]</f>
        <v>0</v>
      </c>
      <c r="P150" t="str">
        <f t="shared" si="2"/>
        <v>1905</v>
      </c>
    </row>
    <row r="151" spans="1:16" hidden="1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Row],[Bonus %]]*TBL_Employees[[#This Row],[Annual Salary]]</f>
        <v>0</v>
      </c>
      <c r="P151" t="str">
        <f t="shared" si="2"/>
        <v>1905</v>
      </c>
    </row>
    <row r="152" spans="1:16" hidden="1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Row],[Bonus %]]*TBL_Employees[[#This Row],[Annual Salary]]</f>
        <v>0</v>
      </c>
      <c r="P152" t="str">
        <f t="shared" si="2"/>
        <v>1905</v>
      </c>
    </row>
    <row r="153" spans="1:16" hidden="1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Row],[Bonus %]]*TBL_Employees[[#This Row],[Annual Salary]]</f>
        <v>0</v>
      </c>
      <c r="P153" t="str">
        <f t="shared" si="2"/>
        <v>1905</v>
      </c>
    </row>
    <row r="154" spans="1:16" hidden="1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Row],[Bonus %]]*TBL_Employees[[#This Row],[Annual Salary]]</f>
        <v>0</v>
      </c>
      <c r="P154" t="str">
        <f t="shared" si="2"/>
        <v>1905</v>
      </c>
    </row>
    <row r="155" spans="1:16" hidden="1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Row],[Bonus %]]*TBL_Employees[[#This Row],[Annual Salary]]</f>
        <v>0</v>
      </c>
      <c r="P155" t="str">
        <f t="shared" si="2"/>
        <v>1905</v>
      </c>
    </row>
    <row r="156" spans="1:16" hidden="1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Row],[Bonus %]]*TBL_Employees[[#This Row],[Annual Salary]]</f>
        <v>0</v>
      </c>
      <c r="P156" t="str">
        <f t="shared" si="2"/>
        <v>1905</v>
      </c>
    </row>
    <row r="157" spans="1:16" hidden="1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Row],[Bonus %]]*TBL_Employees[[#This Row],[Annual Salary]]</f>
        <v>0</v>
      </c>
      <c r="P157" t="str">
        <f t="shared" si="2"/>
        <v>1905</v>
      </c>
    </row>
    <row r="158" spans="1:16" hidden="1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Row],[Bonus %]]*TBL_Employees[[#This Row],[Annual Salary]]</f>
        <v>12714.800000000001</v>
      </c>
      <c r="P158" t="str">
        <f t="shared" si="2"/>
        <v>1905</v>
      </c>
    </row>
    <row r="159" spans="1:16" hidden="1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Row],[Bonus %]]*TBL_Employees[[#This Row],[Annual Salary]]</f>
        <v>62783.490000000005</v>
      </c>
      <c r="P159" t="str">
        <f t="shared" si="2"/>
        <v>1905</v>
      </c>
    </row>
    <row r="160" spans="1:16" hidden="1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Row],[Bonus %]]*TBL_Employees[[#This Row],[Annual Salary]]</f>
        <v>5789.9000000000005</v>
      </c>
      <c r="P160" t="str">
        <f t="shared" si="2"/>
        <v>1905</v>
      </c>
    </row>
    <row r="161" spans="1:16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Row],[Bonus %]]*TBL_Employees[[#This Row],[Annual Salary]]</f>
        <v>0</v>
      </c>
      <c r="P161" t="str">
        <f>TEXT(TBL_Employees[[#This Row],[Hire Date]],"yyyy")</f>
        <v>1994</v>
      </c>
    </row>
    <row r="162" spans="1:16" hidden="1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Row],[Bonus %]]*TBL_Employees[[#This Row],[Annual Salary]]</f>
        <v>16508.099999999999</v>
      </c>
      <c r="P162" t="str">
        <f t="shared" si="2"/>
        <v>1905</v>
      </c>
    </row>
    <row r="163" spans="1:16" hidden="1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Row],[Bonus %]]*TBL_Employees[[#This Row],[Annual Salary]]</f>
        <v>0</v>
      </c>
      <c r="P163" t="str">
        <f t="shared" si="2"/>
        <v>1905</v>
      </c>
    </row>
    <row r="164" spans="1:16" hidden="1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Row],[Bonus %]]*TBL_Employees[[#This Row],[Annual Salary]]</f>
        <v>0</v>
      </c>
      <c r="P164" t="str">
        <f t="shared" si="2"/>
        <v>1905</v>
      </c>
    </row>
    <row r="165" spans="1:16" hidden="1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Row],[Bonus %]]*TBL_Employees[[#This Row],[Annual Salary]]</f>
        <v>0</v>
      </c>
      <c r="P165" t="str">
        <f t="shared" si="2"/>
        <v>1905</v>
      </c>
    </row>
    <row r="166" spans="1:16" hidden="1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Row],[Bonus %]]*TBL_Employees[[#This Row],[Annual Salary]]</f>
        <v>75304.89</v>
      </c>
      <c r="P166" t="str">
        <f t="shared" si="2"/>
        <v>1905</v>
      </c>
    </row>
    <row r="167" spans="1:16" hidden="1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Row],[Bonus %]]*TBL_Employees[[#This Row],[Annual Salary]]</f>
        <v>53466.719999999994</v>
      </c>
      <c r="P167" t="str">
        <f t="shared" si="2"/>
        <v>1905</v>
      </c>
    </row>
    <row r="168" spans="1:16" hidden="1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Row],[Bonus %]]*TBL_Employees[[#This Row],[Annual Salary]]</f>
        <v>21713.1</v>
      </c>
      <c r="P168" t="str">
        <f t="shared" si="2"/>
        <v>1905</v>
      </c>
    </row>
    <row r="169" spans="1:16" hidden="1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Row],[Bonus %]]*TBL_Employees[[#This Row],[Annual Salary]]</f>
        <v>0</v>
      </c>
      <c r="P169" t="str">
        <f t="shared" si="2"/>
        <v>1905</v>
      </c>
    </row>
    <row r="170" spans="1:16" hidden="1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Row],[Bonus %]]*TBL_Employees[[#This Row],[Annual Salary]]</f>
        <v>76326</v>
      </c>
      <c r="P170" t="str">
        <f t="shared" si="2"/>
        <v>1905</v>
      </c>
    </row>
    <row r="171" spans="1:16" hidden="1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Row],[Bonus %]]*TBL_Employees[[#This Row],[Annual Salary]]</f>
        <v>19319.300000000003</v>
      </c>
      <c r="P171" t="str">
        <f t="shared" si="2"/>
        <v>1905</v>
      </c>
    </row>
    <row r="172" spans="1:16" hidden="1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Row],[Bonus %]]*TBL_Employees[[#This Row],[Annual Salary]]</f>
        <v>0</v>
      </c>
      <c r="P172" t="str">
        <f t="shared" si="2"/>
        <v>1905</v>
      </c>
    </row>
    <row r="173" spans="1:16" hidden="1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Row],[Bonus %]]*TBL_Employees[[#This Row],[Annual Salary]]</f>
        <v>0</v>
      </c>
      <c r="P173" t="str">
        <f t="shared" si="2"/>
        <v>1905</v>
      </c>
    </row>
    <row r="174" spans="1:16" hidden="1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Row],[Bonus %]]*TBL_Employees[[#This Row],[Annual Salary]]</f>
        <v>76973.13</v>
      </c>
      <c r="P174" t="str">
        <f t="shared" si="2"/>
        <v>1905</v>
      </c>
    </row>
    <row r="175" spans="1:16" hidden="1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Row],[Bonus %]]*TBL_Employees[[#This Row],[Annual Salary]]</f>
        <v>36560.369999999995</v>
      </c>
      <c r="P175" t="str">
        <f t="shared" si="2"/>
        <v>1905</v>
      </c>
    </row>
    <row r="176" spans="1:16" hidden="1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Row],[Bonus %]]*TBL_Employees[[#This Row],[Annual Salary]]</f>
        <v>12012.800000000001</v>
      </c>
      <c r="P176" t="str">
        <f t="shared" si="2"/>
        <v>1905</v>
      </c>
    </row>
    <row r="177" spans="1:16" hidden="1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Row],[Bonus %]]*TBL_Employees[[#This Row],[Annual Salary]]</f>
        <v>6485.4000000000005</v>
      </c>
      <c r="P177" t="str">
        <f t="shared" si="2"/>
        <v>1905</v>
      </c>
    </row>
    <row r="178" spans="1:16" hidden="1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Row],[Bonus %]]*TBL_Employees[[#This Row],[Annual Salary]]</f>
        <v>10227</v>
      </c>
      <c r="P178" t="str">
        <f t="shared" si="2"/>
        <v>1905</v>
      </c>
    </row>
    <row r="179" spans="1:16" hidden="1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Row],[Bonus %]]*TBL_Employees[[#This Row],[Annual Salary]]</f>
        <v>77402.66</v>
      </c>
      <c r="P179" t="str">
        <f t="shared" si="2"/>
        <v>1905</v>
      </c>
    </row>
    <row r="180" spans="1:16" hidden="1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Row],[Bonus %]]*TBL_Employees[[#This Row],[Annual Salary]]</f>
        <v>0</v>
      </c>
      <c r="P180" t="str">
        <f t="shared" si="2"/>
        <v>1905</v>
      </c>
    </row>
    <row r="181" spans="1:16" hidden="1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Row],[Bonus %]]*TBL_Employees[[#This Row],[Annual Salary]]</f>
        <v>8007.92</v>
      </c>
      <c r="P181" t="str">
        <f t="shared" si="2"/>
        <v>1905</v>
      </c>
    </row>
    <row r="182" spans="1:16" hidden="1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Row],[Bonus %]]*TBL_Employees[[#This Row],[Annual Salary]]</f>
        <v>0</v>
      </c>
      <c r="P182" t="str">
        <f t="shared" si="2"/>
        <v>1905</v>
      </c>
    </row>
    <row r="183" spans="1:16" hidden="1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Row],[Bonus %]]*TBL_Employees[[#This Row],[Annual Salary]]</f>
        <v>0</v>
      </c>
      <c r="P183" t="str">
        <f t="shared" si="2"/>
        <v>1905</v>
      </c>
    </row>
    <row r="184" spans="1:16" hidden="1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Row],[Bonus %]]*TBL_Employees[[#This Row],[Annual Salary]]</f>
        <v>0</v>
      </c>
      <c r="P184" t="str">
        <f t="shared" si="2"/>
        <v>1905</v>
      </c>
    </row>
    <row r="185" spans="1:16" hidden="1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Row],[Bonus %]]*TBL_Employees[[#This Row],[Annual Salary]]</f>
        <v>0</v>
      </c>
      <c r="P185" t="str">
        <f t="shared" si="2"/>
        <v>1905</v>
      </c>
    </row>
    <row r="186" spans="1:16" hidden="1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Row],[Bonus %]]*TBL_Employees[[#This Row],[Annual Salary]]</f>
        <v>0</v>
      </c>
      <c r="P186" t="str">
        <f t="shared" si="2"/>
        <v>1905</v>
      </c>
    </row>
    <row r="187" spans="1:16" hidden="1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Row],[Bonus %]]*TBL_Employees[[#This Row],[Annual Salary]]</f>
        <v>0</v>
      </c>
      <c r="P187" t="str">
        <f t="shared" si="2"/>
        <v>1905</v>
      </c>
    </row>
    <row r="188" spans="1:16" hidden="1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Row],[Bonus %]]*TBL_Employees[[#This Row],[Annual Salary]]</f>
        <v>0</v>
      </c>
      <c r="P188" t="str">
        <f t="shared" si="2"/>
        <v>1905</v>
      </c>
    </row>
    <row r="189" spans="1:16" hidden="1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Row],[Bonus %]]*TBL_Employees[[#This Row],[Annual Salary]]</f>
        <v>0</v>
      </c>
      <c r="P189" t="str">
        <f t="shared" si="2"/>
        <v>1905</v>
      </c>
    </row>
    <row r="190" spans="1:16" hidden="1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Row],[Bonus %]]*TBL_Employees[[#This Row],[Annual Salary]]</f>
        <v>18874.2</v>
      </c>
      <c r="P190" t="str">
        <f t="shared" si="2"/>
        <v>1905</v>
      </c>
    </row>
    <row r="191" spans="1:16" hidden="1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Row],[Bonus %]]*TBL_Employees[[#This Row],[Annual Salary]]</f>
        <v>0</v>
      </c>
      <c r="P191" t="str">
        <f t="shared" si="2"/>
        <v>1905</v>
      </c>
    </row>
    <row r="192" spans="1:16" hidden="1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Row],[Bonus %]]*TBL_Employees[[#This Row],[Annual Salary]]</f>
        <v>16042.650000000001</v>
      </c>
      <c r="P192" t="str">
        <f t="shared" si="2"/>
        <v>1905</v>
      </c>
    </row>
    <row r="193" spans="1:16" hidden="1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Row],[Bonus %]]*TBL_Employees[[#This Row],[Annual Salary]]</f>
        <v>0</v>
      </c>
      <c r="P193" t="str">
        <f t="shared" si="2"/>
        <v>1905</v>
      </c>
    </row>
    <row r="194" spans="1:16" hidden="1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Row],[Bonus %]]*TBL_Employees[[#This Row],[Annual Salary]]</f>
        <v>9506.1</v>
      </c>
      <c r="P194" t="str">
        <f t="shared" ref="P194:P257" si="3">TEXT(P201,"yyyy")</f>
        <v>1905</v>
      </c>
    </row>
    <row r="195" spans="1:16" hidden="1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Row],[Bonus %]]*TBL_Employees[[#This Row],[Annual Salary]]</f>
        <v>48249.599999999999</v>
      </c>
      <c r="P195" t="str">
        <f t="shared" si="3"/>
        <v>1905</v>
      </c>
    </row>
    <row r="196" spans="1:16" hidden="1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Row],[Bonus %]]*TBL_Employees[[#This Row],[Annual Salary]]</f>
        <v>0</v>
      </c>
      <c r="P196" t="str">
        <f t="shared" si="3"/>
        <v>1905</v>
      </c>
    </row>
    <row r="197" spans="1:16" hidden="1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Row],[Bonus %]]*TBL_Employees[[#This Row],[Annual Salary]]</f>
        <v>7652.58</v>
      </c>
      <c r="P197" t="str">
        <f t="shared" si="3"/>
        <v>1905</v>
      </c>
    </row>
    <row r="198" spans="1:16" hidden="1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Row],[Bonus %]]*TBL_Employees[[#This Row],[Annual Salary]]</f>
        <v>0</v>
      </c>
      <c r="P198" t="str">
        <f t="shared" si="3"/>
        <v>1905</v>
      </c>
    </row>
    <row r="199" spans="1:16" hidden="1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Row],[Bonus %]]*TBL_Employees[[#This Row],[Annual Salary]]</f>
        <v>65559</v>
      </c>
      <c r="P199" t="str">
        <f t="shared" si="3"/>
        <v>1905</v>
      </c>
    </row>
    <row r="200" spans="1:16" hidden="1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Row],[Bonus %]]*TBL_Employees[[#This Row],[Annual Salary]]</f>
        <v>0</v>
      </c>
      <c r="P200" t="str">
        <f t="shared" si="3"/>
        <v>1905</v>
      </c>
    </row>
    <row r="201" spans="1:16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Row],[Bonus %]]*TBL_Employees[[#This Row],[Annual Salary]]</f>
        <v>70789.440000000002</v>
      </c>
      <c r="P201" t="str">
        <f>TEXT(TBL_Employees[[#This Row],[Hire Date]],"yyyy")</f>
        <v>2016</v>
      </c>
    </row>
    <row r="202" spans="1:16" hidden="1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Row],[Bonus %]]*TBL_Employees[[#This Row],[Annual Salary]]</f>
        <v>0</v>
      </c>
      <c r="P202" t="str">
        <f t="shared" si="3"/>
        <v>1905</v>
      </c>
    </row>
    <row r="203" spans="1:16" hidden="1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Row],[Bonus %]]*TBL_Employees[[#This Row],[Annual Salary]]</f>
        <v>0</v>
      </c>
      <c r="P203" t="str">
        <f t="shared" si="3"/>
        <v>1905</v>
      </c>
    </row>
    <row r="204" spans="1:16" hidden="1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Row],[Bonus %]]*TBL_Employees[[#This Row],[Annual Salary]]</f>
        <v>95737.98000000001</v>
      </c>
      <c r="P204" t="str">
        <f t="shared" si="3"/>
        <v>1905</v>
      </c>
    </row>
    <row r="205" spans="1:16" hidden="1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Row],[Bonus %]]*TBL_Employees[[#This Row],[Annual Salary]]</f>
        <v>0</v>
      </c>
      <c r="P205" t="str">
        <f t="shared" si="3"/>
        <v>1905</v>
      </c>
    </row>
    <row r="206" spans="1:16" hidden="1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Row],[Bonus %]]*TBL_Employees[[#This Row],[Annual Salary]]</f>
        <v>40295.42</v>
      </c>
      <c r="P206" t="str">
        <f t="shared" si="3"/>
        <v>1905</v>
      </c>
    </row>
    <row r="207" spans="1:16" hidden="1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Row],[Bonus %]]*TBL_Employees[[#This Row],[Annual Salary]]</f>
        <v>0</v>
      </c>
      <c r="P207" t="str">
        <f t="shared" si="3"/>
        <v>1905</v>
      </c>
    </row>
    <row r="208" spans="1:16" hidden="1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Row],[Bonus %]]*TBL_Employees[[#This Row],[Annual Salary]]</f>
        <v>0</v>
      </c>
      <c r="P208" t="str">
        <f t="shared" si="3"/>
        <v>1905</v>
      </c>
    </row>
    <row r="209" spans="1:16" hidden="1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Row],[Bonus %]]*TBL_Employees[[#This Row],[Annual Salary]]</f>
        <v>8446.2000000000007</v>
      </c>
      <c r="P209" t="str">
        <f t="shared" si="3"/>
        <v>1905</v>
      </c>
    </row>
    <row r="210" spans="1:16" hidden="1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Row],[Bonus %]]*TBL_Employees[[#This Row],[Annual Salary]]</f>
        <v>0</v>
      </c>
      <c r="P210" t="str">
        <f t="shared" si="3"/>
        <v>1905</v>
      </c>
    </row>
    <row r="211" spans="1:16" hidden="1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Row],[Bonus %]]*TBL_Employees[[#This Row],[Annual Salary]]</f>
        <v>76885.2</v>
      </c>
      <c r="P211" t="str">
        <f t="shared" si="3"/>
        <v>1905</v>
      </c>
    </row>
    <row r="212" spans="1:16" hidden="1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Row],[Bonus %]]*TBL_Employees[[#This Row],[Annual Salary]]</f>
        <v>0</v>
      </c>
      <c r="P212" t="str">
        <f t="shared" si="3"/>
        <v>1905</v>
      </c>
    </row>
    <row r="213" spans="1:16" hidden="1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Row],[Bonus %]]*TBL_Employees[[#This Row],[Annual Salary]]</f>
        <v>22711.95</v>
      </c>
      <c r="P213" t="str">
        <f t="shared" si="3"/>
        <v>1905</v>
      </c>
    </row>
    <row r="214" spans="1:16" hidden="1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Row],[Bonus %]]*TBL_Employees[[#This Row],[Annual Salary]]</f>
        <v>0</v>
      </c>
      <c r="P214" t="str">
        <f t="shared" si="3"/>
        <v>1905</v>
      </c>
    </row>
    <row r="215" spans="1:16" hidden="1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Row],[Bonus %]]*TBL_Employees[[#This Row],[Annual Salary]]</f>
        <v>6140.1</v>
      </c>
      <c r="P215" t="str">
        <f t="shared" si="3"/>
        <v>1905</v>
      </c>
    </row>
    <row r="216" spans="1:16" hidden="1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Row],[Bonus %]]*TBL_Employees[[#This Row],[Annual Salary]]</f>
        <v>0</v>
      </c>
      <c r="P216" t="str">
        <f t="shared" si="3"/>
        <v>1905</v>
      </c>
    </row>
    <row r="217" spans="1:16" hidden="1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Row],[Bonus %]]*TBL_Employees[[#This Row],[Annual Salary]]</f>
        <v>0</v>
      </c>
      <c r="P217" t="str">
        <f t="shared" si="3"/>
        <v>1905</v>
      </c>
    </row>
    <row r="218" spans="1:16" hidden="1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Row],[Bonus %]]*TBL_Employees[[#This Row],[Annual Salary]]</f>
        <v>0</v>
      </c>
      <c r="P218" t="str">
        <f t="shared" si="3"/>
        <v>1905</v>
      </c>
    </row>
    <row r="219" spans="1:16" hidden="1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Row],[Bonus %]]*TBL_Employees[[#This Row],[Annual Salary]]</f>
        <v>70448.37</v>
      </c>
      <c r="P219" t="str">
        <f t="shared" si="3"/>
        <v>1905</v>
      </c>
    </row>
    <row r="220" spans="1:16" hidden="1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Row],[Bonus %]]*TBL_Employees[[#This Row],[Annual Salary]]</f>
        <v>0</v>
      </c>
      <c r="P220" t="str">
        <f t="shared" si="3"/>
        <v>1905</v>
      </c>
    </row>
    <row r="221" spans="1:16" hidden="1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Row],[Bonus %]]*TBL_Employees[[#This Row],[Annual Salary]]</f>
        <v>0</v>
      </c>
      <c r="P221" t="str">
        <f t="shared" si="3"/>
        <v>1905</v>
      </c>
    </row>
    <row r="222" spans="1:16" hidden="1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Row],[Bonus %]]*TBL_Employees[[#This Row],[Annual Salary]]</f>
        <v>91955.16</v>
      </c>
      <c r="P222" t="str">
        <f t="shared" si="3"/>
        <v>1905</v>
      </c>
    </row>
    <row r="223" spans="1:16" hidden="1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Row],[Bonus %]]*TBL_Employees[[#This Row],[Annual Salary]]</f>
        <v>0</v>
      </c>
      <c r="P223" t="str">
        <f t="shared" si="3"/>
        <v>1905</v>
      </c>
    </row>
    <row r="224" spans="1:16" hidden="1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Row],[Bonus %]]*TBL_Employees[[#This Row],[Annual Salary]]</f>
        <v>0</v>
      </c>
      <c r="P224" t="str">
        <f t="shared" si="3"/>
        <v>1905</v>
      </c>
    </row>
    <row r="225" spans="1:16" hidden="1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Row],[Bonus %]]*TBL_Employees[[#This Row],[Annual Salary]]</f>
        <v>0</v>
      </c>
      <c r="P225" t="str">
        <f t="shared" si="3"/>
        <v>1905</v>
      </c>
    </row>
    <row r="226" spans="1:16" hidden="1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Row],[Bonus %]]*TBL_Employees[[#This Row],[Annual Salary]]</f>
        <v>0</v>
      </c>
      <c r="P226" t="str">
        <f t="shared" si="3"/>
        <v>1905</v>
      </c>
    </row>
    <row r="227" spans="1:16" hidden="1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Row],[Bonus %]]*TBL_Employees[[#This Row],[Annual Salary]]</f>
        <v>0</v>
      </c>
      <c r="P227" t="str">
        <f t="shared" si="3"/>
        <v>1905</v>
      </c>
    </row>
    <row r="228" spans="1:16" hidden="1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Row],[Bonus %]]*TBL_Employees[[#This Row],[Annual Salary]]</f>
        <v>34330.53</v>
      </c>
      <c r="P228" t="str">
        <f t="shared" si="3"/>
        <v>1905</v>
      </c>
    </row>
    <row r="229" spans="1:16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Row],[Bonus %]]*TBL_Employees[[#This Row],[Annual Salary]]</f>
        <v>14361.449999999999</v>
      </c>
      <c r="P229" t="str">
        <f>TEXT(TBL_Employees[[#This Row],[Hire Date]],"yyyy")</f>
        <v>2001</v>
      </c>
    </row>
    <row r="230" spans="1:16" hidden="1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Row],[Bonus %]]*TBL_Employees[[#This Row],[Annual Salary]]</f>
        <v>0</v>
      </c>
      <c r="P230" t="str">
        <f t="shared" si="3"/>
        <v>1905</v>
      </c>
    </row>
    <row r="231" spans="1:16" hidden="1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Row],[Bonus %]]*TBL_Employees[[#This Row],[Annual Salary]]</f>
        <v>11047.77</v>
      </c>
      <c r="P231" t="str">
        <f t="shared" si="3"/>
        <v>1905</v>
      </c>
    </row>
    <row r="232" spans="1:16" hidden="1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Row],[Bonus %]]*TBL_Employees[[#This Row],[Annual Salary]]</f>
        <v>0</v>
      </c>
      <c r="P232" t="str">
        <f t="shared" si="3"/>
        <v>1905</v>
      </c>
    </row>
    <row r="233" spans="1:16" hidden="1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Row],[Bonus %]]*TBL_Employees[[#This Row],[Annual Salary]]</f>
        <v>0</v>
      </c>
      <c r="P233" t="str">
        <f t="shared" si="3"/>
        <v>1905</v>
      </c>
    </row>
    <row r="234" spans="1:16" hidden="1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Row],[Bonus %]]*TBL_Employees[[#This Row],[Annual Salary]]</f>
        <v>103370.40000000001</v>
      </c>
      <c r="P234" t="str">
        <f t="shared" si="3"/>
        <v>1905</v>
      </c>
    </row>
    <row r="235" spans="1:16" hidden="1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Row],[Bonus %]]*TBL_Employees[[#This Row],[Annual Salary]]</f>
        <v>11283.75</v>
      </c>
      <c r="P235" t="str">
        <f t="shared" si="3"/>
        <v>1905</v>
      </c>
    </row>
    <row r="236" spans="1:16" hidden="1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Row],[Bonus %]]*TBL_Employees[[#This Row],[Annual Salary]]</f>
        <v>61455.33</v>
      </c>
      <c r="P236" t="str">
        <f t="shared" si="3"/>
        <v>1905</v>
      </c>
    </row>
    <row r="237" spans="1:16" hidden="1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Row],[Bonus %]]*TBL_Employees[[#This Row],[Annual Salary]]</f>
        <v>0</v>
      </c>
      <c r="P237" t="str">
        <f t="shared" si="3"/>
        <v>1905</v>
      </c>
    </row>
    <row r="238" spans="1:16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Row],[Bonus %]]*TBL_Employees[[#This Row],[Annual Salary]]</f>
        <v>0</v>
      </c>
      <c r="P238" t="str">
        <f>TEXT(TBL_Employees[[#This Row],[Hire Date]],"yyyy")</f>
        <v>2012</v>
      </c>
    </row>
    <row r="239" spans="1:16" hidden="1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Row],[Bonus %]]*TBL_Employees[[#This Row],[Annual Salary]]</f>
        <v>0</v>
      </c>
      <c r="P239" t="str">
        <f t="shared" si="3"/>
        <v>1905</v>
      </c>
    </row>
    <row r="240" spans="1:16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Row],[Bonus %]]*TBL_Employees[[#This Row],[Annual Salary]]</f>
        <v>20192.34</v>
      </c>
      <c r="P240" t="str">
        <f>TEXT(TBL_Employees[[#This Row],[Hire Date]],"yyyy")</f>
        <v>2013</v>
      </c>
    </row>
    <row r="241" spans="1:16" hidden="1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Row],[Bonus %]]*TBL_Employees[[#This Row],[Annual Salary]]</f>
        <v>0</v>
      </c>
      <c r="P241" t="str">
        <f t="shared" si="3"/>
        <v>1905</v>
      </c>
    </row>
    <row r="242" spans="1:16" hidden="1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Row],[Bonus %]]*TBL_Employees[[#This Row],[Annual Salary]]</f>
        <v>18619.349999999999</v>
      </c>
      <c r="P242" t="str">
        <f t="shared" si="3"/>
        <v>1905</v>
      </c>
    </row>
    <row r="243" spans="1:16" hidden="1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Row],[Bonus %]]*TBL_Employees[[#This Row],[Annual Salary]]</f>
        <v>0</v>
      </c>
      <c r="P243" t="str">
        <f t="shared" si="3"/>
        <v>1905</v>
      </c>
    </row>
    <row r="244" spans="1:16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Row],[Bonus %]]*TBL_Employees[[#This Row],[Annual Salary]]</f>
        <v>41643.800000000003</v>
      </c>
      <c r="P244" t="str">
        <f>TEXT(TBL_Employees[[#This Row],[Hire Date]],"yyyy")</f>
        <v>2020</v>
      </c>
    </row>
    <row r="245" spans="1:16" hidden="1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Row],[Bonus %]]*TBL_Employees[[#This Row],[Annual Salary]]</f>
        <v>54660.6</v>
      </c>
      <c r="P245" t="str">
        <f t="shared" si="3"/>
        <v>1905</v>
      </c>
    </row>
    <row r="246" spans="1:16" hidden="1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Row],[Bonus %]]*TBL_Employees[[#This Row],[Annual Salary]]</f>
        <v>8226.26</v>
      </c>
      <c r="P246" t="str">
        <f t="shared" si="3"/>
        <v>1905</v>
      </c>
    </row>
    <row r="247" spans="1:16" hidden="1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Row],[Bonus %]]*TBL_Employees[[#This Row],[Annual Salary]]</f>
        <v>17322.14</v>
      </c>
      <c r="P247" t="str">
        <f t="shared" si="3"/>
        <v>1905</v>
      </c>
    </row>
    <row r="248" spans="1:16" hidden="1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Row],[Bonus %]]*TBL_Employees[[#This Row],[Annual Salary]]</f>
        <v>7611.36</v>
      </c>
      <c r="P248" t="str">
        <f t="shared" si="3"/>
        <v>1905</v>
      </c>
    </row>
    <row r="249" spans="1:16" hidden="1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Row],[Bonus %]]*TBL_Employees[[#This Row],[Annual Salary]]</f>
        <v>15494.88</v>
      </c>
      <c r="P249" t="str">
        <f t="shared" si="3"/>
        <v>1905</v>
      </c>
    </row>
    <row r="250" spans="1:16" hidden="1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Row],[Bonus %]]*TBL_Employees[[#This Row],[Annual Salary]]</f>
        <v>26428.959999999999</v>
      </c>
      <c r="P250" t="str">
        <f t="shared" si="3"/>
        <v>1905</v>
      </c>
    </row>
    <row r="251" spans="1:16" hidden="1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Row],[Bonus %]]*TBL_Employees[[#This Row],[Annual Salary]]</f>
        <v>86778.65</v>
      </c>
      <c r="P251" t="str">
        <f t="shared" si="3"/>
        <v>1905</v>
      </c>
    </row>
    <row r="252" spans="1:16" hidden="1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Row],[Bonus %]]*TBL_Employees[[#This Row],[Annual Salary]]</f>
        <v>30511.62</v>
      </c>
      <c r="P252" t="str">
        <f t="shared" si="3"/>
        <v>1905</v>
      </c>
    </row>
    <row r="253" spans="1:16" hidden="1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Row],[Bonus %]]*TBL_Employees[[#This Row],[Annual Salary]]</f>
        <v>13852.1</v>
      </c>
      <c r="P253" t="str">
        <f t="shared" si="3"/>
        <v>1905</v>
      </c>
    </row>
    <row r="254" spans="1:16" hidden="1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Row],[Bonus %]]*TBL_Employees[[#This Row],[Annual Salary]]</f>
        <v>12526.03</v>
      </c>
      <c r="P254" t="str">
        <f t="shared" si="3"/>
        <v>1905</v>
      </c>
    </row>
    <row r="255" spans="1:16" hidden="1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Row],[Bonus %]]*TBL_Employees[[#This Row],[Annual Salary]]</f>
        <v>0</v>
      </c>
      <c r="P255" t="str">
        <f t="shared" si="3"/>
        <v>1905</v>
      </c>
    </row>
    <row r="256" spans="1:16" hidden="1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Row],[Bonus %]]*TBL_Employees[[#This Row],[Annual Salary]]</f>
        <v>0</v>
      </c>
      <c r="P256" t="str">
        <f t="shared" si="3"/>
        <v>1905</v>
      </c>
    </row>
    <row r="257" spans="1:16" hidden="1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Row],[Bonus %]]*TBL_Employees[[#This Row],[Annual Salary]]</f>
        <v>0</v>
      </c>
      <c r="P257" t="str">
        <f t="shared" si="3"/>
        <v>1905</v>
      </c>
    </row>
    <row r="258" spans="1:16" hidden="1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Row],[Bonus %]]*TBL_Employees[[#This Row],[Annual Salary]]</f>
        <v>0</v>
      </c>
      <c r="P258" t="str">
        <f t="shared" ref="P258:P321" si="4">TEXT(P265,"yyyy")</f>
        <v>1905</v>
      </c>
    </row>
    <row r="259" spans="1:16" hidden="1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Row],[Bonus %]]*TBL_Employees[[#This Row],[Annual Salary]]</f>
        <v>30787.600000000002</v>
      </c>
      <c r="P259" t="str">
        <f t="shared" si="4"/>
        <v>1905</v>
      </c>
    </row>
    <row r="260" spans="1:16" hidden="1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Row],[Bonus %]]*TBL_Employees[[#This Row],[Annual Salary]]</f>
        <v>0</v>
      </c>
      <c r="P260" t="str">
        <f t="shared" si="4"/>
        <v>1905</v>
      </c>
    </row>
    <row r="261" spans="1:16" hidden="1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Row],[Bonus %]]*TBL_Employees[[#This Row],[Annual Salary]]</f>
        <v>0</v>
      </c>
      <c r="P261" t="str">
        <f t="shared" si="4"/>
        <v>1905</v>
      </c>
    </row>
    <row r="262" spans="1:16" hidden="1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Row],[Bonus %]]*TBL_Employees[[#This Row],[Annual Salary]]</f>
        <v>84271.77</v>
      </c>
      <c r="P262" t="str">
        <f t="shared" si="4"/>
        <v>1905</v>
      </c>
    </row>
    <row r="263" spans="1:16" hidden="1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Row],[Bonus %]]*TBL_Employees[[#This Row],[Annual Salary]]</f>
        <v>19924.52</v>
      </c>
      <c r="P263" t="str">
        <f t="shared" si="4"/>
        <v>1905</v>
      </c>
    </row>
    <row r="264" spans="1:16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Row],[Bonus %]]*TBL_Employees[[#This Row],[Annual Salary]]</f>
        <v>0</v>
      </c>
      <c r="P264" t="str">
        <f>TEXT(TBL_Employees[[#This Row],[Hire Date]],"yyyy")</f>
        <v>2004</v>
      </c>
    </row>
    <row r="265" spans="1:16" hidden="1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Row],[Bonus %]]*TBL_Employees[[#This Row],[Annual Salary]]</f>
        <v>83956.06</v>
      </c>
      <c r="P265" t="str">
        <f t="shared" si="4"/>
        <v>1905</v>
      </c>
    </row>
    <row r="266" spans="1:16" hidden="1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Row],[Bonus %]]*TBL_Employees[[#This Row],[Annual Salary]]</f>
        <v>54946.799999999996</v>
      </c>
      <c r="P266" t="str">
        <f t="shared" si="4"/>
        <v>1905</v>
      </c>
    </row>
    <row r="267" spans="1:16" hidden="1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Row],[Bonus %]]*TBL_Employees[[#This Row],[Annual Salary]]</f>
        <v>59752.19</v>
      </c>
      <c r="P267" t="str">
        <f t="shared" si="4"/>
        <v>1905</v>
      </c>
    </row>
    <row r="268" spans="1:16" hidden="1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Row],[Bonus %]]*TBL_Employees[[#This Row],[Annual Salary]]</f>
        <v>18945.5</v>
      </c>
      <c r="P268" t="str">
        <f t="shared" si="4"/>
        <v>1905</v>
      </c>
    </row>
    <row r="269" spans="1:16" hidden="1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Row],[Bonus %]]*TBL_Employees[[#This Row],[Annual Salary]]</f>
        <v>0</v>
      </c>
      <c r="P269" t="str">
        <f t="shared" si="4"/>
        <v>1905</v>
      </c>
    </row>
    <row r="270" spans="1:16" hidden="1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Row],[Bonus %]]*TBL_Employees[[#This Row],[Annual Salary]]</f>
        <v>0</v>
      </c>
      <c r="P270" t="str">
        <f t="shared" si="4"/>
        <v>1905</v>
      </c>
    </row>
    <row r="271" spans="1:16" hidden="1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Row],[Bonus %]]*TBL_Employees[[#This Row],[Annual Salary]]</f>
        <v>5569.74</v>
      </c>
      <c r="P271" t="str">
        <f t="shared" si="4"/>
        <v>1905</v>
      </c>
    </row>
    <row r="272" spans="1:16" hidden="1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Row],[Bonus %]]*TBL_Employees[[#This Row],[Annual Salary]]</f>
        <v>50190.59</v>
      </c>
      <c r="P272" t="str">
        <f t="shared" si="4"/>
        <v>1905</v>
      </c>
    </row>
    <row r="273" spans="1:16" hidden="1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Row],[Bonus %]]*TBL_Employees[[#This Row],[Annual Salary]]</f>
        <v>0</v>
      </c>
      <c r="P273" t="str">
        <f t="shared" si="4"/>
        <v>1905</v>
      </c>
    </row>
    <row r="274" spans="1:16" hidden="1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Row],[Bonus %]]*TBL_Employees[[#This Row],[Annual Salary]]</f>
        <v>54435.6</v>
      </c>
      <c r="P274" t="str">
        <f t="shared" si="4"/>
        <v>1905</v>
      </c>
    </row>
    <row r="275" spans="1:16" hidden="1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Row],[Bonus %]]*TBL_Employees[[#This Row],[Annual Salary]]</f>
        <v>0</v>
      </c>
      <c r="P275" t="str">
        <f t="shared" si="4"/>
        <v>1905</v>
      </c>
    </row>
    <row r="276" spans="1:16" hidden="1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Row],[Bonus %]]*TBL_Employees[[#This Row],[Annual Salary]]</f>
        <v>0</v>
      </c>
      <c r="P276" t="str">
        <f t="shared" si="4"/>
        <v>1905</v>
      </c>
    </row>
    <row r="277" spans="1:16" hidden="1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Row],[Bonus %]]*TBL_Employees[[#This Row],[Annual Salary]]</f>
        <v>43684.590000000004</v>
      </c>
      <c r="P277" t="str">
        <f t="shared" si="4"/>
        <v>1905</v>
      </c>
    </row>
    <row r="278" spans="1:16" hidden="1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Row],[Bonus %]]*TBL_Employees[[#This Row],[Annual Salary]]</f>
        <v>0</v>
      </c>
      <c r="P278" t="str">
        <f t="shared" si="4"/>
        <v>1905</v>
      </c>
    </row>
    <row r="279" spans="1:16" hidden="1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Row],[Bonus %]]*TBL_Employees[[#This Row],[Annual Salary]]</f>
        <v>0</v>
      </c>
      <c r="P279" t="str">
        <f t="shared" si="4"/>
        <v>1905</v>
      </c>
    </row>
    <row r="280" spans="1:16" hidden="1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Row],[Bonus %]]*TBL_Employees[[#This Row],[Annual Salary]]</f>
        <v>18159.75</v>
      </c>
      <c r="P280" t="str">
        <f t="shared" si="4"/>
        <v>1905</v>
      </c>
    </row>
    <row r="281" spans="1:16" hidden="1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Row],[Bonus %]]*TBL_Employees[[#This Row],[Annual Salary]]</f>
        <v>0</v>
      </c>
      <c r="P281" t="str">
        <f t="shared" si="4"/>
        <v>1905</v>
      </c>
    </row>
    <row r="282" spans="1:16" hidden="1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Row],[Bonus %]]*TBL_Employees[[#This Row],[Annual Salary]]</f>
        <v>0</v>
      </c>
      <c r="P282" t="str">
        <f t="shared" si="4"/>
        <v>1905</v>
      </c>
    </row>
    <row r="283" spans="1:16" hidden="1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Row],[Bonus %]]*TBL_Employees[[#This Row],[Annual Salary]]</f>
        <v>72685.39</v>
      </c>
      <c r="P283" t="str">
        <f t="shared" si="4"/>
        <v>1905</v>
      </c>
    </row>
    <row r="284" spans="1:16" hidden="1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Row],[Bonus %]]*TBL_Employees[[#This Row],[Annual Salary]]</f>
        <v>0</v>
      </c>
      <c r="P284" t="str">
        <f t="shared" si="4"/>
        <v>1905</v>
      </c>
    </row>
    <row r="285" spans="1:16" hidden="1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Row],[Bonus %]]*TBL_Employees[[#This Row],[Annual Salary]]</f>
        <v>0</v>
      </c>
      <c r="P285" t="str">
        <f t="shared" si="4"/>
        <v>1905</v>
      </c>
    </row>
    <row r="286" spans="1:16" hidden="1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Row],[Bonus %]]*TBL_Employees[[#This Row],[Annual Salary]]</f>
        <v>86946.99</v>
      </c>
      <c r="P286" t="str">
        <f t="shared" si="4"/>
        <v>1905</v>
      </c>
    </row>
    <row r="287" spans="1:16" hidden="1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Row],[Bonus %]]*TBL_Employees[[#This Row],[Annual Salary]]</f>
        <v>0</v>
      </c>
      <c r="P287" t="str">
        <f t="shared" si="4"/>
        <v>1905</v>
      </c>
    </row>
    <row r="288" spans="1:16" hidden="1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Row],[Bonus %]]*TBL_Employees[[#This Row],[Annual Salary]]</f>
        <v>0</v>
      </c>
      <c r="P288" t="str">
        <f t="shared" si="4"/>
        <v>1905</v>
      </c>
    </row>
    <row r="289" spans="1:16" hidden="1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Row],[Bonus %]]*TBL_Employees[[#This Row],[Annual Salary]]</f>
        <v>0</v>
      </c>
      <c r="P289" t="str">
        <f t="shared" si="4"/>
        <v>1905</v>
      </c>
    </row>
    <row r="290" spans="1:16" hidden="1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Row],[Bonus %]]*TBL_Employees[[#This Row],[Annual Salary]]</f>
        <v>22272.75</v>
      </c>
      <c r="P290" t="str">
        <f t="shared" si="4"/>
        <v>1905</v>
      </c>
    </row>
    <row r="291" spans="1:16" hidden="1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Row],[Bonus %]]*TBL_Employees[[#This Row],[Annual Salary]]</f>
        <v>0</v>
      </c>
      <c r="P291" t="str">
        <f t="shared" si="4"/>
        <v>1905</v>
      </c>
    </row>
    <row r="292" spans="1:16" hidden="1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Row],[Bonus %]]*TBL_Employees[[#This Row],[Annual Salary]]</f>
        <v>15946.949999999999</v>
      </c>
      <c r="P292" t="str">
        <f t="shared" si="4"/>
        <v>1905</v>
      </c>
    </row>
    <row r="293" spans="1:16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Row],[Bonus %]]*TBL_Employees[[#This Row],[Annual Salary]]</f>
        <v>0</v>
      </c>
      <c r="P293" t="str">
        <f>TEXT(TBL_Employees[[#This Row],[Hire Date]],"yyyy")</f>
        <v>2021</v>
      </c>
    </row>
    <row r="294" spans="1:16" hidden="1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Row],[Bonus %]]*TBL_Employees[[#This Row],[Annual Salary]]</f>
        <v>26404.400000000001</v>
      </c>
      <c r="P294" t="str">
        <f t="shared" si="4"/>
        <v>1905</v>
      </c>
    </row>
    <row r="295" spans="1:16" hidden="1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Row],[Bonus %]]*TBL_Employees[[#This Row],[Annual Salary]]</f>
        <v>0</v>
      </c>
      <c r="P295" t="str">
        <f t="shared" si="4"/>
        <v>1905</v>
      </c>
    </row>
    <row r="296" spans="1:16" hidden="1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Row],[Bonus %]]*TBL_Employees[[#This Row],[Annual Salary]]</f>
        <v>11725.840000000002</v>
      </c>
      <c r="P296" t="str">
        <f t="shared" si="4"/>
        <v>1905</v>
      </c>
    </row>
    <row r="297" spans="1:16" hidden="1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Row],[Bonus %]]*TBL_Employees[[#This Row],[Annual Salary]]</f>
        <v>40554.520000000004</v>
      </c>
      <c r="P297" t="str">
        <f t="shared" si="4"/>
        <v>1905</v>
      </c>
    </row>
    <row r="298" spans="1:16" hidden="1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Row],[Bonus %]]*TBL_Employees[[#This Row],[Annual Salary]]</f>
        <v>0</v>
      </c>
      <c r="P298" t="str">
        <f t="shared" si="4"/>
        <v>1905</v>
      </c>
    </row>
    <row r="299" spans="1:16" hidden="1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Row],[Bonus %]]*TBL_Employees[[#This Row],[Annual Salary]]</f>
        <v>7291.3400000000011</v>
      </c>
      <c r="P299" t="str">
        <f t="shared" si="4"/>
        <v>1905</v>
      </c>
    </row>
    <row r="300" spans="1:16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Row],[Bonus %]]*TBL_Employees[[#This Row],[Annual Salary]]</f>
        <v>0</v>
      </c>
      <c r="P300" t="str">
        <f>TEXT(TBL_Employees[[#This Row],[Hire Date]],"yyyy")</f>
        <v>2010</v>
      </c>
    </row>
    <row r="301" spans="1:16" hidden="1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Row],[Bonus %]]*TBL_Employees[[#This Row],[Annual Salary]]</f>
        <v>0</v>
      </c>
      <c r="P301" t="str">
        <f t="shared" si="4"/>
        <v>1905</v>
      </c>
    </row>
    <row r="302" spans="1:16" hidden="1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Row],[Bonus %]]*TBL_Employees[[#This Row],[Annual Salary]]</f>
        <v>0</v>
      </c>
      <c r="P302" t="str">
        <f t="shared" si="4"/>
        <v>1905</v>
      </c>
    </row>
    <row r="303" spans="1:16" hidden="1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Row],[Bonus %]]*TBL_Employees[[#This Row],[Annual Salary]]</f>
        <v>0</v>
      </c>
      <c r="P303" t="str">
        <f t="shared" si="4"/>
        <v>1905</v>
      </c>
    </row>
    <row r="304" spans="1:16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Row],[Bonus %]]*TBL_Employees[[#This Row],[Annual Salary]]</f>
        <v>45363.780000000006</v>
      </c>
      <c r="P304" t="str">
        <f>TEXT(TBL_Employees[[#This Row],[Hire Date]],"yyyy")</f>
        <v>2020</v>
      </c>
    </row>
    <row r="305" spans="1:16" hidden="1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Row],[Bonus %]]*TBL_Employees[[#This Row],[Annual Salary]]</f>
        <v>0</v>
      </c>
      <c r="P305" t="str">
        <f t="shared" si="4"/>
        <v>1905</v>
      </c>
    </row>
    <row r="306" spans="1:16" hidden="1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Row],[Bonus %]]*TBL_Employees[[#This Row],[Annual Salary]]</f>
        <v>0</v>
      </c>
      <c r="P306" t="str">
        <f t="shared" si="4"/>
        <v>1905</v>
      </c>
    </row>
    <row r="307" spans="1:16" hidden="1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Row],[Bonus %]]*TBL_Employees[[#This Row],[Annual Salary]]</f>
        <v>21876.899999999998</v>
      </c>
      <c r="P307" t="str">
        <f t="shared" si="4"/>
        <v>1905</v>
      </c>
    </row>
    <row r="308" spans="1:16" hidden="1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Row],[Bonus %]]*TBL_Employees[[#This Row],[Annual Salary]]</f>
        <v>18871.05</v>
      </c>
      <c r="P308" t="str">
        <f t="shared" si="4"/>
        <v>1905</v>
      </c>
    </row>
    <row r="309" spans="1:16" hidden="1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Row],[Bonus %]]*TBL_Employees[[#This Row],[Annual Salary]]</f>
        <v>0</v>
      </c>
      <c r="P309" t="str">
        <f t="shared" si="4"/>
        <v>1905</v>
      </c>
    </row>
    <row r="310" spans="1:16" hidden="1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Row],[Bonus %]]*TBL_Employees[[#This Row],[Annual Salary]]</f>
        <v>15796.900000000001</v>
      </c>
      <c r="P310" t="str">
        <f t="shared" si="4"/>
        <v>1905</v>
      </c>
    </row>
    <row r="311" spans="1:16" hidden="1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Row],[Bonus %]]*TBL_Employees[[#This Row],[Annual Salary]]</f>
        <v>0</v>
      </c>
      <c r="P311" t="str">
        <f t="shared" si="4"/>
        <v>1905</v>
      </c>
    </row>
    <row r="312" spans="1:16" hidden="1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Row],[Bonus %]]*TBL_Employees[[#This Row],[Annual Salary]]</f>
        <v>0</v>
      </c>
      <c r="P312" t="str">
        <f t="shared" si="4"/>
        <v>1905</v>
      </c>
    </row>
    <row r="313" spans="1:16" hidden="1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Row],[Bonus %]]*TBL_Employees[[#This Row],[Annual Salary]]</f>
        <v>20935.18</v>
      </c>
      <c r="P313" t="str">
        <f t="shared" si="4"/>
        <v>1905</v>
      </c>
    </row>
    <row r="314" spans="1:16" hidden="1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Row],[Bonus %]]*TBL_Employees[[#This Row],[Annual Salary]]</f>
        <v>19245.45</v>
      </c>
      <c r="P314" t="str">
        <f t="shared" si="4"/>
        <v>1905</v>
      </c>
    </row>
    <row r="315" spans="1:16" hidden="1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Row],[Bonus %]]*TBL_Employees[[#This Row],[Annual Salary]]</f>
        <v>0</v>
      </c>
      <c r="P315" t="str">
        <f t="shared" si="4"/>
        <v>1905</v>
      </c>
    </row>
    <row r="316" spans="1:16" hidden="1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Row],[Bonus %]]*TBL_Employees[[#This Row],[Annual Salary]]</f>
        <v>6130.0199999999995</v>
      </c>
      <c r="P316" t="str">
        <f t="shared" si="4"/>
        <v>1905</v>
      </c>
    </row>
    <row r="317" spans="1:16" hidden="1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Row],[Bonus %]]*TBL_Employees[[#This Row],[Annual Salary]]</f>
        <v>15102.7</v>
      </c>
      <c r="P317" t="str">
        <f t="shared" si="4"/>
        <v>1905</v>
      </c>
    </row>
    <row r="318" spans="1:16" hidden="1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Row],[Bonus %]]*TBL_Employees[[#This Row],[Annual Salary]]</f>
        <v>6045.25</v>
      </c>
      <c r="P318" t="str">
        <f t="shared" si="4"/>
        <v>1905</v>
      </c>
    </row>
    <row r="319" spans="1:16" hidden="1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Row],[Bonus %]]*TBL_Employees[[#This Row],[Annual Salary]]</f>
        <v>83364.12</v>
      </c>
      <c r="P319" t="str">
        <f t="shared" si="4"/>
        <v>1905</v>
      </c>
    </row>
    <row r="320" spans="1:16" hidden="1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Row],[Bonus %]]*TBL_Employees[[#This Row],[Annual Salary]]</f>
        <v>71078.040000000008</v>
      </c>
      <c r="P320" t="str">
        <f t="shared" si="4"/>
        <v>1905</v>
      </c>
    </row>
    <row r="321" spans="1:16" hidden="1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Row],[Bonus %]]*TBL_Employees[[#This Row],[Annual Salary]]</f>
        <v>14076.92</v>
      </c>
      <c r="P321" t="str">
        <f t="shared" si="4"/>
        <v>1905</v>
      </c>
    </row>
    <row r="322" spans="1:16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Row],[Bonus %]]*TBL_Employees[[#This Row],[Annual Salary]]</f>
        <v>0</v>
      </c>
      <c r="P322" t="str">
        <f>TEXT(TBL_Employees[[#This Row],[Hire Date]],"yyyy")</f>
        <v>1995</v>
      </c>
    </row>
    <row r="323" spans="1:16" hidden="1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Row],[Bonus %]]*TBL_Employees[[#This Row],[Annual Salary]]</f>
        <v>6925.0199999999995</v>
      </c>
      <c r="P323" t="str">
        <f t="shared" ref="P322:P385" si="5">TEXT(P330,"yyyy")</f>
        <v>1905</v>
      </c>
    </row>
    <row r="324" spans="1:16" hidden="1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Row],[Bonus %]]*TBL_Employees[[#This Row],[Annual Salary]]</f>
        <v>0</v>
      </c>
      <c r="P324" t="str">
        <f t="shared" si="5"/>
        <v>1905</v>
      </c>
    </row>
    <row r="325" spans="1:16" hidden="1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Row],[Bonus %]]*TBL_Employees[[#This Row],[Annual Salary]]</f>
        <v>5188.6799999999994</v>
      </c>
      <c r="P325" t="str">
        <f t="shared" si="5"/>
        <v>1905</v>
      </c>
    </row>
    <row r="326" spans="1:16" hidden="1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Row],[Bonus %]]*TBL_Employees[[#This Row],[Annual Salary]]</f>
        <v>70587.66</v>
      </c>
      <c r="P326" t="str">
        <f t="shared" si="5"/>
        <v>1905</v>
      </c>
    </row>
    <row r="327" spans="1:16" hidden="1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Row],[Bonus %]]*TBL_Employees[[#This Row],[Annual Salary]]</f>
        <v>0</v>
      </c>
      <c r="P327" t="str">
        <f t="shared" si="5"/>
        <v>1905</v>
      </c>
    </row>
    <row r="328" spans="1:16" hidden="1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Row],[Bonus %]]*TBL_Employees[[#This Row],[Annual Salary]]</f>
        <v>0</v>
      </c>
      <c r="P328" t="str">
        <f t="shared" si="5"/>
        <v>1905</v>
      </c>
    </row>
    <row r="329" spans="1:16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Row],[Bonus %]]*TBL_Employees[[#This Row],[Annual Salary]]</f>
        <v>52737.659999999996</v>
      </c>
      <c r="P329" t="str">
        <f>TEXT(TBL_Employees[[#This Row],[Hire Date]],"yyyy")</f>
        <v>2017</v>
      </c>
    </row>
    <row r="330" spans="1:16" hidden="1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Row],[Bonus %]]*TBL_Employees[[#This Row],[Annual Salary]]</f>
        <v>0</v>
      </c>
      <c r="P330" t="str">
        <f t="shared" si="5"/>
        <v>1905</v>
      </c>
    </row>
    <row r="331" spans="1:16" hidden="1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Row],[Bonus %]]*TBL_Employees[[#This Row],[Annual Salary]]</f>
        <v>0</v>
      </c>
      <c r="P331" t="str">
        <f t="shared" si="5"/>
        <v>1905</v>
      </c>
    </row>
    <row r="332" spans="1:16" hidden="1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Row],[Bonus %]]*TBL_Employees[[#This Row],[Annual Salary]]</f>
        <v>0</v>
      </c>
      <c r="P332" t="str">
        <f t="shared" si="5"/>
        <v>1905</v>
      </c>
    </row>
    <row r="333" spans="1:16" hidden="1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Row],[Bonus %]]*TBL_Employees[[#This Row],[Annual Salary]]</f>
        <v>31070.2</v>
      </c>
      <c r="P333" t="str">
        <f t="shared" si="5"/>
        <v>1905</v>
      </c>
    </row>
    <row r="334" spans="1:16" hidden="1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Row],[Bonus %]]*TBL_Employees[[#This Row],[Annual Salary]]</f>
        <v>46890.1</v>
      </c>
      <c r="P334" t="str">
        <f t="shared" si="5"/>
        <v>1905</v>
      </c>
    </row>
    <row r="335" spans="1:16" hidden="1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Row],[Bonus %]]*TBL_Employees[[#This Row],[Annual Salary]]</f>
        <v>0</v>
      </c>
      <c r="P335" t="str">
        <f t="shared" si="5"/>
        <v>1905</v>
      </c>
    </row>
    <row r="336" spans="1:16" hidden="1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Row],[Bonus %]]*TBL_Employees[[#This Row],[Annual Salary]]</f>
        <v>0</v>
      </c>
      <c r="P336" t="str">
        <f t="shared" si="5"/>
        <v>1905</v>
      </c>
    </row>
    <row r="337" spans="1:16" hidden="1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Row],[Bonus %]]*TBL_Employees[[#This Row],[Annual Salary]]</f>
        <v>0</v>
      </c>
      <c r="P337" t="str">
        <f t="shared" si="5"/>
        <v>1905</v>
      </c>
    </row>
    <row r="338" spans="1:16" hidden="1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Row],[Bonus %]]*TBL_Employees[[#This Row],[Annual Salary]]</f>
        <v>33243.760000000002</v>
      </c>
      <c r="P338" t="str">
        <f t="shared" si="5"/>
        <v>1905</v>
      </c>
    </row>
    <row r="339" spans="1:16" hidden="1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Row],[Bonus %]]*TBL_Employees[[#This Row],[Annual Salary]]</f>
        <v>4717.8600000000006</v>
      </c>
      <c r="P339" t="str">
        <f t="shared" si="5"/>
        <v>1905</v>
      </c>
    </row>
    <row r="340" spans="1:16" hidden="1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Row],[Bonus %]]*TBL_Employees[[#This Row],[Annual Salary]]</f>
        <v>0</v>
      </c>
      <c r="P340" t="str">
        <f t="shared" si="5"/>
        <v>1905</v>
      </c>
    </row>
    <row r="341" spans="1:16" hidden="1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Row],[Bonus %]]*TBL_Employees[[#This Row],[Annual Salary]]</f>
        <v>0</v>
      </c>
      <c r="P341" t="str">
        <f t="shared" si="5"/>
        <v>1905</v>
      </c>
    </row>
    <row r="342" spans="1:16" hidden="1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Row],[Bonus %]]*TBL_Employees[[#This Row],[Annual Salary]]</f>
        <v>0</v>
      </c>
      <c r="P342" t="str">
        <f t="shared" si="5"/>
        <v>1905</v>
      </c>
    </row>
    <row r="343" spans="1:16" hidden="1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Row],[Bonus %]]*TBL_Employees[[#This Row],[Annual Salary]]</f>
        <v>0</v>
      </c>
      <c r="P343" t="str">
        <f t="shared" si="5"/>
        <v>1905</v>
      </c>
    </row>
    <row r="344" spans="1:16" hidden="1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Row],[Bonus %]]*TBL_Employees[[#This Row],[Annual Salary]]</f>
        <v>5551.9000000000005</v>
      </c>
      <c r="P344" t="str">
        <f t="shared" si="5"/>
        <v>1905</v>
      </c>
    </row>
    <row r="345" spans="1:16" hidden="1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Row],[Bonus %]]*TBL_Employees[[#This Row],[Annual Salary]]</f>
        <v>68083.64</v>
      </c>
      <c r="P345" t="str">
        <f t="shared" si="5"/>
        <v>1905</v>
      </c>
    </row>
    <row r="346" spans="1:16" hidden="1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Row],[Bonus %]]*TBL_Employees[[#This Row],[Annual Salary]]</f>
        <v>68204.849999999991</v>
      </c>
      <c r="P346" t="str">
        <f t="shared" si="5"/>
        <v>1905</v>
      </c>
    </row>
    <row r="347" spans="1:16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Row],[Bonus %]]*TBL_Employees[[#This Row],[Annual Salary]]</f>
        <v>0</v>
      </c>
      <c r="P347" t="str">
        <f>TEXT(TBL_Employees[[#This Row],[Hire Date]],"yyyy")</f>
        <v>1994</v>
      </c>
    </row>
    <row r="348" spans="1:16" hidden="1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Row],[Bonus %]]*TBL_Employees[[#This Row],[Annual Salary]]</f>
        <v>0</v>
      </c>
      <c r="P348" t="str">
        <f t="shared" si="5"/>
        <v>1905</v>
      </c>
    </row>
    <row r="349" spans="1:16" hidden="1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Row],[Bonus %]]*TBL_Employees[[#This Row],[Annual Salary]]</f>
        <v>0</v>
      </c>
      <c r="P349" t="str">
        <f t="shared" si="5"/>
        <v>1905</v>
      </c>
    </row>
    <row r="350" spans="1:16" hidden="1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Row],[Bonus %]]*TBL_Employees[[#This Row],[Annual Salary]]</f>
        <v>42111.72</v>
      </c>
      <c r="P350" t="str">
        <f t="shared" si="5"/>
        <v>1905</v>
      </c>
    </row>
    <row r="351" spans="1:16" hidden="1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Row],[Bonus %]]*TBL_Employees[[#This Row],[Annual Salary]]</f>
        <v>30453.200000000001</v>
      </c>
      <c r="P351" t="str">
        <f t="shared" si="5"/>
        <v>1905</v>
      </c>
    </row>
    <row r="352" spans="1:16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Row],[Bonus %]]*TBL_Employees[[#This Row],[Annual Salary]]</f>
        <v>0</v>
      </c>
      <c r="P352" t="str">
        <f>TEXT(TBL_Employees[[#This Row],[Hire Date]],"yyyy")</f>
        <v>1997</v>
      </c>
    </row>
    <row r="353" spans="1:16" hidden="1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Row],[Bonus %]]*TBL_Employees[[#This Row],[Annual Salary]]</f>
        <v>43702.71</v>
      </c>
      <c r="P353" t="str">
        <f t="shared" si="5"/>
        <v>1905</v>
      </c>
    </row>
    <row r="354" spans="1:16" hidden="1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Row],[Bonus %]]*TBL_Employees[[#This Row],[Annual Salary]]</f>
        <v>0</v>
      </c>
      <c r="P354" t="str">
        <f t="shared" si="5"/>
        <v>1905</v>
      </c>
    </row>
    <row r="355" spans="1:16" hidden="1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Row],[Bonus %]]*TBL_Employees[[#This Row],[Annual Salary]]</f>
        <v>0</v>
      </c>
      <c r="P355" t="str">
        <f t="shared" si="5"/>
        <v>1905</v>
      </c>
    </row>
    <row r="356" spans="1:16" hidden="1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Row],[Bonus %]]*TBL_Employees[[#This Row],[Annual Salary]]</f>
        <v>0</v>
      </c>
      <c r="P356" t="str">
        <f t="shared" si="5"/>
        <v>1905</v>
      </c>
    </row>
    <row r="357" spans="1:16" hidden="1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Row],[Bonus %]]*TBL_Employees[[#This Row],[Annual Salary]]</f>
        <v>13830.3</v>
      </c>
      <c r="P357" t="str">
        <f t="shared" si="5"/>
        <v>1905</v>
      </c>
    </row>
    <row r="358" spans="1:16" hidden="1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Row],[Bonus %]]*TBL_Employees[[#This Row],[Annual Salary]]</f>
        <v>0</v>
      </c>
      <c r="P358" t="str">
        <f t="shared" si="5"/>
        <v>1905</v>
      </c>
    </row>
    <row r="359" spans="1:16" hidden="1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Row],[Bonus %]]*TBL_Employees[[#This Row],[Annual Salary]]</f>
        <v>0</v>
      </c>
      <c r="P359" t="str">
        <f t="shared" si="5"/>
        <v>1905</v>
      </c>
    </row>
    <row r="360" spans="1:16" hidden="1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Row],[Bonus %]]*TBL_Employees[[#This Row],[Annual Salary]]</f>
        <v>7412.3700000000008</v>
      </c>
      <c r="P360" t="str">
        <f t="shared" si="5"/>
        <v>1905</v>
      </c>
    </row>
    <row r="361" spans="1:16" hidden="1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Row],[Bonus %]]*TBL_Employees[[#This Row],[Annual Salary]]</f>
        <v>91882.8</v>
      </c>
      <c r="P361" t="str">
        <f t="shared" si="5"/>
        <v>1905</v>
      </c>
    </row>
    <row r="362" spans="1:16" hidden="1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Row],[Bonus %]]*TBL_Employees[[#This Row],[Annual Salary]]</f>
        <v>0</v>
      </c>
      <c r="P362" t="str">
        <f t="shared" si="5"/>
        <v>1905</v>
      </c>
    </row>
    <row r="363" spans="1:16" hidden="1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Row],[Bonus %]]*TBL_Employees[[#This Row],[Annual Salary]]</f>
        <v>59855.360000000001</v>
      </c>
      <c r="P363" t="str">
        <f t="shared" si="5"/>
        <v>1905</v>
      </c>
    </row>
    <row r="364" spans="1:16" hidden="1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Row],[Bonus %]]*TBL_Employees[[#This Row],[Annual Salary]]</f>
        <v>0</v>
      </c>
      <c r="P364" t="str">
        <f t="shared" si="5"/>
        <v>1905</v>
      </c>
    </row>
    <row r="365" spans="1:16" hidden="1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Row],[Bonus %]]*TBL_Employees[[#This Row],[Annual Salary]]</f>
        <v>35700.400000000001</v>
      </c>
      <c r="P365" t="str">
        <f t="shared" si="5"/>
        <v>1905</v>
      </c>
    </row>
    <row r="366" spans="1:16" hidden="1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Row],[Bonus %]]*TBL_Employees[[#This Row],[Annual Salary]]</f>
        <v>5186.2000000000007</v>
      </c>
      <c r="P366" t="str">
        <f t="shared" si="5"/>
        <v>1905</v>
      </c>
    </row>
    <row r="367" spans="1:16" hidden="1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Row],[Bonus %]]*TBL_Employees[[#This Row],[Annual Salary]]</f>
        <v>34380.94</v>
      </c>
      <c r="P367" t="str">
        <f t="shared" si="5"/>
        <v>1905</v>
      </c>
    </row>
    <row r="368" spans="1:16" hidden="1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Row],[Bonus %]]*TBL_Employees[[#This Row],[Annual Salary]]</f>
        <v>0</v>
      </c>
      <c r="P368" t="str">
        <f t="shared" si="5"/>
        <v>1905</v>
      </c>
    </row>
    <row r="369" spans="1:16" hidden="1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Row],[Bonus %]]*TBL_Employees[[#This Row],[Annual Salary]]</f>
        <v>0</v>
      </c>
      <c r="P369" t="str">
        <f t="shared" si="5"/>
        <v>1905</v>
      </c>
    </row>
    <row r="370" spans="1:16" hidden="1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Row],[Bonus %]]*TBL_Employees[[#This Row],[Annual Salary]]</f>
        <v>0</v>
      </c>
      <c r="P370" t="str">
        <f t="shared" si="5"/>
        <v>1905</v>
      </c>
    </row>
    <row r="371" spans="1:16" hidden="1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Row],[Bonus %]]*TBL_Employees[[#This Row],[Annual Salary]]</f>
        <v>17115.36</v>
      </c>
      <c r="P371" t="str">
        <f t="shared" si="5"/>
        <v>1905</v>
      </c>
    </row>
    <row r="372" spans="1:16" hidden="1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Row],[Bonus %]]*TBL_Employees[[#This Row],[Annual Salary]]</f>
        <v>0</v>
      </c>
      <c r="P372" t="str">
        <f t="shared" si="5"/>
        <v>1905</v>
      </c>
    </row>
    <row r="373" spans="1:16" hidden="1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Row],[Bonus %]]*TBL_Employees[[#This Row],[Annual Salary]]</f>
        <v>0</v>
      </c>
      <c r="P373" t="str">
        <f t="shared" si="5"/>
        <v>1905</v>
      </c>
    </row>
    <row r="374" spans="1:16" hidden="1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Row],[Bonus %]]*TBL_Employees[[#This Row],[Annual Salary]]</f>
        <v>12691.1</v>
      </c>
      <c r="P374" t="str">
        <f t="shared" si="5"/>
        <v>1905</v>
      </c>
    </row>
    <row r="375" spans="1:16" hidden="1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Row],[Bonus %]]*TBL_Employees[[#This Row],[Annual Salary]]</f>
        <v>69423.680000000008</v>
      </c>
      <c r="P375" t="str">
        <f t="shared" si="5"/>
        <v>1905</v>
      </c>
    </row>
    <row r="376" spans="1:16" hidden="1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Row],[Bonus %]]*TBL_Employees[[#This Row],[Annual Salary]]</f>
        <v>48867.899999999994</v>
      </c>
      <c r="P376" t="str">
        <f t="shared" si="5"/>
        <v>1905</v>
      </c>
    </row>
    <row r="377" spans="1:16" hidden="1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Row],[Bonus %]]*TBL_Employees[[#This Row],[Annual Salary]]</f>
        <v>0</v>
      </c>
      <c r="P377" t="str">
        <f t="shared" si="5"/>
        <v>1905</v>
      </c>
    </row>
    <row r="378" spans="1:16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Row],[Bonus %]]*TBL_Employees[[#This Row],[Annual Salary]]</f>
        <v>0</v>
      </c>
      <c r="P378" t="str">
        <f>TEXT(TBL_Employees[[#This Row],[Hire Date]],"yyyy")</f>
        <v>2002</v>
      </c>
    </row>
    <row r="379" spans="1:16" hidden="1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Row],[Bonus %]]*TBL_Employees[[#This Row],[Annual Salary]]</f>
        <v>10768.23</v>
      </c>
      <c r="P379" t="str">
        <f t="shared" si="5"/>
        <v>1905</v>
      </c>
    </row>
    <row r="380" spans="1:16" hidden="1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Row],[Bonus %]]*TBL_Employees[[#This Row],[Annual Salary]]</f>
        <v>0</v>
      </c>
      <c r="P380" t="str">
        <f t="shared" si="5"/>
        <v>1905</v>
      </c>
    </row>
    <row r="381" spans="1:16" hidden="1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Row],[Bonus %]]*TBL_Employees[[#This Row],[Annual Salary]]</f>
        <v>12754.300000000001</v>
      </c>
      <c r="P381" t="str">
        <f t="shared" si="5"/>
        <v>1905</v>
      </c>
    </row>
    <row r="382" spans="1:16" hidden="1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Row],[Bonus %]]*TBL_Employees[[#This Row],[Annual Salary]]</f>
        <v>0</v>
      </c>
      <c r="P382" t="str">
        <f t="shared" si="5"/>
        <v>1905</v>
      </c>
    </row>
    <row r="383" spans="1:16" hidden="1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Row],[Bonus %]]*TBL_Employees[[#This Row],[Annual Salary]]</f>
        <v>0</v>
      </c>
      <c r="P383" t="str">
        <f t="shared" si="5"/>
        <v>1905</v>
      </c>
    </row>
    <row r="384" spans="1:16" hidden="1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Row],[Bonus %]]*TBL_Employees[[#This Row],[Annual Salary]]</f>
        <v>32531.23</v>
      </c>
      <c r="P384" t="str">
        <f t="shared" si="5"/>
        <v>1905</v>
      </c>
    </row>
    <row r="385" spans="1:16" hidden="1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Row],[Bonus %]]*TBL_Employees[[#This Row],[Annual Salary]]</f>
        <v>7214.06</v>
      </c>
      <c r="P385" t="str">
        <f t="shared" si="5"/>
        <v>1905</v>
      </c>
    </row>
    <row r="386" spans="1:16" hidden="1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Row],[Bonus %]]*TBL_Employees[[#This Row],[Annual Salary]]</f>
        <v>8194.34</v>
      </c>
      <c r="P386" t="str">
        <f t="shared" ref="P386:P449" si="6">TEXT(P393,"yyyy")</f>
        <v>1905</v>
      </c>
    </row>
    <row r="387" spans="1:16" hidden="1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Row],[Bonus %]]*TBL_Employees[[#This Row],[Annual Salary]]</f>
        <v>15903.1</v>
      </c>
      <c r="P387" t="str">
        <f t="shared" si="6"/>
        <v>1905</v>
      </c>
    </row>
    <row r="388" spans="1:16" hidden="1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Row],[Bonus %]]*TBL_Employees[[#This Row],[Annual Salary]]</f>
        <v>12508.6</v>
      </c>
      <c r="P388" t="str">
        <f t="shared" si="6"/>
        <v>1905</v>
      </c>
    </row>
    <row r="389" spans="1:16" hidden="1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Row],[Bonus %]]*TBL_Employees[[#This Row],[Annual Salary]]</f>
        <v>0</v>
      </c>
      <c r="P389" t="str">
        <f t="shared" si="6"/>
        <v>1905</v>
      </c>
    </row>
    <row r="390" spans="1:16" hidden="1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Row],[Bonus %]]*TBL_Employees[[#This Row],[Annual Salary]]</f>
        <v>0</v>
      </c>
      <c r="P390" t="str">
        <f t="shared" si="6"/>
        <v>1905</v>
      </c>
    </row>
    <row r="391" spans="1:16" hidden="1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Row],[Bonus %]]*TBL_Employees[[#This Row],[Annual Salary]]</f>
        <v>46847.25</v>
      </c>
      <c r="P391" t="str">
        <f t="shared" si="6"/>
        <v>1905</v>
      </c>
    </row>
    <row r="392" spans="1:16" hidden="1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Row],[Bonus %]]*TBL_Employees[[#This Row],[Annual Salary]]</f>
        <v>17139.330000000002</v>
      </c>
      <c r="P392" t="str">
        <f t="shared" si="6"/>
        <v>1905</v>
      </c>
    </row>
    <row r="393" spans="1:16" hidden="1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Row],[Bonus %]]*TBL_Employees[[#This Row],[Annual Salary]]</f>
        <v>0</v>
      </c>
      <c r="P393" t="str">
        <f t="shared" si="6"/>
        <v>1905</v>
      </c>
    </row>
    <row r="394" spans="1:16" hidden="1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Row],[Bonus %]]*TBL_Employees[[#This Row],[Annual Salary]]</f>
        <v>18600.48</v>
      </c>
      <c r="P394" t="str">
        <f t="shared" si="6"/>
        <v>1905</v>
      </c>
    </row>
    <row r="395" spans="1:16" hidden="1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Row],[Bonus %]]*TBL_Employees[[#This Row],[Annual Salary]]</f>
        <v>0</v>
      </c>
      <c r="P395" t="str">
        <f t="shared" si="6"/>
        <v>1905</v>
      </c>
    </row>
    <row r="396" spans="1:16" hidden="1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Row],[Bonus %]]*TBL_Employees[[#This Row],[Annual Salary]]</f>
        <v>0</v>
      </c>
      <c r="P396" t="str">
        <f t="shared" si="6"/>
        <v>1905</v>
      </c>
    </row>
    <row r="397" spans="1:16" hidden="1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Row],[Bonus %]]*TBL_Employees[[#This Row],[Annual Salary]]</f>
        <v>85324.02</v>
      </c>
      <c r="P397" t="str">
        <f t="shared" si="6"/>
        <v>1905</v>
      </c>
    </row>
    <row r="398" spans="1:16" hidden="1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Row],[Bonus %]]*TBL_Employees[[#This Row],[Annual Salary]]</f>
        <v>40279.47</v>
      </c>
      <c r="P398" t="str">
        <f t="shared" si="6"/>
        <v>1905</v>
      </c>
    </row>
    <row r="399" spans="1:16" hidden="1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Row],[Bonus %]]*TBL_Employees[[#This Row],[Annual Salary]]</f>
        <v>0</v>
      </c>
      <c r="P399" t="str">
        <f t="shared" si="6"/>
        <v>1905</v>
      </c>
    </row>
    <row r="400" spans="1:16" hidden="1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Row],[Bonus %]]*TBL_Employees[[#This Row],[Annual Salary]]</f>
        <v>14330.14</v>
      </c>
      <c r="P400" t="str">
        <f t="shared" si="6"/>
        <v>1905</v>
      </c>
    </row>
    <row r="401" spans="1:16" hidden="1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Row],[Bonus %]]*TBL_Employees[[#This Row],[Annual Salary]]</f>
        <v>0</v>
      </c>
      <c r="P401" t="str">
        <f t="shared" si="6"/>
        <v>1905</v>
      </c>
    </row>
    <row r="402" spans="1:16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Row],[Bonus %]]*TBL_Employees[[#This Row],[Annual Salary]]</f>
        <v>19598.54</v>
      </c>
      <c r="P402" t="str">
        <f>TEXT(TBL_Employees[[#This Row],[Hire Date]],"yyyy")</f>
        <v>2006</v>
      </c>
    </row>
    <row r="403" spans="1:16" hidden="1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Row],[Bonus %]]*TBL_Employees[[#This Row],[Annual Salary]]</f>
        <v>36462.089999999997</v>
      </c>
      <c r="P403" t="str">
        <f t="shared" si="6"/>
        <v>1905</v>
      </c>
    </row>
    <row r="404" spans="1:16" hidden="1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Row],[Bonus %]]*TBL_Employees[[#This Row],[Annual Salary]]</f>
        <v>0</v>
      </c>
      <c r="P404" t="str">
        <f t="shared" si="6"/>
        <v>1905</v>
      </c>
    </row>
    <row r="405" spans="1:16" hidden="1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Row],[Bonus %]]*TBL_Employees[[#This Row],[Annual Salary]]</f>
        <v>0</v>
      </c>
      <c r="P405" t="str">
        <f t="shared" si="6"/>
        <v>1905</v>
      </c>
    </row>
    <row r="406" spans="1:16" hidden="1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Row],[Bonus %]]*TBL_Employees[[#This Row],[Annual Salary]]</f>
        <v>0</v>
      </c>
      <c r="P406" t="str">
        <f t="shared" si="6"/>
        <v>1905</v>
      </c>
    </row>
    <row r="407" spans="1:16" hidden="1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Row],[Bonus %]]*TBL_Employees[[#This Row],[Annual Salary]]</f>
        <v>0</v>
      </c>
      <c r="P407" t="str">
        <f t="shared" si="6"/>
        <v>1905</v>
      </c>
    </row>
    <row r="408" spans="1:16" hidden="1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Row],[Bonus %]]*TBL_Employees[[#This Row],[Annual Salary]]</f>
        <v>0</v>
      </c>
      <c r="P408" t="str">
        <f t="shared" si="6"/>
        <v>1905</v>
      </c>
    </row>
    <row r="409" spans="1:16" hidden="1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Row],[Bonus %]]*TBL_Employees[[#This Row],[Annual Salary]]</f>
        <v>0</v>
      </c>
      <c r="P409" t="str">
        <f t="shared" si="6"/>
        <v>1905</v>
      </c>
    </row>
    <row r="410" spans="1:16" hidden="1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Row],[Bonus %]]*TBL_Employees[[#This Row],[Annual Salary]]</f>
        <v>0</v>
      </c>
      <c r="P410" t="str">
        <f t="shared" si="6"/>
        <v>1905</v>
      </c>
    </row>
    <row r="411" spans="1:16" hidden="1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Row],[Bonus %]]*TBL_Employees[[#This Row],[Annual Salary]]</f>
        <v>0</v>
      </c>
      <c r="P411" t="str">
        <f t="shared" si="6"/>
        <v>1905</v>
      </c>
    </row>
    <row r="412" spans="1:16" hidden="1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Row],[Bonus %]]*TBL_Employees[[#This Row],[Annual Salary]]</f>
        <v>0</v>
      </c>
      <c r="P412" t="str">
        <f t="shared" si="6"/>
        <v>1905</v>
      </c>
    </row>
    <row r="413" spans="1:16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Row],[Bonus %]]*TBL_Employees[[#This Row],[Annual Salary]]</f>
        <v>72720.400000000009</v>
      </c>
      <c r="P413" t="str">
        <f>TEXT(TBL_Employees[[#This Row],[Hire Date]],"yyyy")</f>
        <v>2008</v>
      </c>
    </row>
    <row r="414" spans="1:16" hidden="1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Row],[Bonus %]]*TBL_Employees[[#This Row],[Annual Salary]]</f>
        <v>0</v>
      </c>
      <c r="P414" t="str">
        <f t="shared" si="6"/>
        <v>1905</v>
      </c>
    </row>
    <row r="415" spans="1:16" hidden="1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Row],[Bonus %]]*TBL_Employees[[#This Row],[Annual Salary]]</f>
        <v>75298.100000000006</v>
      </c>
      <c r="P415" t="str">
        <f t="shared" si="6"/>
        <v>1905</v>
      </c>
    </row>
    <row r="416" spans="1:16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Row],[Bonus %]]*TBL_Employees[[#This Row],[Annual Salary]]</f>
        <v>0</v>
      </c>
      <c r="P416" t="str">
        <f>TEXT(TBL_Employees[[#This Row],[Hire Date]],"yyyy")</f>
        <v>2013</v>
      </c>
    </row>
    <row r="417" spans="1:16" hidden="1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Row],[Bonus %]]*TBL_Employees[[#This Row],[Annual Salary]]</f>
        <v>0</v>
      </c>
      <c r="P417" t="str">
        <f t="shared" si="6"/>
        <v>1905</v>
      </c>
    </row>
    <row r="418" spans="1:16" hidden="1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Row],[Bonus %]]*TBL_Employees[[#This Row],[Annual Salary]]</f>
        <v>13511.19</v>
      </c>
      <c r="P418" t="str">
        <f t="shared" si="6"/>
        <v>1905</v>
      </c>
    </row>
    <row r="419" spans="1:16" hidden="1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Row],[Bonus %]]*TBL_Employees[[#This Row],[Annual Salary]]</f>
        <v>15162.359999999999</v>
      </c>
      <c r="P419" t="str">
        <f t="shared" si="6"/>
        <v>1905</v>
      </c>
    </row>
    <row r="420" spans="1:16" hidden="1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Row],[Bonus %]]*TBL_Employees[[#This Row],[Annual Salary]]</f>
        <v>43407.21</v>
      </c>
      <c r="P420" t="str">
        <f t="shared" si="6"/>
        <v>1905</v>
      </c>
    </row>
    <row r="421" spans="1:16" hidden="1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Row],[Bonus %]]*TBL_Employees[[#This Row],[Annual Salary]]</f>
        <v>0</v>
      </c>
      <c r="P421" t="str">
        <f t="shared" si="6"/>
        <v>1905</v>
      </c>
    </row>
    <row r="422" spans="1:16" hidden="1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Row],[Bonus %]]*TBL_Employees[[#This Row],[Annual Salary]]</f>
        <v>6521.16</v>
      </c>
      <c r="P422" t="str">
        <f t="shared" si="6"/>
        <v>1905</v>
      </c>
    </row>
    <row r="423" spans="1:16" hidden="1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Row],[Bonus %]]*TBL_Employees[[#This Row],[Annual Salary]]</f>
        <v>0</v>
      </c>
      <c r="P423" t="str">
        <f t="shared" si="6"/>
        <v>1905</v>
      </c>
    </row>
    <row r="424" spans="1:16" hidden="1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Row],[Bonus %]]*TBL_Employees[[#This Row],[Annual Salary]]</f>
        <v>0</v>
      </c>
      <c r="P424" t="str">
        <f t="shared" si="6"/>
        <v>1905</v>
      </c>
    </row>
    <row r="425" spans="1:16" hidden="1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Row],[Bonus %]]*TBL_Employees[[#This Row],[Annual Salary]]</f>
        <v>48928.32</v>
      </c>
      <c r="P425" t="str">
        <f t="shared" si="6"/>
        <v>1905</v>
      </c>
    </row>
    <row r="426" spans="1:16" hidden="1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Row],[Bonus %]]*TBL_Employees[[#This Row],[Annual Salary]]</f>
        <v>0</v>
      </c>
      <c r="P426" t="str">
        <f t="shared" si="6"/>
        <v>1905</v>
      </c>
    </row>
    <row r="427" spans="1:16" hidden="1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Row],[Bonus %]]*TBL_Employees[[#This Row],[Annual Salary]]</f>
        <v>19186.2</v>
      </c>
      <c r="P427" t="str">
        <f t="shared" si="6"/>
        <v>1905</v>
      </c>
    </row>
    <row r="428" spans="1:16" hidden="1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Row],[Bonus %]]*TBL_Employees[[#This Row],[Annual Salary]]</f>
        <v>22990.649999999998</v>
      </c>
      <c r="P428" t="str">
        <f t="shared" si="6"/>
        <v>1905</v>
      </c>
    </row>
    <row r="429" spans="1:16" hidden="1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Row],[Bonus %]]*TBL_Employees[[#This Row],[Annual Salary]]</f>
        <v>9139.36</v>
      </c>
      <c r="P429" t="str">
        <f t="shared" si="6"/>
        <v>1905</v>
      </c>
    </row>
    <row r="430" spans="1:16" hidden="1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Row],[Bonus %]]*TBL_Employees[[#This Row],[Annual Salary]]</f>
        <v>0</v>
      </c>
      <c r="P430" t="str">
        <f t="shared" si="6"/>
        <v>1905</v>
      </c>
    </row>
    <row r="431" spans="1:16" hidden="1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Row],[Bonus %]]*TBL_Employees[[#This Row],[Annual Salary]]</f>
        <v>0</v>
      </c>
      <c r="P431" t="str">
        <f t="shared" si="6"/>
        <v>1905</v>
      </c>
    </row>
    <row r="432" spans="1:16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Row],[Bonus %]]*TBL_Employees[[#This Row],[Annual Salary]]</f>
        <v>17730.239999999998</v>
      </c>
      <c r="P432" t="str">
        <f>TEXT(TBL_Employees[[#This Row],[Hire Date]],"yyyy")</f>
        <v>2001</v>
      </c>
    </row>
    <row r="433" spans="1:16" hidden="1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Row],[Bonus %]]*TBL_Employees[[#This Row],[Annual Salary]]</f>
        <v>19153.400000000001</v>
      </c>
      <c r="P433" t="str">
        <f t="shared" si="6"/>
        <v>1905</v>
      </c>
    </row>
    <row r="434" spans="1:16" hidden="1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Row],[Bonus %]]*TBL_Employees[[#This Row],[Annual Salary]]</f>
        <v>0</v>
      </c>
      <c r="P434" t="str">
        <f t="shared" si="6"/>
        <v>1905</v>
      </c>
    </row>
    <row r="435" spans="1:16" hidden="1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Row],[Bonus %]]*TBL_Employees[[#This Row],[Annual Salary]]</f>
        <v>0</v>
      </c>
      <c r="P435" t="str">
        <f t="shared" si="6"/>
        <v>1905</v>
      </c>
    </row>
    <row r="436" spans="1:16" hidden="1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Row],[Bonus %]]*TBL_Employees[[#This Row],[Annual Salary]]</f>
        <v>0</v>
      </c>
      <c r="P436" t="str">
        <f t="shared" si="6"/>
        <v>1905</v>
      </c>
    </row>
    <row r="437" spans="1:16" hidden="1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Row],[Bonus %]]*TBL_Employees[[#This Row],[Annual Salary]]</f>
        <v>0</v>
      </c>
      <c r="P437" t="str">
        <f t="shared" si="6"/>
        <v>1905</v>
      </c>
    </row>
    <row r="438" spans="1:16" hidden="1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Row],[Bonus %]]*TBL_Employees[[#This Row],[Annual Salary]]</f>
        <v>36736.520000000004</v>
      </c>
      <c r="P438" t="str">
        <f t="shared" si="6"/>
        <v>1905</v>
      </c>
    </row>
    <row r="439" spans="1:16" hidden="1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Row],[Bonus %]]*TBL_Employees[[#This Row],[Annual Salary]]</f>
        <v>65948.399999999994</v>
      </c>
      <c r="P439" t="str">
        <f t="shared" si="6"/>
        <v>1905</v>
      </c>
    </row>
    <row r="440" spans="1:16" hidden="1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Row],[Bonus %]]*TBL_Employees[[#This Row],[Annual Salary]]</f>
        <v>0</v>
      </c>
      <c r="P440" t="str">
        <f t="shared" si="6"/>
        <v>1905</v>
      </c>
    </row>
    <row r="441" spans="1:16" hidden="1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Row],[Bonus %]]*TBL_Employees[[#This Row],[Annual Salary]]</f>
        <v>0</v>
      </c>
      <c r="P441" t="str">
        <f t="shared" si="6"/>
        <v>1905</v>
      </c>
    </row>
    <row r="442" spans="1:16" hidden="1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Row],[Bonus %]]*TBL_Employees[[#This Row],[Annual Salary]]</f>
        <v>10555.02</v>
      </c>
      <c r="P442" t="str">
        <f t="shared" si="6"/>
        <v>1905</v>
      </c>
    </row>
    <row r="443" spans="1:16" hidden="1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Row],[Bonus %]]*TBL_Employees[[#This Row],[Annual Salary]]</f>
        <v>7577.37</v>
      </c>
      <c r="P443" t="str">
        <f t="shared" si="6"/>
        <v>1905</v>
      </c>
    </row>
    <row r="444" spans="1:16" hidden="1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Row],[Bonus %]]*TBL_Employees[[#This Row],[Annual Salary]]</f>
        <v>0</v>
      </c>
      <c r="P444" t="str">
        <f t="shared" si="6"/>
        <v>1905</v>
      </c>
    </row>
    <row r="445" spans="1:16" hidden="1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Row],[Bonus %]]*TBL_Employees[[#This Row],[Annual Salary]]</f>
        <v>0</v>
      </c>
      <c r="P445" t="str">
        <f t="shared" si="6"/>
        <v>1905</v>
      </c>
    </row>
    <row r="446" spans="1:16" hidden="1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Row],[Bonus %]]*TBL_Employees[[#This Row],[Annual Salary]]</f>
        <v>84500.28</v>
      </c>
      <c r="P446" t="str">
        <f t="shared" si="6"/>
        <v>1905</v>
      </c>
    </row>
    <row r="447" spans="1:16" hidden="1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Row],[Bonus %]]*TBL_Employees[[#This Row],[Annual Salary]]</f>
        <v>0</v>
      </c>
      <c r="P447" t="str">
        <f t="shared" si="6"/>
        <v>1905</v>
      </c>
    </row>
    <row r="448" spans="1:16" hidden="1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Row],[Bonus %]]*TBL_Employees[[#This Row],[Annual Salary]]</f>
        <v>0</v>
      </c>
      <c r="P448" t="str">
        <f t="shared" si="6"/>
        <v>1905</v>
      </c>
    </row>
    <row r="449" spans="1:16" hidden="1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Row],[Bonus %]]*TBL_Employees[[#This Row],[Annual Salary]]</f>
        <v>0</v>
      </c>
      <c r="P449" t="str">
        <f t="shared" si="6"/>
        <v>1905</v>
      </c>
    </row>
    <row r="450" spans="1:16" hidden="1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Row],[Bonus %]]*TBL_Employees[[#This Row],[Annual Salary]]</f>
        <v>0</v>
      </c>
      <c r="P450" t="str">
        <f t="shared" ref="P450:P513" si="7">TEXT(P457,"yyyy")</f>
        <v>1905</v>
      </c>
    </row>
    <row r="451" spans="1:16" hidden="1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Row],[Bonus %]]*TBL_Employees[[#This Row],[Annual Salary]]</f>
        <v>84445.119999999995</v>
      </c>
      <c r="P451" t="str">
        <f t="shared" si="7"/>
        <v>1905</v>
      </c>
    </row>
    <row r="452" spans="1:16" hidden="1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Row],[Bonus %]]*TBL_Employees[[#This Row],[Annual Salary]]</f>
        <v>21921</v>
      </c>
      <c r="P452" t="str">
        <f t="shared" si="7"/>
        <v>1905</v>
      </c>
    </row>
    <row r="453" spans="1:16" hidden="1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Row],[Bonus %]]*TBL_Employees[[#This Row],[Annual Salary]]</f>
        <v>10945.6</v>
      </c>
      <c r="P453" t="str">
        <f t="shared" si="7"/>
        <v>1905</v>
      </c>
    </row>
    <row r="454" spans="1:16" hidden="1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Row],[Bonus %]]*TBL_Employees[[#This Row],[Annual Salary]]</f>
        <v>25533.149999999998</v>
      </c>
      <c r="P454" t="str">
        <f t="shared" si="7"/>
        <v>1905</v>
      </c>
    </row>
    <row r="455" spans="1:16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Row],[Bonus %]]*TBL_Employees[[#This Row],[Annual Salary]]</f>
        <v>4871.6500000000005</v>
      </c>
      <c r="P455" t="str">
        <f>TEXT(TBL_Employees[[#This Row],[Hire Date]],"yyyy")</f>
        <v>2006</v>
      </c>
    </row>
    <row r="456" spans="1:16" hidden="1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Row],[Bonus %]]*TBL_Employees[[#This Row],[Annual Salary]]</f>
        <v>0</v>
      </c>
      <c r="P456" t="str">
        <f t="shared" si="7"/>
        <v>1905</v>
      </c>
    </row>
    <row r="457" spans="1:16" hidden="1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Row],[Bonus %]]*TBL_Employees[[#This Row],[Annual Salary]]</f>
        <v>28581.66</v>
      </c>
      <c r="P457" t="str">
        <f t="shared" si="7"/>
        <v>1905</v>
      </c>
    </row>
    <row r="458" spans="1:16" hidden="1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Row],[Bonus %]]*TBL_Employees[[#This Row],[Annual Salary]]</f>
        <v>0</v>
      </c>
      <c r="P458" t="str">
        <f t="shared" si="7"/>
        <v>1905</v>
      </c>
    </row>
    <row r="459" spans="1:16" hidden="1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Row],[Bonus %]]*TBL_Employees[[#This Row],[Annual Salary]]</f>
        <v>0</v>
      </c>
      <c r="P459" t="str">
        <f t="shared" si="7"/>
        <v>1905</v>
      </c>
    </row>
    <row r="460" spans="1:16" hidden="1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Row],[Bonus %]]*TBL_Employees[[#This Row],[Annual Salary]]</f>
        <v>40523.040000000001</v>
      </c>
      <c r="P460" t="str">
        <f t="shared" si="7"/>
        <v>1905</v>
      </c>
    </row>
    <row r="461" spans="1:16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Row],[Bonus %]]*TBL_Employees[[#This Row],[Annual Salary]]</f>
        <v>0</v>
      </c>
      <c r="P461" t="str">
        <f>TEXT(TBL_Employees[[#This Row],[Hire Date]],"yyyy")</f>
        <v>2011</v>
      </c>
    </row>
    <row r="462" spans="1:16" hidden="1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Row],[Bonus %]]*TBL_Employees[[#This Row],[Annual Salary]]</f>
        <v>19170.149999999998</v>
      </c>
      <c r="P462" t="str">
        <f t="shared" si="7"/>
        <v>1905</v>
      </c>
    </row>
    <row r="463" spans="1:16" hidden="1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Row],[Bonus %]]*TBL_Employees[[#This Row],[Annual Salary]]</f>
        <v>0</v>
      </c>
      <c r="P463" t="str">
        <f t="shared" si="7"/>
        <v>1905</v>
      </c>
    </row>
    <row r="464" spans="1:16" hidden="1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Row],[Bonus %]]*TBL_Employees[[#This Row],[Annual Salary]]</f>
        <v>95291.46</v>
      </c>
      <c r="P464" t="str">
        <f t="shared" si="7"/>
        <v>1905</v>
      </c>
    </row>
    <row r="465" spans="1:16" hidden="1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Row],[Bonus %]]*TBL_Employees[[#This Row],[Annual Salary]]</f>
        <v>66916.5</v>
      </c>
      <c r="P465" t="str">
        <f t="shared" si="7"/>
        <v>1905</v>
      </c>
    </row>
    <row r="466" spans="1:16" hidden="1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Row],[Bonus %]]*TBL_Employees[[#This Row],[Annual Salary]]</f>
        <v>43626.400000000001</v>
      </c>
      <c r="P466" t="str">
        <f t="shared" si="7"/>
        <v>1905</v>
      </c>
    </row>
    <row r="467" spans="1:16" hidden="1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Row],[Bonus %]]*TBL_Employees[[#This Row],[Annual Salary]]</f>
        <v>0</v>
      </c>
      <c r="P467" t="str">
        <f t="shared" si="7"/>
        <v>1905</v>
      </c>
    </row>
    <row r="468" spans="1:16" hidden="1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Row],[Bonus %]]*TBL_Employees[[#This Row],[Annual Salary]]</f>
        <v>0</v>
      </c>
      <c r="P468" t="str">
        <f t="shared" si="7"/>
        <v>1905</v>
      </c>
    </row>
    <row r="469" spans="1:16" hidden="1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Row],[Bonus %]]*TBL_Employees[[#This Row],[Annual Salary]]</f>
        <v>43947.119999999995</v>
      </c>
      <c r="P469" t="str">
        <f t="shared" si="7"/>
        <v>1905</v>
      </c>
    </row>
    <row r="470" spans="1:16" hidden="1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Row],[Bonus %]]*TBL_Employees[[#This Row],[Annual Salary]]</f>
        <v>0</v>
      </c>
      <c r="P470" t="str">
        <f t="shared" si="7"/>
        <v>1905</v>
      </c>
    </row>
    <row r="471" spans="1:16" hidden="1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Row],[Bonus %]]*TBL_Employees[[#This Row],[Annual Salary]]</f>
        <v>5099.5200000000004</v>
      </c>
      <c r="P471" t="str">
        <f t="shared" si="7"/>
        <v>1905</v>
      </c>
    </row>
    <row r="472" spans="1:16" hidden="1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Row],[Bonus %]]*TBL_Employees[[#This Row],[Annual Salary]]</f>
        <v>0</v>
      </c>
      <c r="P472" t="str">
        <f t="shared" si="7"/>
        <v>1905</v>
      </c>
    </row>
    <row r="473" spans="1:16" hidden="1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Row],[Bonus %]]*TBL_Employees[[#This Row],[Annual Salary]]</f>
        <v>18898.439999999999</v>
      </c>
      <c r="P473" t="str">
        <f t="shared" si="7"/>
        <v>1905</v>
      </c>
    </row>
    <row r="474" spans="1:16" hidden="1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Row],[Bonus %]]*TBL_Employees[[#This Row],[Annual Salary]]</f>
        <v>0</v>
      </c>
      <c r="P474" t="str">
        <f t="shared" si="7"/>
        <v>1905</v>
      </c>
    </row>
    <row r="475" spans="1:16" hidden="1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Row],[Bonus %]]*TBL_Employees[[#This Row],[Annual Salary]]</f>
        <v>0</v>
      </c>
      <c r="P475" t="str">
        <f t="shared" si="7"/>
        <v>1905</v>
      </c>
    </row>
    <row r="476" spans="1:16" hidden="1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Row],[Bonus %]]*TBL_Employees[[#This Row],[Annual Salary]]</f>
        <v>0</v>
      </c>
      <c r="P476" t="str">
        <f t="shared" si="7"/>
        <v>1905</v>
      </c>
    </row>
    <row r="477" spans="1:16" hidden="1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Row],[Bonus %]]*TBL_Employees[[#This Row],[Annual Salary]]</f>
        <v>0</v>
      </c>
      <c r="P477" t="str">
        <f t="shared" si="7"/>
        <v>1905</v>
      </c>
    </row>
    <row r="478" spans="1:16" hidden="1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Row],[Bonus %]]*TBL_Employees[[#This Row],[Annual Salary]]</f>
        <v>43556.76</v>
      </c>
      <c r="P478" t="str">
        <f t="shared" si="7"/>
        <v>1905</v>
      </c>
    </row>
    <row r="479" spans="1:16" hidden="1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Row],[Bonus %]]*TBL_Employees[[#This Row],[Annual Salary]]</f>
        <v>0</v>
      </c>
      <c r="P479" t="str">
        <f t="shared" si="7"/>
        <v>1905</v>
      </c>
    </row>
    <row r="480" spans="1:16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Row],[Bonus %]]*TBL_Employees[[#This Row],[Annual Salary]]</f>
        <v>9744.119999999999</v>
      </c>
      <c r="P480" t="str">
        <f>TEXT(TBL_Employees[[#This Row],[Hire Date]],"yyyy")</f>
        <v>1998</v>
      </c>
    </row>
    <row r="481" spans="1:16" hidden="1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Row],[Bonus %]]*TBL_Employees[[#This Row],[Annual Salary]]</f>
        <v>0</v>
      </c>
      <c r="P481" t="str">
        <f t="shared" si="7"/>
        <v>1905</v>
      </c>
    </row>
    <row r="482" spans="1:16" hidden="1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Row],[Bonus %]]*TBL_Employees[[#This Row],[Annual Salary]]</f>
        <v>0</v>
      </c>
      <c r="P482" t="str">
        <f t="shared" si="7"/>
        <v>1905</v>
      </c>
    </row>
    <row r="483" spans="1:16" hidden="1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Row],[Bonus %]]*TBL_Employees[[#This Row],[Annual Salary]]</f>
        <v>78507.19</v>
      </c>
      <c r="P483" t="str">
        <f t="shared" si="7"/>
        <v>1905</v>
      </c>
    </row>
    <row r="484" spans="1:16" hidden="1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Row],[Bonus %]]*TBL_Employees[[#This Row],[Annual Salary]]</f>
        <v>0</v>
      </c>
      <c r="P484" t="str">
        <f t="shared" si="7"/>
        <v>1905</v>
      </c>
    </row>
    <row r="485" spans="1:16" hidden="1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Row],[Bonus %]]*TBL_Employees[[#This Row],[Annual Salary]]</f>
        <v>84955.8</v>
      </c>
      <c r="P485" t="str">
        <f t="shared" si="7"/>
        <v>1905</v>
      </c>
    </row>
    <row r="486" spans="1:16" hidden="1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Row],[Bonus %]]*TBL_Employees[[#This Row],[Annual Salary]]</f>
        <v>22248.149999999998</v>
      </c>
      <c r="P486" t="str">
        <f t="shared" si="7"/>
        <v>1905</v>
      </c>
    </row>
    <row r="487" spans="1:16" hidden="1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Row],[Bonus %]]*TBL_Employees[[#This Row],[Annual Salary]]</f>
        <v>0</v>
      </c>
      <c r="P487" t="str">
        <f t="shared" si="7"/>
        <v>1905</v>
      </c>
    </row>
    <row r="488" spans="1:16" hidden="1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Row],[Bonus %]]*TBL_Employees[[#This Row],[Annual Salary]]</f>
        <v>0</v>
      </c>
      <c r="P488" t="str">
        <f t="shared" si="7"/>
        <v>1905</v>
      </c>
    </row>
    <row r="489" spans="1:16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Row],[Bonus %]]*TBL_Employees[[#This Row],[Annual Salary]]</f>
        <v>0</v>
      </c>
      <c r="P489" t="str">
        <f>TEXT(TBL_Employees[[#This Row],[Hire Date]],"yyyy")</f>
        <v>2014</v>
      </c>
    </row>
    <row r="490" spans="1:16" hidden="1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Row],[Bonus %]]*TBL_Employees[[#This Row],[Annual Salary]]</f>
        <v>0</v>
      </c>
      <c r="P490" t="str">
        <f t="shared" si="7"/>
        <v>1905</v>
      </c>
    </row>
    <row r="491" spans="1:16" hidden="1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Row],[Bonus %]]*TBL_Employees[[#This Row],[Annual Salary]]</f>
        <v>99082.23000000001</v>
      </c>
      <c r="P491" t="str">
        <f t="shared" si="7"/>
        <v>1905</v>
      </c>
    </row>
    <row r="492" spans="1:16" hidden="1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Row],[Bonus %]]*TBL_Employees[[#This Row],[Annual Salary]]</f>
        <v>0</v>
      </c>
      <c r="P492" t="str">
        <f t="shared" si="7"/>
        <v>1905</v>
      </c>
    </row>
    <row r="493" spans="1:16" hidden="1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Row],[Bonus %]]*TBL_Employees[[#This Row],[Annual Salary]]</f>
        <v>7660.7999999999993</v>
      </c>
      <c r="P493" t="str">
        <f t="shared" si="7"/>
        <v>1905</v>
      </c>
    </row>
    <row r="494" spans="1:16" hidden="1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Row],[Bonus %]]*TBL_Employees[[#This Row],[Annual Salary]]</f>
        <v>0</v>
      </c>
      <c r="P494" t="str">
        <f t="shared" si="7"/>
        <v>1905</v>
      </c>
    </row>
    <row r="495" spans="1:16" hidden="1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Row],[Bonus %]]*TBL_Employees[[#This Row],[Annual Salary]]</f>
        <v>16594.05</v>
      </c>
      <c r="P495" t="str">
        <f t="shared" si="7"/>
        <v>1905</v>
      </c>
    </row>
    <row r="496" spans="1:16" hidden="1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Row],[Bonus %]]*TBL_Employees[[#This Row],[Annual Salary]]</f>
        <v>0</v>
      </c>
      <c r="P496" t="str">
        <f t="shared" si="7"/>
        <v>1905</v>
      </c>
    </row>
    <row r="497" spans="1:16" hidden="1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Row],[Bonus %]]*TBL_Employees[[#This Row],[Annual Salary]]</f>
        <v>38889.119999999995</v>
      </c>
      <c r="P497" t="str">
        <f t="shared" si="7"/>
        <v>1905</v>
      </c>
    </row>
    <row r="498" spans="1:16" hidden="1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Row],[Bonus %]]*TBL_Employees[[#This Row],[Annual Salary]]</f>
        <v>15705.7</v>
      </c>
      <c r="P498" t="str">
        <f t="shared" si="7"/>
        <v>1905</v>
      </c>
    </row>
    <row r="499" spans="1:16" hidden="1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Row],[Bonus %]]*TBL_Employees[[#This Row],[Annual Salary]]</f>
        <v>12755.900000000001</v>
      </c>
      <c r="P499" t="str">
        <f t="shared" si="7"/>
        <v>1905</v>
      </c>
    </row>
    <row r="500" spans="1:16" hidden="1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Row],[Bonus %]]*TBL_Employees[[#This Row],[Annual Salary]]</f>
        <v>0</v>
      </c>
      <c r="P500" t="str">
        <f t="shared" si="7"/>
        <v>1905</v>
      </c>
    </row>
    <row r="501" spans="1:16" hidden="1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Row],[Bonus %]]*TBL_Employees[[#This Row],[Annual Salary]]</f>
        <v>0</v>
      </c>
      <c r="P501" t="str">
        <f t="shared" si="7"/>
        <v>1905</v>
      </c>
    </row>
    <row r="502" spans="1:16" hidden="1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Row],[Bonus %]]*TBL_Employees[[#This Row],[Annual Salary]]</f>
        <v>0</v>
      </c>
      <c r="P502" t="str">
        <f t="shared" si="7"/>
        <v>1905</v>
      </c>
    </row>
    <row r="503" spans="1:16" hidden="1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Row],[Bonus %]]*TBL_Employees[[#This Row],[Annual Salary]]</f>
        <v>0</v>
      </c>
      <c r="P503" t="str">
        <f t="shared" si="7"/>
        <v>1905</v>
      </c>
    </row>
    <row r="504" spans="1:16" hidden="1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Row],[Bonus %]]*TBL_Employees[[#This Row],[Annual Salary]]</f>
        <v>64446.720000000001</v>
      </c>
      <c r="P504" t="str">
        <f t="shared" si="7"/>
        <v>1905</v>
      </c>
    </row>
    <row r="505" spans="1:16" hidden="1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Row],[Bonus %]]*TBL_Employees[[#This Row],[Annual Salary]]</f>
        <v>0</v>
      </c>
      <c r="P505" t="str">
        <f t="shared" si="7"/>
        <v>1905</v>
      </c>
    </row>
    <row r="506" spans="1:16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Row],[Bonus %]]*TBL_Employees[[#This Row],[Annual Salary]]</f>
        <v>0</v>
      </c>
      <c r="P506" t="str">
        <f>TEXT(TBL_Employees[[#This Row],[Hire Date]],"yyyy")</f>
        <v>2019</v>
      </c>
    </row>
    <row r="507" spans="1:16" hidden="1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Row],[Bonus %]]*TBL_Employees[[#This Row],[Annual Salary]]</f>
        <v>15312.88</v>
      </c>
      <c r="P507" t="str">
        <f t="shared" si="7"/>
        <v>1905</v>
      </c>
    </row>
    <row r="508" spans="1:16" hidden="1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Row],[Bonus %]]*TBL_Employees[[#This Row],[Annual Salary]]</f>
        <v>0</v>
      </c>
      <c r="P508" t="str">
        <f t="shared" si="7"/>
        <v>1905</v>
      </c>
    </row>
    <row r="509" spans="1:16" hidden="1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Row],[Bonus %]]*TBL_Employees[[#This Row],[Annual Salary]]</f>
        <v>6158.16</v>
      </c>
      <c r="P509" t="str">
        <f t="shared" si="7"/>
        <v>1905</v>
      </c>
    </row>
    <row r="510" spans="1:16" hidden="1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Row],[Bonus %]]*TBL_Employees[[#This Row],[Annual Salary]]</f>
        <v>0</v>
      </c>
      <c r="P510" t="str">
        <f t="shared" si="7"/>
        <v>1905</v>
      </c>
    </row>
    <row r="511" spans="1:16" hidden="1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Row],[Bonus %]]*TBL_Employees[[#This Row],[Annual Salary]]</f>
        <v>0</v>
      </c>
      <c r="P511" t="str">
        <f t="shared" si="7"/>
        <v>1905</v>
      </c>
    </row>
    <row r="512" spans="1:16" hidden="1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Row],[Bonus %]]*TBL_Employees[[#This Row],[Annual Salary]]</f>
        <v>7450.5900000000011</v>
      </c>
      <c r="P512" t="str">
        <f t="shared" si="7"/>
        <v>1905</v>
      </c>
    </row>
    <row r="513" spans="1:16" hidden="1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Row],[Bonus %]]*TBL_Employees[[#This Row],[Annual Salary]]</f>
        <v>0</v>
      </c>
      <c r="P513" t="str">
        <f t="shared" si="7"/>
        <v>1905</v>
      </c>
    </row>
    <row r="514" spans="1:16" hidden="1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Row],[Bonus %]]*TBL_Employees[[#This Row],[Annual Salary]]</f>
        <v>51654</v>
      </c>
      <c r="P514" t="str">
        <f t="shared" ref="P514:P577" si="8">TEXT(P521,"yyyy")</f>
        <v>1905</v>
      </c>
    </row>
    <row r="515" spans="1:16" hidden="1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Row],[Bonus %]]*TBL_Employees[[#This Row],[Annual Salary]]</f>
        <v>0</v>
      </c>
      <c r="P515" t="str">
        <f t="shared" si="8"/>
        <v>1905</v>
      </c>
    </row>
    <row r="516" spans="1:16" hidden="1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Row],[Bonus %]]*TBL_Employees[[#This Row],[Annual Salary]]</f>
        <v>0</v>
      </c>
      <c r="P516" t="str">
        <f t="shared" si="8"/>
        <v>1905</v>
      </c>
    </row>
    <row r="517" spans="1:16" hidden="1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Row],[Bonus %]]*TBL_Employees[[#This Row],[Annual Salary]]</f>
        <v>5142.3500000000004</v>
      </c>
      <c r="P517" t="str">
        <f t="shared" si="8"/>
        <v>1905</v>
      </c>
    </row>
    <row r="518" spans="1:16" hidden="1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Row],[Bonus %]]*TBL_Employees[[#This Row],[Annual Salary]]</f>
        <v>20232.149999999998</v>
      </c>
      <c r="P518" t="str">
        <f t="shared" si="8"/>
        <v>1905</v>
      </c>
    </row>
    <row r="519" spans="1:16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Row],[Bonus %]]*TBL_Employees[[#This Row],[Annual Salary]]</f>
        <v>0</v>
      </c>
      <c r="P519" t="str">
        <f>TEXT(TBL_Employees[[#This Row],[Hire Date]],"yyyy")</f>
        <v>1999</v>
      </c>
    </row>
    <row r="520" spans="1:16" hidden="1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Row],[Bonus %]]*TBL_Employees[[#This Row],[Annual Salary]]</f>
        <v>82375.92</v>
      </c>
      <c r="P520" t="str">
        <f t="shared" si="8"/>
        <v>1905</v>
      </c>
    </row>
    <row r="521" spans="1:16" hidden="1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Row],[Bonus %]]*TBL_Employees[[#This Row],[Annual Salary]]</f>
        <v>0</v>
      </c>
      <c r="P521" t="str">
        <f t="shared" si="8"/>
        <v>1905</v>
      </c>
    </row>
    <row r="522" spans="1:16" hidden="1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Row],[Bonus %]]*TBL_Employees[[#This Row],[Annual Salary]]</f>
        <v>0</v>
      </c>
      <c r="P522" t="str">
        <f t="shared" si="8"/>
        <v>1905</v>
      </c>
    </row>
    <row r="523" spans="1:16" hidden="1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Row],[Bonus %]]*TBL_Employees[[#This Row],[Annual Salary]]</f>
        <v>65607.47</v>
      </c>
      <c r="P523" t="str">
        <f t="shared" si="8"/>
        <v>1905</v>
      </c>
    </row>
    <row r="524" spans="1:16" hidden="1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Row],[Bonus %]]*TBL_Employees[[#This Row],[Annual Salary]]</f>
        <v>6592.95</v>
      </c>
      <c r="P524" t="str">
        <f t="shared" si="8"/>
        <v>1905</v>
      </c>
    </row>
    <row r="525" spans="1:16" hidden="1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Row],[Bonus %]]*TBL_Employees[[#This Row],[Annual Salary]]</f>
        <v>10882.6</v>
      </c>
      <c r="P525" t="str">
        <f t="shared" si="8"/>
        <v>1905</v>
      </c>
    </row>
    <row r="526" spans="1:16" hidden="1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Row],[Bonus %]]*TBL_Employees[[#This Row],[Annual Salary]]</f>
        <v>0</v>
      </c>
      <c r="P526" t="str">
        <f t="shared" si="8"/>
        <v>1905</v>
      </c>
    </row>
    <row r="527" spans="1:16" hidden="1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Row],[Bonus %]]*TBL_Employees[[#This Row],[Annual Salary]]</f>
        <v>0</v>
      </c>
      <c r="P527" t="str">
        <f t="shared" si="8"/>
        <v>1905</v>
      </c>
    </row>
    <row r="528" spans="1:16" hidden="1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Row],[Bonus %]]*TBL_Employees[[#This Row],[Annual Salary]]</f>
        <v>6834.54</v>
      </c>
      <c r="P528" t="str">
        <f t="shared" si="8"/>
        <v>1905</v>
      </c>
    </row>
    <row r="529" spans="1:16" hidden="1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Row],[Bonus %]]*TBL_Employees[[#This Row],[Annual Salary]]</f>
        <v>0</v>
      </c>
      <c r="P529" t="str">
        <f t="shared" si="8"/>
        <v>1905</v>
      </c>
    </row>
    <row r="530" spans="1:16" hidden="1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Row],[Bonus %]]*TBL_Employees[[#This Row],[Annual Salary]]</f>
        <v>8960.1299999999992</v>
      </c>
      <c r="P530" t="str">
        <f t="shared" si="8"/>
        <v>1905</v>
      </c>
    </row>
    <row r="531" spans="1:16" hidden="1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Row],[Bonus %]]*TBL_Employees[[#This Row],[Annual Salary]]</f>
        <v>0</v>
      </c>
      <c r="P531" t="str">
        <f t="shared" si="8"/>
        <v>1905</v>
      </c>
    </row>
    <row r="532" spans="1:16" hidden="1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Row],[Bonus %]]*TBL_Employees[[#This Row],[Annual Salary]]</f>
        <v>0</v>
      </c>
      <c r="P532" t="str">
        <f t="shared" si="8"/>
        <v>1905</v>
      </c>
    </row>
    <row r="533" spans="1:16" hidden="1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Row],[Bonus %]]*TBL_Employees[[#This Row],[Annual Salary]]</f>
        <v>63511.360000000001</v>
      </c>
      <c r="P533" t="str">
        <f t="shared" si="8"/>
        <v>1905</v>
      </c>
    </row>
    <row r="534" spans="1:16" hidden="1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Row],[Bonus %]]*TBL_Employees[[#This Row],[Annual Salary]]</f>
        <v>16884.12</v>
      </c>
      <c r="P534" t="str">
        <f t="shared" si="8"/>
        <v>1905</v>
      </c>
    </row>
    <row r="535" spans="1:16" hidden="1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Row],[Bonus %]]*TBL_Employees[[#This Row],[Annual Salary]]</f>
        <v>62463</v>
      </c>
      <c r="P535" t="str">
        <f t="shared" si="8"/>
        <v>1905</v>
      </c>
    </row>
    <row r="536" spans="1:16" hidden="1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Row],[Bonus %]]*TBL_Employees[[#This Row],[Annual Salary]]</f>
        <v>0</v>
      </c>
      <c r="P536" t="str">
        <f t="shared" si="8"/>
        <v>1905</v>
      </c>
    </row>
    <row r="537" spans="1:16" hidden="1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Row],[Bonus %]]*TBL_Employees[[#This Row],[Annual Salary]]</f>
        <v>0</v>
      </c>
      <c r="P537" t="str">
        <f t="shared" si="8"/>
        <v>1905</v>
      </c>
    </row>
    <row r="538" spans="1:16" hidden="1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Row],[Bonus %]]*TBL_Employees[[#This Row],[Annual Salary]]</f>
        <v>8880.48</v>
      </c>
      <c r="P538" t="str">
        <f t="shared" si="8"/>
        <v>1905</v>
      </c>
    </row>
    <row r="539" spans="1:16" hidden="1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Row],[Bonus %]]*TBL_Employees[[#This Row],[Annual Salary]]</f>
        <v>0</v>
      </c>
      <c r="P539" t="str">
        <f t="shared" si="8"/>
        <v>1905</v>
      </c>
    </row>
    <row r="540" spans="1:16" hidden="1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Row],[Bonus %]]*TBL_Employees[[#This Row],[Annual Salary]]</f>
        <v>44315.519999999997</v>
      </c>
      <c r="P540" t="str">
        <f t="shared" si="8"/>
        <v>1905</v>
      </c>
    </row>
    <row r="541" spans="1:16" hidden="1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Row],[Bonus %]]*TBL_Employees[[#This Row],[Annual Salary]]</f>
        <v>81798.42</v>
      </c>
      <c r="P541" t="str">
        <f t="shared" si="8"/>
        <v>1905</v>
      </c>
    </row>
    <row r="542" spans="1:16" hidden="1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Row],[Bonus %]]*TBL_Employees[[#This Row],[Annual Salary]]</f>
        <v>0</v>
      </c>
      <c r="P542" t="str">
        <f t="shared" si="8"/>
        <v>1905</v>
      </c>
    </row>
    <row r="543" spans="1:16" hidden="1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Row],[Bonus %]]*TBL_Employees[[#This Row],[Annual Salary]]</f>
        <v>8043.77</v>
      </c>
      <c r="P543" t="str">
        <f t="shared" si="8"/>
        <v>1905</v>
      </c>
    </row>
    <row r="544" spans="1:16" hidden="1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Row],[Bonus %]]*TBL_Employees[[#This Row],[Annual Salary]]</f>
        <v>13858.8</v>
      </c>
      <c r="P544" t="str">
        <f t="shared" si="8"/>
        <v>1905</v>
      </c>
    </row>
    <row r="545" spans="1:16" hidden="1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Row],[Bonus %]]*TBL_Employees[[#This Row],[Annual Salary]]</f>
        <v>8309.5600000000013</v>
      </c>
      <c r="P545" t="str">
        <f t="shared" si="8"/>
        <v>1905</v>
      </c>
    </row>
    <row r="546" spans="1:16" hidden="1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Row],[Bonus %]]*TBL_Employees[[#This Row],[Annual Salary]]</f>
        <v>39529.800000000003</v>
      </c>
      <c r="P546" t="str">
        <f t="shared" si="8"/>
        <v>1905</v>
      </c>
    </row>
    <row r="547" spans="1:16" hidden="1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Row],[Bonus %]]*TBL_Employees[[#This Row],[Annual Salary]]</f>
        <v>0</v>
      </c>
      <c r="P547" t="str">
        <f t="shared" si="8"/>
        <v>1905</v>
      </c>
    </row>
    <row r="548" spans="1:16" hidden="1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Row],[Bonus %]]*TBL_Employees[[#This Row],[Annual Salary]]</f>
        <v>0</v>
      </c>
      <c r="P548" t="str">
        <f t="shared" si="8"/>
        <v>1905</v>
      </c>
    </row>
    <row r="549" spans="1:16" hidden="1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Row],[Bonus %]]*TBL_Employees[[#This Row],[Annual Salary]]</f>
        <v>0</v>
      </c>
      <c r="P549" t="str">
        <f t="shared" si="8"/>
        <v>1905</v>
      </c>
    </row>
    <row r="550" spans="1:16" hidden="1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Row],[Bonus %]]*TBL_Employees[[#This Row],[Annual Salary]]</f>
        <v>0</v>
      </c>
      <c r="P550" t="str">
        <f t="shared" si="8"/>
        <v>1905</v>
      </c>
    </row>
    <row r="551" spans="1:16" hidden="1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Row],[Bonus %]]*TBL_Employees[[#This Row],[Annual Salary]]</f>
        <v>90017.9</v>
      </c>
      <c r="P551" t="str">
        <f t="shared" si="8"/>
        <v>1905</v>
      </c>
    </row>
    <row r="552" spans="1:16" hidden="1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Row],[Bonus %]]*TBL_Employees[[#This Row],[Annual Salary]]</f>
        <v>0</v>
      </c>
      <c r="P552" t="str">
        <f t="shared" si="8"/>
        <v>1905</v>
      </c>
    </row>
    <row r="553" spans="1:16" hidden="1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Row],[Bonus %]]*TBL_Employees[[#This Row],[Annual Salary]]</f>
        <v>0</v>
      </c>
      <c r="P553" t="str">
        <f t="shared" si="8"/>
        <v>1905</v>
      </c>
    </row>
    <row r="554" spans="1:16" hidden="1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Row],[Bonus %]]*TBL_Employees[[#This Row],[Annual Salary]]</f>
        <v>0</v>
      </c>
      <c r="P554" t="str">
        <f t="shared" si="8"/>
        <v>1905</v>
      </c>
    </row>
    <row r="555" spans="1:16" hidden="1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Row],[Bonus %]]*TBL_Employees[[#This Row],[Annual Salary]]</f>
        <v>35898.800000000003</v>
      </c>
      <c r="P555" t="str">
        <f t="shared" si="8"/>
        <v>1905</v>
      </c>
    </row>
    <row r="556" spans="1:16" hidden="1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Row],[Bonus %]]*TBL_Employees[[#This Row],[Annual Salary]]</f>
        <v>0</v>
      </c>
      <c r="P556" t="str">
        <f t="shared" si="8"/>
        <v>1905</v>
      </c>
    </row>
    <row r="557" spans="1:16" hidden="1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Row],[Bonus %]]*TBL_Employees[[#This Row],[Annual Salary]]</f>
        <v>17398.32</v>
      </c>
      <c r="P557" t="str">
        <f t="shared" si="8"/>
        <v>1905</v>
      </c>
    </row>
    <row r="558" spans="1:16" hidden="1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Row],[Bonus %]]*TBL_Employees[[#This Row],[Annual Salary]]</f>
        <v>0</v>
      </c>
      <c r="P558" t="str">
        <f t="shared" si="8"/>
        <v>1905</v>
      </c>
    </row>
    <row r="559" spans="1:16" hidden="1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Row],[Bonus %]]*TBL_Employees[[#This Row],[Annual Salary]]</f>
        <v>0</v>
      </c>
      <c r="P559" t="str">
        <f t="shared" si="8"/>
        <v>1905</v>
      </c>
    </row>
    <row r="560" spans="1:16" hidden="1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Row],[Bonus %]]*TBL_Employees[[#This Row],[Annual Salary]]</f>
        <v>0</v>
      </c>
      <c r="P560" t="str">
        <f t="shared" si="8"/>
        <v>1905</v>
      </c>
    </row>
    <row r="561" spans="1:16" hidden="1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Row],[Bonus %]]*TBL_Employees[[#This Row],[Annual Salary]]</f>
        <v>0</v>
      </c>
      <c r="P561" t="str">
        <f t="shared" si="8"/>
        <v>1905</v>
      </c>
    </row>
    <row r="562" spans="1:16" hidden="1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Row],[Bonus %]]*TBL_Employees[[#This Row],[Annual Salary]]</f>
        <v>8162.64</v>
      </c>
      <c r="P562" t="str">
        <f t="shared" si="8"/>
        <v>1905</v>
      </c>
    </row>
    <row r="563" spans="1:16" hidden="1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Row],[Bonus %]]*TBL_Employees[[#This Row],[Annual Salary]]</f>
        <v>39463.58</v>
      </c>
      <c r="P563" t="str">
        <f t="shared" si="8"/>
        <v>1905</v>
      </c>
    </row>
    <row r="564" spans="1:16" hidden="1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Row],[Bonus %]]*TBL_Employees[[#This Row],[Annual Salary]]</f>
        <v>28927.88</v>
      </c>
      <c r="P564" t="str">
        <f t="shared" si="8"/>
        <v>1905</v>
      </c>
    </row>
    <row r="565" spans="1:16" hidden="1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Row],[Bonus %]]*TBL_Employees[[#This Row],[Annual Salary]]</f>
        <v>21826.7</v>
      </c>
      <c r="P565" t="str">
        <f t="shared" si="8"/>
        <v>1905</v>
      </c>
    </row>
    <row r="566" spans="1:16" hidden="1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Row],[Bonus %]]*TBL_Employees[[#This Row],[Annual Salary]]</f>
        <v>0</v>
      </c>
      <c r="P566" t="str">
        <f t="shared" si="8"/>
        <v>1905</v>
      </c>
    </row>
    <row r="567" spans="1:16" hidden="1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Row],[Bonus %]]*TBL_Employees[[#This Row],[Annual Salary]]</f>
        <v>0</v>
      </c>
      <c r="P567" t="str">
        <f t="shared" si="8"/>
        <v>1905</v>
      </c>
    </row>
    <row r="568" spans="1:16" hidden="1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Row],[Bonus %]]*TBL_Employees[[#This Row],[Annual Salary]]</f>
        <v>0</v>
      </c>
      <c r="P568" t="str">
        <f t="shared" si="8"/>
        <v>1905</v>
      </c>
    </row>
    <row r="569" spans="1:16" hidden="1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Row],[Bonus %]]*TBL_Employees[[#This Row],[Annual Salary]]</f>
        <v>0</v>
      </c>
      <c r="P569" t="str">
        <f t="shared" si="8"/>
        <v>1905</v>
      </c>
    </row>
    <row r="570" spans="1:16" hidden="1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Row],[Bonus %]]*TBL_Employees[[#This Row],[Annual Salary]]</f>
        <v>0</v>
      </c>
      <c r="P570" t="str">
        <f t="shared" si="8"/>
        <v>1905</v>
      </c>
    </row>
    <row r="571" spans="1:16" hidden="1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Row],[Bonus %]]*TBL_Employees[[#This Row],[Annual Salary]]</f>
        <v>0</v>
      </c>
      <c r="P571" t="str">
        <f t="shared" si="8"/>
        <v>1905</v>
      </c>
    </row>
    <row r="572" spans="1:16" hidden="1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Row],[Bonus %]]*TBL_Employees[[#This Row],[Annual Salary]]</f>
        <v>0</v>
      </c>
      <c r="P572" t="str">
        <f t="shared" si="8"/>
        <v>1905</v>
      </c>
    </row>
    <row r="573" spans="1:16" hidden="1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Row],[Bonus %]]*TBL_Employees[[#This Row],[Annual Salary]]</f>
        <v>0</v>
      </c>
      <c r="P573" t="str">
        <f t="shared" si="8"/>
        <v>1905</v>
      </c>
    </row>
    <row r="574" spans="1:16" hidden="1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Row],[Bonus %]]*TBL_Employees[[#This Row],[Annual Salary]]</f>
        <v>86695.069999999992</v>
      </c>
      <c r="P574" t="str">
        <f t="shared" si="8"/>
        <v>1905</v>
      </c>
    </row>
    <row r="575" spans="1:16" hidden="1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Row],[Bonus %]]*TBL_Employees[[#This Row],[Annual Salary]]</f>
        <v>21329.420000000002</v>
      </c>
      <c r="P575" t="str">
        <f t="shared" si="8"/>
        <v>1905</v>
      </c>
    </row>
    <row r="576" spans="1:16" hidden="1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Row],[Bonus %]]*TBL_Employees[[#This Row],[Annual Salary]]</f>
        <v>14972.88</v>
      </c>
      <c r="P576" t="str">
        <f t="shared" si="8"/>
        <v>1905</v>
      </c>
    </row>
    <row r="577" spans="1:16" hidden="1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Row],[Bonus %]]*TBL_Employees[[#This Row],[Annual Salary]]</f>
        <v>43979.600000000006</v>
      </c>
      <c r="P577" t="str">
        <f t="shared" si="8"/>
        <v>1905</v>
      </c>
    </row>
    <row r="578" spans="1:16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Row],[Bonus %]]*TBL_Employees[[#This Row],[Annual Salary]]</f>
        <v>19519.95</v>
      </c>
      <c r="P578" t="str">
        <f>TEXT(TBL_Employees[[#This Row],[Hire Date]],"yyyy")</f>
        <v>2019</v>
      </c>
    </row>
    <row r="579" spans="1:16" hidden="1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Row],[Bonus %]]*TBL_Employees[[#This Row],[Annual Salary]]</f>
        <v>6526.8</v>
      </c>
      <c r="P579" t="str">
        <f t="shared" ref="P578:P641" si="9">TEXT(P586,"yyyy")</f>
        <v>1905</v>
      </c>
    </row>
    <row r="580" spans="1:16" hidden="1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Row],[Bonus %]]*TBL_Employees[[#This Row],[Annual Salary]]</f>
        <v>24296.48</v>
      </c>
      <c r="P580" t="str">
        <f t="shared" si="9"/>
        <v>1905</v>
      </c>
    </row>
    <row r="581" spans="1:16" hidden="1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Row],[Bonus %]]*TBL_Employees[[#This Row],[Annual Salary]]</f>
        <v>0</v>
      </c>
      <c r="P581" t="str">
        <f t="shared" si="9"/>
        <v>1905</v>
      </c>
    </row>
    <row r="582" spans="1:16" hidden="1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Row],[Bonus %]]*TBL_Employees[[#This Row],[Annual Salary]]</f>
        <v>0</v>
      </c>
      <c r="P582" t="str">
        <f t="shared" si="9"/>
        <v>1905</v>
      </c>
    </row>
    <row r="583" spans="1:16" hidden="1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Row],[Bonus %]]*TBL_Employees[[#This Row],[Annual Salary]]</f>
        <v>0</v>
      </c>
      <c r="P583" t="str">
        <f t="shared" si="9"/>
        <v>1905</v>
      </c>
    </row>
    <row r="584" spans="1:16" hidden="1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Row],[Bonus %]]*TBL_Employees[[#This Row],[Annual Salary]]</f>
        <v>0</v>
      </c>
      <c r="P584" t="str">
        <f t="shared" si="9"/>
        <v>1905</v>
      </c>
    </row>
    <row r="585" spans="1:16" hidden="1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Row],[Bonus %]]*TBL_Employees[[#This Row],[Annual Salary]]</f>
        <v>15995.000000000002</v>
      </c>
      <c r="P585" t="str">
        <f t="shared" si="9"/>
        <v>1905</v>
      </c>
    </row>
    <row r="586" spans="1:16" hidden="1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Row],[Bonus %]]*TBL_Employees[[#This Row],[Annual Salary]]</f>
        <v>4911.55</v>
      </c>
      <c r="P586" t="str">
        <f t="shared" si="9"/>
        <v>1905</v>
      </c>
    </row>
    <row r="587" spans="1:16" hidden="1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Row],[Bonus %]]*TBL_Employees[[#This Row],[Annual Salary]]</f>
        <v>7634.130000000001</v>
      </c>
      <c r="P587" t="str">
        <f t="shared" si="9"/>
        <v>1905</v>
      </c>
    </row>
    <row r="588" spans="1:16" hidden="1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Row],[Bonus %]]*TBL_Employees[[#This Row],[Annual Salary]]</f>
        <v>0</v>
      </c>
      <c r="P588" t="str">
        <f t="shared" si="9"/>
        <v>1905</v>
      </c>
    </row>
    <row r="589" spans="1:16" hidden="1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Row],[Bonus %]]*TBL_Employees[[#This Row],[Annual Salary]]</f>
        <v>0</v>
      </c>
      <c r="P589" t="str">
        <f t="shared" si="9"/>
        <v>1905</v>
      </c>
    </row>
    <row r="590" spans="1:16" hidden="1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Row],[Bonus %]]*TBL_Employees[[#This Row],[Annual Salary]]</f>
        <v>0</v>
      </c>
      <c r="P590" t="str">
        <f t="shared" si="9"/>
        <v>1905</v>
      </c>
    </row>
    <row r="591" spans="1:16" hidden="1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Row],[Bonus %]]*TBL_Employees[[#This Row],[Annual Salary]]</f>
        <v>0</v>
      </c>
      <c r="P591" t="str">
        <f t="shared" si="9"/>
        <v>1905</v>
      </c>
    </row>
    <row r="592" spans="1:16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Row],[Bonus %]]*TBL_Employees[[#This Row],[Annual Salary]]</f>
        <v>36888.550000000003</v>
      </c>
      <c r="P592" t="str">
        <f>TEXT(TBL_Employees[[#This Row],[Hire Date]],"yyyy")</f>
        <v>2021</v>
      </c>
    </row>
    <row r="593" spans="1:16" hidden="1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Row],[Bonus %]]*TBL_Employees[[#This Row],[Annual Salary]]</f>
        <v>78905.97</v>
      </c>
      <c r="P593" t="str">
        <f t="shared" si="9"/>
        <v>1905</v>
      </c>
    </row>
    <row r="594" spans="1:16" hidden="1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Row],[Bonus %]]*TBL_Employees[[#This Row],[Annual Salary]]</f>
        <v>15571.05</v>
      </c>
      <c r="P594" t="str">
        <f t="shared" si="9"/>
        <v>1905</v>
      </c>
    </row>
    <row r="595" spans="1:16" hidden="1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Row],[Bonus %]]*TBL_Employees[[#This Row],[Annual Salary]]</f>
        <v>33292.799999999996</v>
      </c>
      <c r="P595" t="str">
        <f t="shared" si="9"/>
        <v>1905</v>
      </c>
    </row>
    <row r="596" spans="1:16" hidden="1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Row],[Bonus %]]*TBL_Employees[[#This Row],[Annual Salary]]</f>
        <v>68693.52</v>
      </c>
      <c r="P596" t="str">
        <f t="shared" si="9"/>
        <v>1905</v>
      </c>
    </row>
    <row r="597" spans="1:16" hidden="1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Row],[Bonus %]]*TBL_Employees[[#This Row],[Annual Salary]]</f>
        <v>0</v>
      </c>
      <c r="P597" t="str">
        <f t="shared" si="9"/>
        <v>1905</v>
      </c>
    </row>
    <row r="598" spans="1:16" hidden="1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Row],[Bonus %]]*TBL_Employees[[#This Row],[Annual Salary]]</f>
        <v>0</v>
      </c>
      <c r="P598" t="str">
        <f t="shared" si="9"/>
        <v>1905</v>
      </c>
    </row>
    <row r="599" spans="1:16" hidden="1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Row],[Bonus %]]*TBL_Employees[[#This Row],[Annual Salary]]</f>
        <v>18205.46</v>
      </c>
      <c r="P599" t="str">
        <f t="shared" si="9"/>
        <v>1905</v>
      </c>
    </row>
    <row r="600" spans="1:16" hidden="1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Row],[Bonus %]]*TBL_Employees[[#This Row],[Annual Salary]]</f>
        <v>0</v>
      </c>
      <c r="P600" t="str">
        <f t="shared" si="9"/>
        <v>1905</v>
      </c>
    </row>
    <row r="601" spans="1:16" hidden="1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Row],[Bonus %]]*TBL_Employees[[#This Row],[Annual Salary]]</f>
        <v>5141.9500000000007</v>
      </c>
      <c r="P601" t="str">
        <f t="shared" si="9"/>
        <v>1905</v>
      </c>
    </row>
    <row r="602" spans="1:16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Row],[Bonus %]]*TBL_Employees[[#This Row],[Annual Salary]]</f>
        <v>41954.43</v>
      </c>
      <c r="P602" t="str">
        <f>TEXT(TBL_Employees[[#This Row],[Hire Date]],"yyyy")</f>
        <v>2021</v>
      </c>
    </row>
    <row r="603" spans="1:16" hidden="1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Row],[Bonus %]]*TBL_Employees[[#This Row],[Annual Salary]]</f>
        <v>0</v>
      </c>
      <c r="P603" t="str">
        <f t="shared" si="9"/>
        <v>1905</v>
      </c>
    </row>
    <row r="604" spans="1:16" hidden="1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Row],[Bonus %]]*TBL_Employees[[#This Row],[Annual Salary]]</f>
        <v>7310.170000000001</v>
      </c>
      <c r="P604" t="str">
        <f t="shared" si="9"/>
        <v>1905</v>
      </c>
    </row>
    <row r="605" spans="1:16" hidden="1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Row],[Bonus %]]*TBL_Employees[[#This Row],[Annual Salary]]</f>
        <v>0</v>
      </c>
      <c r="P605" t="str">
        <f t="shared" si="9"/>
        <v>1905</v>
      </c>
    </row>
    <row r="606" spans="1:16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Row],[Bonus %]]*TBL_Employees[[#This Row],[Annual Salary]]</f>
        <v>0</v>
      </c>
      <c r="P606" t="str">
        <f>TEXT(TBL_Employees[[#This Row],[Hire Date]],"yyyy")</f>
        <v>2019</v>
      </c>
    </row>
    <row r="607" spans="1:16" hidden="1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Row],[Bonus %]]*TBL_Employees[[#This Row],[Annual Salary]]</f>
        <v>52118.640000000007</v>
      </c>
      <c r="P607" t="str">
        <f t="shared" si="9"/>
        <v>1905</v>
      </c>
    </row>
    <row r="608" spans="1:16" hidden="1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Row],[Bonus %]]*TBL_Employees[[#This Row],[Annual Salary]]</f>
        <v>0</v>
      </c>
      <c r="P608" t="str">
        <f t="shared" si="9"/>
        <v>1905</v>
      </c>
    </row>
    <row r="609" spans="1:16" hidden="1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Row],[Bonus %]]*TBL_Employees[[#This Row],[Annual Salary]]</f>
        <v>17971.32</v>
      </c>
      <c r="P609" t="str">
        <f t="shared" si="9"/>
        <v>1905</v>
      </c>
    </row>
    <row r="610" spans="1:16" hidden="1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Row],[Bonus %]]*TBL_Employees[[#This Row],[Annual Salary]]</f>
        <v>16416.010000000002</v>
      </c>
      <c r="P610" t="str">
        <f t="shared" si="9"/>
        <v>1905</v>
      </c>
    </row>
    <row r="611" spans="1:16" hidden="1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Row],[Bonus %]]*TBL_Employees[[#This Row],[Annual Salary]]</f>
        <v>7177.86</v>
      </c>
      <c r="P611" t="str">
        <f t="shared" si="9"/>
        <v>1905</v>
      </c>
    </row>
    <row r="612" spans="1:16" hidden="1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Row],[Bonus %]]*TBL_Employees[[#This Row],[Annual Salary]]</f>
        <v>100058.79000000001</v>
      </c>
      <c r="P612" t="str">
        <f t="shared" si="9"/>
        <v>1905</v>
      </c>
    </row>
    <row r="613" spans="1:16" hidden="1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Row],[Bonus %]]*TBL_Employees[[#This Row],[Annual Salary]]</f>
        <v>0</v>
      </c>
      <c r="P613" t="str">
        <f t="shared" si="9"/>
        <v>1905</v>
      </c>
    </row>
    <row r="614" spans="1:16" hidden="1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Row],[Bonus %]]*TBL_Employees[[#This Row],[Annual Salary]]</f>
        <v>15889.7</v>
      </c>
      <c r="P614" t="str">
        <f t="shared" si="9"/>
        <v>1905</v>
      </c>
    </row>
    <row r="615" spans="1:16" hidden="1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Row],[Bonus %]]*TBL_Employees[[#This Row],[Annual Salary]]</f>
        <v>0</v>
      </c>
      <c r="P615" t="str">
        <f t="shared" si="9"/>
        <v>1905</v>
      </c>
    </row>
    <row r="616" spans="1:16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Row],[Bonus %]]*TBL_Employees[[#This Row],[Annual Salary]]</f>
        <v>0</v>
      </c>
      <c r="P616" t="str">
        <f>TEXT(TBL_Employees[[#This Row],[Hire Date]],"yyyy")</f>
        <v>2014</v>
      </c>
    </row>
    <row r="617" spans="1:16" hidden="1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Row],[Bonus %]]*TBL_Employees[[#This Row],[Annual Salary]]</f>
        <v>8654.8000000000011</v>
      </c>
      <c r="P617" t="str">
        <f t="shared" si="9"/>
        <v>1905</v>
      </c>
    </row>
    <row r="618" spans="1:16" hidden="1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Row],[Bonus %]]*TBL_Employees[[#This Row],[Annual Salary]]</f>
        <v>0</v>
      </c>
      <c r="P618" t="str">
        <f t="shared" si="9"/>
        <v>1905</v>
      </c>
    </row>
    <row r="619" spans="1:16" hidden="1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Row],[Bonus %]]*TBL_Employees[[#This Row],[Annual Salary]]</f>
        <v>0</v>
      </c>
      <c r="P619" t="str">
        <f t="shared" si="9"/>
        <v>1905</v>
      </c>
    </row>
    <row r="620" spans="1:16" hidden="1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Row],[Bonus %]]*TBL_Employees[[#This Row],[Annual Salary]]</f>
        <v>0</v>
      </c>
      <c r="P620" t="str">
        <f t="shared" si="9"/>
        <v>1905</v>
      </c>
    </row>
    <row r="621" spans="1:16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Row],[Bonus %]]*TBL_Employees[[#This Row],[Annual Salary]]</f>
        <v>25713.899999999998</v>
      </c>
      <c r="P621" t="str">
        <f>TEXT(TBL_Employees[[#This Row],[Hire Date]],"yyyy")</f>
        <v>2017</v>
      </c>
    </row>
    <row r="622" spans="1:16" hidden="1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Row],[Bonus %]]*TBL_Employees[[#This Row],[Annual Salary]]</f>
        <v>0</v>
      </c>
      <c r="P622" t="str">
        <f t="shared" si="9"/>
        <v>1905</v>
      </c>
    </row>
    <row r="623" spans="1:16" hidden="1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Row],[Bonus %]]*TBL_Employees[[#This Row],[Annual Salary]]</f>
        <v>71489.279999999999</v>
      </c>
      <c r="P623" t="str">
        <f t="shared" si="9"/>
        <v>1905</v>
      </c>
    </row>
    <row r="624" spans="1:16" hidden="1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Row],[Bonus %]]*TBL_Employees[[#This Row],[Annual Salary]]</f>
        <v>0</v>
      </c>
      <c r="P624" t="str">
        <f t="shared" si="9"/>
        <v>1905</v>
      </c>
    </row>
    <row r="625" spans="1:16" hidden="1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Row],[Bonus %]]*TBL_Employees[[#This Row],[Annual Salary]]</f>
        <v>78401.87999999999</v>
      </c>
      <c r="P625" t="str">
        <f t="shared" si="9"/>
        <v>1905</v>
      </c>
    </row>
    <row r="626" spans="1:16" hidden="1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Row],[Bonus %]]*TBL_Employees[[#This Row],[Annual Salary]]</f>
        <v>0</v>
      </c>
      <c r="P626" t="str">
        <f t="shared" si="9"/>
        <v>1905</v>
      </c>
    </row>
    <row r="627" spans="1:16" hidden="1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Row],[Bonus %]]*TBL_Employees[[#This Row],[Annual Salary]]</f>
        <v>0</v>
      </c>
      <c r="P627" t="str">
        <f t="shared" si="9"/>
        <v>1905</v>
      </c>
    </row>
    <row r="628" spans="1:16" hidden="1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Row],[Bonus %]]*TBL_Employees[[#This Row],[Annual Salary]]</f>
        <v>0</v>
      </c>
      <c r="P628" t="str">
        <f t="shared" si="9"/>
        <v>1905</v>
      </c>
    </row>
    <row r="629" spans="1:16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Row],[Bonus %]]*TBL_Employees[[#This Row],[Annual Salary]]</f>
        <v>0</v>
      </c>
      <c r="P629" t="str">
        <f>TEXT(TBL_Employees[[#This Row],[Hire Date]],"yyyy")</f>
        <v>2020</v>
      </c>
    </row>
    <row r="630" spans="1:16" hidden="1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Row],[Bonus %]]*TBL_Employees[[#This Row],[Annual Salary]]</f>
        <v>28956.6</v>
      </c>
      <c r="P630" t="str">
        <f t="shared" si="9"/>
        <v>1905</v>
      </c>
    </row>
    <row r="631" spans="1:16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Row],[Bonus %]]*TBL_Employees[[#This Row],[Annual Salary]]</f>
        <v>0</v>
      </c>
      <c r="P631" t="str">
        <f>TEXT(TBL_Employees[[#This Row],[Hire Date]],"yyyy")</f>
        <v>2011</v>
      </c>
    </row>
    <row r="632" spans="1:16" hidden="1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Row],[Bonus %]]*TBL_Employees[[#This Row],[Annual Salary]]</f>
        <v>14481.72</v>
      </c>
      <c r="P632" t="str">
        <f t="shared" si="9"/>
        <v>1905</v>
      </c>
    </row>
    <row r="633" spans="1:16" hidden="1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Row],[Bonus %]]*TBL_Employees[[#This Row],[Annual Salary]]</f>
        <v>37644.25</v>
      </c>
      <c r="P633" t="str">
        <f t="shared" si="9"/>
        <v>1905</v>
      </c>
    </row>
    <row r="634" spans="1:16" hidden="1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Row],[Bonus %]]*TBL_Employees[[#This Row],[Annual Salary]]</f>
        <v>9609.49</v>
      </c>
      <c r="P634" t="str">
        <f t="shared" si="9"/>
        <v>1905</v>
      </c>
    </row>
    <row r="635" spans="1:16" hidden="1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Row],[Bonus %]]*TBL_Employees[[#This Row],[Annual Salary]]</f>
        <v>0</v>
      </c>
      <c r="P635" t="str">
        <f t="shared" si="9"/>
        <v>1905</v>
      </c>
    </row>
    <row r="636" spans="1:16" hidden="1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Row],[Bonus %]]*TBL_Employees[[#This Row],[Annual Salary]]</f>
        <v>0</v>
      </c>
      <c r="P636" t="str">
        <f t="shared" si="9"/>
        <v>1905</v>
      </c>
    </row>
    <row r="637" spans="1:16" hidden="1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Row],[Bonus %]]*TBL_Employees[[#This Row],[Annual Salary]]</f>
        <v>0</v>
      </c>
      <c r="P637" t="str">
        <f t="shared" si="9"/>
        <v>1905</v>
      </c>
    </row>
    <row r="638" spans="1:16" hidden="1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Row],[Bonus %]]*TBL_Employees[[#This Row],[Annual Salary]]</f>
        <v>0</v>
      </c>
      <c r="P638" t="str">
        <f t="shared" si="9"/>
        <v>1905</v>
      </c>
    </row>
    <row r="639" spans="1:16" hidden="1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Row],[Bonus %]]*TBL_Employees[[#This Row],[Annual Salary]]</f>
        <v>0</v>
      </c>
      <c r="P639" t="str">
        <f t="shared" si="9"/>
        <v>1905</v>
      </c>
    </row>
    <row r="640" spans="1:16" hidden="1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Row],[Bonus %]]*TBL_Employees[[#This Row],[Annual Salary]]</f>
        <v>6618.12</v>
      </c>
      <c r="P640" t="str">
        <f t="shared" si="9"/>
        <v>1905</v>
      </c>
    </row>
    <row r="641" spans="1:16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Row],[Bonus %]]*TBL_Employees[[#This Row],[Annual Salary]]</f>
        <v>44929.2</v>
      </c>
      <c r="P641" t="str">
        <f>TEXT(TBL_Employees[[#This Row],[Hire Date]],"yyyy")</f>
        <v>2018</v>
      </c>
    </row>
    <row r="642" spans="1:16" hidden="1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Row],[Bonus %]]*TBL_Employees[[#This Row],[Annual Salary]]</f>
        <v>0</v>
      </c>
      <c r="P642" t="str">
        <f t="shared" ref="P642:P705" si="10">TEXT(P649,"yyyy")</f>
        <v>1905</v>
      </c>
    </row>
    <row r="643" spans="1:16" hidden="1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Row],[Bonus %]]*TBL_Employees[[#This Row],[Annual Salary]]</f>
        <v>94022.37000000001</v>
      </c>
      <c r="P643" t="str">
        <f t="shared" si="10"/>
        <v>1905</v>
      </c>
    </row>
    <row r="644" spans="1:16" hidden="1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Row],[Bonus %]]*TBL_Employees[[#This Row],[Annual Salary]]</f>
        <v>80569.8</v>
      </c>
      <c r="P644" t="str">
        <f t="shared" si="10"/>
        <v>1905</v>
      </c>
    </row>
    <row r="645" spans="1:16" hidden="1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Row],[Bonus %]]*TBL_Employees[[#This Row],[Annual Salary]]</f>
        <v>25881.440000000002</v>
      </c>
      <c r="P645" t="str">
        <f t="shared" si="10"/>
        <v>1905</v>
      </c>
    </row>
    <row r="646" spans="1:16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Row],[Bonus %]]*TBL_Employees[[#This Row],[Annual Salary]]</f>
        <v>9589.9</v>
      </c>
      <c r="P646" t="str">
        <f>TEXT(TBL_Employees[[#This Row],[Hire Date]],"yyyy")</f>
        <v>2019</v>
      </c>
    </row>
    <row r="647" spans="1:16" hidden="1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Row],[Bonus %]]*TBL_Employees[[#This Row],[Annual Salary]]</f>
        <v>0</v>
      </c>
      <c r="P647" t="str">
        <f t="shared" si="10"/>
        <v>1905</v>
      </c>
    </row>
    <row r="648" spans="1:16" hidden="1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Row],[Bonus %]]*TBL_Employees[[#This Row],[Annual Salary]]</f>
        <v>6406.8</v>
      </c>
      <c r="P648" t="str">
        <f t="shared" si="10"/>
        <v>1905</v>
      </c>
    </row>
    <row r="649" spans="1:16" hidden="1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Row],[Bonus %]]*TBL_Employees[[#This Row],[Annual Salary]]</f>
        <v>0</v>
      </c>
      <c r="P649" t="str">
        <f t="shared" si="10"/>
        <v>1905</v>
      </c>
    </row>
    <row r="650" spans="1:16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Row],[Bonus %]]*TBL_Employees[[#This Row],[Annual Salary]]</f>
        <v>0</v>
      </c>
      <c r="P650" t="str">
        <f>TEXT(TBL_Employees[[#This Row],[Hire Date]],"yyyy")</f>
        <v>1992</v>
      </c>
    </row>
    <row r="651" spans="1:16" hidden="1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Row],[Bonus %]]*TBL_Employees[[#This Row],[Annual Salary]]</f>
        <v>70272</v>
      </c>
      <c r="P651" t="str">
        <f t="shared" si="10"/>
        <v>1905</v>
      </c>
    </row>
    <row r="652" spans="1:16" hidden="1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Row],[Bonus %]]*TBL_Employees[[#This Row],[Annual Salary]]</f>
        <v>0</v>
      </c>
      <c r="P652" t="str">
        <f t="shared" si="10"/>
        <v>1905</v>
      </c>
    </row>
    <row r="653" spans="1:16" hidden="1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Row],[Bonus %]]*TBL_Employees[[#This Row],[Annual Salary]]</f>
        <v>0</v>
      </c>
      <c r="P653" t="str">
        <f t="shared" si="10"/>
        <v>1905</v>
      </c>
    </row>
    <row r="654" spans="1:16" hidden="1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Row],[Bonus %]]*TBL_Employees[[#This Row],[Annual Salary]]</f>
        <v>0</v>
      </c>
      <c r="P654" t="str">
        <f t="shared" si="10"/>
        <v>1905</v>
      </c>
    </row>
    <row r="655" spans="1:16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Row],[Bonus %]]*TBL_Employees[[#This Row],[Annual Salary]]</f>
        <v>0</v>
      </c>
      <c r="P655" t="str">
        <f>TEXT(TBL_Employees[[#This Row],[Hire Date]],"yyyy")</f>
        <v>2020</v>
      </c>
    </row>
    <row r="656" spans="1:16" hidden="1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Row],[Bonus %]]*TBL_Employees[[#This Row],[Annual Salary]]</f>
        <v>22805.399999999998</v>
      </c>
      <c r="P656" t="str">
        <f t="shared" si="10"/>
        <v>1905</v>
      </c>
    </row>
    <row r="657" spans="1:16" hidden="1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Row],[Bonus %]]*TBL_Employees[[#This Row],[Annual Salary]]</f>
        <v>0</v>
      </c>
      <c r="P657" t="str">
        <f t="shared" si="10"/>
        <v>1905</v>
      </c>
    </row>
    <row r="658" spans="1:16" hidden="1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Row],[Bonus %]]*TBL_Employees[[#This Row],[Annual Salary]]</f>
        <v>0</v>
      </c>
      <c r="P658" t="str">
        <f t="shared" si="10"/>
        <v>1905</v>
      </c>
    </row>
    <row r="659" spans="1:16" hidden="1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Row],[Bonus %]]*TBL_Employees[[#This Row],[Annual Salary]]</f>
        <v>99172.71</v>
      </c>
      <c r="P659" t="str">
        <f t="shared" si="10"/>
        <v>1905</v>
      </c>
    </row>
    <row r="660" spans="1:16" hidden="1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Row],[Bonus %]]*TBL_Employees[[#This Row],[Annual Salary]]</f>
        <v>3455.5</v>
      </c>
      <c r="P660" t="str">
        <f t="shared" si="10"/>
        <v>1905</v>
      </c>
    </row>
    <row r="661" spans="1:16" hidden="1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Row],[Bonus %]]*TBL_Employees[[#This Row],[Annual Salary]]</f>
        <v>80346.760000000009</v>
      </c>
      <c r="P661" t="str">
        <f t="shared" si="10"/>
        <v>1905</v>
      </c>
    </row>
    <row r="662" spans="1:16" hidden="1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Row],[Bonus %]]*TBL_Employees[[#This Row],[Annual Salary]]</f>
        <v>0</v>
      </c>
      <c r="P662" t="str">
        <f t="shared" si="10"/>
        <v>1905</v>
      </c>
    </row>
    <row r="663" spans="1:16" hidden="1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Row],[Bonus %]]*TBL_Employees[[#This Row],[Annual Salary]]</f>
        <v>69533.64</v>
      </c>
      <c r="P663" t="str">
        <f t="shared" si="10"/>
        <v>1905</v>
      </c>
    </row>
    <row r="664" spans="1:16" hidden="1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Row],[Bonus %]]*TBL_Employees[[#This Row],[Annual Salary]]</f>
        <v>0</v>
      </c>
      <c r="P664" t="str">
        <f t="shared" si="10"/>
        <v>1905</v>
      </c>
    </row>
    <row r="665" spans="1:16" hidden="1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Row],[Bonus %]]*TBL_Employees[[#This Row],[Annual Salary]]</f>
        <v>5342.9000000000005</v>
      </c>
      <c r="P665" t="str">
        <f t="shared" si="10"/>
        <v>1905</v>
      </c>
    </row>
    <row r="666" spans="1:16" hidden="1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Row],[Bonus %]]*TBL_Employees[[#This Row],[Annual Salary]]</f>
        <v>26483.960000000003</v>
      </c>
      <c r="P666" t="str">
        <f t="shared" si="10"/>
        <v>1905</v>
      </c>
    </row>
    <row r="667" spans="1:16" hidden="1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Row],[Bonus %]]*TBL_Employees[[#This Row],[Annual Salary]]</f>
        <v>0</v>
      </c>
      <c r="P667" t="str">
        <f t="shared" si="10"/>
        <v>1905</v>
      </c>
    </row>
    <row r="668" spans="1:16" hidden="1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Row],[Bonus %]]*TBL_Employees[[#This Row],[Annual Salary]]</f>
        <v>0</v>
      </c>
      <c r="P668" t="str">
        <f t="shared" si="10"/>
        <v>1905</v>
      </c>
    </row>
    <row r="669" spans="1:16" hidden="1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Row],[Bonus %]]*TBL_Employees[[#This Row],[Annual Salary]]</f>
        <v>0</v>
      </c>
      <c r="P669" t="str">
        <f t="shared" si="10"/>
        <v>1905</v>
      </c>
    </row>
    <row r="670" spans="1:16" hidden="1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Row],[Bonus %]]*TBL_Employees[[#This Row],[Annual Salary]]</f>
        <v>0</v>
      </c>
      <c r="P670" t="str">
        <f t="shared" si="10"/>
        <v>1905</v>
      </c>
    </row>
    <row r="671" spans="1:16" hidden="1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Row],[Bonus %]]*TBL_Employees[[#This Row],[Annual Salary]]</f>
        <v>0</v>
      </c>
      <c r="P671" t="str">
        <f t="shared" si="10"/>
        <v>1905</v>
      </c>
    </row>
    <row r="672" spans="1:16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Row],[Bonus %]]*TBL_Employees[[#This Row],[Annual Salary]]</f>
        <v>0</v>
      </c>
      <c r="P672" t="str">
        <f>TEXT(TBL_Employees[[#This Row],[Hire Date]],"yyyy")</f>
        <v>2015</v>
      </c>
    </row>
    <row r="673" spans="1:16" hidden="1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Row],[Bonus %]]*TBL_Employees[[#This Row],[Annual Salary]]</f>
        <v>0</v>
      </c>
      <c r="P673" t="str">
        <f t="shared" si="10"/>
        <v>1905</v>
      </c>
    </row>
    <row r="674" spans="1:16" hidden="1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Row],[Bonus %]]*TBL_Employees[[#This Row],[Annual Salary]]</f>
        <v>101317.6</v>
      </c>
      <c r="P674" t="str">
        <f t="shared" si="10"/>
        <v>1905</v>
      </c>
    </row>
    <row r="675" spans="1:16" hidden="1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Row],[Bonus %]]*TBL_Employees[[#This Row],[Annual Salary]]</f>
        <v>0</v>
      </c>
      <c r="P675" t="str">
        <f t="shared" si="10"/>
        <v>1905</v>
      </c>
    </row>
    <row r="676" spans="1:16" hidden="1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Row],[Bonus %]]*TBL_Employees[[#This Row],[Annual Salary]]</f>
        <v>0</v>
      </c>
      <c r="P676" t="str">
        <f t="shared" si="10"/>
        <v>1905</v>
      </c>
    </row>
    <row r="677" spans="1:16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Row],[Bonus %]]*TBL_Employees[[#This Row],[Annual Salary]]</f>
        <v>0</v>
      </c>
      <c r="P677" t="str">
        <f>TEXT(TBL_Employees[[#This Row],[Hire Date]],"yyyy")</f>
        <v>2017</v>
      </c>
    </row>
    <row r="678" spans="1:16" hidden="1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Row],[Bonus %]]*TBL_Employees[[#This Row],[Annual Salary]]</f>
        <v>7323.24</v>
      </c>
      <c r="P678" t="str">
        <f t="shared" si="10"/>
        <v>1905</v>
      </c>
    </row>
    <row r="679" spans="1:16" hidden="1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Row],[Bonus %]]*TBL_Employees[[#This Row],[Annual Salary]]</f>
        <v>33420</v>
      </c>
      <c r="P679" t="str">
        <f t="shared" si="10"/>
        <v>1905</v>
      </c>
    </row>
    <row r="680" spans="1:16" hidden="1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Row],[Bonus %]]*TBL_Employees[[#This Row],[Annual Salary]]</f>
        <v>0</v>
      </c>
      <c r="P680" t="str">
        <f t="shared" si="10"/>
        <v>1905</v>
      </c>
    </row>
    <row r="681" spans="1:16" hidden="1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Row],[Bonus %]]*TBL_Employees[[#This Row],[Annual Salary]]</f>
        <v>9317.16</v>
      </c>
      <c r="P681" t="str">
        <f t="shared" si="10"/>
        <v>1905</v>
      </c>
    </row>
    <row r="682" spans="1:16" hidden="1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Row],[Bonus %]]*TBL_Employees[[#This Row],[Annual Salary]]</f>
        <v>5995.3</v>
      </c>
      <c r="P682" t="str">
        <f t="shared" si="10"/>
        <v>1905</v>
      </c>
    </row>
    <row r="683" spans="1:16" hidden="1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Row],[Bonus %]]*TBL_Employees[[#This Row],[Annual Salary]]</f>
        <v>0</v>
      </c>
      <c r="P683" t="str">
        <f t="shared" si="10"/>
        <v>1905</v>
      </c>
    </row>
    <row r="684" spans="1:16" hidden="1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Row],[Bonus %]]*TBL_Employees[[#This Row],[Annual Salary]]</f>
        <v>0</v>
      </c>
      <c r="P684" t="str">
        <f t="shared" si="10"/>
        <v>1905</v>
      </c>
    </row>
    <row r="685" spans="1:16" hidden="1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Row],[Bonus %]]*TBL_Employees[[#This Row],[Annual Salary]]</f>
        <v>0</v>
      </c>
      <c r="P685" t="str">
        <f t="shared" si="10"/>
        <v>1905</v>
      </c>
    </row>
    <row r="686" spans="1:16" hidden="1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Row],[Bonus %]]*TBL_Employees[[#This Row],[Annual Salary]]</f>
        <v>12462.900000000001</v>
      </c>
      <c r="P686" t="str">
        <f t="shared" si="10"/>
        <v>1905</v>
      </c>
    </row>
    <row r="687" spans="1:16" hidden="1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Row],[Bonus %]]*TBL_Employees[[#This Row],[Annual Salary]]</f>
        <v>90421.5</v>
      </c>
      <c r="P687" t="str">
        <f t="shared" si="10"/>
        <v>1905</v>
      </c>
    </row>
    <row r="688" spans="1:16" hidden="1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Row],[Bonus %]]*TBL_Employees[[#This Row],[Annual Salary]]</f>
        <v>10266.32</v>
      </c>
      <c r="P688" t="str">
        <f t="shared" si="10"/>
        <v>1905</v>
      </c>
    </row>
    <row r="689" spans="1:16" hidden="1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Row],[Bonus %]]*TBL_Employees[[#This Row],[Annual Salary]]</f>
        <v>63251.22</v>
      </c>
      <c r="P689" t="str">
        <f t="shared" si="10"/>
        <v>1905</v>
      </c>
    </row>
    <row r="690" spans="1:16" hidden="1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Row],[Bonus %]]*TBL_Employees[[#This Row],[Annual Salary]]</f>
        <v>17007.2</v>
      </c>
      <c r="P690" t="str">
        <f t="shared" si="10"/>
        <v>1905</v>
      </c>
    </row>
    <row r="691" spans="1:16" hidden="1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Row],[Bonus %]]*TBL_Employees[[#This Row],[Annual Salary]]</f>
        <v>36786</v>
      </c>
      <c r="P691" t="str">
        <f t="shared" si="10"/>
        <v>1905</v>
      </c>
    </row>
    <row r="692" spans="1:16" hidden="1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Row],[Bonus %]]*TBL_Employees[[#This Row],[Annual Salary]]</f>
        <v>0</v>
      </c>
      <c r="P692" t="str">
        <f t="shared" si="10"/>
        <v>1905</v>
      </c>
    </row>
    <row r="693" spans="1:16" hidden="1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Row],[Bonus %]]*TBL_Employees[[#This Row],[Annual Salary]]</f>
        <v>76606.080000000002</v>
      </c>
      <c r="P693" t="str">
        <f t="shared" si="10"/>
        <v>1905</v>
      </c>
    </row>
    <row r="694" spans="1:16" hidden="1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Row],[Bonus %]]*TBL_Employees[[#This Row],[Annual Salary]]</f>
        <v>0</v>
      </c>
      <c r="P694" t="str">
        <f t="shared" si="10"/>
        <v>1905</v>
      </c>
    </row>
    <row r="695" spans="1:16" hidden="1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Row],[Bonus %]]*TBL_Employees[[#This Row],[Annual Salary]]</f>
        <v>0</v>
      </c>
      <c r="P695" t="str">
        <f t="shared" si="10"/>
        <v>1905</v>
      </c>
    </row>
    <row r="696" spans="1:16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Row],[Bonus %]]*TBL_Employees[[#This Row],[Annual Salary]]</f>
        <v>44552.119999999995</v>
      </c>
      <c r="P696" t="str">
        <f>TEXT(TBL_Employees[[#This Row],[Hire Date]],"yyyy")</f>
        <v>2020</v>
      </c>
    </row>
    <row r="697" spans="1:16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Row],[Bonus %]]*TBL_Employees[[#This Row],[Annual Salary]]</f>
        <v>15700.41</v>
      </c>
      <c r="P697" t="str">
        <f>TEXT(TBL_Employees[[#This Row],[Hire Date]],"yyyy")</f>
        <v>2021</v>
      </c>
    </row>
    <row r="698" spans="1:16" hidden="1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Row],[Bonus %]]*TBL_Employees[[#This Row],[Annual Salary]]</f>
        <v>16452.72</v>
      </c>
      <c r="P698" t="str">
        <f t="shared" si="10"/>
        <v>1905</v>
      </c>
    </row>
    <row r="699" spans="1:16" hidden="1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Row],[Bonus %]]*TBL_Employees[[#This Row],[Annual Salary]]</f>
        <v>58636.480000000003</v>
      </c>
      <c r="P699" t="str">
        <f t="shared" si="10"/>
        <v>1905</v>
      </c>
    </row>
    <row r="700" spans="1:16" hidden="1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Row],[Bonus %]]*TBL_Employees[[#This Row],[Annual Salary]]</f>
        <v>0</v>
      </c>
      <c r="P700" t="str">
        <f t="shared" si="10"/>
        <v>1905</v>
      </c>
    </row>
    <row r="701" spans="1:16" hidden="1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Row],[Bonus %]]*TBL_Employees[[#This Row],[Annual Salary]]</f>
        <v>0</v>
      </c>
      <c r="P701" t="str">
        <f t="shared" si="10"/>
        <v>1905</v>
      </c>
    </row>
    <row r="702" spans="1:16" hidden="1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Row],[Bonus %]]*TBL_Employees[[#This Row],[Annual Salary]]</f>
        <v>10813.400000000001</v>
      </c>
      <c r="P702" t="str">
        <f t="shared" si="10"/>
        <v>1905</v>
      </c>
    </row>
    <row r="703" spans="1:16" hidden="1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Row],[Bonus %]]*TBL_Employees[[#This Row],[Annual Salary]]</f>
        <v>10255.5</v>
      </c>
      <c r="P703" t="str">
        <f t="shared" si="10"/>
        <v>1905</v>
      </c>
    </row>
    <row r="704" spans="1:16" hidden="1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Row],[Bonus %]]*TBL_Employees[[#This Row],[Annual Salary]]</f>
        <v>54610.5</v>
      </c>
      <c r="P704" t="str">
        <f t="shared" si="10"/>
        <v>1905</v>
      </c>
    </row>
    <row r="705" spans="1:16" hidden="1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Row],[Bonus %]]*TBL_Employees[[#This Row],[Annual Salary]]</f>
        <v>41711.880000000005</v>
      </c>
      <c r="P705" t="str">
        <f t="shared" si="10"/>
        <v>1905</v>
      </c>
    </row>
    <row r="706" spans="1:16" hidden="1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Row],[Bonus %]]*TBL_Employees[[#This Row],[Annual Salary]]</f>
        <v>0</v>
      </c>
      <c r="P706" t="str">
        <f t="shared" ref="P706:P769" si="11">TEXT(P713,"yyyy")</f>
        <v>1905</v>
      </c>
    </row>
    <row r="707" spans="1:16" hidden="1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Row],[Bonus %]]*TBL_Employees[[#This Row],[Annual Salary]]</f>
        <v>0</v>
      </c>
      <c r="P707" t="str">
        <f t="shared" si="11"/>
        <v>1905</v>
      </c>
    </row>
    <row r="708" spans="1:16" hidden="1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Row],[Bonus %]]*TBL_Employees[[#This Row],[Annual Salary]]</f>
        <v>0</v>
      </c>
      <c r="P708" t="str">
        <f t="shared" si="11"/>
        <v>1905</v>
      </c>
    </row>
    <row r="709" spans="1:16" hidden="1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Row],[Bonus %]]*TBL_Employees[[#This Row],[Annual Salary]]</f>
        <v>0</v>
      </c>
      <c r="P709" t="str">
        <f t="shared" si="11"/>
        <v>1905</v>
      </c>
    </row>
    <row r="710" spans="1:16" hidden="1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Row],[Bonus %]]*TBL_Employees[[#This Row],[Annual Salary]]</f>
        <v>14131.48</v>
      </c>
      <c r="P710" t="str">
        <f t="shared" si="11"/>
        <v>1905</v>
      </c>
    </row>
    <row r="711" spans="1:16" hidden="1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Row],[Bonus %]]*TBL_Employees[[#This Row],[Annual Salary]]</f>
        <v>6146.4</v>
      </c>
      <c r="P711" t="str">
        <f t="shared" si="11"/>
        <v>1905</v>
      </c>
    </row>
    <row r="712" spans="1:16" hidden="1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Row],[Bonus %]]*TBL_Employees[[#This Row],[Annual Salary]]</f>
        <v>88782.84</v>
      </c>
      <c r="P712" t="str">
        <f t="shared" si="11"/>
        <v>1905</v>
      </c>
    </row>
    <row r="713" spans="1:16" hidden="1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Row],[Bonus %]]*TBL_Employees[[#This Row],[Annual Salary]]</f>
        <v>6068.58</v>
      </c>
      <c r="P713" t="str">
        <f t="shared" si="11"/>
        <v>1905</v>
      </c>
    </row>
    <row r="714" spans="1:16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Row],[Bonus %]]*TBL_Employees[[#This Row],[Annual Salary]]</f>
        <v>0</v>
      </c>
      <c r="P714" t="str">
        <f>TEXT(TBL_Employees[[#This Row],[Hire Date]],"yyyy")</f>
        <v>2005</v>
      </c>
    </row>
    <row r="715" spans="1:16" hidden="1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Row],[Bonus %]]*TBL_Employees[[#This Row],[Annual Salary]]</f>
        <v>0</v>
      </c>
      <c r="P715" t="str">
        <f t="shared" si="11"/>
        <v>1905</v>
      </c>
    </row>
    <row r="716" spans="1:16" hidden="1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Row],[Bonus %]]*TBL_Employees[[#This Row],[Annual Salary]]</f>
        <v>51049.880000000005</v>
      </c>
      <c r="P716" t="str">
        <f t="shared" si="11"/>
        <v>1905</v>
      </c>
    </row>
    <row r="717" spans="1:16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Row],[Bonus %]]*TBL_Employees[[#This Row],[Annual Salary]]</f>
        <v>0</v>
      </c>
      <c r="P717" t="str">
        <f>TEXT(TBL_Employees[[#This Row],[Hire Date]],"yyyy")</f>
        <v>2014</v>
      </c>
    </row>
    <row r="718" spans="1:16" hidden="1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Row],[Bonus %]]*TBL_Employees[[#This Row],[Annual Salary]]</f>
        <v>61302.720000000001</v>
      </c>
      <c r="P718" t="str">
        <f t="shared" si="11"/>
        <v>1905</v>
      </c>
    </row>
    <row r="719" spans="1:16" hidden="1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Row],[Bonus %]]*TBL_Employees[[#This Row],[Annual Salary]]</f>
        <v>19572.150000000001</v>
      </c>
      <c r="P719" t="str">
        <f t="shared" si="11"/>
        <v>1905</v>
      </c>
    </row>
    <row r="720" spans="1:16" hidden="1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Row],[Bonus %]]*TBL_Employees[[#This Row],[Annual Salary]]</f>
        <v>8602.3000000000011</v>
      </c>
      <c r="P720" t="str">
        <f t="shared" si="11"/>
        <v>1905</v>
      </c>
    </row>
    <row r="721" spans="1:16" hidden="1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Row],[Bonus %]]*TBL_Employees[[#This Row],[Annual Salary]]</f>
        <v>80289.63</v>
      </c>
      <c r="P721" t="str">
        <f t="shared" si="11"/>
        <v>1905</v>
      </c>
    </row>
    <row r="722" spans="1:16" hidden="1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Row],[Bonus %]]*TBL_Employees[[#This Row],[Annual Salary]]</f>
        <v>9950.85</v>
      </c>
      <c r="P722" t="str">
        <f t="shared" si="11"/>
        <v>1905</v>
      </c>
    </row>
    <row r="723" spans="1:16" hidden="1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Row],[Bonus %]]*TBL_Employees[[#This Row],[Annual Salary]]</f>
        <v>0</v>
      </c>
      <c r="P723" t="str">
        <f t="shared" si="11"/>
        <v>1905</v>
      </c>
    </row>
    <row r="724" spans="1:16" hidden="1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Row],[Bonus %]]*TBL_Employees[[#This Row],[Annual Salary]]</f>
        <v>0</v>
      </c>
      <c r="P724" t="str">
        <f t="shared" si="11"/>
        <v>1905</v>
      </c>
    </row>
    <row r="725" spans="1:16" hidden="1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Row],[Bonus %]]*TBL_Employees[[#This Row],[Annual Salary]]</f>
        <v>28390.880000000001</v>
      </c>
      <c r="P725" t="str">
        <f t="shared" si="11"/>
        <v>1905</v>
      </c>
    </row>
    <row r="726" spans="1:16" hidden="1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Row],[Bonus %]]*TBL_Employees[[#This Row],[Annual Salary]]</f>
        <v>0</v>
      </c>
      <c r="P726" t="str">
        <f t="shared" si="11"/>
        <v>1905</v>
      </c>
    </row>
    <row r="727" spans="1:16" hidden="1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Row],[Bonus %]]*TBL_Employees[[#This Row],[Annual Salary]]</f>
        <v>0</v>
      </c>
      <c r="P727" t="str">
        <f t="shared" si="11"/>
        <v>1905</v>
      </c>
    </row>
    <row r="728" spans="1:16" hidden="1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Row],[Bonus %]]*TBL_Employees[[#This Row],[Annual Salary]]</f>
        <v>10912.22</v>
      </c>
      <c r="P728" t="str">
        <f t="shared" si="11"/>
        <v>1905</v>
      </c>
    </row>
    <row r="729" spans="1:16" hidden="1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Row],[Bonus %]]*TBL_Employees[[#This Row],[Annual Salary]]</f>
        <v>0</v>
      </c>
      <c r="P729" t="str">
        <f t="shared" si="11"/>
        <v>1905</v>
      </c>
    </row>
    <row r="730" spans="1:16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Row],[Bonus %]]*TBL_Employees[[#This Row],[Annual Salary]]</f>
        <v>0</v>
      </c>
      <c r="P730" t="str">
        <f>TEXT(TBL_Employees[[#This Row],[Hire Date]],"yyyy")</f>
        <v>1992</v>
      </c>
    </row>
    <row r="731" spans="1:16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Row],[Bonus %]]*TBL_Employees[[#This Row],[Annual Salary]]</f>
        <v>0</v>
      </c>
      <c r="P731" t="str">
        <f>TEXT(TBL_Employees[[#This Row],[Hire Date]],"yyyy")</f>
        <v>2012</v>
      </c>
    </row>
    <row r="732" spans="1:16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Row],[Bonus %]]*TBL_Employees[[#This Row],[Annual Salary]]</f>
        <v>64857.599999999999</v>
      </c>
      <c r="P732" t="str">
        <f>TEXT(TBL_Employees[[#This Row],[Hire Date]],"yyyy")</f>
        <v>2015</v>
      </c>
    </row>
    <row r="733" spans="1:16" hidden="1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Row],[Bonus %]]*TBL_Employees[[#This Row],[Annual Salary]]</f>
        <v>6971.49</v>
      </c>
      <c r="P733" t="str">
        <f t="shared" si="11"/>
        <v>1905</v>
      </c>
    </row>
    <row r="734" spans="1:16" hidden="1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Row],[Bonus %]]*TBL_Employees[[#This Row],[Annual Salary]]</f>
        <v>0</v>
      </c>
      <c r="P734" t="str">
        <f t="shared" si="11"/>
        <v>1905</v>
      </c>
    </row>
    <row r="735" spans="1:16" hidden="1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Row],[Bonus %]]*TBL_Employees[[#This Row],[Annual Salary]]</f>
        <v>44678.76</v>
      </c>
      <c r="P735" t="str">
        <f t="shared" si="11"/>
        <v>1905</v>
      </c>
    </row>
    <row r="736" spans="1:16" hidden="1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Row],[Bonus %]]*TBL_Employees[[#This Row],[Annual Salary]]</f>
        <v>0</v>
      </c>
      <c r="P736" t="str">
        <f t="shared" si="11"/>
        <v>1905</v>
      </c>
    </row>
    <row r="737" spans="1:16" hidden="1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Row],[Bonus %]]*TBL_Employees[[#This Row],[Annual Salary]]</f>
        <v>77416.02</v>
      </c>
      <c r="P737" t="str">
        <f t="shared" si="11"/>
        <v>1905</v>
      </c>
    </row>
    <row r="738" spans="1:16" hidden="1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Row],[Bonus %]]*TBL_Employees[[#This Row],[Annual Salary]]</f>
        <v>0</v>
      </c>
      <c r="P738" t="str">
        <f t="shared" si="11"/>
        <v>1905</v>
      </c>
    </row>
    <row r="739" spans="1:16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Row],[Bonus %]]*TBL_Employees[[#This Row],[Annual Salary]]</f>
        <v>10363.280000000001</v>
      </c>
      <c r="P739" t="str">
        <f>TEXT(TBL_Employees[[#This Row],[Hire Date]],"yyyy")</f>
        <v>2021</v>
      </c>
    </row>
    <row r="740" spans="1:16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Row],[Bonus %]]*TBL_Employees[[#This Row],[Annual Salary]]</f>
        <v>46411.680000000008</v>
      </c>
      <c r="P740" t="str">
        <f>TEXT(TBL_Employees[[#This Row],[Hire Date]],"yyyy")</f>
        <v>2013</v>
      </c>
    </row>
    <row r="741" spans="1:16" hidden="1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Row],[Bonus %]]*TBL_Employees[[#This Row],[Annual Salary]]</f>
        <v>17145.36</v>
      </c>
      <c r="P741" t="str">
        <f t="shared" si="11"/>
        <v>1905</v>
      </c>
    </row>
    <row r="742" spans="1:16" hidden="1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Row],[Bonus %]]*TBL_Employees[[#This Row],[Annual Salary]]</f>
        <v>52637.760000000002</v>
      </c>
      <c r="P742" t="str">
        <f t="shared" si="11"/>
        <v>1905</v>
      </c>
    </row>
    <row r="743" spans="1:16" hidden="1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Row],[Bonus %]]*TBL_Employees[[#This Row],[Annual Salary]]</f>
        <v>97422.39</v>
      </c>
      <c r="P743" t="str">
        <f t="shared" si="11"/>
        <v>1905</v>
      </c>
    </row>
    <row r="744" spans="1:16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Row],[Bonus %]]*TBL_Employees[[#This Row],[Annual Salary]]</f>
        <v>0</v>
      </c>
      <c r="P744" t="str">
        <f>TEXT(TBL_Employees[[#This Row],[Hire Date]],"yyyy")</f>
        <v>2006</v>
      </c>
    </row>
    <row r="745" spans="1:16" hidden="1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Row],[Bonus %]]*TBL_Employees[[#This Row],[Annual Salary]]</f>
        <v>0</v>
      </c>
      <c r="P745" t="str">
        <f t="shared" si="11"/>
        <v>1905</v>
      </c>
    </row>
    <row r="746" spans="1:16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Row],[Bonus %]]*TBL_Employees[[#This Row],[Annual Salary]]</f>
        <v>0</v>
      </c>
      <c r="P746" t="str">
        <f>TEXT(TBL_Employees[[#This Row],[Hire Date]],"yyyy")</f>
        <v>2017</v>
      </c>
    </row>
    <row r="747" spans="1:16" hidden="1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Row],[Bonus %]]*TBL_Employees[[#This Row],[Annual Salary]]</f>
        <v>70685.7</v>
      </c>
      <c r="P747" t="str">
        <f t="shared" si="11"/>
        <v>1905</v>
      </c>
    </row>
    <row r="748" spans="1:16" hidden="1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Row],[Bonus %]]*TBL_Employees[[#This Row],[Annual Salary]]</f>
        <v>33693.659999999996</v>
      </c>
      <c r="P748" t="str">
        <f t="shared" si="11"/>
        <v>1905</v>
      </c>
    </row>
    <row r="749" spans="1:16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Row],[Bonus %]]*TBL_Employees[[#This Row],[Annual Salary]]</f>
        <v>0</v>
      </c>
      <c r="P749" t="str">
        <f>TEXT(TBL_Employees[[#This Row],[Hire Date]],"yyyy")</f>
        <v>2005</v>
      </c>
    </row>
    <row r="750" spans="1:16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Row],[Bonus %]]*TBL_Employees[[#This Row],[Annual Salary]]</f>
        <v>37422.239999999998</v>
      </c>
      <c r="P750" t="str">
        <f>TEXT(TBL_Employees[[#This Row],[Hire Date]],"yyyy")</f>
        <v>2007</v>
      </c>
    </row>
    <row r="751" spans="1:16" hidden="1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Row],[Bonus %]]*TBL_Employees[[#This Row],[Annual Salary]]</f>
        <v>0</v>
      </c>
      <c r="P751" t="str">
        <f t="shared" si="11"/>
        <v>1905</v>
      </c>
    </row>
    <row r="752" spans="1:16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Row],[Bonus %]]*TBL_Employees[[#This Row],[Annual Salary]]</f>
        <v>0</v>
      </c>
      <c r="P752" t="str">
        <f>TEXT(TBL_Employees[[#This Row],[Hire Date]],"yyyy")</f>
        <v>2019</v>
      </c>
    </row>
    <row r="753" spans="1:16" hidden="1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Row],[Bonus %]]*TBL_Employees[[#This Row],[Annual Salary]]</f>
        <v>0</v>
      </c>
      <c r="P753" t="str">
        <f t="shared" si="11"/>
        <v>1905</v>
      </c>
    </row>
    <row r="754" spans="1:16" hidden="1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Row],[Bonus %]]*TBL_Employees[[#This Row],[Annual Salary]]</f>
        <v>0</v>
      </c>
      <c r="P754" t="str">
        <f t="shared" si="11"/>
        <v>1905</v>
      </c>
    </row>
    <row r="755" spans="1:16" hidden="1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Row],[Bonus %]]*TBL_Employees[[#This Row],[Annual Salary]]</f>
        <v>20821.2</v>
      </c>
      <c r="P755" t="str">
        <f t="shared" si="11"/>
        <v>1905</v>
      </c>
    </row>
    <row r="756" spans="1:16" hidden="1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Row],[Bonus %]]*TBL_Employees[[#This Row],[Annual Salary]]</f>
        <v>0</v>
      </c>
      <c r="P756" t="str">
        <f t="shared" si="11"/>
        <v>1905</v>
      </c>
    </row>
    <row r="757" spans="1:16" hidden="1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Row],[Bonus %]]*TBL_Employees[[#This Row],[Annual Salary]]</f>
        <v>48458.28</v>
      </c>
      <c r="P757" t="str">
        <f t="shared" si="11"/>
        <v>1905</v>
      </c>
    </row>
    <row r="758" spans="1:16" hidden="1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Row],[Bonus %]]*TBL_Employees[[#This Row],[Annual Salary]]</f>
        <v>0</v>
      </c>
      <c r="P758" t="str">
        <f t="shared" si="11"/>
        <v>1905</v>
      </c>
    </row>
    <row r="759" spans="1:16" hidden="1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Row],[Bonus %]]*TBL_Employees[[#This Row],[Annual Salary]]</f>
        <v>17878.919999999998</v>
      </c>
      <c r="P759" t="str">
        <f t="shared" si="11"/>
        <v>1905</v>
      </c>
    </row>
    <row r="760" spans="1:16" hidden="1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Row],[Bonus %]]*TBL_Employees[[#This Row],[Annual Salary]]</f>
        <v>0</v>
      </c>
      <c r="P760" t="str">
        <f t="shared" si="11"/>
        <v>1905</v>
      </c>
    </row>
    <row r="761" spans="1:16" hidden="1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Row],[Bonus %]]*TBL_Employees[[#This Row],[Annual Salary]]</f>
        <v>0</v>
      </c>
      <c r="P761" t="str">
        <f t="shared" si="11"/>
        <v>1905</v>
      </c>
    </row>
    <row r="762" spans="1:16" hidden="1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Row],[Bonus %]]*TBL_Employees[[#This Row],[Annual Salary]]</f>
        <v>0</v>
      </c>
      <c r="P762" t="str">
        <f t="shared" si="11"/>
        <v>1905</v>
      </c>
    </row>
    <row r="763" spans="1:16" hidden="1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Row],[Bonus %]]*TBL_Employees[[#This Row],[Annual Salary]]</f>
        <v>8373.44</v>
      </c>
      <c r="P763" t="str">
        <f t="shared" si="11"/>
        <v>1905</v>
      </c>
    </row>
    <row r="764" spans="1:16" hidden="1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Row],[Bonus %]]*TBL_Employees[[#This Row],[Annual Salary]]</f>
        <v>0</v>
      </c>
      <c r="P764" t="str">
        <f t="shared" si="11"/>
        <v>1905</v>
      </c>
    </row>
    <row r="765" spans="1:16" hidden="1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Row],[Bonus %]]*TBL_Employees[[#This Row],[Annual Salary]]</f>
        <v>8933.1200000000008</v>
      </c>
      <c r="P765" t="str">
        <f t="shared" si="11"/>
        <v>1905</v>
      </c>
    </row>
    <row r="766" spans="1:16" hidden="1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Row],[Bonus %]]*TBL_Employees[[#This Row],[Annual Salary]]</f>
        <v>7691.81</v>
      </c>
      <c r="P766" t="str">
        <f t="shared" si="11"/>
        <v>1905</v>
      </c>
    </row>
    <row r="767" spans="1:16" hidden="1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Row],[Bonus %]]*TBL_Employees[[#This Row],[Annual Salary]]</f>
        <v>0</v>
      </c>
      <c r="P767" t="str">
        <f t="shared" si="11"/>
        <v>1905</v>
      </c>
    </row>
    <row r="768" spans="1:16" hidden="1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Row],[Bonus %]]*TBL_Employees[[#This Row],[Annual Salary]]</f>
        <v>14438.519999999999</v>
      </c>
      <c r="P768" t="str">
        <f t="shared" si="11"/>
        <v>1905</v>
      </c>
    </row>
    <row r="769" spans="1:16" hidden="1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Row],[Bonus %]]*TBL_Employees[[#This Row],[Annual Salary]]</f>
        <v>0</v>
      </c>
      <c r="P769" t="str">
        <f t="shared" si="11"/>
        <v>1905</v>
      </c>
    </row>
    <row r="770" spans="1:16" hidden="1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Row],[Bonus %]]*TBL_Employees[[#This Row],[Annual Salary]]</f>
        <v>45265.74</v>
      </c>
      <c r="P770" t="str">
        <f t="shared" ref="P770:P833" si="12">TEXT(P777,"yyyy")</f>
        <v>1905</v>
      </c>
    </row>
    <row r="771" spans="1:16" hidden="1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Row],[Bonus %]]*TBL_Employees[[#This Row],[Annual Salary]]</f>
        <v>16731.39</v>
      </c>
      <c r="P771" t="str">
        <f t="shared" si="12"/>
        <v>1905</v>
      </c>
    </row>
    <row r="772" spans="1:16" hidden="1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Row],[Bonus %]]*TBL_Employees[[#This Row],[Annual Salary]]</f>
        <v>0</v>
      </c>
      <c r="P772" t="str">
        <f t="shared" si="12"/>
        <v>1905</v>
      </c>
    </row>
    <row r="773" spans="1:16" hidden="1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Row],[Bonus %]]*TBL_Employees[[#This Row],[Annual Salary]]</f>
        <v>0</v>
      </c>
      <c r="P773" t="str">
        <f t="shared" si="12"/>
        <v>1905</v>
      </c>
    </row>
    <row r="774" spans="1:16" hidden="1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Row],[Bonus %]]*TBL_Employees[[#This Row],[Annual Salary]]</f>
        <v>9460.24</v>
      </c>
      <c r="P774" t="str">
        <f t="shared" si="12"/>
        <v>1905</v>
      </c>
    </row>
    <row r="775" spans="1:16" hidden="1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Row],[Bonus %]]*TBL_Employees[[#This Row],[Annual Salary]]</f>
        <v>0</v>
      </c>
      <c r="P775" t="str">
        <f t="shared" si="12"/>
        <v>1905</v>
      </c>
    </row>
    <row r="776" spans="1:16" hidden="1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Row],[Bonus %]]*TBL_Employees[[#This Row],[Annual Salary]]</f>
        <v>12695</v>
      </c>
      <c r="P776" t="str">
        <f t="shared" si="12"/>
        <v>1905</v>
      </c>
    </row>
    <row r="777" spans="1:16" hidden="1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Row],[Bonus %]]*TBL_Employees[[#This Row],[Annual Salary]]</f>
        <v>0</v>
      </c>
      <c r="P777" t="str">
        <f t="shared" si="12"/>
        <v>1905</v>
      </c>
    </row>
    <row r="778" spans="1:16" hidden="1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Row],[Bonus %]]*TBL_Employees[[#This Row],[Annual Salary]]</f>
        <v>0</v>
      </c>
      <c r="P778" t="str">
        <f t="shared" si="12"/>
        <v>1905</v>
      </c>
    </row>
    <row r="779" spans="1:16" hidden="1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Row],[Bonus %]]*TBL_Employees[[#This Row],[Annual Salary]]</f>
        <v>0</v>
      </c>
      <c r="P779" t="str">
        <f t="shared" si="12"/>
        <v>1905</v>
      </c>
    </row>
    <row r="780" spans="1:16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Row],[Bonus %]]*TBL_Employees[[#This Row],[Annual Salary]]</f>
        <v>0</v>
      </c>
      <c r="P780" t="str">
        <f>TEXT(TBL_Employees[[#This Row],[Hire Date]],"yyyy")</f>
        <v>2015</v>
      </c>
    </row>
    <row r="781" spans="1:16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Row],[Bonus %]]*TBL_Employees[[#This Row],[Annual Salary]]</f>
        <v>0</v>
      </c>
      <c r="P781" t="str">
        <f>TEXT(TBL_Employees[[#This Row],[Hire Date]],"yyyy")</f>
        <v>2010</v>
      </c>
    </row>
    <row r="782" spans="1:16" hidden="1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Row],[Bonus %]]*TBL_Employees[[#This Row],[Annual Salary]]</f>
        <v>0</v>
      </c>
      <c r="P782" t="str">
        <f t="shared" si="12"/>
        <v>1905</v>
      </c>
    </row>
    <row r="783" spans="1:16" hidden="1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Row],[Bonus %]]*TBL_Employees[[#This Row],[Annual Salary]]</f>
        <v>0</v>
      </c>
      <c r="P783" t="str">
        <f t="shared" si="12"/>
        <v>1905</v>
      </c>
    </row>
    <row r="784" spans="1:16" hidden="1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Row],[Bonus %]]*TBL_Employees[[#This Row],[Annual Salary]]</f>
        <v>0</v>
      </c>
      <c r="P784" t="str">
        <f t="shared" si="12"/>
        <v>1905</v>
      </c>
    </row>
    <row r="785" spans="1:16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Row],[Bonus %]]*TBL_Employees[[#This Row],[Annual Salary]]</f>
        <v>0</v>
      </c>
      <c r="P785" t="str">
        <f>TEXT(TBL_Employees[[#This Row],[Hire Date]],"yyyy")</f>
        <v>2018</v>
      </c>
    </row>
    <row r="786" spans="1:16" hidden="1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Row],[Bonus %]]*TBL_Employees[[#This Row],[Annual Salary]]</f>
        <v>0</v>
      </c>
      <c r="P786" t="str">
        <f t="shared" si="12"/>
        <v>1905</v>
      </c>
    </row>
    <row r="787" spans="1:16" hidden="1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Row],[Bonus %]]*TBL_Employees[[#This Row],[Annual Salary]]</f>
        <v>0</v>
      </c>
      <c r="P787" t="str">
        <f t="shared" si="12"/>
        <v>1905</v>
      </c>
    </row>
    <row r="788" spans="1:16" hidden="1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Row],[Bonus %]]*TBL_Employees[[#This Row],[Annual Salary]]</f>
        <v>0</v>
      </c>
      <c r="P788" t="str">
        <f t="shared" si="12"/>
        <v>1905</v>
      </c>
    </row>
    <row r="789" spans="1:16" hidden="1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Row],[Bonus %]]*TBL_Employees[[#This Row],[Annual Salary]]</f>
        <v>0</v>
      </c>
      <c r="P789" t="str">
        <f t="shared" si="12"/>
        <v>1905</v>
      </c>
    </row>
    <row r="790" spans="1:16" hidden="1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Row],[Bonus %]]*TBL_Employees[[#This Row],[Annual Salary]]</f>
        <v>7495.6799999999994</v>
      </c>
      <c r="P790" t="str">
        <f t="shared" si="12"/>
        <v>1905</v>
      </c>
    </row>
    <row r="791" spans="1:16" hidden="1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Row],[Bonus %]]*TBL_Employees[[#This Row],[Annual Salary]]</f>
        <v>5411.05</v>
      </c>
      <c r="P791" t="str">
        <f t="shared" si="12"/>
        <v>1905</v>
      </c>
    </row>
    <row r="792" spans="1:16" hidden="1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Row],[Bonus %]]*TBL_Employees[[#This Row],[Annual Salary]]</f>
        <v>0</v>
      </c>
      <c r="P792" t="str">
        <f t="shared" si="12"/>
        <v>1905</v>
      </c>
    </row>
    <row r="793" spans="1:16" hidden="1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Row],[Bonus %]]*TBL_Employees[[#This Row],[Annual Salary]]</f>
        <v>16887.39</v>
      </c>
      <c r="P793" t="str">
        <f t="shared" si="12"/>
        <v>1905</v>
      </c>
    </row>
    <row r="794" spans="1:16" hidden="1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Row],[Bonus %]]*TBL_Employees[[#This Row],[Annual Salary]]</f>
        <v>37374</v>
      </c>
      <c r="P794" t="str">
        <f t="shared" si="12"/>
        <v>1905</v>
      </c>
    </row>
    <row r="795" spans="1:16" hidden="1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Row],[Bonus %]]*TBL_Employees[[#This Row],[Annual Salary]]</f>
        <v>0</v>
      </c>
      <c r="P795" t="str">
        <f t="shared" si="12"/>
        <v>1905</v>
      </c>
    </row>
    <row r="796" spans="1:16" hidden="1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Row],[Bonus %]]*TBL_Employees[[#This Row],[Annual Salary]]</f>
        <v>0</v>
      </c>
      <c r="P796" t="str">
        <f t="shared" si="12"/>
        <v>1905</v>
      </c>
    </row>
    <row r="797" spans="1:16" hidden="1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Row],[Bonus %]]*TBL_Employees[[#This Row],[Annual Salary]]</f>
        <v>0</v>
      </c>
      <c r="P797" t="str">
        <f t="shared" si="12"/>
        <v>1905</v>
      </c>
    </row>
    <row r="798" spans="1:16" hidden="1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Row],[Bonus %]]*TBL_Employees[[#This Row],[Annual Salary]]</f>
        <v>0</v>
      </c>
      <c r="P798" t="str">
        <f t="shared" si="12"/>
        <v>1905</v>
      </c>
    </row>
    <row r="799" spans="1:16" hidden="1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Row],[Bonus %]]*TBL_Employees[[#This Row],[Annual Salary]]</f>
        <v>9592.02</v>
      </c>
      <c r="P799" t="str">
        <f t="shared" si="12"/>
        <v>1905</v>
      </c>
    </row>
    <row r="800" spans="1:16" hidden="1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Row],[Bonus %]]*TBL_Employees[[#This Row],[Annual Salary]]</f>
        <v>0</v>
      </c>
      <c r="P800" t="str">
        <f t="shared" si="12"/>
        <v>1905</v>
      </c>
    </row>
    <row r="801" spans="1:16" hidden="1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Row],[Bonus %]]*TBL_Employees[[#This Row],[Annual Salary]]</f>
        <v>0</v>
      </c>
      <c r="P801" t="str">
        <f t="shared" si="12"/>
        <v>1905</v>
      </c>
    </row>
    <row r="802" spans="1:16" hidden="1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Row],[Bonus %]]*TBL_Employees[[#This Row],[Annual Salary]]</f>
        <v>0</v>
      </c>
      <c r="P802" t="str">
        <f t="shared" si="12"/>
        <v>1905</v>
      </c>
    </row>
    <row r="803" spans="1:16" hidden="1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Row],[Bonus %]]*TBL_Employees[[#This Row],[Annual Salary]]</f>
        <v>19676.849999999999</v>
      </c>
      <c r="P803" t="str">
        <f t="shared" si="12"/>
        <v>1905</v>
      </c>
    </row>
    <row r="804" spans="1:16" hidden="1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Row],[Bonus %]]*TBL_Employees[[#This Row],[Annual Salary]]</f>
        <v>3694.9500000000003</v>
      </c>
      <c r="P804" t="str">
        <f t="shared" si="12"/>
        <v>1905</v>
      </c>
    </row>
    <row r="805" spans="1:16" hidden="1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Row],[Bonus %]]*TBL_Employees[[#This Row],[Annual Salary]]</f>
        <v>100930</v>
      </c>
      <c r="P805" t="str">
        <f t="shared" si="12"/>
        <v>1905</v>
      </c>
    </row>
    <row r="806" spans="1:16" hidden="1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Row],[Bonus %]]*TBL_Employees[[#This Row],[Annual Salary]]</f>
        <v>0</v>
      </c>
      <c r="P806" t="str">
        <f t="shared" si="12"/>
        <v>1905</v>
      </c>
    </row>
    <row r="807" spans="1:16" hidden="1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Row],[Bonus %]]*TBL_Employees[[#This Row],[Annual Salary]]</f>
        <v>0</v>
      </c>
      <c r="P807" t="str">
        <f t="shared" si="12"/>
        <v>1905</v>
      </c>
    </row>
    <row r="808" spans="1:16" hidden="1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Row],[Bonus %]]*TBL_Employees[[#This Row],[Annual Salary]]</f>
        <v>80377.440000000002</v>
      </c>
      <c r="P808" t="str">
        <f t="shared" si="12"/>
        <v>1905</v>
      </c>
    </row>
    <row r="809" spans="1:16" hidden="1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Row],[Bonus %]]*TBL_Employees[[#This Row],[Annual Salary]]</f>
        <v>47802.239999999998</v>
      </c>
      <c r="P809" t="str">
        <f t="shared" si="12"/>
        <v>1905</v>
      </c>
    </row>
    <row r="810" spans="1:16" hidden="1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Row],[Bonus %]]*TBL_Employees[[#This Row],[Annual Salary]]</f>
        <v>0</v>
      </c>
      <c r="P810" t="str">
        <f t="shared" si="12"/>
        <v>1905</v>
      </c>
    </row>
    <row r="811" spans="1:16" hidden="1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Row],[Bonus %]]*TBL_Employees[[#This Row],[Annual Salary]]</f>
        <v>41099.75</v>
      </c>
      <c r="P811" t="str">
        <f t="shared" si="12"/>
        <v>1905</v>
      </c>
    </row>
    <row r="812" spans="1:16" hidden="1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Row],[Bonus %]]*TBL_Employees[[#This Row],[Annual Salary]]</f>
        <v>20144.280000000002</v>
      </c>
      <c r="P812" t="str">
        <f t="shared" si="12"/>
        <v>1905</v>
      </c>
    </row>
    <row r="813" spans="1:16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Row],[Bonus %]]*TBL_Employees[[#This Row],[Annual Salary]]</f>
        <v>17276.399999999998</v>
      </c>
      <c r="P813" t="str">
        <f>TEXT(TBL_Employees[[#This Row],[Hire Date]],"yyyy")</f>
        <v>2017</v>
      </c>
    </row>
    <row r="814" spans="1:16" hidden="1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Row],[Bonus %]]*TBL_Employees[[#This Row],[Annual Salary]]</f>
        <v>45680.04</v>
      </c>
      <c r="P814" t="str">
        <f t="shared" si="12"/>
        <v>1905</v>
      </c>
    </row>
    <row r="815" spans="1:16" hidden="1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Row],[Bonus %]]*TBL_Employees[[#This Row],[Annual Salary]]</f>
        <v>0</v>
      </c>
      <c r="P815" t="str">
        <f t="shared" si="12"/>
        <v>1905</v>
      </c>
    </row>
    <row r="816" spans="1:16" hidden="1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Row],[Bonus %]]*TBL_Employees[[#This Row],[Annual Salary]]</f>
        <v>0</v>
      </c>
      <c r="P816" t="str">
        <f t="shared" si="12"/>
        <v>1905</v>
      </c>
    </row>
    <row r="817" spans="1:16" hidden="1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Row],[Bonus %]]*TBL_Employees[[#This Row],[Annual Salary]]</f>
        <v>12097.199999999999</v>
      </c>
      <c r="P817" t="str">
        <f t="shared" si="12"/>
        <v>1905</v>
      </c>
    </row>
    <row r="818" spans="1:16" hidden="1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Row],[Bonus %]]*TBL_Employees[[#This Row],[Annual Salary]]</f>
        <v>0</v>
      </c>
      <c r="P818" t="str">
        <f t="shared" si="12"/>
        <v>1905</v>
      </c>
    </row>
    <row r="819" spans="1:16" hidden="1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Row],[Bonus %]]*TBL_Employees[[#This Row],[Annual Salary]]</f>
        <v>0</v>
      </c>
      <c r="P819" t="str">
        <f t="shared" si="12"/>
        <v>1905</v>
      </c>
    </row>
    <row r="820" spans="1:16" hidden="1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Row],[Bonus %]]*TBL_Employees[[#This Row],[Annual Salary]]</f>
        <v>0</v>
      </c>
      <c r="P820" t="str">
        <f t="shared" si="12"/>
        <v>1905</v>
      </c>
    </row>
    <row r="821" spans="1:16" hidden="1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Row],[Bonus %]]*TBL_Employees[[#This Row],[Annual Salary]]</f>
        <v>47674.84</v>
      </c>
      <c r="P821" t="str">
        <f t="shared" si="12"/>
        <v>1905</v>
      </c>
    </row>
    <row r="822" spans="1:16" hidden="1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Row],[Bonus %]]*TBL_Employees[[#This Row],[Annual Salary]]</f>
        <v>0</v>
      </c>
      <c r="P822" t="str">
        <f t="shared" si="12"/>
        <v>1905</v>
      </c>
    </row>
    <row r="823" spans="1:16" hidden="1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Row],[Bonus %]]*TBL_Employees[[#This Row],[Annual Salary]]</f>
        <v>9798.9600000000009</v>
      </c>
      <c r="P823" t="str">
        <f t="shared" si="12"/>
        <v>1905</v>
      </c>
    </row>
    <row r="824" spans="1:16" hidden="1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Row],[Bonus %]]*TBL_Employees[[#This Row],[Annual Salary]]</f>
        <v>10187</v>
      </c>
      <c r="P824" t="str">
        <f t="shared" si="12"/>
        <v>1905</v>
      </c>
    </row>
    <row r="825" spans="1:16" hidden="1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Row],[Bonus %]]*TBL_Employees[[#This Row],[Annual Salary]]</f>
        <v>0</v>
      </c>
      <c r="P825" t="str">
        <f t="shared" si="12"/>
        <v>1905</v>
      </c>
    </row>
    <row r="826" spans="1:16" hidden="1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Row],[Bonus %]]*TBL_Employees[[#This Row],[Annual Salary]]</f>
        <v>5757.25</v>
      </c>
      <c r="P826" t="str">
        <f t="shared" si="12"/>
        <v>1905</v>
      </c>
    </row>
    <row r="827" spans="1:16" hidden="1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Row],[Bonus %]]*TBL_Employees[[#This Row],[Annual Salary]]</f>
        <v>0</v>
      </c>
      <c r="P827" t="str">
        <f t="shared" si="12"/>
        <v>1905</v>
      </c>
    </row>
    <row r="828" spans="1:16" hidden="1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Row],[Bonus %]]*TBL_Employees[[#This Row],[Annual Salary]]</f>
        <v>0</v>
      </c>
      <c r="P828" t="str">
        <f t="shared" si="12"/>
        <v>1905</v>
      </c>
    </row>
    <row r="829" spans="1:16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Row],[Bonus %]]*TBL_Employees[[#This Row],[Annual Salary]]</f>
        <v>18365.620000000003</v>
      </c>
      <c r="P829" t="str">
        <f>TEXT(TBL_Employees[[#This Row],[Hire Date]],"yyyy")</f>
        <v>2011</v>
      </c>
    </row>
    <row r="830" spans="1:16" hidden="1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Row],[Bonus %]]*TBL_Employees[[#This Row],[Annual Salary]]</f>
        <v>0</v>
      </c>
      <c r="P830" t="str">
        <f t="shared" si="12"/>
        <v>1905</v>
      </c>
    </row>
    <row r="831" spans="1:16" hidden="1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Row],[Bonus %]]*TBL_Employees[[#This Row],[Annual Salary]]</f>
        <v>18846.84</v>
      </c>
      <c r="P831" t="str">
        <f t="shared" si="12"/>
        <v>1905</v>
      </c>
    </row>
    <row r="832" spans="1:16" hidden="1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Row],[Bonus %]]*TBL_Employees[[#This Row],[Annual Salary]]</f>
        <v>0</v>
      </c>
      <c r="P832" t="str">
        <f t="shared" si="12"/>
        <v>1905</v>
      </c>
    </row>
    <row r="833" spans="1:16" hidden="1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Row],[Bonus %]]*TBL_Employees[[#This Row],[Annual Salary]]</f>
        <v>0</v>
      </c>
      <c r="P833" t="str">
        <f t="shared" si="12"/>
        <v>1905</v>
      </c>
    </row>
    <row r="834" spans="1:16" hidden="1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Row],[Bonus %]]*TBL_Employees[[#This Row],[Annual Salary]]</f>
        <v>17359.32</v>
      </c>
      <c r="P834" t="str">
        <f t="shared" ref="P834:P897" si="13">TEXT(P841,"yyyy")</f>
        <v>1905</v>
      </c>
    </row>
    <row r="835" spans="1:16" hidden="1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Row],[Bonus %]]*TBL_Employees[[#This Row],[Annual Salary]]</f>
        <v>0</v>
      </c>
      <c r="P835" t="str">
        <f t="shared" si="13"/>
        <v>1905</v>
      </c>
    </row>
    <row r="836" spans="1:16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Row],[Bonus %]]*TBL_Employees[[#This Row],[Annual Salary]]</f>
        <v>0</v>
      </c>
      <c r="P836" t="str">
        <f>TEXT(TBL_Employees[[#This Row],[Hire Date]],"yyyy")</f>
        <v>1996</v>
      </c>
    </row>
    <row r="837" spans="1:16" hidden="1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Row],[Bonus %]]*TBL_Employees[[#This Row],[Annual Salary]]</f>
        <v>11051.320000000002</v>
      </c>
      <c r="P837" t="str">
        <f t="shared" si="13"/>
        <v>1905</v>
      </c>
    </row>
    <row r="838" spans="1:16" hidden="1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Row],[Bonus %]]*TBL_Employees[[#This Row],[Annual Salary]]</f>
        <v>0</v>
      </c>
      <c r="P838" t="str">
        <f t="shared" si="13"/>
        <v>1905</v>
      </c>
    </row>
    <row r="839" spans="1:16" hidden="1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Row],[Bonus %]]*TBL_Employees[[#This Row],[Annual Salary]]</f>
        <v>41517.090000000004</v>
      </c>
      <c r="P839" t="str">
        <f t="shared" si="13"/>
        <v>1905</v>
      </c>
    </row>
    <row r="840" spans="1:16" hidden="1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Row],[Bonus %]]*TBL_Employees[[#This Row],[Annual Salary]]</f>
        <v>6205.38</v>
      </c>
      <c r="P840" t="str">
        <f t="shared" si="13"/>
        <v>1905</v>
      </c>
    </row>
    <row r="841" spans="1:16" hidden="1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Row],[Bonus %]]*TBL_Employees[[#This Row],[Annual Salary]]</f>
        <v>0</v>
      </c>
      <c r="P841" t="str">
        <f t="shared" si="13"/>
        <v>1905</v>
      </c>
    </row>
    <row r="842" spans="1:16" hidden="1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Row],[Bonus %]]*TBL_Employees[[#This Row],[Annual Salary]]</f>
        <v>0</v>
      </c>
      <c r="P842" t="str">
        <f t="shared" si="13"/>
        <v>1905</v>
      </c>
    </row>
    <row r="843" spans="1:16" hidden="1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Row],[Bonus %]]*TBL_Employees[[#This Row],[Annual Salary]]</f>
        <v>6323.4</v>
      </c>
      <c r="P843" t="str">
        <f t="shared" si="13"/>
        <v>1905</v>
      </c>
    </row>
    <row r="844" spans="1:16" hidden="1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Row],[Bonus %]]*TBL_Employees[[#This Row],[Annual Salary]]</f>
        <v>0</v>
      </c>
      <c r="P844" t="str">
        <f t="shared" si="13"/>
        <v>1905</v>
      </c>
    </row>
    <row r="845" spans="1:16" hidden="1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Row],[Bonus %]]*TBL_Employees[[#This Row],[Annual Salary]]</f>
        <v>0</v>
      </c>
      <c r="P845" t="str">
        <f t="shared" si="13"/>
        <v>1905</v>
      </c>
    </row>
    <row r="846" spans="1:16" hidden="1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Row],[Bonus %]]*TBL_Employees[[#This Row],[Annual Salary]]</f>
        <v>7138.9500000000007</v>
      </c>
      <c r="P846" t="str">
        <f t="shared" si="13"/>
        <v>1905</v>
      </c>
    </row>
    <row r="847" spans="1:16" hidden="1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Row],[Bonus %]]*TBL_Employees[[#This Row],[Annual Salary]]</f>
        <v>59851.199999999997</v>
      </c>
      <c r="P847" t="str">
        <f t="shared" si="13"/>
        <v>1905</v>
      </c>
    </row>
    <row r="848" spans="1:16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Row],[Bonus %]]*TBL_Employees[[#This Row],[Annual Salary]]</f>
        <v>16276.26</v>
      </c>
      <c r="P848" t="str">
        <f>TEXT(TBL_Employees[[#This Row],[Hire Date]],"yyyy")</f>
        <v>2006</v>
      </c>
    </row>
    <row r="849" spans="1:16" hidden="1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Row],[Bonus %]]*TBL_Employees[[#This Row],[Annual Salary]]</f>
        <v>0</v>
      </c>
      <c r="P849" t="str">
        <f t="shared" si="13"/>
        <v>1905</v>
      </c>
    </row>
    <row r="850" spans="1:16" hidden="1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Row],[Bonus %]]*TBL_Employees[[#This Row],[Annual Salary]]</f>
        <v>0</v>
      </c>
      <c r="P850" t="str">
        <f t="shared" si="13"/>
        <v>1905</v>
      </c>
    </row>
    <row r="851" spans="1:16" hidden="1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Row],[Bonus %]]*TBL_Employees[[#This Row],[Annual Salary]]</f>
        <v>30564.16</v>
      </c>
      <c r="P851" t="str">
        <f t="shared" si="13"/>
        <v>1905</v>
      </c>
    </row>
    <row r="852" spans="1:16" hidden="1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Row],[Bonus %]]*TBL_Employees[[#This Row],[Annual Salary]]</f>
        <v>59752</v>
      </c>
      <c r="P852" t="str">
        <f t="shared" si="13"/>
        <v>1905</v>
      </c>
    </row>
    <row r="853" spans="1:16" hidden="1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Row],[Bonus %]]*TBL_Employees[[#This Row],[Annual Salary]]</f>
        <v>0</v>
      </c>
      <c r="P853" t="str">
        <f t="shared" si="13"/>
        <v>1905</v>
      </c>
    </row>
    <row r="854" spans="1:16" hidden="1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Row],[Bonus %]]*TBL_Employees[[#This Row],[Annual Salary]]</f>
        <v>0</v>
      </c>
      <c r="P854" t="str">
        <f t="shared" si="13"/>
        <v>1905</v>
      </c>
    </row>
    <row r="855" spans="1:16" hidden="1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Row],[Bonus %]]*TBL_Employees[[#This Row],[Annual Salary]]</f>
        <v>0</v>
      </c>
      <c r="P855" t="str">
        <f t="shared" si="13"/>
        <v>1905</v>
      </c>
    </row>
    <row r="856" spans="1:16" hidden="1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Row],[Bonus %]]*TBL_Employees[[#This Row],[Annual Salary]]</f>
        <v>0</v>
      </c>
      <c r="P856" t="str">
        <f t="shared" si="13"/>
        <v>1905</v>
      </c>
    </row>
    <row r="857" spans="1:16" hidden="1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Row],[Bonus %]]*TBL_Employees[[#This Row],[Annual Salary]]</f>
        <v>38490.25</v>
      </c>
      <c r="P857" t="str">
        <f t="shared" si="13"/>
        <v>1905</v>
      </c>
    </row>
    <row r="858" spans="1:16" hidden="1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Row],[Bonus %]]*TBL_Employees[[#This Row],[Annual Salary]]</f>
        <v>0</v>
      </c>
      <c r="P858" t="str">
        <f t="shared" si="13"/>
        <v>1905</v>
      </c>
    </row>
    <row r="859" spans="1:16" hidden="1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Row],[Bonus %]]*TBL_Employees[[#This Row],[Annual Salary]]</f>
        <v>17411.16</v>
      </c>
      <c r="P859" t="str">
        <f t="shared" si="13"/>
        <v>1905</v>
      </c>
    </row>
    <row r="860" spans="1:16" hidden="1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Row],[Bonus %]]*TBL_Employees[[#This Row],[Annual Salary]]</f>
        <v>0</v>
      </c>
      <c r="P860" t="str">
        <f t="shared" si="13"/>
        <v>1905</v>
      </c>
    </row>
    <row r="861" spans="1:16" hidden="1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Row],[Bonus %]]*TBL_Employees[[#This Row],[Annual Salary]]</f>
        <v>0</v>
      </c>
      <c r="P861" t="str">
        <f t="shared" si="13"/>
        <v>1905</v>
      </c>
    </row>
    <row r="862" spans="1:16" hidden="1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Row],[Bonus %]]*TBL_Employees[[#This Row],[Annual Salary]]</f>
        <v>9647.5499999999993</v>
      </c>
      <c r="P862" t="str">
        <f t="shared" si="13"/>
        <v>1905</v>
      </c>
    </row>
    <row r="863" spans="1:16" hidden="1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Row],[Bonus %]]*TBL_Employees[[#This Row],[Annual Salary]]</f>
        <v>19113.3</v>
      </c>
      <c r="P863" t="str">
        <f t="shared" si="13"/>
        <v>1905</v>
      </c>
    </row>
    <row r="864" spans="1:16" hidden="1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Row],[Bonus %]]*TBL_Employees[[#This Row],[Annual Salary]]</f>
        <v>43542.630000000005</v>
      </c>
      <c r="P864" t="str">
        <f t="shared" si="13"/>
        <v>1905</v>
      </c>
    </row>
    <row r="865" spans="1:16" hidden="1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Row],[Bonus %]]*TBL_Employees[[#This Row],[Annual Salary]]</f>
        <v>69171.3</v>
      </c>
      <c r="P865" t="str">
        <f t="shared" si="13"/>
        <v>1905</v>
      </c>
    </row>
    <row r="866" spans="1:16" hidden="1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Row],[Bonus %]]*TBL_Employees[[#This Row],[Annual Salary]]</f>
        <v>14448.83</v>
      </c>
      <c r="P866" t="str">
        <f t="shared" si="13"/>
        <v>1905</v>
      </c>
    </row>
    <row r="867" spans="1:16" hidden="1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Row],[Bonus %]]*TBL_Employees[[#This Row],[Annual Salary]]</f>
        <v>0</v>
      </c>
      <c r="P867" t="str">
        <f t="shared" si="13"/>
        <v>1905</v>
      </c>
    </row>
    <row r="868" spans="1:16" hidden="1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Row],[Bonus %]]*TBL_Employees[[#This Row],[Annual Salary]]</f>
        <v>0</v>
      </c>
      <c r="P868" t="str">
        <f t="shared" si="13"/>
        <v>1905</v>
      </c>
    </row>
    <row r="869" spans="1:16" hidden="1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Row],[Bonus %]]*TBL_Employees[[#This Row],[Annual Salary]]</f>
        <v>0</v>
      </c>
      <c r="P869" t="str">
        <f t="shared" si="13"/>
        <v>1905</v>
      </c>
    </row>
    <row r="870" spans="1:16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Row],[Bonus %]]*TBL_Employees[[#This Row],[Annual Salary]]</f>
        <v>14851.060000000001</v>
      </c>
      <c r="P870" t="str">
        <f>TEXT(TBL_Employees[[#This Row],[Hire Date]],"yyyy")</f>
        <v>2018</v>
      </c>
    </row>
    <row r="871" spans="1:16" hidden="1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Row],[Bonus %]]*TBL_Employees[[#This Row],[Annual Salary]]</f>
        <v>0</v>
      </c>
      <c r="P871" t="str">
        <f t="shared" si="13"/>
        <v>1905</v>
      </c>
    </row>
    <row r="872" spans="1:16" hidden="1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Row],[Bonus %]]*TBL_Employees[[#This Row],[Annual Salary]]</f>
        <v>0</v>
      </c>
      <c r="P872" t="str">
        <f t="shared" si="13"/>
        <v>1905</v>
      </c>
    </row>
    <row r="873" spans="1:16" hidden="1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Row],[Bonus %]]*TBL_Employees[[#This Row],[Annual Salary]]</f>
        <v>0</v>
      </c>
      <c r="P873" t="str">
        <f t="shared" si="13"/>
        <v>1905</v>
      </c>
    </row>
    <row r="874" spans="1:16" hidden="1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Row],[Bonus %]]*TBL_Employees[[#This Row],[Annual Salary]]</f>
        <v>0</v>
      </c>
      <c r="P874" t="str">
        <f t="shared" si="13"/>
        <v>1905</v>
      </c>
    </row>
    <row r="875" spans="1:16" hidden="1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Row],[Bonus %]]*TBL_Employees[[#This Row],[Annual Salary]]</f>
        <v>12762.6</v>
      </c>
      <c r="P875" t="str">
        <f t="shared" si="13"/>
        <v>1905</v>
      </c>
    </row>
    <row r="876" spans="1:16" hidden="1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Row],[Bonus %]]*TBL_Employees[[#This Row],[Annual Salary]]</f>
        <v>0</v>
      </c>
      <c r="P876" t="str">
        <f t="shared" si="13"/>
        <v>1905</v>
      </c>
    </row>
    <row r="877" spans="1:16" hidden="1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Row],[Bonus %]]*TBL_Employees[[#This Row],[Annual Salary]]</f>
        <v>6417.5300000000007</v>
      </c>
      <c r="P877" t="str">
        <f t="shared" si="13"/>
        <v>1905</v>
      </c>
    </row>
    <row r="878" spans="1:16" hidden="1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Row],[Bonus %]]*TBL_Employees[[#This Row],[Annual Salary]]</f>
        <v>31975.68</v>
      </c>
      <c r="P878" t="str">
        <f t="shared" si="13"/>
        <v>1905</v>
      </c>
    </row>
    <row r="879" spans="1:16" hidden="1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Row],[Bonus %]]*TBL_Employees[[#This Row],[Annual Salary]]</f>
        <v>0</v>
      </c>
      <c r="P879" t="str">
        <f t="shared" si="13"/>
        <v>1905</v>
      </c>
    </row>
    <row r="880" spans="1:16" hidden="1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Row],[Bonus %]]*TBL_Employees[[#This Row],[Annual Salary]]</f>
        <v>23193.599999999999</v>
      </c>
      <c r="P880" t="str">
        <f t="shared" si="13"/>
        <v>1905</v>
      </c>
    </row>
    <row r="881" spans="1:16" hidden="1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Row],[Bonus %]]*TBL_Employees[[#This Row],[Annual Salary]]</f>
        <v>0</v>
      </c>
      <c r="P881" t="str">
        <f t="shared" si="13"/>
        <v>1905</v>
      </c>
    </row>
    <row r="882" spans="1:16" hidden="1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Row],[Bonus %]]*TBL_Employees[[#This Row],[Annual Salary]]</f>
        <v>0</v>
      </c>
      <c r="P882" t="str">
        <f t="shared" si="13"/>
        <v>1905</v>
      </c>
    </row>
    <row r="883" spans="1:16" hidden="1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Row],[Bonus %]]*TBL_Employees[[#This Row],[Annual Salary]]</f>
        <v>17549.18</v>
      </c>
      <c r="P883" t="str">
        <f t="shared" si="13"/>
        <v>1905</v>
      </c>
    </row>
    <row r="884" spans="1:16" hidden="1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Row],[Bonus %]]*TBL_Employees[[#This Row],[Annual Salary]]</f>
        <v>0</v>
      </c>
      <c r="P884" t="str">
        <f t="shared" si="13"/>
        <v>1905</v>
      </c>
    </row>
    <row r="885" spans="1:16" hidden="1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Row],[Bonus %]]*TBL_Employees[[#This Row],[Annual Salary]]</f>
        <v>44721.82</v>
      </c>
      <c r="P885" t="str">
        <f t="shared" si="13"/>
        <v>1905</v>
      </c>
    </row>
    <row r="886" spans="1:16" hidden="1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Row],[Bonus %]]*TBL_Employees[[#This Row],[Annual Salary]]</f>
        <v>79010.64</v>
      </c>
      <c r="P886" t="str">
        <f t="shared" si="13"/>
        <v>1905</v>
      </c>
    </row>
    <row r="887" spans="1:16" hidden="1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Row],[Bonus %]]*TBL_Employees[[#This Row],[Annual Salary]]</f>
        <v>40115.450000000004</v>
      </c>
      <c r="P887" t="str">
        <f t="shared" si="13"/>
        <v>1905</v>
      </c>
    </row>
    <row r="888" spans="1:16" hidden="1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Row],[Bonus %]]*TBL_Employees[[#This Row],[Annual Salary]]</f>
        <v>0</v>
      </c>
      <c r="P888" t="str">
        <f t="shared" si="13"/>
        <v>1905</v>
      </c>
    </row>
    <row r="889" spans="1:16" hidden="1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Row],[Bonus %]]*TBL_Employees[[#This Row],[Annual Salary]]</f>
        <v>0</v>
      </c>
      <c r="P889" t="str">
        <f t="shared" si="13"/>
        <v>1905</v>
      </c>
    </row>
    <row r="890" spans="1:16" hidden="1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Row],[Bonus %]]*TBL_Employees[[#This Row],[Annual Salary]]</f>
        <v>0</v>
      </c>
      <c r="P890" t="str">
        <f t="shared" si="13"/>
        <v>1905</v>
      </c>
    </row>
    <row r="891" spans="1:16" hidden="1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Row],[Bonus %]]*TBL_Employees[[#This Row],[Annual Salary]]</f>
        <v>48680.75</v>
      </c>
      <c r="P891" t="str">
        <f t="shared" si="13"/>
        <v>1905</v>
      </c>
    </row>
    <row r="892" spans="1:16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Row],[Bonus %]]*TBL_Employees[[#This Row],[Annual Salary]]</f>
        <v>7689.5000000000009</v>
      </c>
      <c r="P892" t="str">
        <f>TEXT(TBL_Employees[[#This Row],[Hire Date]],"yyyy")</f>
        <v>2012</v>
      </c>
    </row>
    <row r="893" spans="1:16" hidden="1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Row],[Bonus %]]*TBL_Employees[[#This Row],[Annual Salary]]</f>
        <v>0</v>
      </c>
      <c r="P893" t="str">
        <f t="shared" si="13"/>
        <v>1905</v>
      </c>
    </row>
    <row r="894" spans="1:16" hidden="1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Row],[Bonus %]]*TBL_Employees[[#This Row],[Annual Salary]]</f>
        <v>0</v>
      </c>
      <c r="P894" t="str">
        <f t="shared" si="13"/>
        <v>1905</v>
      </c>
    </row>
    <row r="895" spans="1:16" hidden="1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Row],[Bonus %]]*TBL_Employees[[#This Row],[Annual Salary]]</f>
        <v>0</v>
      </c>
      <c r="P895" t="str">
        <f t="shared" si="13"/>
        <v>1905</v>
      </c>
    </row>
    <row r="896" spans="1:16" hidden="1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Row],[Bonus %]]*TBL_Employees[[#This Row],[Annual Salary]]</f>
        <v>0</v>
      </c>
      <c r="P896" t="str">
        <f t="shared" si="13"/>
        <v>1905</v>
      </c>
    </row>
    <row r="897" spans="1:16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Row],[Bonus %]]*TBL_Employees[[#This Row],[Annual Salary]]</f>
        <v>0</v>
      </c>
      <c r="P897" t="str">
        <f>TEXT(TBL_Employees[[#This Row],[Hire Date]],"yyyy")</f>
        <v>2017</v>
      </c>
    </row>
    <row r="898" spans="1:16" hidden="1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Row],[Bonus %]]*TBL_Employees[[#This Row],[Annual Salary]]</f>
        <v>14674</v>
      </c>
      <c r="P898" t="str">
        <f t="shared" ref="P898:P961" si="14">TEXT(P905,"yyyy")</f>
        <v>1905</v>
      </c>
    </row>
    <row r="899" spans="1:16" hidden="1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Row],[Bonus %]]*TBL_Employees[[#This Row],[Annual Salary]]</f>
        <v>0</v>
      </c>
      <c r="P899" t="str">
        <f t="shared" si="14"/>
        <v>1905</v>
      </c>
    </row>
    <row r="900" spans="1:16" hidden="1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Row],[Bonus %]]*TBL_Employees[[#This Row],[Annual Salary]]</f>
        <v>0</v>
      </c>
      <c r="P900" t="str">
        <f t="shared" si="14"/>
        <v>1905</v>
      </c>
    </row>
    <row r="901" spans="1:16" hidden="1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Row],[Bonus %]]*TBL_Employees[[#This Row],[Annual Salary]]</f>
        <v>0</v>
      </c>
      <c r="P901" t="str">
        <f t="shared" si="14"/>
        <v>1905</v>
      </c>
    </row>
    <row r="902" spans="1:16" hidden="1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Row],[Bonus %]]*TBL_Employees[[#This Row],[Annual Salary]]</f>
        <v>77424.3</v>
      </c>
      <c r="P902" t="str">
        <f t="shared" si="14"/>
        <v>1905</v>
      </c>
    </row>
    <row r="903" spans="1:16" hidden="1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Row],[Bonus %]]*TBL_Employees[[#This Row],[Annual Salary]]</f>
        <v>0</v>
      </c>
      <c r="P903" t="str">
        <f t="shared" si="14"/>
        <v>1905</v>
      </c>
    </row>
    <row r="904" spans="1:16" hidden="1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Row],[Bonus %]]*TBL_Employees[[#This Row],[Annual Salary]]</f>
        <v>0</v>
      </c>
      <c r="P904" t="str">
        <f t="shared" si="14"/>
        <v>1905</v>
      </c>
    </row>
    <row r="905" spans="1:16" hidden="1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Row],[Bonus %]]*TBL_Employees[[#This Row],[Annual Salary]]</f>
        <v>18004.079999999998</v>
      </c>
      <c r="P905" t="str">
        <f t="shared" si="14"/>
        <v>1905</v>
      </c>
    </row>
    <row r="906" spans="1:16" hidden="1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Row],[Bonus %]]*TBL_Employees[[#This Row],[Annual Salary]]</f>
        <v>43683.64</v>
      </c>
      <c r="P906" t="str">
        <f t="shared" si="14"/>
        <v>1905</v>
      </c>
    </row>
    <row r="907" spans="1:16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Row],[Bonus %]]*TBL_Employees[[#This Row],[Annual Salary]]</f>
        <v>0</v>
      </c>
      <c r="P907" t="str">
        <f>TEXT(TBL_Employees[[#This Row],[Hire Date]],"yyyy")</f>
        <v>2009</v>
      </c>
    </row>
    <row r="908" spans="1:16" hidden="1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Row],[Bonus %]]*TBL_Employees[[#This Row],[Annual Salary]]</f>
        <v>13355.88</v>
      </c>
      <c r="P908" t="str">
        <f t="shared" si="14"/>
        <v>1905</v>
      </c>
    </row>
    <row r="909" spans="1:16" hidden="1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Row],[Bonus %]]*TBL_Employees[[#This Row],[Annual Salary]]</f>
        <v>0</v>
      </c>
      <c r="P909" t="str">
        <f t="shared" si="14"/>
        <v>1905</v>
      </c>
    </row>
    <row r="910" spans="1:16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Row],[Bonus %]]*TBL_Employees[[#This Row],[Annual Salary]]</f>
        <v>0</v>
      </c>
      <c r="P910" t="str">
        <f>TEXT(TBL_Employees[[#This Row],[Hire Date]],"yyyy")</f>
        <v>2019</v>
      </c>
    </row>
    <row r="911" spans="1:16" hidden="1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Row],[Bonus %]]*TBL_Employees[[#This Row],[Annual Salary]]</f>
        <v>7052.7</v>
      </c>
      <c r="P911" t="str">
        <f t="shared" si="14"/>
        <v>1905</v>
      </c>
    </row>
    <row r="912" spans="1:16" hidden="1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Row],[Bonus %]]*TBL_Employees[[#This Row],[Annual Salary]]</f>
        <v>9378.08</v>
      </c>
      <c r="P912" t="str">
        <f t="shared" si="14"/>
        <v>1905</v>
      </c>
    </row>
    <row r="913" spans="1:16" hidden="1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Row],[Bonus %]]*TBL_Employees[[#This Row],[Annual Salary]]</f>
        <v>0</v>
      </c>
      <c r="P913" t="str">
        <f t="shared" si="14"/>
        <v>1905</v>
      </c>
    </row>
    <row r="914" spans="1:16" hidden="1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Row],[Bonus %]]*TBL_Employees[[#This Row],[Annual Salary]]</f>
        <v>0</v>
      </c>
      <c r="P914" t="str">
        <f t="shared" si="14"/>
        <v>1905</v>
      </c>
    </row>
    <row r="915" spans="1:16" hidden="1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Row],[Bonus %]]*TBL_Employees[[#This Row],[Annual Salary]]</f>
        <v>44942.17</v>
      </c>
      <c r="P915" t="str">
        <f t="shared" si="14"/>
        <v>1905</v>
      </c>
    </row>
    <row r="916" spans="1:16" hidden="1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Row],[Bonus %]]*TBL_Employees[[#This Row],[Annual Salary]]</f>
        <v>0</v>
      </c>
      <c r="P916" t="str">
        <f t="shared" si="14"/>
        <v>1905</v>
      </c>
    </row>
    <row r="917" spans="1:16" hidden="1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Row],[Bonus %]]*TBL_Employees[[#This Row],[Annual Salary]]</f>
        <v>0</v>
      </c>
      <c r="P917" t="str">
        <f t="shared" si="14"/>
        <v>1905</v>
      </c>
    </row>
    <row r="918" spans="1:16" hidden="1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Row],[Bonus %]]*TBL_Employees[[#This Row],[Annual Salary]]</f>
        <v>33689.920000000006</v>
      </c>
      <c r="P918" t="str">
        <f t="shared" si="14"/>
        <v>1905</v>
      </c>
    </row>
    <row r="919" spans="1:16" hidden="1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Row],[Bonus %]]*TBL_Employees[[#This Row],[Annual Salary]]</f>
        <v>0</v>
      </c>
      <c r="P919" t="str">
        <f t="shared" si="14"/>
        <v>1905</v>
      </c>
    </row>
    <row r="920" spans="1:16" hidden="1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Row],[Bonus %]]*TBL_Employees[[#This Row],[Annual Salary]]</f>
        <v>0</v>
      </c>
      <c r="P920" t="str">
        <f t="shared" si="14"/>
        <v>1905</v>
      </c>
    </row>
    <row r="921" spans="1:16" hidden="1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Row],[Bonus %]]*TBL_Employees[[#This Row],[Annual Salary]]</f>
        <v>0</v>
      </c>
      <c r="P921" t="str">
        <f t="shared" si="14"/>
        <v>1905</v>
      </c>
    </row>
    <row r="922" spans="1:16" hidden="1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Row],[Bonus %]]*TBL_Employees[[#This Row],[Annual Salary]]</f>
        <v>5322.2000000000007</v>
      </c>
      <c r="P922" t="str">
        <f t="shared" si="14"/>
        <v>1905</v>
      </c>
    </row>
    <row r="923" spans="1:16" hidden="1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Row],[Bonus %]]*TBL_Employees[[#This Row],[Annual Salary]]</f>
        <v>43940.680000000008</v>
      </c>
      <c r="P923" t="str">
        <f t="shared" si="14"/>
        <v>1905</v>
      </c>
    </row>
    <row r="924" spans="1:16" hidden="1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Row],[Bonus %]]*TBL_Employees[[#This Row],[Annual Salary]]</f>
        <v>39412.800000000003</v>
      </c>
      <c r="P924" t="str">
        <f t="shared" si="14"/>
        <v>1905</v>
      </c>
    </row>
    <row r="925" spans="1:16" hidden="1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Row],[Bonus %]]*TBL_Employees[[#This Row],[Annual Salary]]</f>
        <v>0</v>
      </c>
      <c r="P925" t="str">
        <f t="shared" si="14"/>
        <v>1905</v>
      </c>
    </row>
    <row r="926" spans="1:16" hidden="1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Row],[Bonus %]]*TBL_Employees[[#This Row],[Annual Salary]]</f>
        <v>13298.74</v>
      </c>
      <c r="P926" t="str">
        <f t="shared" si="14"/>
        <v>1905</v>
      </c>
    </row>
    <row r="927" spans="1:16" hidden="1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Row],[Bonus %]]*TBL_Employees[[#This Row],[Annual Salary]]</f>
        <v>17328.61</v>
      </c>
      <c r="P927" t="str">
        <f t="shared" si="14"/>
        <v>1905</v>
      </c>
    </row>
    <row r="928" spans="1:16" hidden="1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Row],[Bonus %]]*TBL_Employees[[#This Row],[Annual Salary]]</f>
        <v>15508</v>
      </c>
      <c r="P928" t="str">
        <f t="shared" si="14"/>
        <v>1905</v>
      </c>
    </row>
    <row r="929" spans="1:16" hidden="1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Row],[Bonus %]]*TBL_Employees[[#This Row],[Annual Salary]]</f>
        <v>0</v>
      </c>
      <c r="P929" t="str">
        <f t="shared" si="14"/>
        <v>1905</v>
      </c>
    </row>
    <row r="930" spans="1:16" hidden="1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Row],[Bonus %]]*TBL_Employees[[#This Row],[Annual Salary]]</f>
        <v>19424.21</v>
      </c>
      <c r="P930" t="str">
        <f t="shared" si="14"/>
        <v>1905</v>
      </c>
    </row>
    <row r="931" spans="1:16" hidden="1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Row],[Bonus %]]*TBL_Employees[[#This Row],[Annual Salary]]</f>
        <v>10194.209999999999</v>
      </c>
      <c r="P931" t="str">
        <f t="shared" si="14"/>
        <v>1905</v>
      </c>
    </row>
    <row r="932" spans="1:16" hidden="1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Row],[Bonus %]]*TBL_Employees[[#This Row],[Annual Salary]]</f>
        <v>16405.919999999998</v>
      </c>
      <c r="P932" t="str">
        <f t="shared" si="14"/>
        <v>1905</v>
      </c>
    </row>
    <row r="933" spans="1:16" hidden="1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Row],[Bonus %]]*TBL_Employees[[#This Row],[Annual Salary]]</f>
        <v>14717.279999999999</v>
      </c>
      <c r="P933" t="str">
        <f t="shared" si="14"/>
        <v>1905</v>
      </c>
    </row>
    <row r="934" spans="1:16" hidden="1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Row],[Bonus %]]*TBL_Employees[[#This Row],[Annual Salary]]</f>
        <v>7449.9600000000009</v>
      </c>
      <c r="P934" t="str">
        <f t="shared" si="14"/>
        <v>1905</v>
      </c>
    </row>
    <row r="935" spans="1:16" hidden="1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Row],[Bonus %]]*TBL_Employees[[#This Row],[Annual Salary]]</f>
        <v>73853.16</v>
      </c>
      <c r="P935" t="str">
        <f t="shared" si="14"/>
        <v>1905</v>
      </c>
    </row>
    <row r="936" spans="1:16" hidden="1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Row],[Bonus %]]*TBL_Employees[[#This Row],[Annual Salary]]</f>
        <v>36780.720000000001</v>
      </c>
      <c r="P936" t="str">
        <f t="shared" si="14"/>
        <v>1905</v>
      </c>
    </row>
    <row r="937" spans="1:16" hidden="1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Row],[Bonus %]]*TBL_Employees[[#This Row],[Annual Salary]]</f>
        <v>9333.6299999999992</v>
      </c>
      <c r="P937" t="str">
        <f t="shared" si="14"/>
        <v>1905</v>
      </c>
    </row>
    <row r="938" spans="1:16" hidden="1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Row],[Bonus %]]*TBL_Employees[[#This Row],[Annual Salary]]</f>
        <v>90783.2</v>
      </c>
      <c r="P938" t="str">
        <f t="shared" si="14"/>
        <v>1905</v>
      </c>
    </row>
    <row r="939" spans="1:16" hidden="1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Row],[Bonus %]]*TBL_Employees[[#This Row],[Annual Salary]]</f>
        <v>0</v>
      </c>
      <c r="P939" t="str">
        <f t="shared" si="14"/>
        <v>1905</v>
      </c>
    </row>
    <row r="940" spans="1:16" hidden="1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Row],[Bonus %]]*TBL_Employees[[#This Row],[Annual Salary]]</f>
        <v>10128.800000000001</v>
      </c>
      <c r="P940" t="str">
        <f t="shared" si="14"/>
        <v>1905</v>
      </c>
    </row>
    <row r="941" spans="1:16" hidden="1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Row],[Bonus %]]*TBL_Employees[[#This Row],[Annual Salary]]</f>
        <v>44360.75</v>
      </c>
      <c r="P941" t="str">
        <f t="shared" si="14"/>
        <v>1905</v>
      </c>
    </row>
    <row r="942" spans="1:16" hidden="1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Row],[Bonus %]]*TBL_Employees[[#This Row],[Annual Salary]]</f>
        <v>0</v>
      </c>
      <c r="P942" t="str">
        <f t="shared" si="14"/>
        <v>1905</v>
      </c>
    </row>
    <row r="943" spans="1:16" hidden="1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Row],[Bonus %]]*TBL_Employees[[#This Row],[Annual Salary]]</f>
        <v>59811.51</v>
      </c>
      <c r="P943" t="str">
        <f t="shared" si="14"/>
        <v>1905</v>
      </c>
    </row>
    <row r="944" spans="1:16" hidden="1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Row],[Bonus %]]*TBL_Employees[[#This Row],[Annual Salary]]</f>
        <v>18978.120000000003</v>
      </c>
      <c r="P944" t="str">
        <f t="shared" si="14"/>
        <v>1905</v>
      </c>
    </row>
    <row r="945" spans="1:16" hidden="1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Row],[Bonus %]]*TBL_Employees[[#This Row],[Annual Salary]]</f>
        <v>0</v>
      </c>
      <c r="P945" t="str">
        <f t="shared" si="14"/>
        <v>1905</v>
      </c>
    </row>
    <row r="946" spans="1:16" hidden="1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Row],[Bonus %]]*TBL_Employees[[#This Row],[Annual Salary]]</f>
        <v>0</v>
      </c>
      <c r="P946" t="str">
        <f t="shared" si="14"/>
        <v>1905</v>
      </c>
    </row>
    <row r="947" spans="1:16" hidden="1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Row],[Bonus %]]*TBL_Employees[[#This Row],[Annual Salary]]</f>
        <v>0</v>
      </c>
      <c r="P947" t="str">
        <f t="shared" si="14"/>
        <v>1905</v>
      </c>
    </row>
    <row r="948" spans="1:16" hidden="1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Row],[Bonus %]]*TBL_Employees[[#This Row],[Annual Salary]]</f>
        <v>78208.5</v>
      </c>
      <c r="P948" t="str">
        <f t="shared" si="14"/>
        <v>1905</v>
      </c>
    </row>
    <row r="949" spans="1:16" hidden="1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Row],[Bonus %]]*TBL_Employees[[#This Row],[Annual Salary]]</f>
        <v>17420.78</v>
      </c>
      <c r="P949" t="str">
        <f t="shared" si="14"/>
        <v>1905</v>
      </c>
    </row>
    <row r="950" spans="1:16" hidden="1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Row],[Bonus %]]*TBL_Employees[[#This Row],[Annual Salary]]</f>
        <v>7216.72</v>
      </c>
      <c r="P950" t="str">
        <f t="shared" si="14"/>
        <v>1905</v>
      </c>
    </row>
    <row r="951" spans="1:16" hidden="1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Row],[Bonus %]]*TBL_Employees[[#This Row],[Annual Salary]]</f>
        <v>0</v>
      </c>
      <c r="P951" t="str">
        <f t="shared" si="14"/>
        <v>1905</v>
      </c>
    </row>
    <row r="952" spans="1:16" hidden="1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Row],[Bonus %]]*TBL_Employees[[#This Row],[Annual Salary]]</f>
        <v>13254.400000000001</v>
      </c>
      <c r="P952" t="str">
        <f t="shared" si="14"/>
        <v>1905</v>
      </c>
    </row>
    <row r="953" spans="1:16" hidden="1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Row],[Bonus %]]*TBL_Employees[[#This Row],[Annual Salary]]</f>
        <v>11400.39</v>
      </c>
      <c r="P953" t="str">
        <f t="shared" si="14"/>
        <v>1905</v>
      </c>
    </row>
    <row r="954" spans="1:16" hidden="1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Row],[Bonus %]]*TBL_Employees[[#This Row],[Annual Salary]]</f>
        <v>0</v>
      </c>
      <c r="P954" t="str">
        <f t="shared" si="14"/>
        <v>1905</v>
      </c>
    </row>
    <row r="955" spans="1:16" hidden="1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Row],[Bonus %]]*TBL_Employees[[#This Row],[Annual Salary]]</f>
        <v>7098.4000000000005</v>
      </c>
      <c r="P955" t="str">
        <f t="shared" si="14"/>
        <v>1905</v>
      </c>
    </row>
    <row r="956" spans="1:16" hidden="1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Row],[Bonus %]]*TBL_Employees[[#This Row],[Annual Salary]]</f>
        <v>0</v>
      </c>
      <c r="P956" t="str">
        <f t="shared" si="14"/>
        <v>1905</v>
      </c>
    </row>
    <row r="957" spans="1:16" hidden="1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Row],[Bonus %]]*TBL_Employees[[#This Row],[Annual Salary]]</f>
        <v>31761.66</v>
      </c>
      <c r="P957" t="str">
        <f t="shared" si="14"/>
        <v>1905</v>
      </c>
    </row>
    <row r="958" spans="1:16" hidden="1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Row],[Bonus %]]*TBL_Employees[[#This Row],[Annual Salary]]</f>
        <v>15438.800000000001</v>
      </c>
      <c r="P958" t="str">
        <f t="shared" si="14"/>
        <v>1905</v>
      </c>
    </row>
    <row r="959" spans="1:16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Row],[Bonus %]]*TBL_Employees[[#This Row],[Annual Salary]]</f>
        <v>27706.260000000002</v>
      </c>
      <c r="P959" t="str">
        <f>TEXT(TBL_Employees[[#This Row],[Hire Date]],"yyyy")</f>
        <v>1994</v>
      </c>
    </row>
    <row r="960" spans="1:16" hidden="1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Row],[Bonus %]]*TBL_Employees[[#This Row],[Annual Salary]]</f>
        <v>0</v>
      </c>
      <c r="P960" t="str">
        <f t="shared" si="14"/>
        <v>1905</v>
      </c>
    </row>
    <row r="961" spans="1:16" hidden="1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Row],[Bonus %]]*TBL_Employees[[#This Row],[Annual Salary]]</f>
        <v>0</v>
      </c>
      <c r="P961" t="str">
        <f t="shared" si="14"/>
        <v>1905</v>
      </c>
    </row>
    <row r="962" spans="1:16" hidden="1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Row],[Bonus %]]*TBL_Employees[[#This Row],[Annual Salary]]</f>
        <v>8156.89</v>
      </c>
      <c r="P962" t="str">
        <f t="shared" ref="P962:P1025" si="15">TEXT(P969,"yyyy")</f>
        <v>1905</v>
      </c>
    </row>
    <row r="963" spans="1:16" hidden="1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Row],[Bonus %]]*TBL_Employees[[#This Row],[Annual Salary]]</f>
        <v>50636.03</v>
      </c>
      <c r="P963" t="str">
        <f t="shared" si="15"/>
        <v>1905</v>
      </c>
    </row>
    <row r="964" spans="1:16" hidden="1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Row],[Bonus %]]*TBL_Employees[[#This Row],[Annual Salary]]</f>
        <v>0</v>
      </c>
      <c r="P964" t="str">
        <f t="shared" si="15"/>
        <v>1905</v>
      </c>
    </row>
    <row r="965" spans="1:16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Row],[Bonus %]]*TBL_Employees[[#This Row],[Annual Salary]]</f>
        <v>0</v>
      </c>
      <c r="P965" t="str">
        <f>TEXT(TBL_Employees[[#This Row],[Hire Date]],"yyyy")</f>
        <v>2019</v>
      </c>
    </row>
    <row r="966" spans="1:16" hidden="1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Row],[Bonus %]]*TBL_Employees[[#This Row],[Annual Salary]]</f>
        <v>0</v>
      </c>
      <c r="P966" t="str">
        <f t="shared" si="15"/>
        <v>1905</v>
      </c>
    </row>
    <row r="967" spans="1:16" hidden="1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Row],[Bonus %]]*TBL_Employees[[#This Row],[Annual Salary]]</f>
        <v>30311.200000000001</v>
      </c>
      <c r="P967" t="str">
        <f t="shared" si="15"/>
        <v>1905</v>
      </c>
    </row>
    <row r="968" spans="1:16" hidden="1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Row],[Bonus %]]*TBL_Employees[[#This Row],[Annual Salary]]</f>
        <v>0</v>
      </c>
      <c r="P968" t="str">
        <f t="shared" si="15"/>
        <v>1905</v>
      </c>
    </row>
    <row r="969" spans="1:16" hidden="1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Row],[Bonus %]]*TBL_Employees[[#This Row],[Annual Salary]]</f>
        <v>41030.85</v>
      </c>
      <c r="P969" t="str">
        <f t="shared" si="15"/>
        <v>1905</v>
      </c>
    </row>
    <row r="970" spans="1:16" hidden="1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Row],[Bonus %]]*TBL_Employees[[#This Row],[Annual Salary]]</f>
        <v>0</v>
      </c>
      <c r="P970" t="str">
        <f t="shared" si="15"/>
        <v>1905</v>
      </c>
    </row>
    <row r="971" spans="1:16" hidden="1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Row],[Bonus %]]*TBL_Employees[[#This Row],[Annual Salary]]</f>
        <v>0</v>
      </c>
      <c r="P971" t="str">
        <f t="shared" si="15"/>
        <v>1905</v>
      </c>
    </row>
    <row r="972" spans="1:16" hidden="1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Row],[Bonus %]]*TBL_Employees[[#This Row],[Annual Salary]]</f>
        <v>0</v>
      </c>
      <c r="P972" t="str">
        <f t="shared" si="15"/>
        <v>1905</v>
      </c>
    </row>
    <row r="973" spans="1:16" hidden="1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Row],[Bonus %]]*TBL_Employees[[#This Row],[Annual Salary]]</f>
        <v>15488.400000000001</v>
      </c>
      <c r="P973" t="str">
        <f t="shared" si="15"/>
        <v>1905</v>
      </c>
    </row>
    <row r="974" spans="1:16" hidden="1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Row],[Bonus %]]*TBL_Employees[[#This Row],[Annual Salary]]</f>
        <v>0</v>
      </c>
      <c r="P974" t="str">
        <f t="shared" si="15"/>
        <v>1905</v>
      </c>
    </row>
    <row r="975" spans="1:16" hidden="1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Row],[Bonus %]]*TBL_Employees[[#This Row],[Annual Salary]]</f>
        <v>0</v>
      </c>
      <c r="P975" t="str">
        <f t="shared" si="15"/>
        <v>1905</v>
      </c>
    </row>
    <row r="976" spans="1:16" hidden="1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Row],[Bonus %]]*TBL_Employees[[#This Row],[Annual Salary]]</f>
        <v>0</v>
      </c>
      <c r="P976" t="str">
        <f t="shared" si="15"/>
        <v>1905</v>
      </c>
    </row>
    <row r="977" spans="1:16" hidden="1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Row],[Bonus %]]*TBL_Employees[[#This Row],[Annual Salary]]</f>
        <v>60963.840000000004</v>
      </c>
      <c r="P977" t="str">
        <f t="shared" si="15"/>
        <v>1905</v>
      </c>
    </row>
    <row r="978" spans="1:16" hidden="1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Row],[Bonus %]]*TBL_Employees[[#This Row],[Annual Salary]]</f>
        <v>0</v>
      </c>
      <c r="P978" t="str">
        <f t="shared" si="15"/>
        <v>1905</v>
      </c>
    </row>
    <row r="979" spans="1:16" hidden="1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Row],[Bonus %]]*TBL_Employees[[#This Row],[Annual Salary]]</f>
        <v>5078.8500000000004</v>
      </c>
      <c r="P979" t="str">
        <f t="shared" si="15"/>
        <v>1905</v>
      </c>
    </row>
    <row r="980" spans="1:16" hidden="1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Row],[Bonus %]]*TBL_Employees[[#This Row],[Annual Salary]]</f>
        <v>10522.300000000001</v>
      </c>
      <c r="P980" t="str">
        <f t="shared" si="15"/>
        <v>1905</v>
      </c>
    </row>
    <row r="981" spans="1:16" hidden="1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Row],[Bonus %]]*TBL_Employees[[#This Row],[Annual Salary]]</f>
        <v>0</v>
      </c>
      <c r="P981" t="str">
        <f t="shared" si="15"/>
        <v>1905</v>
      </c>
    </row>
    <row r="982" spans="1:16" hidden="1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Row],[Bonus %]]*TBL_Employees[[#This Row],[Annual Salary]]</f>
        <v>6893.58</v>
      </c>
      <c r="P982" t="str">
        <f t="shared" si="15"/>
        <v>1905</v>
      </c>
    </row>
    <row r="983" spans="1:16" hidden="1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Row],[Bonus %]]*TBL_Employees[[#This Row],[Annual Salary]]</f>
        <v>0</v>
      </c>
      <c r="P983" t="str">
        <f t="shared" si="15"/>
        <v>1905</v>
      </c>
    </row>
    <row r="984" spans="1:16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Row],[Bonus %]]*TBL_Employees[[#This Row],[Annual Salary]]</f>
        <v>81374.37000000001</v>
      </c>
      <c r="P984" t="str">
        <f>TEXT(TBL_Employees[[#This Row],[Hire Date]],"yyyy")</f>
        <v>2016</v>
      </c>
    </row>
    <row r="985" spans="1:16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Row],[Bonus %]]*TBL_Employees[[#This Row],[Annual Salary]]</f>
        <v>10745.73</v>
      </c>
      <c r="P985" t="str">
        <f>TEXT(TBL_Employees[[#This Row],[Hire Date]],"yyyy")</f>
        <v>2018</v>
      </c>
    </row>
    <row r="986" spans="1:16" hidden="1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Row],[Bonus %]]*TBL_Employees[[#This Row],[Annual Salary]]</f>
        <v>34653.18</v>
      </c>
      <c r="P986" t="str">
        <f t="shared" si="15"/>
        <v>1905</v>
      </c>
    </row>
    <row r="987" spans="1:16" hidden="1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Row],[Bonus %]]*TBL_Employees[[#This Row],[Annual Salary]]</f>
        <v>20724.900000000001</v>
      </c>
      <c r="P987" t="str">
        <f t="shared" si="15"/>
        <v>1905</v>
      </c>
    </row>
    <row r="988" spans="1:16" hidden="1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Row],[Bonus %]]*TBL_Employees[[#This Row],[Annual Salary]]</f>
        <v>28601.64</v>
      </c>
      <c r="P988" t="str">
        <f t="shared" si="15"/>
        <v>1905</v>
      </c>
    </row>
    <row r="989" spans="1:16" hidden="1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Row],[Bonus %]]*TBL_Employees[[#This Row],[Annual Salary]]</f>
        <v>0</v>
      </c>
      <c r="P989" t="str">
        <f t="shared" si="15"/>
        <v>1905</v>
      </c>
    </row>
    <row r="990" spans="1:16" hidden="1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Row],[Bonus %]]*TBL_Employees[[#This Row],[Annual Salary]]</f>
        <v>39442.01</v>
      </c>
      <c r="P990" t="str">
        <f t="shared" si="15"/>
        <v>1905</v>
      </c>
    </row>
    <row r="991" spans="1:16" hidden="1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Row],[Bonus %]]*TBL_Employees[[#This Row],[Annual Salary]]</f>
        <v>90474.299999999988</v>
      </c>
      <c r="P991" t="str">
        <f t="shared" si="15"/>
        <v>1905</v>
      </c>
    </row>
    <row r="992" spans="1:16" hidden="1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Row],[Bonus %]]*TBL_Employees[[#This Row],[Annual Salary]]</f>
        <v>16165.710000000001</v>
      </c>
      <c r="P992" t="str">
        <f t="shared" si="15"/>
        <v>1905</v>
      </c>
    </row>
    <row r="993" spans="1:16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Row],[Bonus %]]*TBL_Employees[[#This Row],[Annual Salary]]</f>
        <v>0</v>
      </c>
      <c r="P993" t="str">
        <f>TEXT(TBL_Employees[[#This Row],[Hire Date]],"yyyy")</f>
        <v>1998</v>
      </c>
    </row>
    <row r="994" spans="1:16" hidden="1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Row],[Bonus %]]*TBL_Employees[[#This Row],[Annual Salary]]</f>
        <v>0</v>
      </c>
      <c r="P994" t="str">
        <f t="shared" si="15"/>
        <v>1905</v>
      </c>
    </row>
    <row r="995" spans="1:16" hidden="1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Row],[Bonus %]]*TBL_Employees[[#This Row],[Annual Salary]]</f>
        <v>28264.030000000002</v>
      </c>
      <c r="P995" t="str">
        <f t="shared" si="15"/>
        <v>1900</v>
      </c>
    </row>
    <row r="996" spans="1:16" hidden="1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Row],[Bonus %]]*TBL_Employees[[#This Row],[Annual Salary]]</f>
        <v>0</v>
      </c>
      <c r="P996" t="str">
        <f t="shared" si="15"/>
        <v>1900</v>
      </c>
    </row>
    <row r="997" spans="1:16" hidden="1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Row],[Bonus %]]*TBL_Employees[[#This Row],[Annual Salary]]</f>
        <v>0</v>
      </c>
      <c r="P997" t="str">
        <f t="shared" si="15"/>
        <v>1900</v>
      </c>
    </row>
    <row r="998" spans="1:16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Row],[Bonus %]]*TBL_Employees[[#This Row],[Annual Salary]]</f>
        <v>0</v>
      </c>
      <c r="P998" t="str">
        <f>TEXT(TBL_Employees[[#This Row],[Hire Date]],"yyyy")</f>
        <v>2010</v>
      </c>
    </row>
    <row r="999" spans="1:16" hidden="1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Row],[Bonus %]]*TBL_Employees[[#This Row],[Annual Salary]]</f>
        <v>26506.5</v>
      </c>
      <c r="P999" t="str">
        <f t="shared" si="15"/>
        <v>1900</v>
      </c>
    </row>
    <row r="1000" spans="1:16" hidden="1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Row],[Bonus %]]*TBL_Employees[[#This Row],[Annual Salary]]</f>
        <v>0</v>
      </c>
      <c r="P1000" t="str">
        <f t="shared" si="15"/>
        <v>1900</v>
      </c>
    </row>
    <row r="1001" spans="1:16" hidden="1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Row],[Bonus %]]*TBL_Employees[[#This Row],[Annual Salary]]</f>
        <v>67020.45</v>
      </c>
      <c r="P1001" t="str">
        <f t="shared" si="15"/>
        <v>1900</v>
      </c>
    </row>
    <row r="1002" spans="1:16" x14ac:dyDescent="0.35">
      <c r="I1002" s="13"/>
      <c r="J1002" s="2"/>
      <c r="K1002" s="3"/>
      <c r="N1002" s="13"/>
      <c r="O1002" s="10">
        <f>SUBTOTAL(9,O2:O1001)</f>
        <v>1075279.1100000003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C2CD-D3D5-425F-B228-13ACD40D373C}">
  <dimension ref="A1:AK1000"/>
  <sheetViews>
    <sheetView topLeftCell="V1" workbookViewId="0">
      <selection activeCell="AL1" sqref="AL1:AL1048576"/>
    </sheetView>
  </sheetViews>
  <sheetFormatPr defaultRowHeight="14.5" x14ac:dyDescent="0.35"/>
  <cols>
    <col min="1" max="1" width="16.36328125" bestFit="1" customWidth="1"/>
    <col min="2" max="2" width="18.6328125" bestFit="1" customWidth="1"/>
    <col min="3" max="3" width="18.26953125" bestFit="1" customWidth="1"/>
    <col min="5" max="5" width="13" bestFit="1" customWidth="1"/>
    <col min="6" max="6" width="10.36328125" bestFit="1" customWidth="1"/>
    <col min="7" max="7" width="12.36328125" bestFit="1" customWidth="1"/>
    <col min="9" max="9" width="15.90625" bestFit="1" customWidth="1"/>
    <col min="10" max="10" width="21.81640625" bestFit="1" customWidth="1"/>
    <col min="11" max="11" width="8.7265625" style="14"/>
    <col min="13" max="13" width="11.81640625" bestFit="1" customWidth="1"/>
    <col min="14" max="14" width="12.36328125" bestFit="1" customWidth="1"/>
    <col min="16" max="17" width="12.36328125" bestFit="1" customWidth="1"/>
    <col min="18" max="18" width="20" customWidth="1"/>
    <col min="19" max="19" width="17.453125" bestFit="1" customWidth="1"/>
    <col min="21" max="21" width="25.81640625" bestFit="1" customWidth="1"/>
    <col min="22" max="22" width="12.36328125" bestFit="1" customWidth="1"/>
    <col min="25" max="25" width="15.90625" bestFit="1" customWidth="1"/>
    <col min="26" max="29" width="10.36328125" bestFit="1" customWidth="1"/>
    <col min="30" max="30" width="10.7265625" bestFit="1" customWidth="1"/>
    <col min="32" max="32" width="6.90625" bestFit="1" customWidth="1"/>
    <col min="33" max="33" width="10.6328125" bestFit="1" customWidth="1"/>
    <col min="34" max="34" width="17.36328125" bestFit="1" customWidth="1"/>
    <col min="35" max="35" width="20.36328125" bestFit="1" customWidth="1"/>
    <col min="36" max="37" width="11" bestFit="1" customWidth="1"/>
  </cols>
  <sheetData>
    <row r="1" spans="1:37" x14ac:dyDescent="0.35">
      <c r="A1" s="9" t="s">
        <v>4</v>
      </c>
      <c r="B1" t="s">
        <v>1988</v>
      </c>
      <c r="C1" t="s">
        <v>1989</v>
      </c>
      <c r="E1" s="9" t="s">
        <v>5</v>
      </c>
      <c r="F1" s="9" t="s">
        <v>6</v>
      </c>
      <c r="G1" t="s">
        <v>1990</v>
      </c>
      <c r="I1" t="s">
        <v>3</v>
      </c>
      <c r="J1" t="s">
        <v>1991</v>
      </c>
      <c r="K1" s="14" t="s">
        <v>1992</v>
      </c>
      <c r="M1" s="9" t="s">
        <v>11</v>
      </c>
      <c r="N1" t="s">
        <v>1990</v>
      </c>
      <c r="P1" s="9" t="s">
        <v>1983</v>
      </c>
      <c r="Q1" t="s">
        <v>1990</v>
      </c>
      <c r="S1" t="s">
        <v>1998</v>
      </c>
      <c r="U1" s="9" t="s">
        <v>1983</v>
      </c>
      <c r="V1" t="s">
        <v>1990</v>
      </c>
      <c r="Y1" s="9" t="s">
        <v>1990</v>
      </c>
      <c r="Z1" s="9" t="s">
        <v>6</v>
      </c>
      <c r="AF1" s="9" t="s">
        <v>0</v>
      </c>
      <c r="AJ1" s="8" t="s">
        <v>410</v>
      </c>
      <c r="AK1" s="15">
        <v>42468</v>
      </c>
    </row>
    <row r="2" spans="1:37" x14ac:dyDescent="0.35">
      <c r="A2" t="s">
        <v>44</v>
      </c>
      <c r="B2" s="11">
        <v>255230</v>
      </c>
      <c r="C2" s="11">
        <v>40063</v>
      </c>
      <c r="E2" t="s">
        <v>17</v>
      </c>
      <c r="F2" t="s">
        <v>24</v>
      </c>
      <c r="G2" s="10">
        <v>207</v>
      </c>
      <c r="I2" t="s">
        <v>43</v>
      </c>
      <c r="J2">
        <v>129663.03333333334</v>
      </c>
      <c r="K2" s="14">
        <v>0.15977270608181179</v>
      </c>
      <c r="M2" t="s">
        <v>19</v>
      </c>
      <c r="N2" s="10">
        <v>643</v>
      </c>
      <c r="P2" s="7" t="s">
        <v>1995</v>
      </c>
      <c r="Q2" s="10">
        <v>283</v>
      </c>
      <c r="S2" s="14">
        <v>8.8659999999999975E-2</v>
      </c>
      <c r="U2" s="7" t="s">
        <v>40</v>
      </c>
      <c r="V2" s="10">
        <v>121</v>
      </c>
      <c r="Y2" s="9" t="s">
        <v>3</v>
      </c>
      <c r="Z2" t="s">
        <v>24</v>
      </c>
      <c r="AA2" t="s">
        <v>47</v>
      </c>
      <c r="AB2" t="s">
        <v>18</v>
      </c>
      <c r="AC2" t="s">
        <v>51</v>
      </c>
      <c r="AD2" t="s">
        <v>1984</v>
      </c>
      <c r="AF2" t="s">
        <v>1961</v>
      </c>
      <c r="AJ2" s="8" t="s">
        <v>412</v>
      </c>
      <c r="AK2" s="15">
        <v>35763</v>
      </c>
    </row>
    <row r="3" spans="1:37" x14ac:dyDescent="0.35">
      <c r="F3" t="s">
        <v>47</v>
      </c>
      <c r="G3" s="10">
        <v>37</v>
      </c>
      <c r="I3" t="s">
        <v>65</v>
      </c>
      <c r="J3">
        <v>123146.94791666667</v>
      </c>
      <c r="K3" s="14">
        <v>0.15174348932421322</v>
      </c>
      <c r="M3" t="s">
        <v>33</v>
      </c>
      <c r="N3" s="10">
        <v>218</v>
      </c>
      <c r="P3" s="7" t="s">
        <v>1996</v>
      </c>
      <c r="Q3" s="10">
        <v>242</v>
      </c>
      <c r="U3" s="7" t="s">
        <v>61</v>
      </c>
      <c r="V3" s="10">
        <v>110</v>
      </c>
      <c r="Y3" t="s">
        <v>65</v>
      </c>
      <c r="Z3" s="10">
        <v>41</v>
      </c>
      <c r="AA3" s="10">
        <v>3</v>
      </c>
      <c r="AB3" s="10">
        <v>32</v>
      </c>
      <c r="AC3" s="10">
        <v>20</v>
      </c>
      <c r="AD3" s="10">
        <v>96</v>
      </c>
      <c r="AF3" t="s">
        <v>610</v>
      </c>
      <c r="AJ3" s="8" t="s">
        <v>57</v>
      </c>
      <c r="AK3" s="15">
        <v>39016</v>
      </c>
    </row>
    <row r="4" spans="1:37" x14ac:dyDescent="0.35">
      <c r="F4" t="s">
        <v>18</v>
      </c>
      <c r="G4" s="10">
        <v>140</v>
      </c>
      <c r="I4" t="s">
        <v>15</v>
      </c>
      <c r="J4">
        <v>122802.89166666666</v>
      </c>
      <c r="K4" s="14">
        <v>0.15131953812784144</v>
      </c>
      <c r="M4" t="s">
        <v>52</v>
      </c>
      <c r="N4" s="10">
        <v>139</v>
      </c>
      <c r="P4" s="7" t="s">
        <v>1994</v>
      </c>
      <c r="Q4" s="10">
        <v>234</v>
      </c>
      <c r="U4" s="7" t="s">
        <v>14</v>
      </c>
      <c r="V4" s="10">
        <v>105</v>
      </c>
      <c r="Y4" t="s">
        <v>31</v>
      </c>
      <c r="Z4" s="10">
        <v>56</v>
      </c>
      <c r="AA4" s="10">
        <v>7</v>
      </c>
      <c r="AB4" s="10">
        <v>44</v>
      </c>
      <c r="AC4" s="10">
        <v>51</v>
      </c>
      <c r="AD4" s="10">
        <v>158</v>
      </c>
      <c r="AF4" t="s">
        <v>1323</v>
      </c>
      <c r="AJ4" s="8" t="s">
        <v>100</v>
      </c>
      <c r="AK4" s="15">
        <v>43735</v>
      </c>
    </row>
    <row r="5" spans="1:37" x14ac:dyDescent="0.35">
      <c r="F5" t="s">
        <v>51</v>
      </c>
      <c r="G5" s="10">
        <v>134</v>
      </c>
      <c r="I5" t="s">
        <v>23</v>
      </c>
      <c r="J5">
        <v>118058.44</v>
      </c>
      <c r="K5" s="14">
        <v>0.14547335466158728</v>
      </c>
      <c r="P5" s="7" t="s">
        <v>1993</v>
      </c>
      <c r="Q5" s="10">
        <v>150</v>
      </c>
      <c r="U5" s="7" t="s">
        <v>62</v>
      </c>
      <c r="V5" s="10">
        <v>98</v>
      </c>
      <c r="Y5" t="s">
        <v>15</v>
      </c>
      <c r="Z5" s="10">
        <v>51</v>
      </c>
      <c r="AA5" s="10">
        <v>9</v>
      </c>
      <c r="AB5" s="10">
        <v>27</v>
      </c>
      <c r="AC5" s="10">
        <v>33</v>
      </c>
      <c r="AD5" s="10">
        <v>120</v>
      </c>
      <c r="AF5" t="s">
        <v>255</v>
      </c>
      <c r="AJ5" s="8" t="s">
        <v>362</v>
      </c>
      <c r="AK5" s="15">
        <v>35023</v>
      </c>
    </row>
    <row r="6" spans="1:37" x14ac:dyDescent="0.35">
      <c r="E6" t="s">
        <v>28</v>
      </c>
      <c r="F6" t="s">
        <v>24</v>
      </c>
      <c r="G6" s="10">
        <v>197</v>
      </c>
      <c r="I6" t="s">
        <v>50</v>
      </c>
      <c r="J6">
        <v>111049.85714285714</v>
      </c>
      <c r="K6" s="14">
        <v>0.13683727527876413</v>
      </c>
      <c r="P6" s="7" t="s">
        <v>1997</v>
      </c>
      <c r="Q6" s="10">
        <v>91</v>
      </c>
      <c r="U6" s="7" t="s">
        <v>42</v>
      </c>
      <c r="V6" s="10">
        <v>70</v>
      </c>
      <c r="Y6" t="s">
        <v>23</v>
      </c>
      <c r="Z6" s="10">
        <v>50</v>
      </c>
      <c r="AA6" s="10">
        <v>14</v>
      </c>
      <c r="AB6" s="10">
        <v>28</v>
      </c>
      <c r="AC6" s="10">
        <v>33</v>
      </c>
      <c r="AD6" s="10">
        <v>125</v>
      </c>
      <c r="AF6" t="s">
        <v>861</v>
      </c>
      <c r="AJ6" s="8" t="s">
        <v>417</v>
      </c>
      <c r="AK6" s="15">
        <v>42759</v>
      </c>
    </row>
    <row r="7" spans="1:37" x14ac:dyDescent="0.35">
      <c r="F7" t="s">
        <v>47</v>
      </c>
      <c r="G7" s="10">
        <v>37</v>
      </c>
      <c r="I7" t="s">
        <v>31</v>
      </c>
      <c r="J7">
        <v>109035.20886075949</v>
      </c>
      <c r="K7" s="14">
        <v>0.1343547958892351</v>
      </c>
      <c r="P7" s="7" t="s">
        <v>1984</v>
      </c>
      <c r="Q7" s="10">
        <v>1000</v>
      </c>
      <c r="U7" s="7" t="s">
        <v>64</v>
      </c>
      <c r="V7" s="10">
        <v>53</v>
      </c>
      <c r="Y7" t="s">
        <v>27</v>
      </c>
      <c r="Z7" s="10">
        <v>93</v>
      </c>
      <c r="AA7" s="10">
        <v>20</v>
      </c>
      <c r="AB7" s="10">
        <v>75</v>
      </c>
      <c r="AC7" s="10">
        <v>53</v>
      </c>
      <c r="AD7" s="10">
        <v>241</v>
      </c>
      <c r="AF7" t="s">
        <v>1708</v>
      </c>
      <c r="AJ7" s="8" t="s">
        <v>99</v>
      </c>
      <c r="AK7" s="15">
        <v>44013</v>
      </c>
    </row>
    <row r="8" spans="1:37" x14ac:dyDescent="0.35">
      <c r="F8" t="s">
        <v>18</v>
      </c>
      <c r="G8" s="10">
        <v>131</v>
      </c>
      <c r="I8" t="s">
        <v>27</v>
      </c>
      <c r="J8">
        <v>97790.452282157683</v>
      </c>
      <c r="K8" s="14">
        <v>0.12049884063654705</v>
      </c>
      <c r="U8" s="7" t="s">
        <v>68</v>
      </c>
      <c r="V8" s="10">
        <v>51</v>
      </c>
      <c r="Y8" t="s">
        <v>43</v>
      </c>
      <c r="Z8" s="10">
        <v>55</v>
      </c>
      <c r="AA8" s="10">
        <v>8</v>
      </c>
      <c r="AB8" s="10">
        <v>33</v>
      </c>
      <c r="AC8" s="10">
        <v>24</v>
      </c>
      <c r="AD8" s="10">
        <v>120</v>
      </c>
      <c r="AF8" t="s">
        <v>164</v>
      </c>
      <c r="AJ8" s="8" t="s">
        <v>296</v>
      </c>
      <c r="AK8" s="15">
        <v>43967</v>
      </c>
    </row>
    <row r="9" spans="1:37" x14ac:dyDescent="0.35">
      <c r="F9" t="s">
        <v>51</v>
      </c>
      <c r="G9" s="10">
        <v>117</v>
      </c>
      <c r="J9">
        <v>811546.83120244101</v>
      </c>
      <c r="U9" s="7" t="s">
        <v>129</v>
      </c>
      <c r="V9" s="10">
        <v>21</v>
      </c>
      <c r="Y9" t="s">
        <v>50</v>
      </c>
      <c r="Z9" s="10">
        <v>58</v>
      </c>
      <c r="AA9" s="10">
        <v>13</v>
      </c>
      <c r="AB9" s="10">
        <v>32</v>
      </c>
      <c r="AC9" s="10">
        <v>37</v>
      </c>
      <c r="AD9" s="10">
        <v>140</v>
      </c>
      <c r="AF9" t="s">
        <v>874</v>
      </c>
      <c r="AJ9" s="8" t="s">
        <v>420</v>
      </c>
      <c r="AK9" s="15">
        <v>43490</v>
      </c>
    </row>
    <row r="10" spans="1:37" x14ac:dyDescent="0.35">
      <c r="U10" s="7" t="s">
        <v>94</v>
      </c>
      <c r="V10" s="10">
        <v>21</v>
      </c>
      <c r="Y10" t="s">
        <v>1984</v>
      </c>
      <c r="Z10" s="10">
        <v>404</v>
      </c>
      <c r="AA10" s="10">
        <v>74</v>
      </c>
      <c r="AB10" s="10">
        <v>271</v>
      </c>
      <c r="AC10" s="10">
        <v>251</v>
      </c>
      <c r="AD10" s="10">
        <v>1000</v>
      </c>
      <c r="AF10" t="s">
        <v>681</v>
      </c>
      <c r="AJ10" s="8" t="s">
        <v>422</v>
      </c>
      <c r="AK10" s="15">
        <v>43264</v>
      </c>
    </row>
    <row r="11" spans="1:37" x14ac:dyDescent="0.35">
      <c r="U11" s="7" t="s">
        <v>56</v>
      </c>
      <c r="V11" s="10">
        <v>21</v>
      </c>
      <c r="AF11" t="s">
        <v>355</v>
      </c>
      <c r="AJ11" s="8" t="s">
        <v>174</v>
      </c>
      <c r="AK11" s="15">
        <v>39855</v>
      </c>
    </row>
    <row r="12" spans="1:37" x14ac:dyDescent="0.35">
      <c r="U12" s="7" t="s">
        <v>30</v>
      </c>
      <c r="V12" s="10">
        <v>20</v>
      </c>
      <c r="AF12" t="s">
        <v>267</v>
      </c>
      <c r="AJ12" s="8" t="s">
        <v>425</v>
      </c>
      <c r="AK12" s="15">
        <v>44490</v>
      </c>
    </row>
    <row r="13" spans="1:37" x14ac:dyDescent="0.35">
      <c r="U13" s="7" t="s">
        <v>97</v>
      </c>
      <c r="V13" s="10">
        <v>20</v>
      </c>
      <c r="AF13" t="s">
        <v>1205</v>
      </c>
      <c r="AJ13" s="8" t="s">
        <v>46</v>
      </c>
      <c r="AK13" s="15">
        <v>36233</v>
      </c>
    </row>
    <row r="14" spans="1:37" x14ac:dyDescent="0.35">
      <c r="U14" s="7" t="s">
        <v>86</v>
      </c>
      <c r="V14" s="10">
        <v>19</v>
      </c>
      <c r="AF14" t="s">
        <v>1254</v>
      </c>
      <c r="AJ14" s="8" t="s">
        <v>428</v>
      </c>
      <c r="AK14" s="15">
        <v>44357</v>
      </c>
    </row>
    <row r="15" spans="1:37" x14ac:dyDescent="0.35">
      <c r="U15" s="7" t="s">
        <v>83</v>
      </c>
      <c r="V15" s="10">
        <v>19</v>
      </c>
      <c r="AF15" t="s">
        <v>1804</v>
      </c>
      <c r="AJ15" s="8" t="s">
        <v>430</v>
      </c>
      <c r="AK15" s="15">
        <v>43043</v>
      </c>
    </row>
    <row r="16" spans="1:37" x14ac:dyDescent="0.35">
      <c r="U16" s="7" t="s">
        <v>26</v>
      </c>
      <c r="V16" s="10">
        <v>18</v>
      </c>
      <c r="AF16" t="s">
        <v>1273</v>
      </c>
      <c r="AJ16" s="8" t="s">
        <v>432</v>
      </c>
      <c r="AK16" s="15">
        <v>41346</v>
      </c>
    </row>
    <row r="17" spans="21:37" x14ac:dyDescent="0.35">
      <c r="U17" s="7" t="s">
        <v>71</v>
      </c>
      <c r="V17" s="10">
        <v>18</v>
      </c>
      <c r="AF17" t="s">
        <v>524</v>
      </c>
      <c r="AJ17" s="8" t="s">
        <v>434</v>
      </c>
      <c r="AK17" s="15">
        <v>37319</v>
      </c>
    </row>
    <row r="18" spans="21:37" x14ac:dyDescent="0.35">
      <c r="U18" s="7" t="s">
        <v>55</v>
      </c>
      <c r="V18" s="10">
        <v>17</v>
      </c>
      <c r="AF18" t="s">
        <v>154</v>
      </c>
      <c r="AJ18" s="8" t="s">
        <v>436</v>
      </c>
      <c r="AK18" s="15">
        <v>37956</v>
      </c>
    </row>
    <row r="19" spans="21:37" x14ac:dyDescent="0.35">
      <c r="U19" s="7" t="s">
        <v>77</v>
      </c>
      <c r="V19" s="10">
        <v>17</v>
      </c>
      <c r="AF19" t="s">
        <v>108</v>
      </c>
      <c r="AJ19" s="8" t="s">
        <v>438</v>
      </c>
      <c r="AK19" s="15">
        <v>41581</v>
      </c>
    </row>
    <row r="20" spans="21:37" x14ac:dyDescent="0.35">
      <c r="U20" s="7" t="s">
        <v>22</v>
      </c>
      <c r="V20" s="10">
        <v>16</v>
      </c>
      <c r="AF20" t="s">
        <v>1929</v>
      </c>
      <c r="AJ20" s="8" t="s">
        <v>369</v>
      </c>
      <c r="AK20" s="15">
        <v>37446</v>
      </c>
    </row>
    <row r="21" spans="21:37" x14ac:dyDescent="0.35">
      <c r="U21" s="7" t="s">
        <v>38</v>
      </c>
      <c r="V21" s="10">
        <v>15</v>
      </c>
      <c r="AF21" t="s">
        <v>624</v>
      </c>
      <c r="AJ21" s="8" t="s">
        <v>382</v>
      </c>
      <c r="AK21" s="15">
        <v>40917</v>
      </c>
    </row>
    <row r="22" spans="21:37" x14ac:dyDescent="0.35">
      <c r="U22" s="7" t="s">
        <v>98</v>
      </c>
      <c r="V22" s="10">
        <v>15</v>
      </c>
      <c r="AF22" t="s">
        <v>641</v>
      </c>
      <c r="AJ22" s="8" t="s">
        <v>340</v>
      </c>
      <c r="AK22" s="15">
        <v>44288</v>
      </c>
    </row>
    <row r="23" spans="21:37" x14ac:dyDescent="0.35">
      <c r="U23" s="7" t="s">
        <v>76</v>
      </c>
      <c r="V23" s="10">
        <v>15</v>
      </c>
      <c r="AF23" t="s">
        <v>150</v>
      </c>
      <c r="AJ23" s="8" t="s">
        <v>443</v>
      </c>
      <c r="AK23" s="15">
        <v>37400</v>
      </c>
    </row>
    <row r="24" spans="21:37" x14ac:dyDescent="0.35">
      <c r="U24" s="7" t="s">
        <v>84</v>
      </c>
      <c r="V24" s="10">
        <v>15</v>
      </c>
      <c r="AF24" t="s">
        <v>1173</v>
      </c>
      <c r="AJ24" s="8" t="s">
        <v>445</v>
      </c>
      <c r="AK24" s="15">
        <v>43713</v>
      </c>
    </row>
    <row r="25" spans="21:37" x14ac:dyDescent="0.35">
      <c r="U25" s="7" t="s">
        <v>88</v>
      </c>
      <c r="V25" s="10">
        <v>15</v>
      </c>
      <c r="AF25" t="s">
        <v>1202</v>
      </c>
      <c r="AJ25" s="8" t="s">
        <v>231</v>
      </c>
      <c r="AK25" s="15">
        <v>41700</v>
      </c>
    </row>
    <row r="26" spans="21:37" x14ac:dyDescent="0.35">
      <c r="U26" s="7" t="s">
        <v>58</v>
      </c>
      <c r="V26" s="10">
        <v>12</v>
      </c>
      <c r="AF26" t="s">
        <v>293</v>
      </c>
      <c r="AJ26" s="8" t="s">
        <v>448</v>
      </c>
      <c r="AK26" s="15">
        <v>42111</v>
      </c>
    </row>
    <row r="27" spans="21:37" x14ac:dyDescent="0.35">
      <c r="U27" s="7" t="s">
        <v>69</v>
      </c>
      <c r="V27" s="10">
        <v>12</v>
      </c>
      <c r="AF27" t="s">
        <v>1956</v>
      </c>
      <c r="AJ27" s="8" t="s">
        <v>87</v>
      </c>
      <c r="AK27" s="15">
        <v>38388</v>
      </c>
    </row>
    <row r="28" spans="21:37" x14ac:dyDescent="0.35">
      <c r="U28" s="7" t="s">
        <v>91</v>
      </c>
      <c r="V28" s="10">
        <v>12</v>
      </c>
      <c r="AF28" t="s">
        <v>1312</v>
      </c>
      <c r="AJ28" s="8" t="s">
        <v>293</v>
      </c>
      <c r="AK28" s="15">
        <v>38145</v>
      </c>
    </row>
    <row r="29" spans="21:37" x14ac:dyDescent="0.35">
      <c r="U29" s="7" t="s">
        <v>73</v>
      </c>
      <c r="V29" s="10">
        <v>11</v>
      </c>
      <c r="AF29" t="s">
        <v>434</v>
      </c>
      <c r="AJ29" s="8" t="s">
        <v>452</v>
      </c>
      <c r="AK29" s="15">
        <v>35403</v>
      </c>
    </row>
    <row r="30" spans="21:37" x14ac:dyDescent="0.35">
      <c r="U30" s="7" t="s">
        <v>82</v>
      </c>
      <c r="V30" s="10">
        <v>10</v>
      </c>
      <c r="AF30" t="s">
        <v>637</v>
      </c>
      <c r="AJ30" s="8" t="s">
        <v>454</v>
      </c>
      <c r="AK30" s="15">
        <v>41040</v>
      </c>
    </row>
    <row r="31" spans="21:37" x14ac:dyDescent="0.35">
      <c r="U31" s="7" t="s">
        <v>89</v>
      </c>
      <c r="V31" s="10">
        <v>10</v>
      </c>
      <c r="AF31" t="s">
        <v>844</v>
      </c>
      <c r="AJ31" s="8" t="s">
        <v>456</v>
      </c>
      <c r="AK31" s="15">
        <v>42911</v>
      </c>
    </row>
    <row r="32" spans="21:37" x14ac:dyDescent="0.35">
      <c r="U32" s="7" t="s">
        <v>49</v>
      </c>
      <c r="V32" s="10">
        <v>9</v>
      </c>
      <c r="AF32" t="s">
        <v>232</v>
      </c>
      <c r="AJ32" s="8" t="s">
        <v>458</v>
      </c>
      <c r="AK32" s="15">
        <v>38123</v>
      </c>
    </row>
    <row r="33" spans="21:37" x14ac:dyDescent="0.35">
      <c r="U33" s="7" t="s">
        <v>59</v>
      </c>
      <c r="V33" s="10">
        <v>7</v>
      </c>
      <c r="AF33" t="s">
        <v>1371</v>
      </c>
      <c r="AJ33" s="8" t="s">
        <v>54</v>
      </c>
      <c r="AK33" s="15">
        <v>39640</v>
      </c>
    </row>
    <row r="34" spans="21:37" x14ac:dyDescent="0.35">
      <c r="U34" s="7" t="s">
        <v>35</v>
      </c>
      <c r="V34" s="10">
        <v>7</v>
      </c>
      <c r="AF34" t="s">
        <v>856</v>
      </c>
      <c r="AJ34" s="8" t="s">
        <v>461</v>
      </c>
      <c r="AK34" s="15">
        <v>42642</v>
      </c>
    </row>
    <row r="35" spans="21:37" x14ac:dyDescent="0.35">
      <c r="U35" s="7" t="s">
        <v>1984</v>
      </c>
      <c r="V35" s="10">
        <v>1000</v>
      </c>
      <c r="AF35" t="s">
        <v>1814</v>
      </c>
      <c r="AJ35" s="8" t="s">
        <v>463</v>
      </c>
      <c r="AK35" s="15">
        <v>43226</v>
      </c>
    </row>
    <row r="36" spans="21:37" x14ac:dyDescent="0.35">
      <c r="AF36" t="s">
        <v>246</v>
      </c>
      <c r="AJ36" s="8" t="s">
        <v>227</v>
      </c>
      <c r="AK36" s="15">
        <v>41681</v>
      </c>
    </row>
    <row r="37" spans="21:37" x14ac:dyDescent="0.35">
      <c r="AF37" t="s">
        <v>984</v>
      </c>
      <c r="AJ37" s="8" t="s">
        <v>466</v>
      </c>
      <c r="AK37" s="15">
        <v>43815</v>
      </c>
    </row>
    <row r="38" spans="21:37" x14ac:dyDescent="0.35">
      <c r="AF38" t="s">
        <v>128</v>
      </c>
      <c r="AJ38" s="8" t="s">
        <v>467</v>
      </c>
      <c r="AK38" s="15">
        <v>43758</v>
      </c>
    </row>
    <row r="39" spans="21:37" x14ac:dyDescent="0.35">
      <c r="AF39" t="s">
        <v>1852</v>
      </c>
      <c r="AJ39" s="8" t="s">
        <v>101</v>
      </c>
      <c r="AK39" s="15">
        <v>41409</v>
      </c>
    </row>
    <row r="40" spans="21:37" x14ac:dyDescent="0.35">
      <c r="AF40" t="s">
        <v>727</v>
      </c>
      <c r="AJ40" s="8" t="s">
        <v>470</v>
      </c>
      <c r="AK40" s="15">
        <v>34337</v>
      </c>
    </row>
    <row r="41" spans="21:37" x14ac:dyDescent="0.35">
      <c r="AF41" t="s">
        <v>826</v>
      </c>
      <c r="AJ41" s="8" t="s">
        <v>333</v>
      </c>
      <c r="AK41" s="15">
        <v>42884</v>
      </c>
    </row>
    <row r="42" spans="21:37" x14ac:dyDescent="0.35">
      <c r="AF42" t="s">
        <v>533</v>
      </c>
      <c r="AJ42" s="8" t="s">
        <v>342</v>
      </c>
      <c r="AK42" s="15">
        <v>41601</v>
      </c>
    </row>
    <row r="43" spans="21:37" x14ac:dyDescent="0.35">
      <c r="AF43" t="s">
        <v>336</v>
      </c>
      <c r="AJ43" s="8" t="s">
        <v>279</v>
      </c>
      <c r="AK43" s="15">
        <v>38664</v>
      </c>
    </row>
    <row r="44" spans="21:37" x14ac:dyDescent="0.35">
      <c r="AF44" t="s">
        <v>389</v>
      </c>
      <c r="AJ44" s="8" t="s">
        <v>475</v>
      </c>
      <c r="AK44" s="15">
        <v>41592</v>
      </c>
    </row>
    <row r="45" spans="21:37" x14ac:dyDescent="0.35">
      <c r="AF45" t="s">
        <v>863</v>
      </c>
      <c r="AJ45" s="8" t="s">
        <v>477</v>
      </c>
      <c r="AK45" s="15">
        <v>43609</v>
      </c>
    </row>
    <row r="46" spans="21:37" x14ac:dyDescent="0.35">
      <c r="AF46" t="s">
        <v>345</v>
      </c>
      <c r="AJ46" s="8" t="s">
        <v>479</v>
      </c>
      <c r="AK46" s="15">
        <v>40486</v>
      </c>
    </row>
    <row r="47" spans="21:37" x14ac:dyDescent="0.35">
      <c r="AF47" t="s">
        <v>1917</v>
      </c>
      <c r="AJ47" s="8" t="s">
        <v>481</v>
      </c>
      <c r="AK47" s="15">
        <v>41353</v>
      </c>
    </row>
    <row r="48" spans="21:37" x14ac:dyDescent="0.35">
      <c r="AF48" t="s">
        <v>153</v>
      </c>
      <c r="AJ48" s="8" t="s">
        <v>483</v>
      </c>
      <c r="AK48" s="15">
        <v>40076</v>
      </c>
    </row>
    <row r="49" spans="32:37" x14ac:dyDescent="0.35">
      <c r="AF49" t="s">
        <v>454</v>
      </c>
      <c r="AJ49" s="8" t="s">
        <v>485</v>
      </c>
      <c r="AK49" s="15">
        <v>41199</v>
      </c>
    </row>
    <row r="50" spans="32:37" x14ac:dyDescent="0.35">
      <c r="AF50" t="s">
        <v>629</v>
      </c>
      <c r="AJ50" s="8" t="s">
        <v>152</v>
      </c>
      <c r="AK50" s="15">
        <v>41941</v>
      </c>
    </row>
    <row r="51" spans="32:37" x14ac:dyDescent="0.35">
      <c r="AF51" t="s">
        <v>937</v>
      </c>
      <c r="AJ51" s="8" t="s">
        <v>488</v>
      </c>
      <c r="AK51" s="15">
        <v>37184</v>
      </c>
    </row>
    <row r="52" spans="32:37" x14ac:dyDescent="0.35">
      <c r="AF52" t="s">
        <v>1338</v>
      </c>
      <c r="AJ52" s="8" t="s">
        <v>490</v>
      </c>
      <c r="AK52" s="15">
        <v>44460</v>
      </c>
    </row>
    <row r="53" spans="32:37" x14ac:dyDescent="0.35">
      <c r="AF53" t="s">
        <v>1652</v>
      </c>
      <c r="AJ53" s="8" t="s">
        <v>492</v>
      </c>
      <c r="AK53" s="15">
        <v>44379</v>
      </c>
    </row>
    <row r="54" spans="32:37" x14ac:dyDescent="0.35">
      <c r="AF54" t="s">
        <v>137</v>
      </c>
      <c r="AJ54" s="8" t="s">
        <v>494</v>
      </c>
      <c r="AK54" s="15">
        <v>40678</v>
      </c>
    </row>
    <row r="55" spans="32:37" x14ac:dyDescent="0.35">
      <c r="AF55" t="s">
        <v>1749</v>
      </c>
      <c r="AJ55" s="8" t="s">
        <v>380</v>
      </c>
      <c r="AK55" s="15">
        <v>42276</v>
      </c>
    </row>
    <row r="56" spans="32:37" x14ac:dyDescent="0.35">
      <c r="AF56" t="s">
        <v>200</v>
      </c>
      <c r="AJ56" s="8" t="s">
        <v>497</v>
      </c>
      <c r="AK56" s="15">
        <v>43456</v>
      </c>
    </row>
    <row r="57" spans="32:37" x14ac:dyDescent="0.35">
      <c r="AF57" t="s">
        <v>288</v>
      </c>
      <c r="AJ57" s="8" t="s">
        <v>499</v>
      </c>
      <c r="AK57" s="15">
        <v>38696</v>
      </c>
    </row>
    <row r="58" spans="32:37" x14ac:dyDescent="0.35">
      <c r="AF58" t="s">
        <v>1060</v>
      </c>
      <c r="AJ58" s="8" t="s">
        <v>501</v>
      </c>
      <c r="AK58" s="15">
        <v>37041</v>
      </c>
    </row>
    <row r="59" spans="32:37" x14ac:dyDescent="0.35">
      <c r="AF59" t="s">
        <v>1005</v>
      </c>
      <c r="AJ59" s="8" t="s">
        <v>503</v>
      </c>
      <c r="AK59" s="15">
        <v>39681</v>
      </c>
    </row>
    <row r="60" spans="32:37" x14ac:dyDescent="0.35">
      <c r="AF60" t="s">
        <v>1224</v>
      </c>
      <c r="AJ60" s="8" t="s">
        <v>505</v>
      </c>
      <c r="AK60" s="15">
        <v>44266</v>
      </c>
    </row>
    <row r="61" spans="32:37" x14ac:dyDescent="0.35">
      <c r="AF61" t="s">
        <v>320</v>
      </c>
      <c r="AJ61" s="8" t="s">
        <v>203</v>
      </c>
      <c r="AK61" s="15">
        <v>38945</v>
      </c>
    </row>
    <row r="62" spans="32:37" x14ac:dyDescent="0.35">
      <c r="AF62" t="s">
        <v>1733</v>
      </c>
      <c r="AJ62" s="8" t="s">
        <v>170</v>
      </c>
      <c r="AK62" s="15">
        <v>43467</v>
      </c>
    </row>
    <row r="63" spans="32:37" x14ac:dyDescent="0.35">
      <c r="AF63" t="s">
        <v>1716</v>
      </c>
      <c r="AJ63" s="8" t="s">
        <v>509</v>
      </c>
      <c r="AK63" s="15">
        <v>39800</v>
      </c>
    </row>
    <row r="64" spans="32:37" x14ac:dyDescent="0.35">
      <c r="AF64" t="s">
        <v>218</v>
      </c>
      <c r="AJ64" s="8" t="s">
        <v>315</v>
      </c>
      <c r="AK64" s="15">
        <v>41493</v>
      </c>
    </row>
    <row r="65" spans="32:37" x14ac:dyDescent="0.35">
      <c r="AF65" t="s">
        <v>541</v>
      </c>
      <c r="AJ65" s="8" t="s">
        <v>512</v>
      </c>
      <c r="AK65" s="15">
        <v>44435</v>
      </c>
    </row>
    <row r="66" spans="32:37" x14ac:dyDescent="0.35">
      <c r="AF66" t="s">
        <v>995</v>
      </c>
      <c r="AJ66" s="8" t="s">
        <v>514</v>
      </c>
      <c r="AK66" s="15">
        <v>39474</v>
      </c>
    </row>
    <row r="67" spans="32:37" x14ac:dyDescent="0.35">
      <c r="AF67" t="s">
        <v>180</v>
      </c>
      <c r="AJ67" s="8" t="s">
        <v>375</v>
      </c>
      <c r="AK67" s="15">
        <v>40109</v>
      </c>
    </row>
    <row r="68" spans="32:37" x14ac:dyDescent="0.35">
      <c r="AF68" t="s">
        <v>458</v>
      </c>
      <c r="AJ68" s="8" t="s">
        <v>516</v>
      </c>
      <c r="AK68" s="15">
        <v>42484</v>
      </c>
    </row>
    <row r="69" spans="32:37" x14ac:dyDescent="0.35">
      <c r="AF69" t="s">
        <v>1187</v>
      </c>
      <c r="AJ69" s="8" t="s">
        <v>177</v>
      </c>
      <c r="AK69" s="15">
        <v>40029</v>
      </c>
    </row>
    <row r="70" spans="32:37" x14ac:dyDescent="0.35">
      <c r="AF70" t="s">
        <v>1659</v>
      </c>
      <c r="AJ70" s="8" t="s">
        <v>519</v>
      </c>
      <c r="AK70" s="15">
        <v>43835</v>
      </c>
    </row>
    <row r="71" spans="32:37" x14ac:dyDescent="0.35">
      <c r="AF71" t="s">
        <v>490</v>
      </c>
      <c r="AJ71" s="8" t="s">
        <v>521</v>
      </c>
      <c r="AK71" s="15">
        <v>37399</v>
      </c>
    </row>
    <row r="72" spans="32:37" x14ac:dyDescent="0.35">
      <c r="AF72" t="s">
        <v>543</v>
      </c>
      <c r="AJ72" s="8" t="s">
        <v>391</v>
      </c>
      <c r="AK72" s="15">
        <v>43493</v>
      </c>
    </row>
    <row r="73" spans="32:37" x14ac:dyDescent="0.35">
      <c r="AF73" t="s">
        <v>606</v>
      </c>
      <c r="AJ73" s="8" t="s">
        <v>524</v>
      </c>
      <c r="AK73" s="15">
        <v>44516</v>
      </c>
    </row>
    <row r="74" spans="32:37" x14ac:dyDescent="0.35">
      <c r="AF74" t="s">
        <v>351</v>
      </c>
      <c r="AJ74" s="8" t="s">
        <v>526</v>
      </c>
      <c r="AK74" s="15">
        <v>36041</v>
      </c>
    </row>
    <row r="75" spans="32:37" x14ac:dyDescent="0.35">
      <c r="AF75" t="s">
        <v>190</v>
      </c>
      <c r="AJ75" s="8" t="s">
        <v>182</v>
      </c>
      <c r="AK75" s="15">
        <v>37828</v>
      </c>
    </row>
    <row r="76" spans="32:37" x14ac:dyDescent="0.35">
      <c r="AF76" t="s">
        <v>321</v>
      </c>
      <c r="AJ76" s="8" t="s">
        <v>169</v>
      </c>
      <c r="AK76" s="15">
        <v>40535</v>
      </c>
    </row>
    <row r="77" spans="32:37" x14ac:dyDescent="0.35">
      <c r="AF77" t="s">
        <v>375</v>
      </c>
      <c r="AJ77" s="8" t="s">
        <v>366</v>
      </c>
      <c r="AK77" s="15">
        <v>42877</v>
      </c>
    </row>
    <row r="78" spans="32:37" x14ac:dyDescent="0.35">
      <c r="AF78" t="s">
        <v>555</v>
      </c>
      <c r="AJ78" s="8" t="s">
        <v>531</v>
      </c>
      <c r="AK78" s="15">
        <v>39265</v>
      </c>
    </row>
    <row r="79" spans="32:37" x14ac:dyDescent="0.35">
      <c r="AF79" t="s">
        <v>241</v>
      </c>
      <c r="AJ79" s="8" t="s">
        <v>533</v>
      </c>
      <c r="AK79" s="15">
        <v>42182</v>
      </c>
    </row>
    <row r="80" spans="32:37" x14ac:dyDescent="0.35">
      <c r="AF80" t="s">
        <v>1448</v>
      </c>
      <c r="AJ80" s="8" t="s">
        <v>535</v>
      </c>
      <c r="AK80" s="15">
        <v>42270</v>
      </c>
    </row>
    <row r="81" spans="32:37" x14ac:dyDescent="0.35">
      <c r="AF81" t="s">
        <v>1767</v>
      </c>
      <c r="AJ81" s="8" t="s">
        <v>537</v>
      </c>
      <c r="AK81" s="15">
        <v>42626</v>
      </c>
    </row>
    <row r="82" spans="32:37" x14ac:dyDescent="0.35">
      <c r="AF82" t="s">
        <v>1823</v>
      </c>
      <c r="AJ82" s="8" t="s">
        <v>539</v>
      </c>
      <c r="AK82" s="15">
        <v>33702</v>
      </c>
    </row>
    <row r="83" spans="32:37" x14ac:dyDescent="0.35">
      <c r="AF83" t="s">
        <v>1115</v>
      </c>
      <c r="AJ83" s="8" t="s">
        <v>541</v>
      </c>
      <c r="AK83" s="15">
        <v>38388</v>
      </c>
    </row>
    <row r="84" spans="32:37" x14ac:dyDescent="0.35">
      <c r="AF84" t="s">
        <v>926</v>
      </c>
      <c r="AJ84" s="8" t="s">
        <v>543</v>
      </c>
      <c r="AK84" s="15">
        <v>42512</v>
      </c>
    </row>
    <row r="85" spans="32:37" x14ac:dyDescent="0.35">
      <c r="AF85" t="s">
        <v>341</v>
      </c>
      <c r="AJ85" s="8" t="s">
        <v>545</v>
      </c>
      <c r="AK85" s="15">
        <v>44040</v>
      </c>
    </row>
    <row r="86" spans="32:37" x14ac:dyDescent="0.35">
      <c r="AF86" t="s">
        <v>1935</v>
      </c>
      <c r="AJ86" s="8" t="s">
        <v>547</v>
      </c>
      <c r="AK86" s="15">
        <v>37972</v>
      </c>
    </row>
    <row r="87" spans="32:37" x14ac:dyDescent="0.35">
      <c r="AF87" t="s">
        <v>768</v>
      </c>
      <c r="AJ87" s="8" t="s">
        <v>549</v>
      </c>
      <c r="AK87" s="15">
        <v>41655</v>
      </c>
    </row>
    <row r="88" spans="32:37" x14ac:dyDescent="0.35">
      <c r="AF88" t="s">
        <v>1581</v>
      </c>
      <c r="AJ88" s="8" t="s">
        <v>308</v>
      </c>
      <c r="AK88" s="15">
        <v>39931</v>
      </c>
    </row>
    <row r="89" spans="32:37" x14ac:dyDescent="0.35">
      <c r="AF89" t="s">
        <v>1030</v>
      </c>
      <c r="AJ89" s="8" t="s">
        <v>190</v>
      </c>
      <c r="AK89" s="15">
        <v>43650</v>
      </c>
    </row>
    <row r="90" spans="32:37" x14ac:dyDescent="0.35">
      <c r="AF90" t="s">
        <v>933</v>
      </c>
      <c r="AJ90" s="8" t="s">
        <v>553</v>
      </c>
      <c r="AK90" s="15">
        <v>43444</v>
      </c>
    </row>
    <row r="91" spans="32:37" x14ac:dyDescent="0.35">
      <c r="AF91" t="s">
        <v>170</v>
      </c>
      <c r="AJ91" s="8" t="s">
        <v>555</v>
      </c>
      <c r="AK91" s="15">
        <v>43368</v>
      </c>
    </row>
    <row r="92" spans="32:37" x14ac:dyDescent="0.35">
      <c r="AF92" t="s">
        <v>1626</v>
      </c>
      <c r="AJ92" s="8" t="s">
        <v>358</v>
      </c>
      <c r="AK92" s="15">
        <v>43211</v>
      </c>
    </row>
    <row r="93" spans="32:37" x14ac:dyDescent="0.35">
      <c r="AF93" t="s">
        <v>1792</v>
      </c>
      <c r="AJ93" s="8" t="s">
        <v>558</v>
      </c>
      <c r="AK93" s="15">
        <v>43578</v>
      </c>
    </row>
    <row r="94" spans="32:37" x14ac:dyDescent="0.35">
      <c r="AF94" t="s">
        <v>1024</v>
      </c>
      <c r="AJ94" s="8" t="s">
        <v>560</v>
      </c>
      <c r="AK94" s="15">
        <v>42938</v>
      </c>
    </row>
    <row r="95" spans="32:37" x14ac:dyDescent="0.35">
      <c r="AF95" t="s">
        <v>1653</v>
      </c>
      <c r="AJ95" s="8" t="s">
        <v>562</v>
      </c>
      <c r="AK95" s="15">
        <v>37576</v>
      </c>
    </row>
    <row r="96" spans="32:37" x14ac:dyDescent="0.35">
      <c r="AF96" t="s">
        <v>651</v>
      </c>
      <c r="AJ96" s="8" t="s">
        <v>564</v>
      </c>
      <c r="AK96" s="15">
        <v>42116</v>
      </c>
    </row>
    <row r="97" spans="32:37" x14ac:dyDescent="0.35">
      <c r="AF97" t="s">
        <v>738</v>
      </c>
      <c r="AJ97" s="8" t="s">
        <v>566</v>
      </c>
      <c r="AK97" s="15">
        <v>40734</v>
      </c>
    </row>
    <row r="98" spans="32:37" x14ac:dyDescent="0.35">
      <c r="AF98" t="s">
        <v>617</v>
      </c>
      <c r="AJ98" s="8" t="s">
        <v>567</v>
      </c>
      <c r="AK98" s="15">
        <v>44474</v>
      </c>
    </row>
    <row r="99" spans="32:37" x14ac:dyDescent="0.35">
      <c r="AF99" t="s">
        <v>46</v>
      </c>
      <c r="AJ99" s="8" t="s">
        <v>241</v>
      </c>
      <c r="AK99" s="15">
        <v>43977</v>
      </c>
    </row>
    <row r="100" spans="32:37" x14ac:dyDescent="0.35">
      <c r="AF100" t="s">
        <v>689</v>
      </c>
      <c r="AJ100" s="8" t="s">
        <v>570</v>
      </c>
      <c r="AK100" s="15">
        <v>44063</v>
      </c>
    </row>
    <row r="101" spans="32:37" x14ac:dyDescent="0.35">
      <c r="AF101" t="s">
        <v>1847</v>
      </c>
      <c r="AJ101" s="8" t="s">
        <v>572</v>
      </c>
      <c r="AK101" s="15">
        <v>41386</v>
      </c>
    </row>
    <row r="102" spans="32:37" x14ac:dyDescent="0.35">
      <c r="AF102" t="s">
        <v>432</v>
      </c>
      <c r="AJ102" s="8" t="s">
        <v>400</v>
      </c>
      <c r="AK102" s="15">
        <v>39091</v>
      </c>
    </row>
    <row r="103" spans="32:37" x14ac:dyDescent="0.35">
      <c r="AF103" t="s">
        <v>141</v>
      </c>
      <c r="AJ103" s="8" t="s">
        <v>291</v>
      </c>
      <c r="AK103" s="15">
        <v>42031</v>
      </c>
    </row>
    <row r="104" spans="32:37" x14ac:dyDescent="0.35">
      <c r="AF104" t="s">
        <v>268</v>
      </c>
      <c r="AJ104" s="8" t="s">
        <v>576</v>
      </c>
      <c r="AK104" s="15">
        <v>44250</v>
      </c>
    </row>
    <row r="105" spans="32:37" x14ac:dyDescent="0.35">
      <c r="AF105" t="s">
        <v>301</v>
      </c>
      <c r="AJ105" s="8" t="s">
        <v>578</v>
      </c>
      <c r="AK105" s="15">
        <v>39177</v>
      </c>
    </row>
    <row r="106" spans="32:37" x14ac:dyDescent="0.35">
      <c r="AF106" t="s">
        <v>260</v>
      </c>
      <c r="AJ106" s="8" t="s">
        <v>580</v>
      </c>
      <c r="AK106" s="15">
        <v>41454</v>
      </c>
    </row>
    <row r="107" spans="32:37" x14ac:dyDescent="0.35">
      <c r="AF107" t="s">
        <v>235</v>
      </c>
      <c r="AJ107" s="8" t="s">
        <v>582</v>
      </c>
      <c r="AK107" s="15">
        <v>35726</v>
      </c>
    </row>
    <row r="108" spans="32:37" x14ac:dyDescent="0.35">
      <c r="AF108" t="s">
        <v>1845</v>
      </c>
      <c r="AJ108" s="8" t="s">
        <v>292</v>
      </c>
      <c r="AK108" s="15">
        <v>35055</v>
      </c>
    </row>
    <row r="109" spans="32:37" x14ac:dyDescent="0.35">
      <c r="AF109" t="s">
        <v>477</v>
      </c>
      <c r="AJ109" s="8" t="s">
        <v>585</v>
      </c>
      <c r="AK109" s="15">
        <v>42706</v>
      </c>
    </row>
    <row r="110" spans="32:37" x14ac:dyDescent="0.35">
      <c r="AF110" t="s">
        <v>174</v>
      </c>
      <c r="AJ110" s="8" t="s">
        <v>155</v>
      </c>
      <c r="AK110" s="15">
        <v>37636</v>
      </c>
    </row>
    <row r="111" spans="32:37" x14ac:dyDescent="0.35">
      <c r="AF111" t="s">
        <v>350</v>
      </c>
      <c r="AJ111" s="8" t="s">
        <v>228</v>
      </c>
      <c r="AK111" s="15">
        <v>38398</v>
      </c>
    </row>
    <row r="112" spans="32:37" x14ac:dyDescent="0.35">
      <c r="AF112" t="s">
        <v>1244</v>
      </c>
      <c r="AJ112" s="8" t="s">
        <v>589</v>
      </c>
      <c r="AK112" s="15">
        <v>44052</v>
      </c>
    </row>
    <row r="113" spans="32:37" x14ac:dyDescent="0.35">
      <c r="AF113" t="s">
        <v>358</v>
      </c>
      <c r="AJ113" s="8" t="s">
        <v>591</v>
      </c>
      <c r="AK113" s="15">
        <v>39064</v>
      </c>
    </row>
    <row r="114" spans="32:37" x14ac:dyDescent="0.35">
      <c r="AF114" t="s">
        <v>1422</v>
      </c>
      <c r="AJ114" s="8" t="s">
        <v>236</v>
      </c>
      <c r="AK114" s="15">
        <v>43322</v>
      </c>
    </row>
    <row r="115" spans="32:37" x14ac:dyDescent="0.35">
      <c r="AF115" t="s">
        <v>239</v>
      </c>
      <c r="AJ115" s="8" t="s">
        <v>594</v>
      </c>
      <c r="AK115" s="15">
        <v>43732</v>
      </c>
    </row>
    <row r="116" spans="32:37" x14ac:dyDescent="0.35">
      <c r="AF116" t="s">
        <v>1647</v>
      </c>
      <c r="AJ116" s="8" t="s">
        <v>596</v>
      </c>
      <c r="AK116" s="15">
        <v>35998</v>
      </c>
    </row>
    <row r="117" spans="32:37" x14ac:dyDescent="0.35">
      <c r="AF117" t="s">
        <v>1167</v>
      </c>
      <c r="AJ117" s="8" t="s">
        <v>598</v>
      </c>
      <c r="AK117" s="15">
        <v>38825</v>
      </c>
    </row>
    <row r="118" spans="32:37" x14ac:dyDescent="0.35">
      <c r="AF118" t="s">
        <v>322</v>
      </c>
      <c r="AJ118" s="8" t="s">
        <v>349</v>
      </c>
      <c r="AK118" s="15">
        <v>39137</v>
      </c>
    </row>
    <row r="119" spans="32:37" x14ac:dyDescent="0.35">
      <c r="AF119" t="s">
        <v>1046</v>
      </c>
      <c r="AJ119" s="8" t="s">
        <v>186</v>
      </c>
      <c r="AK119" s="15">
        <v>44198</v>
      </c>
    </row>
    <row r="120" spans="32:37" x14ac:dyDescent="0.35">
      <c r="AF120" t="s">
        <v>1583</v>
      </c>
      <c r="AJ120" s="8" t="s">
        <v>602</v>
      </c>
      <c r="AK120" s="15">
        <v>40192</v>
      </c>
    </row>
    <row r="121" spans="32:37" x14ac:dyDescent="0.35">
      <c r="AF121" t="s">
        <v>1365</v>
      </c>
      <c r="AJ121" s="8" t="s">
        <v>604</v>
      </c>
      <c r="AK121" s="15">
        <v>38573</v>
      </c>
    </row>
    <row r="122" spans="32:37" x14ac:dyDescent="0.35">
      <c r="AF122" t="s">
        <v>176</v>
      </c>
      <c r="AJ122" s="8" t="s">
        <v>606</v>
      </c>
      <c r="AK122" s="15">
        <v>38813</v>
      </c>
    </row>
    <row r="123" spans="32:37" x14ac:dyDescent="0.35">
      <c r="AF123" t="s">
        <v>1886</v>
      </c>
      <c r="AJ123" s="8" t="s">
        <v>367</v>
      </c>
      <c r="AK123" s="15">
        <v>43530</v>
      </c>
    </row>
    <row r="124" spans="32:37" x14ac:dyDescent="0.35">
      <c r="AF124" t="s">
        <v>417</v>
      </c>
      <c r="AJ124" s="8" t="s">
        <v>609</v>
      </c>
      <c r="AK124" s="15">
        <v>40793</v>
      </c>
    </row>
    <row r="125" spans="32:37" x14ac:dyDescent="0.35">
      <c r="AF125" t="s">
        <v>1892</v>
      </c>
      <c r="AJ125" s="8" t="s">
        <v>610</v>
      </c>
      <c r="AK125" s="15">
        <v>43515</v>
      </c>
    </row>
    <row r="126" spans="32:37" x14ac:dyDescent="0.35">
      <c r="AF126" t="s">
        <v>1816</v>
      </c>
      <c r="AJ126" s="8" t="s">
        <v>253</v>
      </c>
      <c r="AK126" s="15">
        <v>39002</v>
      </c>
    </row>
    <row r="127" spans="32:37" x14ac:dyDescent="0.35">
      <c r="AF127" t="s">
        <v>78</v>
      </c>
      <c r="AJ127" s="8" t="s">
        <v>613</v>
      </c>
      <c r="AK127" s="15">
        <v>39391</v>
      </c>
    </row>
    <row r="128" spans="32:37" x14ac:dyDescent="0.35">
      <c r="AF128" t="s">
        <v>526</v>
      </c>
      <c r="AJ128" s="8" t="s">
        <v>615</v>
      </c>
      <c r="AK128" s="15">
        <v>33695</v>
      </c>
    </row>
    <row r="129" spans="32:37" x14ac:dyDescent="0.35">
      <c r="AF129" t="s">
        <v>1663</v>
      </c>
      <c r="AJ129" s="8" t="s">
        <v>617</v>
      </c>
      <c r="AK129" s="15">
        <v>43937</v>
      </c>
    </row>
    <row r="130" spans="32:37" x14ac:dyDescent="0.35">
      <c r="AF130" t="s">
        <v>445</v>
      </c>
      <c r="AJ130" s="8" t="s">
        <v>619</v>
      </c>
      <c r="AK130" s="15">
        <v>40883</v>
      </c>
    </row>
    <row r="131" spans="32:37" x14ac:dyDescent="0.35">
      <c r="AF131" t="s">
        <v>683</v>
      </c>
      <c r="AJ131" s="8" t="s">
        <v>104</v>
      </c>
      <c r="AK131" s="15">
        <v>41695</v>
      </c>
    </row>
    <row r="132" spans="32:37" x14ac:dyDescent="0.35">
      <c r="AF132" t="s">
        <v>1630</v>
      </c>
      <c r="AJ132" s="8" t="s">
        <v>622</v>
      </c>
      <c r="AK132" s="15">
        <v>36331</v>
      </c>
    </row>
    <row r="133" spans="32:37" x14ac:dyDescent="0.35">
      <c r="AF133" t="s">
        <v>1945</v>
      </c>
      <c r="AJ133" s="8" t="s">
        <v>624</v>
      </c>
      <c r="AK133" s="15">
        <v>43122</v>
      </c>
    </row>
    <row r="134" spans="32:37" x14ac:dyDescent="0.35">
      <c r="AF134" t="s">
        <v>155</v>
      </c>
      <c r="AJ134" s="8" t="s">
        <v>626</v>
      </c>
      <c r="AK134" s="15">
        <v>44241</v>
      </c>
    </row>
    <row r="135" spans="32:37" x14ac:dyDescent="0.35">
      <c r="AF135" t="s">
        <v>332</v>
      </c>
      <c r="AJ135" s="8" t="s">
        <v>628</v>
      </c>
      <c r="AK135" s="15">
        <v>42922</v>
      </c>
    </row>
    <row r="136" spans="32:37" x14ac:dyDescent="0.35">
      <c r="AF136" t="s">
        <v>203</v>
      </c>
      <c r="AJ136" s="8" t="s">
        <v>629</v>
      </c>
      <c r="AK136" s="15">
        <v>40565</v>
      </c>
    </row>
    <row r="137" spans="32:37" x14ac:dyDescent="0.35">
      <c r="AF137" t="s">
        <v>202</v>
      </c>
      <c r="AJ137" s="8" t="s">
        <v>631</v>
      </c>
      <c r="AK137" s="15">
        <v>37680</v>
      </c>
    </row>
    <row r="138" spans="32:37" x14ac:dyDescent="0.35">
      <c r="AF138" t="s">
        <v>913</v>
      </c>
      <c r="AJ138" s="8" t="s">
        <v>379</v>
      </c>
      <c r="AK138" s="15">
        <v>40778</v>
      </c>
    </row>
    <row r="139" spans="32:37" x14ac:dyDescent="0.35">
      <c r="AF139" t="s">
        <v>192</v>
      </c>
      <c r="AJ139" s="8" t="s">
        <v>244</v>
      </c>
      <c r="AK139" s="15">
        <v>37582</v>
      </c>
    </row>
    <row r="140" spans="32:37" x14ac:dyDescent="0.35">
      <c r="AF140" t="s">
        <v>1257</v>
      </c>
      <c r="AJ140" s="8" t="s">
        <v>635</v>
      </c>
      <c r="AK140" s="15">
        <v>44206</v>
      </c>
    </row>
    <row r="141" spans="32:37" x14ac:dyDescent="0.35">
      <c r="AF141" t="s">
        <v>733</v>
      </c>
      <c r="AJ141" s="8" t="s">
        <v>637</v>
      </c>
      <c r="AK141" s="15">
        <v>43715</v>
      </c>
    </row>
    <row r="142" spans="32:37" x14ac:dyDescent="0.35">
      <c r="AF142" t="s">
        <v>505</v>
      </c>
      <c r="AJ142" s="8" t="s">
        <v>639</v>
      </c>
      <c r="AK142" s="15">
        <v>42173</v>
      </c>
    </row>
    <row r="143" spans="32:37" x14ac:dyDescent="0.35">
      <c r="AF143" t="s">
        <v>1532</v>
      </c>
      <c r="AJ143" s="8" t="s">
        <v>641</v>
      </c>
      <c r="AK143" s="15">
        <v>42804</v>
      </c>
    </row>
    <row r="144" spans="32:37" x14ac:dyDescent="0.35">
      <c r="AF144" t="s">
        <v>746</v>
      </c>
      <c r="AJ144" s="8" t="s">
        <v>283</v>
      </c>
      <c r="AK144" s="15">
        <v>38613</v>
      </c>
    </row>
    <row r="145" spans="32:37" x14ac:dyDescent="0.35">
      <c r="AF145" t="s">
        <v>803</v>
      </c>
      <c r="AJ145" s="8" t="s">
        <v>230</v>
      </c>
      <c r="AK145" s="15">
        <v>39553</v>
      </c>
    </row>
    <row r="146" spans="32:37" x14ac:dyDescent="0.35">
      <c r="AF146" t="s">
        <v>1152</v>
      </c>
      <c r="AJ146" s="8" t="s">
        <v>645</v>
      </c>
      <c r="AK146" s="15">
        <v>35019</v>
      </c>
    </row>
    <row r="147" spans="32:37" x14ac:dyDescent="0.35">
      <c r="AF147" t="s">
        <v>1638</v>
      </c>
      <c r="AJ147" s="8" t="s">
        <v>647</v>
      </c>
      <c r="AK147" s="15">
        <v>41473</v>
      </c>
    </row>
    <row r="148" spans="32:37" x14ac:dyDescent="0.35">
      <c r="AF148" t="s">
        <v>189</v>
      </c>
      <c r="AJ148" s="8" t="s">
        <v>146</v>
      </c>
      <c r="AK148" s="15">
        <v>44471</v>
      </c>
    </row>
    <row r="149" spans="32:37" x14ac:dyDescent="0.35">
      <c r="AF149" t="s">
        <v>1134</v>
      </c>
      <c r="AJ149" s="8" t="s">
        <v>391</v>
      </c>
      <c r="AK149" s="15">
        <v>41468</v>
      </c>
    </row>
    <row r="150" spans="32:37" x14ac:dyDescent="0.35">
      <c r="AF150" t="s">
        <v>717</v>
      </c>
      <c r="AJ150" s="8" t="s">
        <v>651</v>
      </c>
      <c r="AK150" s="15">
        <v>35933</v>
      </c>
    </row>
    <row r="151" spans="32:37" x14ac:dyDescent="0.35">
      <c r="AF151" t="s">
        <v>1179</v>
      </c>
      <c r="AJ151" s="8" t="s">
        <v>312</v>
      </c>
      <c r="AK151" s="15">
        <v>37313</v>
      </c>
    </row>
    <row r="152" spans="32:37" x14ac:dyDescent="0.35">
      <c r="AF152" t="s">
        <v>1948</v>
      </c>
      <c r="AJ152" s="8" t="s">
        <v>654</v>
      </c>
      <c r="AK152" s="15">
        <v>35200</v>
      </c>
    </row>
    <row r="153" spans="32:37" x14ac:dyDescent="0.35">
      <c r="AF153" t="s">
        <v>982</v>
      </c>
      <c r="AJ153" s="8" t="s">
        <v>656</v>
      </c>
      <c r="AK153" s="15">
        <v>41714</v>
      </c>
    </row>
    <row r="154" spans="32:37" x14ac:dyDescent="0.35">
      <c r="AF154" t="s">
        <v>182</v>
      </c>
      <c r="AJ154" s="8" t="s">
        <v>245</v>
      </c>
      <c r="AK154" s="15">
        <v>39887</v>
      </c>
    </row>
    <row r="155" spans="32:37" x14ac:dyDescent="0.35">
      <c r="AF155" t="s">
        <v>224</v>
      </c>
      <c r="AJ155" s="8" t="s">
        <v>659</v>
      </c>
      <c r="AK155" s="15">
        <v>44477</v>
      </c>
    </row>
    <row r="156" spans="32:37" x14ac:dyDescent="0.35">
      <c r="AF156" t="s">
        <v>157</v>
      </c>
      <c r="AJ156" s="8" t="s">
        <v>661</v>
      </c>
      <c r="AK156" s="15">
        <v>44036</v>
      </c>
    </row>
    <row r="157" spans="32:37" x14ac:dyDescent="0.35">
      <c r="AF157" t="s">
        <v>659</v>
      </c>
      <c r="AJ157" s="8" t="s">
        <v>663</v>
      </c>
      <c r="AK157" s="15">
        <v>41642</v>
      </c>
    </row>
    <row r="158" spans="32:37" x14ac:dyDescent="0.35">
      <c r="AF158" t="s">
        <v>93</v>
      </c>
      <c r="AJ158" s="8" t="s">
        <v>665</v>
      </c>
      <c r="AK158" s="15">
        <v>43102</v>
      </c>
    </row>
    <row r="159" spans="32:37" x14ac:dyDescent="0.35">
      <c r="AF159" t="s">
        <v>876</v>
      </c>
      <c r="AJ159" s="8" t="s">
        <v>535</v>
      </c>
      <c r="AK159" s="15">
        <v>36644</v>
      </c>
    </row>
    <row r="160" spans="32:37" x14ac:dyDescent="0.35">
      <c r="AF160" t="s">
        <v>1209</v>
      </c>
      <c r="AJ160" s="8" t="s">
        <v>190</v>
      </c>
      <c r="AK160" s="15">
        <v>34567</v>
      </c>
    </row>
    <row r="161" spans="32:37" x14ac:dyDescent="0.35">
      <c r="AF161" t="s">
        <v>183</v>
      </c>
      <c r="AJ161" s="8" t="s">
        <v>207</v>
      </c>
      <c r="AK161" s="15">
        <v>43055</v>
      </c>
    </row>
    <row r="162" spans="32:37" x14ac:dyDescent="0.35">
      <c r="AF162" t="s">
        <v>276</v>
      </c>
      <c r="AJ162" s="8" t="s">
        <v>670</v>
      </c>
      <c r="AK162" s="15">
        <v>44224</v>
      </c>
    </row>
    <row r="163" spans="32:37" x14ac:dyDescent="0.35">
      <c r="AF163" t="s">
        <v>813</v>
      </c>
      <c r="AJ163" s="8" t="s">
        <v>672</v>
      </c>
      <c r="AK163" s="15">
        <v>42858</v>
      </c>
    </row>
    <row r="164" spans="32:37" x14ac:dyDescent="0.35">
      <c r="AF164" t="s">
        <v>242</v>
      </c>
      <c r="AJ164" s="8" t="s">
        <v>674</v>
      </c>
      <c r="AK164" s="15">
        <v>36233</v>
      </c>
    </row>
    <row r="165" spans="32:37" x14ac:dyDescent="0.35">
      <c r="AF165" t="s">
        <v>1724</v>
      </c>
      <c r="AJ165" s="8" t="s">
        <v>272</v>
      </c>
      <c r="AK165" s="15">
        <v>39872</v>
      </c>
    </row>
    <row r="166" spans="32:37" x14ac:dyDescent="0.35">
      <c r="AF166" t="s">
        <v>1215</v>
      </c>
      <c r="AJ166" s="8" t="s">
        <v>210</v>
      </c>
      <c r="AK166" s="15">
        <v>43240</v>
      </c>
    </row>
    <row r="167" spans="32:37" x14ac:dyDescent="0.35">
      <c r="AF167" t="s">
        <v>1839</v>
      </c>
      <c r="AJ167" s="8" t="s">
        <v>678</v>
      </c>
      <c r="AK167" s="15">
        <v>44554</v>
      </c>
    </row>
    <row r="168" spans="32:37" x14ac:dyDescent="0.35">
      <c r="AF168" t="s">
        <v>822</v>
      </c>
      <c r="AJ168" s="8" t="s">
        <v>117</v>
      </c>
      <c r="AK168" s="15">
        <v>42722</v>
      </c>
    </row>
    <row r="169" spans="32:37" x14ac:dyDescent="0.35">
      <c r="AF169" t="s">
        <v>693</v>
      </c>
      <c r="AJ169" s="8" t="s">
        <v>681</v>
      </c>
      <c r="AK169" s="15">
        <v>41714</v>
      </c>
    </row>
    <row r="170" spans="32:37" x14ac:dyDescent="0.35">
      <c r="AF170" t="s">
        <v>194</v>
      </c>
      <c r="AJ170" s="8" t="s">
        <v>187</v>
      </c>
      <c r="AK170" s="15">
        <v>36374</v>
      </c>
    </row>
    <row r="171" spans="32:37" x14ac:dyDescent="0.35">
      <c r="AF171" t="s">
        <v>436</v>
      </c>
      <c r="AJ171" s="8" t="s">
        <v>683</v>
      </c>
      <c r="AK171" s="15">
        <v>39437</v>
      </c>
    </row>
    <row r="172" spans="32:37" x14ac:dyDescent="0.35">
      <c r="AF172" t="s">
        <v>271</v>
      </c>
      <c r="AJ172" s="8" t="s">
        <v>685</v>
      </c>
      <c r="AK172" s="15">
        <v>44495</v>
      </c>
    </row>
    <row r="173" spans="32:37" x14ac:dyDescent="0.35">
      <c r="AF173" t="s">
        <v>102</v>
      </c>
      <c r="AJ173" s="8" t="s">
        <v>201</v>
      </c>
      <c r="AK173" s="15">
        <v>41706</v>
      </c>
    </row>
    <row r="174" spans="32:37" x14ac:dyDescent="0.35">
      <c r="AF174" t="s">
        <v>284</v>
      </c>
      <c r="AJ174" s="8" t="s">
        <v>235</v>
      </c>
      <c r="AK174" s="15">
        <v>43276</v>
      </c>
    </row>
    <row r="175" spans="32:37" x14ac:dyDescent="0.35">
      <c r="AF175" t="s">
        <v>537</v>
      </c>
      <c r="AJ175" s="8" t="s">
        <v>689</v>
      </c>
      <c r="AK175" s="15">
        <v>39021</v>
      </c>
    </row>
    <row r="176" spans="32:37" x14ac:dyDescent="0.35">
      <c r="AF176" t="s">
        <v>259</v>
      </c>
      <c r="AJ176" s="8" t="s">
        <v>691</v>
      </c>
      <c r="AK176" s="15">
        <v>39197</v>
      </c>
    </row>
    <row r="177" spans="32:37" x14ac:dyDescent="0.35">
      <c r="AF177" t="s">
        <v>1837</v>
      </c>
      <c r="AJ177" s="8" t="s">
        <v>693</v>
      </c>
      <c r="AK177" s="15">
        <v>34595</v>
      </c>
    </row>
    <row r="178" spans="32:37" x14ac:dyDescent="0.35">
      <c r="AF178" t="s">
        <v>1616</v>
      </c>
      <c r="AJ178" s="8" t="s">
        <v>226</v>
      </c>
      <c r="AK178" s="15">
        <v>38564</v>
      </c>
    </row>
    <row r="179" spans="32:37" x14ac:dyDescent="0.35">
      <c r="AF179" t="s">
        <v>1761</v>
      </c>
      <c r="AJ179" s="8" t="s">
        <v>259</v>
      </c>
      <c r="AK179" s="15">
        <v>37343</v>
      </c>
    </row>
    <row r="180" spans="32:37" x14ac:dyDescent="0.35">
      <c r="AF180" t="s">
        <v>1566</v>
      </c>
      <c r="AJ180" s="8" t="s">
        <v>697</v>
      </c>
      <c r="AK180" s="15">
        <v>44014</v>
      </c>
    </row>
    <row r="181" spans="32:37" x14ac:dyDescent="0.35">
      <c r="AF181" t="s">
        <v>1923</v>
      </c>
      <c r="AJ181" s="8" t="s">
        <v>699</v>
      </c>
      <c r="AK181" s="15">
        <v>42731</v>
      </c>
    </row>
    <row r="182" spans="32:37" x14ac:dyDescent="0.35">
      <c r="AF182" t="s">
        <v>647</v>
      </c>
      <c r="AJ182" s="8" t="s">
        <v>256</v>
      </c>
      <c r="AK182" s="15">
        <v>42928</v>
      </c>
    </row>
    <row r="183" spans="32:37" x14ac:dyDescent="0.35">
      <c r="AF183" t="s">
        <v>1111</v>
      </c>
      <c r="AJ183" s="8" t="s">
        <v>702</v>
      </c>
      <c r="AK183" s="15">
        <v>38328</v>
      </c>
    </row>
    <row r="184" spans="32:37" x14ac:dyDescent="0.35">
      <c r="AF184" t="s">
        <v>558</v>
      </c>
      <c r="AJ184" s="8" t="s">
        <v>704</v>
      </c>
      <c r="AK184" s="15">
        <v>36914</v>
      </c>
    </row>
    <row r="185" spans="32:37" x14ac:dyDescent="0.35">
      <c r="AF185" t="s">
        <v>828</v>
      </c>
      <c r="AJ185" s="8" t="s">
        <v>405</v>
      </c>
      <c r="AK185" s="15">
        <v>44086</v>
      </c>
    </row>
    <row r="186" spans="32:37" x14ac:dyDescent="0.35">
      <c r="AF186" t="s">
        <v>233</v>
      </c>
      <c r="AJ186" s="8" t="s">
        <v>445</v>
      </c>
      <c r="AK186" s="15">
        <v>36229</v>
      </c>
    </row>
    <row r="187" spans="32:37" x14ac:dyDescent="0.35">
      <c r="AF187" t="s">
        <v>1835</v>
      </c>
      <c r="AJ187" s="8" t="s">
        <v>708</v>
      </c>
      <c r="AK187" s="15">
        <v>43753</v>
      </c>
    </row>
    <row r="188" spans="32:37" x14ac:dyDescent="0.35">
      <c r="AF188" t="s">
        <v>722</v>
      </c>
      <c r="AJ188" s="8" t="s">
        <v>710</v>
      </c>
      <c r="AK188" s="15">
        <v>42492</v>
      </c>
    </row>
    <row r="189" spans="32:37" x14ac:dyDescent="0.35">
      <c r="AF189" t="s">
        <v>248</v>
      </c>
      <c r="AJ189" s="8" t="s">
        <v>287</v>
      </c>
      <c r="AK189" s="15">
        <v>43594</v>
      </c>
    </row>
    <row r="190" spans="32:37" x14ac:dyDescent="0.35">
      <c r="AF190" t="s">
        <v>1041</v>
      </c>
      <c r="AJ190" s="8" t="s">
        <v>208</v>
      </c>
      <c r="AK190" s="15">
        <v>42951</v>
      </c>
    </row>
    <row r="191" spans="32:37" x14ac:dyDescent="0.35">
      <c r="AF191" t="s">
        <v>1426</v>
      </c>
      <c r="AJ191" s="8" t="s">
        <v>714</v>
      </c>
      <c r="AK191" s="15">
        <v>37705</v>
      </c>
    </row>
    <row r="192" spans="32:37" x14ac:dyDescent="0.35">
      <c r="AF192" t="s">
        <v>405</v>
      </c>
      <c r="AJ192" s="8" t="s">
        <v>716</v>
      </c>
      <c r="AK192" s="15">
        <v>38066</v>
      </c>
    </row>
    <row r="193" spans="32:37" x14ac:dyDescent="0.35">
      <c r="AF193" t="s">
        <v>1094</v>
      </c>
      <c r="AJ193" s="8" t="s">
        <v>717</v>
      </c>
      <c r="AK193" s="15">
        <v>36275</v>
      </c>
    </row>
    <row r="194" spans="32:37" x14ac:dyDescent="0.35">
      <c r="AF194" t="s">
        <v>842</v>
      </c>
      <c r="AJ194" s="8" t="s">
        <v>185</v>
      </c>
      <c r="AK194" s="15">
        <v>35887</v>
      </c>
    </row>
    <row r="195" spans="32:37" x14ac:dyDescent="0.35">
      <c r="AF195" t="s">
        <v>785</v>
      </c>
      <c r="AJ195" s="8" t="s">
        <v>720</v>
      </c>
      <c r="AK195" s="15">
        <v>40540</v>
      </c>
    </row>
    <row r="196" spans="32:37" x14ac:dyDescent="0.35">
      <c r="AF196" t="s">
        <v>1222</v>
      </c>
      <c r="AJ196" s="8" t="s">
        <v>722</v>
      </c>
      <c r="AK196" s="15">
        <v>44274</v>
      </c>
    </row>
    <row r="197" spans="32:37" x14ac:dyDescent="0.35">
      <c r="AF197" t="s">
        <v>1356</v>
      </c>
      <c r="AJ197" s="8" t="s">
        <v>724</v>
      </c>
      <c r="AK197" s="15">
        <v>43272</v>
      </c>
    </row>
    <row r="198" spans="32:37" x14ac:dyDescent="0.35">
      <c r="AF198" t="s">
        <v>1053</v>
      </c>
      <c r="AJ198" s="8" t="s">
        <v>189</v>
      </c>
      <c r="AK198" s="15">
        <v>41692</v>
      </c>
    </row>
    <row r="199" spans="32:37" x14ac:dyDescent="0.35">
      <c r="AF199" t="s">
        <v>1340</v>
      </c>
      <c r="AJ199" s="8" t="s">
        <v>727</v>
      </c>
      <c r="AK199" s="15">
        <v>43818</v>
      </c>
    </row>
    <row r="200" spans="32:37" x14ac:dyDescent="0.35">
      <c r="AF200" t="s">
        <v>846</v>
      </c>
      <c r="AJ200" s="8" t="s">
        <v>729</v>
      </c>
      <c r="AK200" s="15">
        <v>42634</v>
      </c>
    </row>
    <row r="201" spans="32:37" x14ac:dyDescent="0.35">
      <c r="AF201" t="s">
        <v>619</v>
      </c>
      <c r="AJ201" s="8" t="s">
        <v>332</v>
      </c>
      <c r="AK201" s="15">
        <v>42866</v>
      </c>
    </row>
    <row r="202" spans="32:37" x14ac:dyDescent="0.35">
      <c r="AF202" t="s">
        <v>406</v>
      </c>
      <c r="AJ202" s="8" t="s">
        <v>184</v>
      </c>
      <c r="AK202" s="15">
        <v>42164</v>
      </c>
    </row>
    <row r="203" spans="32:37" x14ac:dyDescent="0.35">
      <c r="AF203" t="s">
        <v>1784</v>
      </c>
      <c r="AJ203" s="8" t="s">
        <v>733</v>
      </c>
      <c r="AK203" s="15">
        <v>40826</v>
      </c>
    </row>
    <row r="204" spans="32:37" x14ac:dyDescent="0.35">
      <c r="AF204" t="s">
        <v>275</v>
      </c>
      <c r="AJ204" s="8" t="s">
        <v>327</v>
      </c>
      <c r="AK204" s="15">
        <v>43850</v>
      </c>
    </row>
    <row r="205" spans="32:37" x14ac:dyDescent="0.35">
      <c r="AF205" t="s">
        <v>124</v>
      </c>
      <c r="AJ205" s="8" t="s">
        <v>736</v>
      </c>
      <c r="AK205" s="15">
        <v>41879</v>
      </c>
    </row>
    <row r="206" spans="32:37" x14ac:dyDescent="0.35">
      <c r="AF206" t="s">
        <v>1089</v>
      </c>
      <c r="AJ206" s="8" t="s">
        <v>738</v>
      </c>
      <c r="AK206" s="15">
        <v>34176</v>
      </c>
    </row>
    <row r="207" spans="32:37" x14ac:dyDescent="0.35">
      <c r="AF207" t="s">
        <v>408</v>
      </c>
      <c r="AJ207" s="8" t="s">
        <v>739</v>
      </c>
      <c r="AK207" s="15">
        <v>36442</v>
      </c>
    </row>
    <row r="208" spans="32:37" x14ac:dyDescent="0.35">
      <c r="AF208" t="s">
        <v>395</v>
      </c>
      <c r="AJ208" s="8" t="s">
        <v>741</v>
      </c>
      <c r="AK208" s="15">
        <v>38168</v>
      </c>
    </row>
    <row r="209" spans="32:37" x14ac:dyDescent="0.35">
      <c r="AF209" t="s">
        <v>252</v>
      </c>
      <c r="AJ209" s="8" t="s">
        <v>743</v>
      </c>
      <c r="AK209" s="15">
        <v>44556</v>
      </c>
    </row>
    <row r="210" spans="32:37" x14ac:dyDescent="0.35">
      <c r="AF210" t="s">
        <v>670</v>
      </c>
      <c r="AJ210" s="8" t="s">
        <v>258</v>
      </c>
      <c r="AK210" s="15">
        <v>40681</v>
      </c>
    </row>
    <row r="211" spans="32:37" x14ac:dyDescent="0.35">
      <c r="AF211" t="s">
        <v>1971</v>
      </c>
      <c r="AJ211" s="8" t="s">
        <v>746</v>
      </c>
      <c r="AK211" s="15">
        <v>41769</v>
      </c>
    </row>
    <row r="212" spans="32:37" x14ac:dyDescent="0.35">
      <c r="AF212" t="s">
        <v>1503</v>
      </c>
      <c r="AJ212" s="8" t="s">
        <v>748</v>
      </c>
      <c r="AK212" s="15">
        <v>42810</v>
      </c>
    </row>
    <row r="213" spans="32:37" x14ac:dyDescent="0.35">
      <c r="AF213" t="s">
        <v>1252</v>
      </c>
      <c r="AJ213" s="8" t="s">
        <v>750</v>
      </c>
      <c r="AK213" s="15">
        <v>37733</v>
      </c>
    </row>
    <row r="214" spans="32:37" x14ac:dyDescent="0.35">
      <c r="AF214" t="s">
        <v>1671</v>
      </c>
      <c r="AJ214" s="8" t="s">
        <v>752</v>
      </c>
      <c r="AK214" s="15">
        <v>34388</v>
      </c>
    </row>
    <row r="215" spans="32:37" x14ac:dyDescent="0.35">
      <c r="AF215" t="s">
        <v>1508</v>
      </c>
      <c r="AJ215" s="8" t="s">
        <v>754</v>
      </c>
      <c r="AK215" s="15">
        <v>35990</v>
      </c>
    </row>
    <row r="216" spans="32:37" x14ac:dyDescent="0.35">
      <c r="AF216" t="s">
        <v>572</v>
      </c>
      <c r="AJ216" s="8" t="s">
        <v>219</v>
      </c>
      <c r="AK216" s="15">
        <v>39506</v>
      </c>
    </row>
    <row r="217" spans="32:37" x14ac:dyDescent="0.35">
      <c r="AF217" t="s">
        <v>1609</v>
      </c>
      <c r="AJ217" s="8" t="s">
        <v>322</v>
      </c>
      <c r="AK217" s="15">
        <v>44078</v>
      </c>
    </row>
    <row r="218" spans="32:37" x14ac:dyDescent="0.35">
      <c r="AF218" t="s">
        <v>792</v>
      </c>
      <c r="AJ218" s="8" t="s">
        <v>757</v>
      </c>
      <c r="AK218" s="15">
        <v>42740</v>
      </c>
    </row>
    <row r="219" spans="32:37" x14ac:dyDescent="0.35">
      <c r="AF219" t="s">
        <v>295</v>
      </c>
      <c r="AJ219" s="8" t="s">
        <v>759</v>
      </c>
      <c r="AK219" s="15">
        <v>41294</v>
      </c>
    </row>
    <row r="220" spans="32:37" x14ac:dyDescent="0.35">
      <c r="AF220" t="s">
        <v>836</v>
      </c>
      <c r="AJ220" s="8" t="s">
        <v>761</v>
      </c>
      <c r="AK220" s="15">
        <v>44237</v>
      </c>
    </row>
    <row r="221" spans="32:37" x14ac:dyDescent="0.35">
      <c r="AF221" t="s">
        <v>549</v>
      </c>
      <c r="AJ221" s="8" t="s">
        <v>102</v>
      </c>
      <c r="AK221" s="15">
        <v>43165</v>
      </c>
    </row>
    <row r="222" spans="32:37" x14ac:dyDescent="0.35">
      <c r="AF222" t="s">
        <v>1087</v>
      </c>
      <c r="AJ222" s="8" t="s">
        <v>764</v>
      </c>
      <c r="AK222" s="15">
        <v>37855</v>
      </c>
    </row>
    <row r="223" spans="32:37" x14ac:dyDescent="0.35">
      <c r="AF223" t="s">
        <v>324</v>
      </c>
      <c r="AJ223" s="8" t="s">
        <v>766</v>
      </c>
      <c r="AK223" s="15">
        <v>42753</v>
      </c>
    </row>
    <row r="224" spans="32:37" x14ac:dyDescent="0.35">
      <c r="AF224" t="s">
        <v>1729</v>
      </c>
      <c r="AJ224" s="8" t="s">
        <v>768</v>
      </c>
      <c r="AK224" s="15">
        <v>44380</v>
      </c>
    </row>
    <row r="225" spans="32:37" x14ac:dyDescent="0.35">
      <c r="AF225" t="s">
        <v>177</v>
      </c>
      <c r="AJ225" s="8" t="s">
        <v>770</v>
      </c>
      <c r="AK225" s="15">
        <v>41789</v>
      </c>
    </row>
    <row r="226" spans="32:37" x14ac:dyDescent="0.35">
      <c r="AF226" t="s">
        <v>553</v>
      </c>
      <c r="AJ226" s="8" t="s">
        <v>772</v>
      </c>
      <c r="AK226" s="15">
        <v>40563</v>
      </c>
    </row>
    <row r="227" spans="32:37" x14ac:dyDescent="0.35">
      <c r="AF227" t="s">
        <v>578</v>
      </c>
      <c r="AJ227" s="8" t="s">
        <v>774</v>
      </c>
      <c r="AK227" s="15">
        <v>44283</v>
      </c>
    </row>
    <row r="228" spans="32:37" x14ac:dyDescent="0.35">
      <c r="AF228" t="s">
        <v>1221</v>
      </c>
      <c r="AJ228" s="8" t="s">
        <v>251</v>
      </c>
      <c r="AK228" s="15">
        <v>36993</v>
      </c>
    </row>
    <row r="229" spans="32:37" x14ac:dyDescent="0.35">
      <c r="AF229" t="s">
        <v>96</v>
      </c>
      <c r="AJ229" s="8" t="s">
        <v>777</v>
      </c>
      <c r="AK229" s="15">
        <v>40060</v>
      </c>
    </row>
    <row r="230" spans="32:37" x14ac:dyDescent="0.35">
      <c r="AF230" t="s">
        <v>329</v>
      </c>
      <c r="AJ230" s="8" t="s">
        <v>110</v>
      </c>
      <c r="AK230" s="15">
        <v>35996</v>
      </c>
    </row>
    <row r="231" spans="32:37" x14ac:dyDescent="0.35">
      <c r="AF231" t="s">
        <v>1606</v>
      </c>
      <c r="AJ231" s="8" t="s">
        <v>780</v>
      </c>
      <c r="AK231" s="15">
        <v>42078</v>
      </c>
    </row>
    <row r="232" spans="32:37" x14ac:dyDescent="0.35">
      <c r="AF232" t="s">
        <v>815</v>
      </c>
      <c r="AJ232" s="8" t="s">
        <v>167</v>
      </c>
      <c r="AK232" s="15">
        <v>42867</v>
      </c>
    </row>
    <row r="233" spans="32:37" x14ac:dyDescent="0.35">
      <c r="AF233" t="s">
        <v>216</v>
      </c>
      <c r="AJ233" s="8" t="s">
        <v>783</v>
      </c>
      <c r="AK233" s="15">
        <v>44181</v>
      </c>
    </row>
    <row r="234" spans="32:37" x14ac:dyDescent="0.35">
      <c r="AF234" t="s">
        <v>754</v>
      </c>
      <c r="AJ234" s="8" t="s">
        <v>785</v>
      </c>
      <c r="AK234" s="15">
        <v>34746</v>
      </c>
    </row>
    <row r="235" spans="32:37" x14ac:dyDescent="0.35">
      <c r="AF235" t="s">
        <v>761</v>
      </c>
      <c r="AJ235" s="8" t="s">
        <v>787</v>
      </c>
      <c r="AK235" s="15">
        <v>44235</v>
      </c>
    </row>
    <row r="236" spans="32:37" x14ac:dyDescent="0.35">
      <c r="AF236" t="s">
        <v>1864</v>
      </c>
      <c r="AJ236" s="8" t="s">
        <v>789</v>
      </c>
      <c r="AK236" s="15">
        <v>43062</v>
      </c>
    </row>
    <row r="237" spans="32:37" x14ac:dyDescent="0.35">
      <c r="AF237" t="s">
        <v>211</v>
      </c>
      <c r="AJ237" s="8" t="s">
        <v>205</v>
      </c>
      <c r="AK237" s="15">
        <v>41085</v>
      </c>
    </row>
    <row r="238" spans="32:37" x14ac:dyDescent="0.35">
      <c r="AF238" t="s">
        <v>1802</v>
      </c>
      <c r="AJ238" s="8" t="s">
        <v>792</v>
      </c>
      <c r="AK238" s="15">
        <v>41773</v>
      </c>
    </row>
    <row r="239" spans="32:37" x14ac:dyDescent="0.35">
      <c r="AF239" t="s">
        <v>399</v>
      </c>
      <c r="AJ239" s="8" t="s">
        <v>345</v>
      </c>
      <c r="AK239" s="15">
        <v>41315</v>
      </c>
    </row>
    <row r="240" spans="32:37" x14ac:dyDescent="0.35">
      <c r="AF240" t="s">
        <v>106</v>
      </c>
      <c r="AJ240" s="8" t="s">
        <v>795</v>
      </c>
      <c r="AK240" s="15">
        <v>39379</v>
      </c>
    </row>
    <row r="241" spans="32:37" x14ac:dyDescent="0.35">
      <c r="AF241" t="s">
        <v>1498</v>
      </c>
      <c r="AJ241" s="8" t="s">
        <v>797</v>
      </c>
      <c r="AK241" s="15">
        <v>41594</v>
      </c>
    </row>
    <row r="242" spans="32:37" x14ac:dyDescent="0.35">
      <c r="AF242" t="s">
        <v>1875</v>
      </c>
      <c r="AJ242" s="8" t="s">
        <v>96</v>
      </c>
      <c r="AK242" s="15">
        <v>39912</v>
      </c>
    </row>
    <row r="243" spans="32:37" x14ac:dyDescent="0.35">
      <c r="AF243" t="s">
        <v>949</v>
      </c>
      <c r="AJ243" s="8" t="s">
        <v>108</v>
      </c>
      <c r="AK243" s="15">
        <v>44069</v>
      </c>
    </row>
    <row r="244" spans="32:37" x14ac:dyDescent="0.35">
      <c r="AF244" t="s">
        <v>1013</v>
      </c>
      <c r="AJ244" s="8" t="s">
        <v>801</v>
      </c>
      <c r="AK244" s="15">
        <v>39568</v>
      </c>
    </row>
    <row r="245" spans="32:37" x14ac:dyDescent="0.35">
      <c r="AF245" t="s">
        <v>699</v>
      </c>
      <c r="AJ245" s="8" t="s">
        <v>803</v>
      </c>
      <c r="AK245" s="15">
        <v>38748</v>
      </c>
    </row>
    <row r="246" spans="32:37" x14ac:dyDescent="0.35">
      <c r="AF246" t="s">
        <v>1483</v>
      </c>
      <c r="AJ246" s="8" t="s">
        <v>805</v>
      </c>
      <c r="AK246" s="15">
        <v>41329</v>
      </c>
    </row>
    <row r="247" spans="32:37" x14ac:dyDescent="0.35">
      <c r="AF247" t="s">
        <v>1432</v>
      </c>
      <c r="AJ247" s="8" t="s">
        <v>807</v>
      </c>
      <c r="AK247" s="15">
        <v>39544</v>
      </c>
    </row>
    <row r="248" spans="32:37" x14ac:dyDescent="0.35">
      <c r="AF248" t="s">
        <v>330</v>
      </c>
      <c r="AJ248" s="8" t="s">
        <v>809</v>
      </c>
      <c r="AK248" s="15">
        <v>36983</v>
      </c>
    </row>
    <row r="249" spans="32:37" x14ac:dyDescent="0.35">
      <c r="AF249" t="s">
        <v>1284</v>
      </c>
      <c r="AJ249" s="8" t="s">
        <v>811</v>
      </c>
      <c r="AK249" s="15">
        <v>37316</v>
      </c>
    </row>
    <row r="250" spans="32:37" x14ac:dyDescent="0.35">
      <c r="AF250" t="s">
        <v>221</v>
      </c>
      <c r="AJ250" s="8" t="s">
        <v>813</v>
      </c>
      <c r="AK250" s="15">
        <v>38004</v>
      </c>
    </row>
    <row r="251" spans="32:37" x14ac:dyDescent="0.35">
      <c r="AF251" t="s">
        <v>1481</v>
      </c>
      <c r="AJ251" s="8" t="s">
        <v>815</v>
      </c>
      <c r="AK251" s="15">
        <v>42972</v>
      </c>
    </row>
    <row r="252" spans="32:37" x14ac:dyDescent="0.35">
      <c r="AF252" t="s">
        <v>582</v>
      </c>
      <c r="AJ252" s="8" t="s">
        <v>817</v>
      </c>
      <c r="AK252" s="15">
        <v>40552</v>
      </c>
    </row>
    <row r="253" spans="32:37" x14ac:dyDescent="0.35">
      <c r="AF253" t="s">
        <v>1636</v>
      </c>
      <c r="AJ253" s="8" t="s">
        <v>819</v>
      </c>
      <c r="AK253" s="15">
        <v>41712</v>
      </c>
    </row>
    <row r="254" spans="32:37" x14ac:dyDescent="0.35">
      <c r="AF254" t="s">
        <v>866</v>
      </c>
      <c r="AJ254" s="8" t="s">
        <v>157</v>
      </c>
      <c r="AK254" s="15">
        <v>43229</v>
      </c>
    </row>
    <row r="255" spans="32:37" x14ac:dyDescent="0.35">
      <c r="AF255" t="s">
        <v>1346</v>
      </c>
      <c r="AJ255" s="8" t="s">
        <v>822</v>
      </c>
      <c r="AK255" s="15">
        <v>41451</v>
      </c>
    </row>
    <row r="256" spans="32:37" x14ac:dyDescent="0.35">
      <c r="AF256" t="s">
        <v>219</v>
      </c>
      <c r="AJ256" s="8" t="s">
        <v>824</v>
      </c>
      <c r="AK256" s="15">
        <v>38454</v>
      </c>
    </row>
    <row r="257" spans="32:37" x14ac:dyDescent="0.35">
      <c r="AF257" t="s">
        <v>138</v>
      </c>
      <c r="AJ257" s="8" t="s">
        <v>826</v>
      </c>
      <c r="AK257" s="15">
        <v>33875</v>
      </c>
    </row>
    <row r="258" spans="32:37" x14ac:dyDescent="0.35">
      <c r="AF258" t="s">
        <v>1642</v>
      </c>
      <c r="AJ258" s="8" t="s">
        <v>828</v>
      </c>
      <c r="AK258" s="15">
        <v>38130</v>
      </c>
    </row>
    <row r="259" spans="32:37" x14ac:dyDescent="0.35">
      <c r="AF259" t="s">
        <v>1849</v>
      </c>
      <c r="AJ259" s="8" t="s">
        <v>354</v>
      </c>
      <c r="AK259" s="15">
        <v>43224</v>
      </c>
    </row>
    <row r="260" spans="32:37" x14ac:dyDescent="0.35">
      <c r="AF260" t="s">
        <v>1155</v>
      </c>
      <c r="AJ260" s="8" t="s">
        <v>113</v>
      </c>
      <c r="AK260" s="15">
        <v>43447</v>
      </c>
    </row>
    <row r="261" spans="32:37" x14ac:dyDescent="0.35">
      <c r="AF261" t="s">
        <v>470</v>
      </c>
      <c r="AJ261" s="8" t="s">
        <v>832</v>
      </c>
      <c r="AK261" s="15">
        <v>44545</v>
      </c>
    </row>
    <row r="262" spans="32:37" x14ac:dyDescent="0.35">
      <c r="AF262" t="s">
        <v>126</v>
      </c>
      <c r="AJ262" s="8" t="s">
        <v>138</v>
      </c>
      <c r="AK262" s="15">
        <v>38301</v>
      </c>
    </row>
    <row r="263" spans="32:37" x14ac:dyDescent="0.35">
      <c r="AF263" t="s">
        <v>359</v>
      </c>
      <c r="AJ263" s="8" t="s">
        <v>319</v>
      </c>
      <c r="AK263" s="15">
        <v>38219</v>
      </c>
    </row>
    <row r="264" spans="32:37" x14ac:dyDescent="0.35">
      <c r="AF264" t="s">
        <v>639</v>
      </c>
      <c r="AJ264" s="8" t="s">
        <v>836</v>
      </c>
      <c r="AK264" s="15">
        <v>43673</v>
      </c>
    </row>
    <row r="265" spans="32:37" x14ac:dyDescent="0.35">
      <c r="AF265" t="s">
        <v>564</v>
      </c>
      <c r="AJ265" s="8" t="s">
        <v>838</v>
      </c>
      <c r="AK265" s="15">
        <v>41208</v>
      </c>
    </row>
    <row r="266" spans="32:37" x14ac:dyDescent="0.35">
      <c r="AF266" t="s">
        <v>1579</v>
      </c>
      <c r="AJ266" s="8" t="s">
        <v>840</v>
      </c>
      <c r="AK266" s="15">
        <v>44034</v>
      </c>
    </row>
    <row r="267" spans="32:37" x14ac:dyDescent="0.35">
      <c r="AF267" t="s">
        <v>1398</v>
      </c>
      <c r="AJ267" s="8" t="s">
        <v>842</v>
      </c>
      <c r="AK267" s="15">
        <v>42819</v>
      </c>
    </row>
    <row r="268" spans="32:37" x14ac:dyDescent="0.35">
      <c r="AF268" t="s">
        <v>112</v>
      </c>
      <c r="AJ268" s="8" t="s">
        <v>844</v>
      </c>
      <c r="AK268" s="15">
        <v>43752</v>
      </c>
    </row>
    <row r="269" spans="32:37" x14ac:dyDescent="0.35">
      <c r="AF269" t="s">
        <v>179</v>
      </c>
      <c r="AJ269" s="8" t="s">
        <v>846</v>
      </c>
      <c r="AK269" s="15">
        <v>38540</v>
      </c>
    </row>
    <row r="270" spans="32:37" x14ac:dyDescent="0.35">
      <c r="AF270" t="s">
        <v>1063</v>
      </c>
      <c r="AJ270" s="8" t="s">
        <v>539</v>
      </c>
      <c r="AK270" s="15">
        <v>43010</v>
      </c>
    </row>
    <row r="271" spans="32:37" x14ac:dyDescent="0.35">
      <c r="AF271" t="s">
        <v>764</v>
      </c>
      <c r="AJ271" s="8" t="s">
        <v>211</v>
      </c>
      <c r="AK271" s="15">
        <v>37755</v>
      </c>
    </row>
    <row r="272" spans="32:37" x14ac:dyDescent="0.35">
      <c r="AF272" t="s">
        <v>258</v>
      </c>
      <c r="AJ272" s="8" t="s">
        <v>299</v>
      </c>
      <c r="AK272" s="15">
        <v>34999</v>
      </c>
    </row>
    <row r="273" spans="32:37" x14ac:dyDescent="0.35">
      <c r="AF273" t="s">
        <v>1297</v>
      </c>
      <c r="AJ273" s="8" t="s">
        <v>263</v>
      </c>
      <c r="AK273" s="15">
        <v>41528</v>
      </c>
    </row>
    <row r="274" spans="32:37" x14ac:dyDescent="0.35">
      <c r="AF274" t="s">
        <v>1194</v>
      </c>
      <c r="AJ274" s="8" t="s">
        <v>852</v>
      </c>
      <c r="AK274" s="15">
        <v>44267</v>
      </c>
    </row>
    <row r="275" spans="32:37" x14ac:dyDescent="0.35">
      <c r="AF275" t="s">
        <v>391</v>
      </c>
      <c r="AJ275" s="8" t="s">
        <v>854</v>
      </c>
      <c r="AK275" s="15">
        <v>39634</v>
      </c>
    </row>
    <row r="276" spans="32:37" x14ac:dyDescent="0.35">
      <c r="AF276" t="s">
        <v>207</v>
      </c>
      <c r="AJ276" s="8" t="s">
        <v>856</v>
      </c>
      <c r="AK276" s="15">
        <v>35187</v>
      </c>
    </row>
    <row r="277" spans="32:37" x14ac:dyDescent="0.35">
      <c r="AF277" t="s">
        <v>1693</v>
      </c>
      <c r="AJ277" s="8" t="s">
        <v>296</v>
      </c>
      <c r="AK277" s="15">
        <v>40360</v>
      </c>
    </row>
    <row r="278" spans="32:37" x14ac:dyDescent="0.35">
      <c r="AF278" t="s">
        <v>547</v>
      </c>
      <c r="AJ278" s="8" t="s">
        <v>859</v>
      </c>
      <c r="AK278" s="15">
        <v>35242</v>
      </c>
    </row>
    <row r="279" spans="32:37" x14ac:dyDescent="0.35">
      <c r="AF279" t="s">
        <v>1428</v>
      </c>
      <c r="AJ279" s="8" t="s">
        <v>861</v>
      </c>
      <c r="AK279" s="15">
        <v>38218</v>
      </c>
    </row>
    <row r="280" spans="32:37" x14ac:dyDescent="0.35">
      <c r="AF280" t="s">
        <v>1157</v>
      </c>
      <c r="AJ280" s="8" t="s">
        <v>863</v>
      </c>
      <c r="AK280" s="15">
        <v>38093</v>
      </c>
    </row>
    <row r="281" spans="32:37" x14ac:dyDescent="0.35">
      <c r="AF281" t="s">
        <v>539</v>
      </c>
      <c r="AJ281" s="8" t="s">
        <v>155</v>
      </c>
      <c r="AK281" s="15">
        <v>42512</v>
      </c>
    </row>
    <row r="282" spans="32:37" x14ac:dyDescent="0.35">
      <c r="AF282" t="s">
        <v>654</v>
      </c>
      <c r="AJ282" s="8" t="s">
        <v>866</v>
      </c>
      <c r="AK282" s="15">
        <v>44143</v>
      </c>
    </row>
    <row r="283" spans="32:37" x14ac:dyDescent="0.35">
      <c r="AF283" t="s">
        <v>169</v>
      </c>
      <c r="AJ283" s="8" t="s">
        <v>868</v>
      </c>
      <c r="AK283" s="15">
        <v>44022</v>
      </c>
    </row>
    <row r="284" spans="32:37" x14ac:dyDescent="0.35">
      <c r="AF284" t="s">
        <v>226</v>
      </c>
      <c r="AJ284" s="8" t="s">
        <v>869</v>
      </c>
      <c r="AK284" s="15">
        <v>42992</v>
      </c>
    </row>
    <row r="285" spans="32:37" x14ac:dyDescent="0.35">
      <c r="AF285" t="s">
        <v>99</v>
      </c>
      <c r="AJ285" s="8" t="s">
        <v>871</v>
      </c>
      <c r="AK285" s="15">
        <v>41071</v>
      </c>
    </row>
    <row r="286" spans="32:37" x14ac:dyDescent="0.35">
      <c r="AF286" t="s">
        <v>313</v>
      </c>
      <c r="AJ286" s="8" t="s">
        <v>394</v>
      </c>
      <c r="AK286" s="15">
        <v>41543</v>
      </c>
    </row>
    <row r="287" spans="32:37" x14ac:dyDescent="0.35">
      <c r="AF287" t="s">
        <v>1795</v>
      </c>
      <c r="AJ287" s="8" t="s">
        <v>874</v>
      </c>
      <c r="AK287" s="15">
        <v>44297</v>
      </c>
    </row>
    <row r="288" spans="32:37" x14ac:dyDescent="0.35">
      <c r="AF288" t="s">
        <v>287</v>
      </c>
      <c r="AJ288" s="8" t="s">
        <v>876</v>
      </c>
      <c r="AK288" s="15">
        <v>42533</v>
      </c>
    </row>
    <row r="289" spans="32:37" x14ac:dyDescent="0.35">
      <c r="AF289" t="s">
        <v>1438</v>
      </c>
      <c r="AJ289" s="8" t="s">
        <v>878</v>
      </c>
      <c r="AK289" s="15">
        <v>44030</v>
      </c>
    </row>
    <row r="290" spans="32:37" x14ac:dyDescent="0.35">
      <c r="AF290" t="s">
        <v>204</v>
      </c>
      <c r="AJ290" s="8" t="s">
        <v>880</v>
      </c>
      <c r="AK290" s="15">
        <v>38521</v>
      </c>
    </row>
    <row r="291" spans="32:37" x14ac:dyDescent="0.35">
      <c r="AF291" t="s">
        <v>467</v>
      </c>
      <c r="AJ291" s="8" t="s">
        <v>882</v>
      </c>
      <c r="AK291" s="15">
        <v>39382</v>
      </c>
    </row>
    <row r="292" spans="32:37" x14ac:dyDescent="0.35">
      <c r="AF292" t="s">
        <v>256</v>
      </c>
      <c r="AJ292" s="8" t="s">
        <v>199</v>
      </c>
      <c r="AK292" s="15">
        <v>44251</v>
      </c>
    </row>
    <row r="293" spans="32:37" x14ac:dyDescent="0.35">
      <c r="AF293" t="s">
        <v>501</v>
      </c>
      <c r="AJ293" s="8" t="s">
        <v>294</v>
      </c>
      <c r="AK293" s="15">
        <v>36826</v>
      </c>
    </row>
    <row r="294" spans="32:37" x14ac:dyDescent="0.35">
      <c r="AF294" t="s">
        <v>1479</v>
      </c>
      <c r="AJ294" s="8" t="s">
        <v>886</v>
      </c>
      <c r="AK294" s="15">
        <v>42384</v>
      </c>
    </row>
    <row r="295" spans="32:37" x14ac:dyDescent="0.35">
      <c r="AF295" t="s">
        <v>381</v>
      </c>
      <c r="AJ295" s="8" t="s">
        <v>888</v>
      </c>
      <c r="AK295" s="15">
        <v>38792</v>
      </c>
    </row>
    <row r="296" spans="32:37" x14ac:dyDescent="0.35">
      <c r="AF296" t="s">
        <v>362</v>
      </c>
      <c r="AJ296" s="8" t="s">
        <v>890</v>
      </c>
      <c r="AK296" s="15">
        <v>42667</v>
      </c>
    </row>
    <row r="297" spans="32:37" x14ac:dyDescent="0.35">
      <c r="AF297" t="s">
        <v>598</v>
      </c>
      <c r="AJ297" s="8" t="s">
        <v>892</v>
      </c>
      <c r="AK297" s="15">
        <v>44482</v>
      </c>
    </row>
    <row r="298" spans="32:37" x14ac:dyDescent="0.35">
      <c r="AF298" t="s">
        <v>1562</v>
      </c>
      <c r="AJ298" s="8" t="s">
        <v>894</v>
      </c>
      <c r="AK298" s="15">
        <v>44214</v>
      </c>
    </row>
    <row r="299" spans="32:37" x14ac:dyDescent="0.35">
      <c r="AF299" t="s">
        <v>1859</v>
      </c>
      <c r="AJ299" s="8" t="s">
        <v>381</v>
      </c>
      <c r="AK299" s="15">
        <v>40418</v>
      </c>
    </row>
    <row r="300" spans="32:37" x14ac:dyDescent="0.35">
      <c r="AF300" t="s">
        <v>1287</v>
      </c>
      <c r="AJ300" s="8" t="s">
        <v>370</v>
      </c>
      <c r="AK300" s="15">
        <v>42195</v>
      </c>
    </row>
    <row r="301" spans="32:37" x14ac:dyDescent="0.35">
      <c r="AF301" t="s">
        <v>1779</v>
      </c>
      <c r="AJ301" s="8" t="s">
        <v>387</v>
      </c>
      <c r="AK301" s="15">
        <v>41525</v>
      </c>
    </row>
    <row r="302" spans="32:37" x14ac:dyDescent="0.35">
      <c r="AF302" t="s">
        <v>795</v>
      </c>
      <c r="AJ302" s="8" t="s">
        <v>898</v>
      </c>
      <c r="AK302" s="15">
        <v>44113</v>
      </c>
    </row>
    <row r="303" spans="32:37" x14ac:dyDescent="0.35">
      <c r="AF303" t="s">
        <v>1628</v>
      </c>
      <c r="AJ303" s="8" t="s">
        <v>900</v>
      </c>
      <c r="AK303" s="15">
        <v>43844</v>
      </c>
    </row>
    <row r="304" spans="32:37" x14ac:dyDescent="0.35">
      <c r="AF304" t="s">
        <v>1028</v>
      </c>
      <c r="AJ304" s="8" t="s">
        <v>305</v>
      </c>
      <c r="AK304" s="15">
        <v>42995</v>
      </c>
    </row>
    <row r="305" spans="32:37" x14ac:dyDescent="0.35">
      <c r="AF305" t="s">
        <v>352</v>
      </c>
      <c r="AJ305" s="8" t="s">
        <v>316</v>
      </c>
      <c r="AK305" s="15">
        <v>38271</v>
      </c>
    </row>
    <row r="306" spans="32:37" x14ac:dyDescent="0.35">
      <c r="AF306" t="s">
        <v>622</v>
      </c>
      <c r="AJ306" s="8" t="s">
        <v>904</v>
      </c>
      <c r="AK306" s="15">
        <v>42266</v>
      </c>
    </row>
    <row r="307" spans="32:37" x14ac:dyDescent="0.35">
      <c r="AF307" t="s">
        <v>1352</v>
      </c>
      <c r="AJ307" s="8" t="s">
        <v>274</v>
      </c>
      <c r="AK307" s="15">
        <v>37962</v>
      </c>
    </row>
    <row r="308" spans="32:37" x14ac:dyDescent="0.35">
      <c r="AF308" t="s">
        <v>1883</v>
      </c>
      <c r="AJ308" s="8" t="s">
        <v>179</v>
      </c>
      <c r="AK308" s="15">
        <v>44405</v>
      </c>
    </row>
    <row r="309" spans="32:37" x14ac:dyDescent="0.35">
      <c r="AF309" t="s">
        <v>1331</v>
      </c>
      <c r="AJ309" s="8" t="s">
        <v>908</v>
      </c>
      <c r="AK309" s="15">
        <v>39689</v>
      </c>
    </row>
    <row r="310" spans="32:37" x14ac:dyDescent="0.35">
      <c r="AF310" t="s">
        <v>1385</v>
      </c>
      <c r="AJ310" s="8" t="s">
        <v>910</v>
      </c>
      <c r="AK310" s="15">
        <v>40522</v>
      </c>
    </row>
    <row r="311" spans="32:37" x14ac:dyDescent="0.35">
      <c r="AF311" t="s">
        <v>1899</v>
      </c>
      <c r="AJ311" s="8" t="s">
        <v>79</v>
      </c>
      <c r="AK311" s="15">
        <v>42347</v>
      </c>
    </row>
    <row r="312" spans="32:37" x14ac:dyDescent="0.35">
      <c r="AF312" t="s">
        <v>920</v>
      </c>
      <c r="AJ312" s="8" t="s">
        <v>913</v>
      </c>
      <c r="AK312" s="15">
        <v>39063</v>
      </c>
    </row>
    <row r="313" spans="32:37" x14ac:dyDescent="0.35">
      <c r="AF313" t="s">
        <v>333</v>
      </c>
      <c r="AJ313" s="8" t="s">
        <v>915</v>
      </c>
      <c r="AK313" s="15">
        <v>41379</v>
      </c>
    </row>
    <row r="314" spans="32:37" x14ac:dyDescent="0.35">
      <c r="AF314" t="s">
        <v>1711</v>
      </c>
      <c r="AJ314" s="8" t="s">
        <v>216</v>
      </c>
      <c r="AK314" s="15">
        <v>38513</v>
      </c>
    </row>
    <row r="315" spans="32:37" x14ac:dyDescent="0.35">
      <c r="AF315" t="s">
        <v>1217</v>
      </c>
      <c r="AJ315" s="8" t="s">
        <v>85</v>
      </c>
      <c r="AK315" s="15">
        <v>40810</v>
      </c>
    </row>
    <row r="316" spans="32:37" x14ac:dyDescent="0.35">
      <c r="AF316" t="s">
        <v>1077</v>
      </c>
      <c r="AJ316" s="8" t="s">
        <v>124</v>
      </c>
      <c r="AK316" s="15">
        <v>39332</v>
      </c>
    </row>
    <row r="317" spans="32:37" x14ac:dyDescent="0.35">
      <c r="AF317" t="s">
        <v>388</v>
      </c>
      <c r="AJ317" s="8" t="s">
        <v>920</v>
      </c>
      <c r="AK317" s="15">
        <v>43147</v>
      </c>
    </row>
    <row r="318" spans="32:37" x14ac:dyDescent="0.35">
      <c r="AF318" t="s">
        <v>116</v>
      </c>
      <c r="AJ318" s="8" t="s">
        <v>922</v>
      </c>
      <c r="AK318" s="15">
        <v>43253</v>
      </c>
    </row>
    <row r="319" spans="32:37" x14ac:dyDescent="0.35">
      <c r="AF319" t="s">
        <v>497</v>
      </c>
      <c r="AJ319" s="8" t="s">
        <v>683</v>
      </c>
      <c r="AK319" s="15">
        <v>42197</v>
      </c>
    </row>
    <row r="320" spans="32:37" x14ac:dyDescent="0.35">
      <c r="AF320" t="s">
        <v>113</v>
      </c>
      <c r="AJ320" s="8" t="s">
        <v>368</v>
      </c>
      <c r="AK320" s="15">
        <v>42168</v>
      </c>
    </row>
    <row r="321" spans="32:37" x14ac:dyDescent="0.35">
      <c r="AF321" t="s">
        <v>1368</v>
      </c>
      <c r="AJ321" s="8" t="s">
        <v>926</v>
      </c>
      <c r="AK321" s="15">
        <v>34915</v>
      </c>
    </row>
    <row r="322" spans="32:37" x14ac:dyDescent="0.35">
      <c r="AF322" t="s">
        <v>161</v>
      </c>
      <c r="AJ322" s="8" t="s">
        <v>320</v>
      </c>
      <c r="AK322" s="15">
        <v>43863</v>
      </c>
    </row>
    <row r="323" spans="32:37" x14ac:dyDescent="0.35">
      <c r="AF323" t="s">
        <v>1698</v>
      </c>
      <c r="AJ323" s="8" t="s">
        <v>629</v>
      </c>
      <c r="AK323" s="15">
        <v>43635</v>
      </c>
    </row>
    <row r="324" spans="32:37" x14ac:dyDescent="0.35">
      <c r="AF324" t="s">
        <v>499</v>
      </c>
      <c r="AJ324" s="8" t="s">
        <v>75</v>
      </c>
      <c r="AK324" s="15">
        <v>43185</v>
      </c>
    </row>
    <row r="325" spans="32:37" x14ac:dyDescent="0.35">
      <c r="AF325" t="s">
        <v>1661</v>
      </c>
      <c r="AJ325" s="8" t="s">
        <v>931</v>
      </c>
      <c r="AK325" s="15">
        <v>42387</v>
      </c>
    </row>
    <row r="326" spans="32:37" x14ac:dyDescent="0.35">
      <c r="AF326" t="s">
        <v>1170</v>
      </c>
      <c r="AJ326" s="8" t="s">
        <v>933</v>
      </c>
      <c r="AK326" s="15">
        <v>39418</v>
      </c>
    </row>
    <row r="327" spans="32:37" x14ac:dyDescent="0.35">
      <c r="AF327" t="s">
        <v>503</v>
      </c>
      <c r="AJ327" s="8" t="s">
        <v>252</v>
      </c>
      <c r="AK327" s="15">
        <v>37550</v>
      </c>
    </row>
    <row r="328" spans="32:37" x14ac:dyDescent="0.35">
      <c r="AF328" t="s">
        <v>807</v>
      </c>
      <c r="AJ328" s="8" t="s">
        <v>301</v>
      </c>
      <c r="AK328" s="15">
        <v>42785</v>
      </c>
    </row>
    <row r="329" spans="32:37" x14ac:dyDescent="0.35">
      <c r="AF329" t="s">
        <v>1196</v>
      </c>
      <c r="AJ329" s="8" t="s">
        <v>937</v>
      </c>
      <c r="AK329" s="15">
        <v>42664</v>
      </c>
    </row>
    <row r="330" spans="32:37" x14ac:dyDescent="0.35">
      <c r="AF330" t="s">
        <v>1506</v>
      </c>
      <c r="AJ330" s="8" t="s">
        <v>939</v>
      </c>
      <c r="AK330" s="15">
        <v>43763</v>
      </c>
    </row>
    <row r="331" spans="32:37" x14ac:dyDescent="0.35">
      <c r="AF331" t="s">
        <v>280</v>
      </c>
      <c r="AJ331" s="8" t="s">
        <v>941</v>
      </c>
      <c r="AK331" s="15">
        <v>42497</v>
      </c>
    </row>
    <row r="332" spans="32:37" x14ac:dyDescent="0.35">
      <c r="AF332" t="s">
        <v>1634</v>
      </c>
      <c r="AJ332" s="8" t="s">
        <v>942</v>
      </c>
      <c r="AK332" s="15">
        <v>43452</v>
      </c>
    </row>
    <row r="333" spans="32:37" x14ac:dyDescent="0.35">
      <c r="AF333" t="s">
        <v>900</v>
      </c>
      <c r="AJ333" s="8" t="s">
        <v>944</v>
      </c>
      <c r="AK333" s="15">
        <v>39049</v>
      </c>
    </row>
    <row r="334" spans="32:37" x14ac:dyDescent="0.35">
      <c r="AF334" t="s">
        <v>261</v>
      </c>
      <c r="AJ334" s="8" t="s">
        <v>946</v>
      </c>
      <c r="AK334" s="15">
        <v>42776</v>
      </c>
    </row>
    <row r="335" spans="32:37" x14ac:dyDescent="0.35">
      <c r="AF335" t="s">
        <v>1453</v>
      </c>
      <c r="AJ335" s="8" t="s">
        <v>209</v>
      </c>
      <c r="AK335" s="15">
        <v>34631</v>
      </c>
    </row>
    <row r="336" spans="32:37" x14ac:dyDescent="0.35">
      <c r="AF336" t="s">
        <v>274</v>
      </c>
      <c r="AJ336" s="8" t="s">
        <v>949</v>
      </c>
      <c r="AK336" s="15">
        <v>43944</v>
      </c>
    </row>
    <row r="337" spans="32:37" x14ac:dyDescent="0.35">
      <c r="AF337" t="s">
        <v>1975</v>
      </c>
      <c r="AJ337" s="8" t="s">
        <v>326</v>
      </c>
      <c r="AK337" s="15">
        <v>44403</v>
      </c>
    </row>
    <row r="338" spans="32:37" x14ac:dyDescent="0.35">
      <c r="AF338" t="s">
        <v>817</v>
      </c>
      <c r="AJ338" s="8" t="s">
        <v>952</v>
      </c>
      <c r="AK338" s="15">
        <v>38640</v>
      </c>
    </row>
    <row r="339" spans="32:37" x14ac:dyDescent="0.35">
      <c r="AF339" t="s">
        <v>970</v>
      </c>
      <c r="AJ339" s="8" t="s">
        <v>351</v>
      </c>
      <c r="AK339" s="15">
        <v>42245</v>
      </c>
    </row>
    <row r="340" spans="32:37" x14ac:dyDescent="0.35">
      <c r="AF340" t="s">
        <v>70</v>
      </c>
      <c r="AJ340" s="8" t="s">
        <v>336</v>
      </c>
      <c r="AK340" s="15">
        <v>35992</v>
      </c>
    </row>
    <row r="341" spans="32:37" x14ac:dyDescent="0.35">
      <c r="AF341" t="s">
        <v>1640</v>
      </c>
      <c r="AJ341" s="8" t="s">
        <v>289</v>
      </c>
      <c r="AK341" s="15">
        <v>39994</v>
      </c>
    </row>
    <row r="342" spans="32:37" x14ac:dyDescent="0.35">
      <c r="AF342" t="s">
        <v>1742</v>
      </c>
      <c r="AJ342" s="8" t="s">
        <v>957</v>
      </c>
      <c r="AK342" s="15">
        <v>42780</v>
      </c>
    </row>
    <row r="343" spans="32:37" x14ac:dyDescent="0.35">
      <c r="AF343" t="s">
        <v>290</v>
      </c>
      <c r="AJ343" s="8" t="s">
        <v>372</v>
      </c>
      <c r="AK343" s="15">
        <v>40297</v>
      </c>
    </row>
    <row r="344" spans="32:37" x14ac:dyDescent="0.35">
      <c r="AF344" t="s">
        <v>339</v>
      </c>
      <c r="AJ344" s="8" t="s">
        <v>960</v>
      </c>
      <c r="AK344" s="15">
        <v>35230</v>
      </c>
    </row>
    <row r="345" spans="32:37" x14ac:dyDescent="0.35">
      <c r="AF345" t="s">
        <v>1249</v>
      </c>
      <c r="AJ345" s="8" t="s">
        <v>789</v>
      </c>
      <c r="AK345" s="15">
        <v>42053</v>
      </c>
    </row>
    <row r="346" spans="32:37" x14ac:dyDescent="0.35">
      <c r="AF346" t="s">
        <v>1534</v>
      </c>
      <c r="AJ346" s="8" t="s">
        <v>317</v>
      </c>
      <c r="AK346" s="15">
        <v>34592</v>
      </c>
    </row>
    <row r="347" spans="32:37" x14ac:dyDescent="0.35">
      <c r="AF347" t="s">
        <v>249</v>
      </c>
      <c r="AJ347" s="8" t="s">
        <v>377</v>
      </c>
      <c r="AK347" s="15">
        <v>43239</v>
      </c>
    </row>
    <row r="348" spans="32:37" x14ac:dyDescent="0.35">
      <c r="AF348" t="s">
        <v>774</v>
      </c>
      <c r="AJ348" s="8" t="s">
        <v>144</v>
      </c>
      <c r="AK348" s="15">
        <v>44327</v>
      </c>
    </row>
    <row r="349" spans="32:37" x14ac:dyDescent="0.35">
      <c r="AF349" t="s">
        <v>397</v>
      </c>
      <c r="AJ349" s="8" t="s">
        <v>966</v>
      </c>
      <c r="AK349" s="15">
        <v>42616</v>
      </c>
    </row>
    <row r="350" spans="32:37" x14ac:dyDescent="0.35">
      <c r="AF350" t="s">
        <v>151</v>
      </c>
      <c r="AJ350" s="8" t="s">
        <v>321</v>
      </c>
      <c r="AK350" s="15">
        <v>41048</v>
      </c>
    </row>
    <row r="351" spans="32:37" x14ac:dyDescent="0.35">
      <c r="AF351" t="s">
        <v>159</v>
      </c>
      <c r="AJ351" s="8" t="s">
        <v>969</v>
      </c>
      <c r="AK351" s="15">
        <v>35548</v>
      </c>
    </row>
    <row r="352" spans="32:37" x14ac:dyDescent="0.35">
      <c r="AF352" t="s">
        <v>752</v>
      </c>
      <c r="AJ352" s="8" t="s">
        <v>970</v>
      </c>
      <c r="AK352" s="15">
        <v>37726</v>
      </c>
    </row>
    <row r="353" spans="32:37" x14ac:dyDescent="0.35">
      <c r="AF353" t="s">
        <v>54</v>
      </c>
      <c r="AJ353" s="8" t="s">
        <v>264</v>
      </c>
      <c r="AK353" s="15">
        <v>41363</v>
      </c>
    </row>
    <row r="354" spans="32:37" x14ac:dyDescent="0.35">
      <c r="AF354" t="s">
        <v>1350</v>
      </c>
      <c r="AJ354" s="8" t="s">
        <v>173</v>
      </c>
      <c r="AK354" s="15">
        <v>43553</v>
      </c>
    </row>
    <row r="355" spans="32:37" x14ac:dyDescent="0.35">
      <c r="AF355" t="s">
        <v>1632</v>
      </c>
      <c r="AJ355" s="8" t="s">
        <v>974</v>
      </c>
      <c r="AK355" s="15">
        <v>36979</v>
      </c>
    </row>
    <row r="356" spans="32:37" x14ac:dyDescent="0.35">
      <c r="AF356" t="s">
        <v>1417</v>
      </c>
      <c r="AJ356" s="8" t="s">
        <v>397</v>
      </c>
      <c r="AK356" s="15">
        <v>37144</v>
      </c>
    </row>
    <row r="357" spans="32:37" x14ac:dyDescent="0.35">
      <c r="AF357" t="s">
        <v>596</v>
      </c>
      <c r="AJ357" s="8" t="s">
        <v>221</v>
      </c>
      <c r="AK357" s="15">
        <v>40964</v>
      </c>
    </row>
    <row r="358" spans="32:37" x14ac:dyDescent="0.35">
      <c r="AF358" t="s">
        <v>1035</v>
      </c>
      <c r="AJ358" s="8" t="s">
        <v>977</v>
      </c>
      <c r="AK358" s="15">
        <v>35816</v>
      </c>
    </row>
    <row r="359" spans="32:37" x14ac:dyDescent="0.35">
      <c r="AF359" t="s">
        <v>1611</v>
      </c>
      <c r="AJ359" s="8" t="s">
        <v>979</v>
      </c>
      <c r="AK359" s="15">
        <v>41116</v>
      </c>
    </row>
    <row r="360" spans="32:37" x14ac:dyDescent="0.35">
      <c r="AF360" t="s">
        <v>777</v>
      </c>
      <c r="AJ360" s="8" t="s">
        <v>287</v>
      </c>
      <c r="AK360" s="15">
        <v>44433</v>
      </c>
    </row>
    <row r="361" spans="32:37" x14ac:dyDescent="0.35">
      <c r="AF361" t="s">
        <v>266</v>
      </c>
      <c r="AJ361" s="8" t="s">
        <v>982</v>
      </c>
      <c r="AK361" s="15">
        <v>33770</v>
      </c>
    </row>
    <row r="362" spans="32:37" x14ac:dyDescent="0.35">
      <c r="AF362" t="s">
        <v>1770</v>
      </c>
      <c r="AJ362" s="8" t="s">
        <v>984</v>
      </c>
      <c r="AK362" s="15">
        <v>41113</v>
      </c>
    </row>
    <row r="363" spans="32:37" x14ac:dyDescent="0.35">
      <c r="AF363" t="s">
        <v>908</v>
      </c>
      <c r="AJ363" s="8" t="s">
        <v>183</v>
      </c>
      <c r="AK363" s="15">
        <v>37296</v>
      </c>
    </row>
    <row r="364" spans="32:37" x14ac:dyDescent="0.35">
      <c r="AF364" t="s">
        <v>95</v>
      </c>
      <c r="AJ364" s="8" t="s">
        <v>987</v>
      </c>
      <c r="AK364" s="15">
        <v>42739</v>
      </c>
    </row>
    <row r="365" spans="32:37" x14ac:dyDescent="0.35">
      <c r="AF365" t="s">
        <v>166</v>
      </c>
      <c r="AJ365" s="8" t="s">
        <v>989</v>
      </c>
      <c r="AK365" s="15">
        <v>42214</v>
      </c>
    </row>
    <row r="366" spans="32:37" x14ac:dyDescent="0.35">
      <c r="AF366" t="s">
        <v>1869</v>
      </c>
      <c r="AJ366" s="8" t="s">
        <v>991</v>
      </c>
      <c r="AK366" s="15">
        <v>39528</v>
      </c>
    </row>
    <row r="367" spans="32:37" x14ac:dyDescent="0.35">
      <c r="AF367" t="s">
        <v>859</v>
      </c>
      <c r="AJ367" s="8" t="s">
        <v>993</v>
      </c>
      <c r="AK367" s="15">
        <v>43086</v>
      </c>
    </row>
    <row r="368" spans="32:37" x14ac:dyDescent="0.35">
      <c r="AF368" t="s">
        <v>1363</v>
      </c>
      <c r="AJ368" s="8" t="s">
        <v>995</v>
      </c>
      <c r="AK368" s="15">
        <v>43542</v>
      </c>
    </row>
    <row r="369" spans="32:37" x14ac:dyDescent="0.35">
      <c r="AF369" t="s">
        <v>1545</v>
      </c>
      <c r="AJ369" s="8" t="s">
        <v>997</v>
      </c>
      <c r="AK369" s="15">
        <v>41511</v>
      </c>
    </row>
    <row r="370" spans="32:37" x14ac:dyDescent="0.35">
      <c r="AF370" t="s">
        <v>231</v>
      </c>
      <c r="AJ370" s="8" t="s">
        <v>302</v>
      </c>
      <c r="AK370" s="15">
        <v>38888</v>
      </c>
    </row>
    <row r="371" spans="32:37" x14ac:dyDescent="0.35">
      <c r="AF371" t="s">
        <v>852</v>
      </c>
      <c r="AJ371" s="8" t="s">
        <v>271</v>
      </c>
      <c r="AK371" s="15">
        <v>41756</v>
      </c>
    </row>
    <row r="372" spans="32:37" x14ac:dyDescent="0.35">
      <c r="AF372" t="s">
        <v>227</v>
      </c>
      <c r="AJ372" s="8" t="s">
        <v>276</v>
      </c>
      <c r="AK372" s="15">
        <v>43234</v>
      </c>
    </row>
    <row r="373" spans="32:37" x14ac:dyDescent="0.35">
      <c r="AF373" t="s">
        <v>398</v>
      </c>
      <c r="AJ373" s="8" t="s">
        <v>175</v>
      </c>
      <c r="AK373" s="15">
        <v>40383</v>
      </c>
    </row>
    <row r="374" spans="32:37" x14ac:dyDescent="0.35">
      <c r="AF374" t="s">
        <v>283</v>
      </c>
      <c r="AJ374" s="8" t="s">
        <v>1003</v>
      </c>
      <c r="AK374" s="15">
        <v>38042</v>
      </c>
    </row>
    <row r="375" spans="32:37" x14ac:dyDescent="0.35">
      <c r="AF375" t="s">
        <v>331</v>
      </c>
      <c r="AJ375" s="8" t="s">
        <v>1005</v>
      </c>
      <c r="AK375" s="15">
        <v>41204</v>
      </c>
    </row>
    <row r="376" spans="32:37" x14ac:dyDescent="0.35">
      <c r="AF376" t="s">
        <v>1048</v>
      </c>
      <c r="AJ376" s="8" t="s">
        <v>1007</v>
      </c>
      <c r="AK376" s="15">
        <v>42443</v>
      </c>
    </row>
    <row r="377" spans="32:37" x14ac:dyDescent="0.35">
      <c r="AF377" t="s">
        <v>315</v>
      </c>
      <c r="AJ377" s="8" t="s">
        <v>232</v>
      </c>
      <c r="AK377" s="15">
        <v>37271</v>
      </c>
    </row>
    <row r="378" spans="32:37" x14ac:dyDescent="0.35">
      <c r="AF378" t="s">
        <v>743</v>
      </c>
      <c r="AJ378" s="8" t="s">
        <v>1010</v>
      </c>
      <c r="AK378" s="15">
        <v>42999</v>
      </c>
    </row>
    <row r="379" spans="32:37" x14ac:dyDescent="0.35">
      <c r="AF379" t="s">
        <v>1777</v>
      </c>
      <c r="AJ379" s="8" t="s">
        <v>234</v>
      </c>
      <c r="AK379" s="15">
        <v>36996</v>
      </c>
    </row>
    <row r="380" spans="32:37" x14ac:dyDescent="0.35">
      <c r="AF380" t="s">
        <v>380</v>
      </c>
      <c r="AJ380" s="8" t="s">
        <v>1013</v>
      </c>
      <c r="AK380" s="15">
        <v>40193</v>
      </c>
    </row>
    <row r="381" spans="32:37" x14ac:dyDescent="0.35">
      <c r="AF381" t="s">
        <v>1207</v>
      </c>
      <c r="AJ381" s="8" t="s">
        <v>393</v>
      </c>
      <c r="AK381" s="15">
        <v>43028</v>
      </c>
    </row>
    <row r="382" spans="32:37" x14ac:dyDescent="0.35">
      <c r="AF382" t="s">
        <v>372</v>
      </c>
      <c r="AJ382" s="8" t="s">
        <v>1016</v>
      </c>
      <c r="AK382" s="15">
        <v>40431</v>
      </c>
    </row>
    <row r="383" spans="32:37" x14ac:dyDescent="0.35">
      <c r="AF383" t="s">
        <v>882</v>
      </c>
      <c r="AJ383" s="8" t="s">
        <v>1018</v>
      </c>
      <c r="AK383" s="15">
        <v>40588</v>
      </c>
    </row>
    <row r="384" spans="32:37" x14ac:dyDescent="0.35">
      <c r="AF384" t="s">
        <v>1833</v>
      </c>
      <c r="AJ384" s="8" t="s">
        <v>1020</v>
      </c>
      <c r="AK384" s="15">
        <v>43948</v>
      </c>
    </row>
    <row r="385" spans="32:37" x14ac:dyDescent="0.35">
      <c r="AF385" t="s">
        <v>535</v>
      </c>
      <c r="AJ385" s="8" t="s">
        <v>1022</v>
      </c>
      <c r="AK385" s="15">
        <v>41858</v>
      </c>
    </row>
    <row r="386" spans="32:37" x14ac:dyDescent="0.35">
      <c r="AF386" t="s">
        <v>1277</v>
      </c>
      <c r="AJ386" s="8" t="s">
        <v>1024</v>
      </c>
      <c r="AK386" s="15">
        <v>43488</v>
      </c>
    </row>
    <row r="387" spans="32:37" x14ac:dyDescent="0.35">
      <c r="AF387" t="s">
        <v>184</v>
      </c>
      <c r="AJ387" s="8" t="s">
        <v>324</v>
      </c>
      <c r="AK387" s="15">
        <v>38000</v>
      </c>
    </row>
    <row r="388" spans="32:37" x14ac:dyDescent="0.35">
      <c r="AF388" t="s">
        <v>481</v>
      </c>
      <c r="AJ388" s="8" t="s">
        <v>310</v>
      </c>
      <c r="AK388" s="15">
        <v>42467</v>
      </c>
    </row>
    <row r="389" spans="32:37" x14ac:dyDescent="0.35">
      <c r="AF389" t="s">
        <v>377</v>
      </c>
      <c r="AJ389" s="8" t="s">
        <v>1028</v>
      </c>
      <c r="AK389" s="15">
        <v>44308</v>
      </c>
    </row>
    <row r="390" spans="32:37" x14ac:dyDescent="0.35">
      <c r="AF390" t="s">
        <v>136</v>
      </c>
      <c r="AJ390" s="8" t="s">
        <v>1030</v>
      </c>
      <c r="AK390" s="15">
        <v>40340</v>
      </c>
    </row>
    <row r="391" spans="32:37" x14ac:dyDescent="0.35">
      <c r="AF391" t="s">
        <v>1954</v>
      </c>
      <c r="AJ391" s="8" t="s">
        <v>878</v>
      </c>
      <c r="AK391" s="15">
        <v>39747</v>
      </c>
    </row>
    <row r="392" spans="32:37" x14ac:dyDescent="0.35">
      <c r="AF392" t="s">
        <v>1523</v>
      </c>
      <c r="AJ392" s="8" t="s">
        <v>105</v>
      </c>
      <c r="AK392" s="15">
        <v>40750</v>
      </c>
    </row>
    <row r="393" spans="32:37" x14ac:dyDescent="0.35">
      <c r="AF393" t="s">
        <v>1843</v>
      </c>
      <c r="AJ393" s="8" t="s">
        <v>114</v>
      </c>
      <c r="AK393" s="15">
        <v>38060</v>
      </c>
    </row>
    <row r="394" spans="32:37" x14ac:dyDescent="0.35">
      <c r="AF394" t="s">
        <v>1879</v>
      </c>
      <c r="AJ394" s="8" t="s">
        <v>1035</v>
      </c>
      <c r="AK394" s="15">
        <v>39293</v>
      </c>
    </row>
    <row r="395" spans="32:37" x14ac:dyDescent="0.35">
      <c r="AF395" t="s">
        <v>448</v>
      </c>
      <c r="AJ395" s="8" t="s">
        <v>1037</v>
      </c>
      <c r="AK395" s="15">
        <v>38984</v>
      </c>
    </row>
    <row r="396" spans="32:37" x14ac:dyDescent="0.35">
      <c r="AF396" t="s">
        <v>708</v>
      </c>
      <c r="AJ396" s="8" t="s">
        <v>1039</v>
      </c>
      <c r="AK396" s="15">
        <v>42250</v>
      </c>
    </row>
    <row r="397" spans="32:37" x14ac:dyDescent="0.35">
      <c r="AF397" t="s">
        <v>360</v>
      </c>
      <c r="AJ397" s="8" t="s">
        <v>1041</v>
      </c>
      <c r="AK397" s="15">
        <v>36210</v>
      </c>
    </row>
    <row r="398" spans="32:37" x14ac:dyDescent="0.35">
      <c r="AF398" t="s">
        <v>1927</v>
      </c>
      <c r="AJ398" s="8" t="s">
        <v>1043</v>
      </c>
      <c r="AK398" s="15">
        <v>41813</v>
      </c>
    </row>
    <row r="399" spans="32:37" x14ac:dyDescent="0.35">
      <c r="AF399" t="s">
        <v>770</v>
      </c>
      <c r="AJ399" s="8" t="s">
        <v>681</v>
      </c>
      <c r="AK399" s="15">
        <v>38244</v>
      </c>
    </row>
    <row r="400" spans="32:37" x14ac:dyDescent="0.35">
      <c r="AF400" t="s">
        <v>125</v>
      </c>
      <c r="AJ400" s="8" t="s">
        <v>1046</v>
      </c>
      <c r="AK400" s="15">
        <v>42922</v>
      </c>
    </row>
    <row r="401" spans="32:37" x14ac:dyDescent="0.35">
      <c r="AF401" t="s">
        <v>1485</v>
      </c>
      <c r="AJ401" s="8" t="s">
        <v>1048</v>
      </c>
      <c r="AK401" s="15">
        <v>38835</v>
      </c>
    </row>
    <row r="402" spans="32:37" x14ac:dyDescent="0.35">
      <c r="AF402" t="s">
        <v>199</v>
      </c>
      <c r="AJ402" s="8" t="s">
        <v>347</v>
      </c>
      <c r="AK402" s="15">
        <v>41839</v>
      </c>
    </row>
    <row r="403" spans="32:37" x14ac:dyDescent="0.35">
      <c r="AF403" t="s">
        <v>672</v>
      </c>
      <c r="AJ403" s="8" t="s">
        <v>1051</v>
      </c>
      <c r="AK403" s="15">
        <v>35919</v>
      </c>
    </row>
    <row r="404" spans="32:37" x14ac:dyDescent="0.35">
      <c r="AF404" t="s">
        <v>247</v>
      </c>
      <c r="AJ404" s="8" t="s">
        <v>1053</v>
      </c>
      <c r="AK404" s="15">
        <v>43028</v>
      </c>
    </row>
    <row r="405" spans="32:37" x14ac:dyDescent="0.35">
      <c r="AF405" t="s">
        <v>1695</v>
      </c>
      <c r="AJ405" s="8" t="s">
        <v>1055</v>
      </c>
      <c r="AK405" s="15">
        <v>38623</v>
      </c>
    </row>
    <row r="406" spans="32:37" x14ac:dyDescent="0.35">
      <c r="AF406" t="s">
        <v>41</v>
      </c>
      <c r="AJ406" s="8" t="s">
        <v>180</v>
      </c>
      <c r="AK406" s="15">
        <v>37844</v>
      </c>
    </row>
    <row r="407" spans="32:37" x14ac:dyDescent="0.35">
      <c r="AF407" t="s">
        <v>1622</v>
      </c>
      <c r="AJ407" s="8" t="s">
        <v>156</v>
      </c>
      <c r="AK407" s="15">
        <v>41013</v>
      </c>
    </row>
    <row r="408" spans="32:37" x14ac:dyDescent="0.35">
      <c r="AF408" t="s">
        <v>661</v>
      </c>
      <c r="AJ408" s="8" t="s">
        <v>1058</v>
      </c>
      <c r="AK408" s="15">
        <v>39471</v>
      </c>
    </row>
    <row r="409" spans="32:37" x14ac:dyDescent="0.35">
      <c r="AF409" t="s">
        <v>1007</v>
      </c>
      <c r="AJ409" s="8" t="s">
        <v>1060</v>
      </c>
      <c r="AK409" s="15">
        <v>41973</v>
      </c>
    </row>
    <row r="410" spans="32:37" x14ac:dyDescent="0.35">
      <c r="AF410" t="s">
        <v>811</v>
      </c>
      <c r="AJ410" s="8" t="s">
        <v>95</v>
      </c>
      <c r="AK410" s="15">
        <v>44092</v>
      </c>
    </row>
    <row r="411" spans="32:37" x14ac:dyDescent="0.35">
      <c r="AF411" t="s">
        <v>1098</v>
      </c>
      <c r="AJ411" s="8" t="s">
        <v>1063</v>
      </c>
      <c r="AK411" s="15">
        <v>40868</v>
      </c>
    </row>
    <row r="412" spans="32:37" x14ac:dyDescent="0.35">
      <c r="AF412" t="s">
        <v>1554</v>
      </c>
      <c r="AJ412" s="8" t="s">
        <v>149</v>
      </c>
      <c r="AK412" s="15">
        <v>39734</v>
      </c>
    </row>
    <row r="413" spans="32:37" x14ac:dyDescent="0.35">
      <c r="AF413" t="s">
        <v>139</v>
      </c>
      <c r="AJ413" s="8" t="s">
        <v>1066</v>
      </c>
      <c r="AK413" s="15">
        <v>44521</v>
      </c>
    </row>
    <row r="414" spans="32:37" x14ac:dyDescent="0.35">
      <c r="AF414" t="s">
        <v>1940</v>
      </c>
      <c r="AJ414" s="8" t="s">
        <v>1068</v>
      </c>
      <c r="AK414" s="15">
        <v>43345</v>
      </c>
    </row>
    <row r="415" spans="32:37" x14ac:dyDescent="0.35">
      <c r="AF415" t="s">
        <v>374</v>
      </c>
      <c r="AJ415" s="8" t="s">
        <v>141</v>
      </c>
      <c r="AK415" s="15">
        <v>41404</v>
      </c>
    </row>
    <row r="416" spans="32:37" x14ac:dyDescent="0.35">
      <c r="AF416" t="s">
        <v>604</v>
      </c>
      <c r="AJ416" s="8" t="s">
        <v>1071</v>
      </c>
      <c r="AK416" s="15">
        <v>43122</v>
      </c>
    </row>
    <row r="417" spans="32:37" x14ac:dyDescent="0.35">
      <c r="AF417" t="s">
        <v>720</v>
      </c>
      <c r="AJ417" s="8" t="s">
        <v>1066</v>
      </c>
      <c r="AK417" s="15">
        <v>43756</v>
      </c>
    </row>
    <row r="418" spans="32:37" x14ac:dyDescent="0.35">
      <c r="AF418" t="s">
        <v>1119</v>
      </c>
      <c r="AJ418" s="8" t="s">
        <v>122</v>
      </c>
      <c r="AK418" s="15">
        <v>43695</v>
      </c>
    </row>
    <row r="419" spans="32:37" x14ac:dyDescent="0.35">
      <c r="AF419" t="s">
        <v>407</v>
      </c>
      <c r="AJ419" s="8" t="s">
        <v>240</v>
      </c>
      <c r="AK419" s="15">
        <v>40468</v>
      </c>
    </row>
    <row r="420" spans="32:37" x14ac:dyDescent="0.35">
      <c r="AF420" t="s">
        <v>220</v>
      </c>
      <c r="AJ420" s="8" t="s">
        <v>113</v>
      </c>
      <c r="AK420" s="15">
        <v>34383</v>
      </c>
    </row>
    <row r="421" spans="32:37" x14ac:dyDescent="0.35">
      <c r="AF421" t="s">
        <v>299</v>
      </c>
      <c r="AJ421" s="8" t="s">
        <v>1077</v>
      </c>
      <c r="AK421" s="15">
        <v>41202</v>
      </c>
    </row>
    <row r="422" spans="32:37" x14ac:dyDescent="0.35">
      <c r="AF422" t="s">
        <v>410</v>
      </c>
      <c r="AJ422" s="8" t="s">
        <v>1079</v>
      </c>
      <c r="AK422" s="15">
        <v>34802</v>
      </c>
    </row>
    <row r="423" spans="32:37" x14ac:dyDescent="0.35">
      <c r="AF423" t="s">
        <v>1577</v>
      </c>
      <c r="AJ423" s="8" t="s">
        <v>1080</v>
      </c>
      <c r="AK423" s="15">
        <v>36893</v>
      </c>
    </row>
    <row r="424" spans="32:37" x14ac:dyDescent="0.35">
      <c r="AF424" t="s">
        <v>238</v>
      </c>
      <c r="AJ424" s="8" t="s">
        <v>1082</v>
      </c>
      <c r="AK424" s="15">
        <v>43996</v>
      </c>
    </row>
    <row r="425" spans="32:37" x14ac:dyDescent="0.35">
      <c r="AF425" t="s">
        <v>1058</v>
      </c>
      <c r="AJ425" s="8" t="s">
        <v>151</v>
      </c>
      <c r="AK425" s="15">
        <v>40984</v>
      </c>
    </row>
    <row r="426" spans="32:37" x14ac:dyDescent="0.35">
      <c r="AF426" t="s">
        <v>178</v>
      </c>
      <c r="AJ426" s="8" t="s">
        <v>1085</v>
      </c>
      <c r="AK426" s="15">
        <v>38135</v>
      </c>
    </row>
    <row r="427" spans="32:37" x14ac:dyDescent="0.35">
      <c r="AF427" t="s">
        <v>736</v>
      </c>
      <c r="AJ427" s="8" t="s">
        <v>1087</v>
      </c>
      <c r="AK427" s="15">
        <v>35001</v>
      </c>
    </row>
    <row r="428" spans="32:37" x14ac:dyDescent="0.35">
      <c r="AF428" t="s">
        <v>1613</v>
      </c>
      <c r="AJ428" s="8" t="s">
        <v>1089</v>
      </c>
      <c r="AK428" s="15">
        <v>40159</v>
      </c>
    </row>
    <row r="429" spans="32:37" x14ac:dyDescent="0.35">
      <c r="AF429" t="s">
        <v>1673</v>
      </c>
      <c r="AJ429" s="8" t="s">
        <v>1091</v>
      </c>
      <c r="AK429" s="15">
        <v>44153</v>
      </c>
    </row>
    <row r="430" spans="32:37" x14ac:dyDescent="0.35">
      <c r="AF430" t="s">
        <v>1557</v>
      </c>
      <c r="AJ430" s="8" t="s">
        <v>297</v>
      </c>
      <c r="AK430" s="15">
        <v>42878</v>
      </c>
    </row>
    <row r="431" spans="32:37" x14ac:dyDescent="0.35">
      <c r="AF431" t="s">
        <v>1819</v>
      </c>
      <c r="AJ431" s="8" t="s">
        <v>1094</v>
      </c>
      <c r="AK431" s="15">
        <v>37014</v>
      </c>
    </row>
    <row r="432" spans="32:37" x14ac:dyDescent="0.35">
      <c r="AF432" t="s">
        <v>628</v>
      </c>
      <c r="AJ432" s="8" t="s">
        <v>1096</v>
      </c>
      <c r="AK432" s="15">
        <v>44453</v>
      </c>
    </row>
    <row r="433" spans="32:37" x14ac:dyDescent="0.35">
      <c r="AF433" t="s">
        <v>277</v>
      </c>
      <c r="AJ433" s="8" t="s">
        <v>1098</v>
      </c>
      <c r="AK433" s="15">
        <v>41333</v>
      </c>
    </row>
    <row r="434" spans="32:37" x14ac:dyDescent="0.35">
      <c r="AF434" t="s">
        <v>364</v>
      </c>
      <c r="AJ434" s="8" t="s">
        <v>1100</v>
      </c>
      <c r="AK434" s="15">
        <v>43866</v>
      </c>
    </row>
    <row r="435" spans="32:37" x14ac:dyDescent="0.35">
      <c r="AF435" t="s">
        <v>1321</v>
      </c>
      <c r="AJ435" s="8" t="s">
        <v>198</v>
      </c>
      <c r="AK435" s="15">
        <v>41941</v>
      </c>
    </row>
    <row r="436" spans="32:37" x14ac:dyDescent="0.35">
      <c r="AF436" t="s">
        <v>1376</v>
      </c>
      <c r="AJ436" s="8" t="s">
        <v>78</v>
      </c>
      <c r="AK436" s="15">
        <v>36755</v>
      </c>
    </row>
    <row r="437" spans="32:37" x14ac:dyDescent="0.35">
      <c r="AF437" t="s">
        <v>208</v>
      </c>
      <c r="AJ437" s="8" t="s">
        <v>288</v>
      </c>
      <c r="AK437" s="15">
        <v>35109</v>
      </c>
    </row>
    <row r="438" spans="32:37" x14ac:dyDescent="0.35">
      <c r="AF438" t="s">
        <v>1383</v>
      </c>
      <c r="AJ438" s="8" t="s">
        <v>1105</v>
      </c>
      <c r="AK438" s="15">
        <v>42951</v>
      </c>
    </row>
    <row r="439" spans="32:37" x14ac:dyDescent="0.35">
      <c r="AF439" t="s">
        <v>1979</v>
      </c>
      <c r="AJ439" s="8" t="s">
        <v>1107</v>
      </c>
      <c r="AK439" s="15">
        <v>43824</v>
      </c>
    </row>
    <row r="440" spans="32:37" x14ac:dyDescent="0.35">
      <c r="AF440" t="s">
        <v>168</v>
      </c>
      <c r="AJ440" s="8" t="s">
        <v>1109</v>
      </c>
      <c r="AK440" s="15">
        <v>38464</v>
      </c>
    </row>
    <row r="441" spans="32:37" x14ac:dyDescent="0.35">
      <c r="AF441" t="s">
        <v>1237</v>
      </c>
      <c r="AJ441" s="8" t="s">
        <v>115</v>
      </c>
      <c r="AK441" s="15">
        <v>38879</v>
      </c>
    </row>
    <row r="442" spans="32:37" x14ac:dyDescent="0.35">
      <c r="AF442" t="s">
        <v>1085</v>
      </c>
      <c r="AJ442" s="8" t="s">
        <v>1111</v>
      </c>
      <c r="AK442" s="15">
        <v>39487</v>
      </c>
    </row>
    <row r="443" spans="32:37" x14ac:dyDescent="0.35">
      <c r="AF443" t="s">
        <v>1731</v>
      </c>
      <c r="AJ443" s="8" t="s">
        <v>1113</v>
      </c>
      <c r="AK443" s="15">
        <v>43309</v>
      </c>
    </row>
    <row r="444" spans="32:37" x14ac:dyDescent="0.35">
      <c r="AF444" t="s">
        <v>1888</v>
      </c>
      <c r="AJ444" s="8" t="s">
        <v>1115</v>
      </c>
      <c r="AK444" s="15">
        <v>40820</v>
      </c>
    </row>
    <row r="445" spans="32:37" x14ac:dyDescent="0.35">
      <c r="AF445" t="s">
        <v>854</v>
      </c>
      <c r="AJ445" s="8" t="s">
        <v>1117</v>
      </c>
      <c r="AK445" s="15">
        <v>42166</v>
      </c>
    </row>
    <row r="446" spans="32:37" x14ac:dyDescent="0.35">
      <c r="AF446" t="s">
        <v>1921</v>
      </c>
      <c r="AJ446" s="8" t="s">
        <v>1119</v>
      </c>
      <c r="AK446" s="15">
        <v>43701</v>
      </c>
    </row>
    <row r="447" spans="32:37" x14ac:dyDescent="0.35">
      <c r="AF447" t="s">
        <v>1908</v>
      </c>
      <c r="AJ447" s="8" t="s">
        <v>1121</v>
      </c>
      <c r="AK447" s="15">
        <v>37456</v>
      </c>
    </row>
    <row r="448" spans="32:37" x14ac:dyDescent="0.35">
      <c r="AF448" t="s">
        <v>1455</v>
      </c>
      <c r="AJ448" s="8" t="s">
        <v>142</v>
      </c>
      <c r="AK448" s="15">
        <v>36525</v>
      </c>
    </row>
    <row r="449" spans="32:37" x14ac:dyDescent="0.35">
      <c r="AF449" t="s">
        <v>1472</v>
      </c>
      <c r="AJ449" s="8" t="s">
        <v>1124</v>
      </c>
      <c r="AK449" s="15">
        <v>40744</v>
      </c>
    </row>
    <row r="450" spans="32:37" x14ac:dyDescent="0.35">
      <c r="AF450" t="s">
        <v>57</v>
      </c>
      <c r="AJ450" s="8" t="s">
        <v>1126</v>
      </c>
      <c r="AK450" s="15">
        <v>36757</v>
      </c>
    </row>
    <row r="451" spans="32:37" x14ac:dyDescent="0.35">
      <c r="AF451" t="s">
        <v>223</v>
      </c>
      <c r="AJ451" s="8" t="s">
        <v>1128</v>
      </c>
      <c r="AK451" s="15">
        <v>44303</v>
      </c>
    </row>
    <row r="452" spans="32:37" x14ac:dyDescent="0.35">
      <c r="AF452" t="s">
        <v>456</v>
      </c>
      <c r="AJ452" s="8" t="s">
        <v>334</v>
      </c>
      <c r="AK452" s="15">
        <v>34505</v>
      </c>
    </row>
    <row r="453" spans="32:37" x14ac:dyDescent="0.35">
      <c r="AF453" t="s">
        <v>1039</v>
      </c>
      <c r="AJ453" s="8" t="s">
        <v>1131</v>
      </c>
      <c r="AK453" s="15">
        <v>39728</v>
      </c>
    </row>
    <row r="454" spans="32:37" x14ac:dyDescent="0.35">
      <c r="AF454" t="s">
        <v>273</v>
      </c>
      <c r="AJ454" s="8" t="s">
        <v>252</v>
      </c>
      <c r="AK454" s="15">
        <v>38777</v>
      </c>
    </row>
    <row r="455" spans="32:37" x14ac:dyDescent="0.35">
      <c r="AF455" t="s">
        <v>1213</v>
      </c>
      <c r="AJ455" s="8" t="s">
        <v>1134</v>
      </c>
      <c r="AK455" s="15">
        <v>41516</v>
      </c>
    </row>
    <row r="456" spans="32:37" x14ac:dyDescent="0.35">
      <c r="AF456" t="s">
        <v>1931</v>
      </c>
      <c r="AJ456" s="8" t="s">
        <v>37</v>
      </c>
      <c r="AK456" s="15">
        <v>34940</v>
      </c>
    </row>
    <row r="457" spans="32:37" x14ac:dyDescent="0.35">
      <c r="AF457" t="s">
        <v>357</v>
      </c>
      <c r="AJ457" s="8" t="s">
        <v>150</v>
      </c>
      <c r="AK457" s="15">
        <v>43219</v>
      </c>
    </row>
    <row r="458" spans="32:37" x14ac:dyDescent="0.35">
      <c r="AF458" t="s">
        <v>1079</v>
      </c>
      <c r="AJ458" s="8" t="s">
        <v>1137</v>
      </c>
      <c r="AK458" s="15">
        <v>41590</v>
      </c>
    </row>
    <row r="459" spans="32:37" x14ac:dyDescent="0.35">
      <c r="AF459" t="s">
        <v>1126</v>
      </c>
      <c r="AJ459" s="8" t="s">
        <v>103</v>
      </c>
      <c r="AK459" s="15">
        <v>38332</v>
      </c>
    </row>
    <row r="460" spans="32:37" x14ac:dyDescent="0.35">
      <c r="AF460" t="s">
        <v>729</v>
      </c>
      <c r="AJ460" s="8" t="s">
        <v>1140</v>
      </c>
      <c r="AK460" s="15">
        <v>40596</v>
      </c>
    </row>
    <row r="461" spans="32:37" x14ac:dyDescent="0.35">
      <c r="AF461" t="s">
        <v>160</v>
      </c>
      <c r="AJ461" s="8" t="s">
        <v>1142</v>
      </c>
      <c r="AK461" s="15">
        <v>40083</v>
      </c>
    </row>
    <row r="462" spans="32:37" x14ac:dyDescent="0.35">
      <c r="AF462" t="s">
        <v>1624</v>
      </c>
      <c r="AJ462" s="8" t="s">
        <v>1144</v>
      </c>
      <c r="AK462" s="15">
        <v>36617</v>
      </c>
    </row>
    <row r="463" spans="32:37" x14ac:dyDescent="0.35">
      <c r="AF463" t="s">
        <v>989</v>
      </c>
      <c r="AJ463" s="8" t="s">
        <v>1146</v>
      </c>
      <c r="AK463" s="15">
        <v>43638</v>
      </c>
    </row>
    <row r="464" spans="32:37" x14ac:dyDescent="0.35">
      <c r="AF464" t="s">
        <v>1942</v>
      </c>
      <c r="AJ464" s="8" t="s">
        <v>270</v>
      </c>
      <c r="AK464" s="15">
        <v>44101</v>
      </c>
    </row>
    <row r="465" spans="32:37" x14ac:dyDescent="0.35">
      <c r="AF465" t="s">
        <v>1409</v>
      </c>
      <c r="AJ465" s="8" t="s">
        <v>1149</v>
      </c>
      <c r="AK465" s="15">
        <v>39185</v>
      </c>
    </row>
    <row r="466" spans="32:37" x14ac:dyDescent="0.35">
      <c r="AF466" t="s">
        <v>1149</v>
      </c>
      <c r="AJ466" s="8" t="s">
        <v>136</v>
      </c>
      <c r="AK466" s="15">
        <v>43299</v>
      </c>
    </row>
    <row r="467" spans="32:37" x14ac:dyDescent="0.35">
      <c r="AF467" t="s">
        <v>326</v>
      </c>
      <c r="AJ467" s="8" t="s">
        <v>1152</v>
      </c>
      <c r="AK467" s="15">
        <v>40272</v>
      </c>
    </row>
    <row r="468" spans="32:37" x14ac:dyDescent="0.35">
      <c r="AF468" t="s">
        <v>1906</v>
      </c>
      <c r="AJ468" s="8" t="s">
        <v>389</v>
      </c>
      <c r="AK468" s="15">
        <v>43809</v>
      </c>
    </row>
    <row r="469" spans="32:37" x14ac:dyDescent="0.35">
      <c r="AF469" t="s">
        <v>1344</v>
      </c>
      <c r="AJ469" s="8" t="s">
        <v>1155</v>
      </c>
      <c r="AK469" s="15">
        <v>44124</v>
      </c>
    </row>
    <row r="470" spans="32:37" x14ac:dyDescent="0.35">
      <c r="AF470" t="s">
        <v>991</v>
      </c>
      <c r="AJ470" s="8" t="s">
        <v>1157</v>
      </c>
      <c r="AK470" s="15">
        <v>42656</v>
      </c>
    </row>
    <row r="471" spans="32:37" x14ac:dyDescent="0.35">
      <c r="AF471" t="s">
        <v>1881</v>
      </c>
      <c r="AJ471" s="8" t="s">
        <v>626</v>
      </c>
      <c r="AK471" s="15">
        <v>37446</v>
      </c>
    </row>
    <row r="472" spans="32:37" x14ac:dyDescent="0.35">
      <c r="AF472" t="s">
        <v>1952</v>
      </c>
      <c r="AJ472" s="8" t="s">
        <v>1160</v>
      </c>
      <c r="AK472" s="15">
        <v>36770</v>
      </c>
    </row>
    <row r="473" spans="32:37" x14ac:dyDescent="0.35">
      <c r="AF473" t="s">
        <v>635</v>
      </c>
      <c r="AJ473" s="8" t="s">
        <v>1162</v>
      </c>
      <c r="AK473" s="15">
        <v>42101</v>
      </c>
    </row>
    <row r="474" spans="32:37" x14ac:dyDescent="0.35">
      <c r="AF474" t="s">
        <v>214</v>
      </c>
      <c r="AJ474" s="8" t="s">
        <v>339</v>
      </c>
      <c r="AK474" s="15">
        <v>40235</v>
      </c>
    </row>
    <row r="475" spans="32:37" x14ac:dyDescent="0.35">
      <c r="AF475" t="s">
        <v>1527</v>
      </c>
      <c r="AJ475" s="8" t="s">
        <v>154</v>
      </c>
      <c r="AK475" s="15">
        <v>38380</v>
      </c>
    </row>
    <row r="476" spans="32:37" x14ac:dyDescent="0.35">
      <c r="AF476" t="s">
        <v>1668</v>
      </c>
      <c r="AJ476" s="8" t="s">
        <v>303</v>
      </c>
      <c r="AK476" s="15">
        <v>41898</v>
      </c>
    </row>
    <row r="477" spans="32:37" x14ac:dyDescent="0.35">
      <c r="AF477" t="s">
        <v>105</v>
      </c>
      <c r="AJ477" s="8" t="s">
        <v>1167</v>
      </c>
      <c r="AK477" s="15">
        <v>41429</v>
      </c>
    </row>
    <row r="478" spans="32:37" x14ac:dyDescent="0.35">
      <c r="AF478" t="s">
        <v>1109</v>
      </c>
      <c r="AJ478" s="8" t="s">
        <v>107</v>
      </c>
      <c r="AK478" s="15">
        <v>44232</v>
      </c>
    </row>
    <row r="479" spans="32:37" x14ac:dyDescent="0.35">
      <c r="AF479" t="s">
        <v>1650</v>
      </c>
      <c r="AJ479" s="8" t="s">
        <v>1170</v>
      </c>
      <c r="AK479" s="15">
        <v>35913</v>
      </c>
    </row>
    <row r="480" spans="32:37" x14ac:dyDescent="0.35">
      <c r="AF480" t="s">
        <v>79</v>
      </c>
      <c r="AJ480" s="8" t="s">
        <v>188</v>
      </c>
      <c r="AK480" s="15">
        <v>42405</v>
      </c>
    </row>
    <row r="481" spans="32:37" x14ac:dyDescent="0.35">
      <c r="AF481" t="s">
        <v>840</v>
      </c>
      <c r="AJ481" s="8" t="s">
        <v>1173</v>
      </c>
      <c r="AK481" s="15">
        <v>39930</v>
      </c>
    </row>
    <row r="482" spans="32:37" x14ac:dyDescent="0.35">
      <c r="AF482" t="s">
        <v>1348</v>
      </c>
      <c r="AJ482" s="8" t="s">
        <v>128</v>
      </c>
      <c r="AK482" s="15">
        <v>42696</v>
      </c>
    </row>
    <row r="483" spans="32:37" x14ac:dyDescent="0.35">
      <c r="AF483" t="s">
        <v>741</v>
      </c>
      <c r="AJ483" s="8" t="s">
        <v>481</v>
      </c>
      <c r="AK483" s="15">
        <v>38667</v>
      </c>
    </row>
    <row r="484" spans="32:37" x14ac:dyDescent="0.35">
      <c r="AF484" t="s">
        <v>1066</v>
      </c>
      <c r="AJ484" s="8" t="s">
        <v>785</v>
      </c>
      <c r="AK484" s="15">
        <v>42543</v>
      </c>
    </row>
    <row r="485" spans="32:37" x14ac:dyDescent="0.35">
      <c r="AF485" t="s">
        <v>173</v>
      </c>
      <c r="AJ485" s="8" t="s">
        <v>952</v>
      </c>
      <c r="AK485" s="15">
        <v>42064</v>
      </c>
    </row>
    <row r="486" spans="32:37" x14ac:dyDescent="0.35">
      <c r="AF486" t="s">
        <v>1405</v>
      </c>
      <c r="AJ486" s="8" t="s">
        <v>1179</v>
      </c>
      <c r="AK486" s="15">
        <v>38027</v>
      </c>
    </row>
    <row r="487" spans="32:37" x14ac:dyDescent="0.35">
      <c r="AF487" t="s">
        <v>379</v>
      </c>
      <c r="AJ487" s="8" t="s">
        <v>1181</v>
      </c>
      <c r="AK487" s="15">
        <v>40593</v>
      </c>
    </row>
    <row r="488" spans="32:37" x14ac:dyDescent="0.35">
      <c r="AF488" t="s">
        <v>185</v>
      </c>
      <c r="AJ488" s="8" t="s">
        <v>1183</v>
      </c>
      <c r="AK488" s="15">
        <v>41886</v>
      </c>
    </row>
    <row r="489" spans="32:37" x14ac:dyDescent="0.35">
      <c r="AF489" t="s">
        <v>1569</v>
      </c>
      <c r="AJ489" s="8" t="s">
        <v>1185</v>
      </c>
      <c r="AK489" s="15">
        <v>38344</v>
      </c>
    </row>
    <row r="490" spans="32:37" x14ac:dyDescent="0.35">
      <c r="AF490" t="s">
        <v>1603</v>
      </c>
      <c r="AJ490" s="8" t="s">
        <v>137</v>
      </c>
      <c r="AK490" s="15">
        <v>43804</v>
      </c>
    </row>
    <row r="491" spans="32:37" x14ac:dyDescent="0.35">
      <c r="AF491" t="s">
        <v>1160</v>
      </c>
      <c r="AJ491" s="8" t="s">
        <v>1187</v>
      </c>
      <c r="AK491" s="15">
        <v>40463</v>
      </c>
    </row>
    <row r="492" spans="32:37" x14ac:dyDescent="0.35">
      <c r="AF492" t="s">
        <v>562</v>
      </c>
      <c r="AJ492" s="8" t="s">
        <v>375</v>
      </c>
      <c r="AK492" s="15">
        <v>36010</v>
      </c>
    </row>
    <row r="493" spans="32:37" x14ac:dyDescent="0.35">
      <c r="AF493" t="s">
        <v>710</v>
      </c>
      <c r="AJ493" s="8" t="s">
        <v>1190</v>
      </c>
      <c r="AK493" s="15">
        <v>42219</v>
      </c>
    </row>
    <row r="494" spans="32:37" x14ac:dyDescent="0.35">
      <c r="AF494" t="s">
        <v>805</v>
      </c>
      <c r="AJ494" s="8" t="s">
        <v>1192</v>
      </c>
      <c r="AK494" s="15">
        <v>39739</v>
      </c>
    </row>
    <row r="495" spans="32:37" x14ac:dyDescent="0.35">
      <c r="AF495" t="s">
        <v>251</v>
      </c>
      <c r="AJ495" s="8" t="s">
        <v>1194</v>
      </c>
      <c r="AK495" s="15">
        <v>38188</v>
      </c>
    </row>
    <row r="496" spans="32:37" x14ac:dyDescent="0.35">
      <c r="AF496" t="s">
        <v>1572</v>
      </c>
      <c r="AJ496" s="8" t="s">
        <v>1196</v>
      </c>
      <c r="AK496" s="15">
        <v>39367</v>
      </c>
    </row>
    <row r="497" spans="32:37" x14ac:dyDescent="0.35">
      <c r="AF497" t="s">
        <v>285</v>
      </c>
      <c r="AJ497" s="8" t="s">
        <v>1198</v>
      </c>
      <c r="AK497" s="15">
        <v>43930</v>
      </c>
    </row>
    <row r="498" spans="32:37" x14ac:dyDescent="0.35">
      <c r="AF498" t="s">
        <v>100</v>
      </c>
      <c r="AJ498" s="8" t="s">
        <v>1200</v>
      </c>
      <c r="AK498" s="15">
        <v>44419</v>
      </c>
    </row>
    <row r="499" spans="32:37" x14ac:dyDescent="0.35">
      <c r="AF499" t="s">
        <v>197</v>
      </c>
      <c r="AJ499" s="8" t="s">
        <v>1202</v>
      </c>
      <c r="AK499" s="15">
        <v>43536</v>
      </c>
    </row>
    <row r="500" spans="32:37" x14ac:dyDescent="0.35">
      <c r="AF500" t="s">
        <v>888</v>
      </c>
      <c r="AJ500" s="8" t="s">
        <v>374</v>
      </c>
      <c r="AK500" s="15">
        <v>36956</v>
      </c>
    </row>
    <row r="501" spans="32:37" x14ac:dyDescent="0.35">
      <c r="AF501" t="s">
        <v>1359</v>
      </c>
      <c r="AJ501" s="8" t="s">
        <v>143</v>
      </c>
      <c r="AK501" s="15">
        <v>43169</v>
      </c>
    </row>
    <row r="502" spans="32:37" x14ac:dyDescent="0.35">
      <c r="AF502" t="s">
        <v>797</v>
      </c>
      <c r="AJ502" s="8" t="s">
        <v>1205</v>
      </c>
      <c r="AK502" s="15">
        <v>42516</v>
      </c>
    </row>
    <row r="503" spans="32:37" x14ac:dyDescent="0.35">
      <c r="AF503" t="s">
        <v>1516</v>
      </c>
      <c r="AJ503" s="8" t="s">
        <v>1207</v>
      </c>
      <c r="AK503" s="15">
        <v>44461</v>
      </c>
    </row>
    <row r="504" spans="32:37" x14ac:dyDescent="0.35">
      <c r="AF504" t="s">
        <v>117</v>
      </c>
      <c r="AJ504" s="8" t="s">
        <v>1209</v>
      </c>
      <c r="AK504" s="15">
        <v>40899</v>
      </c>
    </row>
    <row r="505" spans="32:37" x14ac:dyDescent="0.35">
      <c r="AF505" t="s">
        <v>236</v>
      </c>
      <c r="AJ505" s="8" t="s">
        <v>1210</v>
      </c>
      <c r="AK505" s="15">
        <v>43633</v>
      </c>
    </row>
    <row r="506" spans="32:37" x14ac:dyDescent="0.35">
      <c r="AF506" t="s">
        <v>245</v>
      </c>
      <c r="AJ506" s="8" t="s">
        <v>273</v>
      </c>
      <c r="AK506" s="15">
        <v>43400</v>
      </c>
    </row>
    <row r="507" spans="32:37" x14ac:dyDescent="0.35">
      <c r="AF507" t="s">
        <v>353</v>
      </c>
      <c r="AJ507" s="8" t="s">
        <v>1213</v>
      </c>
      <c r="AK507" s="15">
        <v>43171</v>
      </c>
    </row>
    <row r="508" spans="32:37" x14ac:dyDescent="0.35">
      <c r="AF508" t="s">
        <v>1318</v>
      </c>
      <c r="AJ508" s="8" t="s">
        <v>1215</v>
      </c>
      <c r="AK508" s="15">
        <v>40292</v>
      </c>
    </row>
    <row r="509" spans="32:37" x14ac:dyDescent="0.35">
      <c r="AF509" t="s">
        <v>234</v>
      </c>
      <c r="AJ509" s="8" t="s">
        <v>1217</v>
      </c>
      <c r="AK509" s="15">
        <v>44236</v>
      </c>
    </row>
    <row r="510" spans="32:37" x14ac:dyDescent="0.35">
      <c r="AF510" t="s">
        <v>492</v>
      </c>
      <c r="AJ510" s="8" t="s">
        <v>1219</v>
      </c>
      <c r="AK510" s="15">
        <v>43248</v>
      </c>
    </row>
    <row r="511" spans="32:37" x14ac:dyDescent="0.35">
      <c r="AF511" t="s">
        <v>602</v>
      </c>
      <c r="AJ511" s="8" t="s">
        <v>1221</v>
      </c>
      <c r="AK511" s="15">
        <v>43239</v>
      </c>
    </row>
    <row r="512" spans="32:37" x14ac:dyDescent="0.35">
      <c r="AF512" t="s">
        <v>400</v>
      </c>
      <c r="AJ512" s="8" t="s">
        <v>1222</v>
      </c>
      <c r="AK512" s="15">
        <v>42129</v>
      </c>
    </row>
    <row r="513" spans="32:37" x14ac:dyDescent="0.35">
      <c r="AF513" t="s">
        <v>309</v>
      </c>
      <c r="AJ513" s="8" t="s">
        <v>1224</v>
      </c>
      <c r="AK513" s="15">
        <v>44486</v>
      </c>
    </row>
    <row r="514" spans="32:37" x14ac:dyDescent="0.35">
      <c r="AF514" t="s">
        <v>1419</v>
      </c>
      <c r="AJ514" s="8" t="s">
        <v>1226</v>
      </c>
      <c r="AK514" s="15">
        <v>41043</v>
      </c>
    </row>
    <row r="515" spans="32:37" x14ac:dyDescent="0.35">
      <c r="AF515" t="s">
        <v>1461</v>
      </c>
      <c r="AJ515" s="8" t="s">
        <v>1228</v>
      </c>
      <c r="AK515" s="15">
        <v>41830</v>
      </c>
    </row>
    <row r="516" spans="32:37" x14ac:dyDescent="0.35">
      <c r="AF516" t="s">
        <v>1901</v>
      </c>
      <c r="AJ516" s="8" t="s">
        <v>485</v>
      </c>
      <c r="AK516" s="15">
        <v>36272</v>
      </c>
    </row>
    <row r="517" spans="32:37" x14ac:dyDescent="0.35">
      <c r="AF517" t="s">
        <v>1854</v>
      </c>
      <c r="AJ517" s="8" t="s">
        <v>1231</v>
      </c>
      <c r="AK517" s="15">
        <v>40378</v>
      </c>
    </row>
    <row r="518" spans="32:37" x14ac:dyDescent="0.35">
      <c r="AF518" t="s">
        <v>1131</v>
      </c>
      <c r="AJ518" s="8" t="s">
        <v>1233</v>
      </c>
      <c r="AK518" s="15">
        <v>36303</v>
      </c>
    </row>
    <row r="519" spans="32:37" x14ac:dyDescent="0.35">
      <c r="AF519" t="s">
        <v>1374</v>
      </c>
      <c r="AJ519" s="8" t="s">
        <v>1235</v>
      </c>
      <c r="AK519" s="15">
        <v>38866</v>
      </c>
    </row>
    <row r="520" spans="32:37" x14ac:dyDescent="0.35">
      <c r="AF520" t="s">
        <v>1877</v>
      </c>
      <c r="AJ520" s="8" t="s">
        <v>1237</v>
      </c>
      <c r="AK520" s="15">
        <v>44395</v>
      </c>
    </row>
    <row r="521" spans="32:37" x14ac:dyDescent="0.35">
      <c r="AF521" t="s">
        <v>127</v>
      </c>
      <c r="AJ521" s="8" t="s">
        <v>364</v>
      </c>
      <c r="AK521" s="15">
        <v>44515</v>
      </c>
    </row>
    <row r="522" spans="32:37" x14ac:dyDescent="0.35">
      <c r="AF522" t="s">
        <v>1574</v>
      </c>
      <c r="AJ522" s="8" t="s">
        <v>277</v>
      </c>
      <c r="AK522" s="15">
        <v>42428</v>
      </c>
    </row>
    <row r="523" spans="32:37" x14ac:dyDescent="0.35">
      <c r="AF523" t="s">
        <v>960</v>
      </c>
      <c r="AJ523" s="8" t="s">
        <v>391</v>
      </c>
      <c r="AK523" s="15">
        <v>44051</v>
      </c>
    </row>
    <row r="524" spans="32:37" x14ac:dyDescent="0.35">
      <c r="AF524" t="s">
        <v>1228</v>
      </c>
      <c r="AJ524" s="8" t="s">
        <v>1242</v>
      </c>
      <c r="AK524" s="15">
        <v>44204</v>
      </c>
    </row>
    <row r="525" spans="32:37" x14ac:dyDescent="0.35">
      <c r="AF525" t="s">
        <v>1494</v>
      </c>
      <c r="AJ525" s="8" t="s">
        <v>1244</v>
      </c>
      <c r="AK525" s="15">
        <v>42514</v>
      </c>
    </row>
    <row r="526" spans="32:37" x14ac:dyDescent="0.35">
      <c r="AF526" t="s">
        <v>135</v>
      </c>
      <c r="AJ526" s="8" t="s">
        <v>406</v>
      </c>
      <c r="AK526" s="15">
        <v>34576</v>
      </c>
    </row>
    <row r="527" spans="32:37" x14ac:dyDescent="0.35">
      <c r="AF527" t="s">
        <v>134</v>
      </c>
      <c r="AJ527" s="8" t="s">
        <v>1247</v>
      </c>
      <c r="AK527" s="15">
        <v>41499</v>
      </c>
    </row>
    <row r="528" spans="32:37" x14ac:dyDescent="0.35">
      <c r="AF528" t="s">
        <v>244</v>
      </c>
      <c r="AJ528" s="8" t="s">
        <v>1249</v>
      </c>
      <c r="AK528" s="15">
        <v>44189</v>
      </c>
    </row>
    <row r="529" spans="32:37" x14ac:dyDescent="0.35">
      <c r="AF529" t="s">
        <v>210</v>
      </c>
      <c r="AJ529" s="8" t="s">
        <v>1196</v>
      </c>
      <c r="AK529" s="15">
        <v>41417</v>
      </c>
    </row>
    <row r="530" spans="32:37" x14ac:dyDescent="0.35">
      <c r="AF530" t="s">
        <v>1137</v>
      </c>
      <c r="AJ530" s="8" t="s">
        <v>1252</v>
      </c>
      <c r="AK530" s="15">
        <v>43418</v>
      </c>
    </row>
    <row r="531" spans="32:37" x14ac:dyDescent="0.35">
      <c r="AF531" t="s">
        <v>871</v>
      </c>
      <c r="AJ531" s="8" t="s">
        <v>1254</v>
      </c>
      <c r="AK531" s="15">
        <v>40603</v>
      </c>
    </row>
    <row r="532" spans="32:37" x14ac:dyDescent="0.35">
      <c r="AF532" t="s">
        <v>143</v>
      </c>
      <c r="AJ532" s="8" t="s">
        <v>164</v>
      </c>
      <c r="AK532" s="15">
        <v>40856</v>
      </c>
    </row>
    <row r="533" spans="32:37" x14ac:dyDescent="0.35">
      <c r="AF533" t="s">
        <v>1128</v>
      </c>
      <c r="AJ533" s="8" t="s">
        <v>1257</v>
      </c>
      <c r="AK533" s="15">
        <v>39005</v>
      </c>
    </row>
    <row r="534" spans="32:37" x14ac:dyDescent="0.35">
      <c r="AF534" t="s">
        <v>521</v>
      </c>
      <c r="AJ534" s="8" t="s">
        <v>1259</v>
      </c>
      <c r="AK534" s="15">
        <v>43121</v>
      </c>
    </row>
    <row r="535" spans="32:37" x14ac:dyDescent="0.35">
      <c r="AF535" t="s">
        <v>1781</v>
      </c>
      <c r="AJ535" s="8" t="s">
        <v>1261</v>
      </c>
      <c r="AK535" s="15">
        <v>42325</v>
      </c>
    </row>
    <row r="536" spans="32:37" x14ac:dyDescent="0.35">
      <c r="AF536" t="s">
        <v>997</v>
      </c>
      <c r="AJ536" s="8" t="s">
        <v>331</v>
      </c>
      <c r="AK536" s="15">
        <v>43002</v>
      </c>
    </row>
    <row r="537" spans="32:37" x14ac:dyDescent="0.35">
      <c r="AF537" t="s">
        <v>1233</v>
      </c>
      <c r="AJ537" s="8" t="s">
        <v>346</v>
      </c>
      <c r="AK537" s="15">
        <v>44519</v>
      </c>
    </row>
    <row r="538" spans="32:37" x14ac:dyDescent="0.35">
      <c r="AF538" t="s">
        <v>890</v>
      </c>
      <c r="AJ538" s="8" t="s">
        <v>1265</v>
      </c>
      <c r="AK538" s="15">
        <v>34692</v>
      </c>
    </row>
    <row r="539" spans="32:37" x14ac:dyDescent="0.35">
      <c r="AF539" t="s">
        <v>269</v>
      </c>
      <c r="AJ539" s="8" t="s">
        <v>1267</v>
      </c>
      <c r="AK539" s="15">
        <v>39154</v>
      </c>
    </row>
    <row r="540" spans="32:37" x14ac:dyDescent="0.35">
      <c r="AF540" t="s">
        <v>1487</v>
      </c>
      <c r="AJ540" s="8" t="s">
        <v>359</v>
      </c>
      <c r="AK540" s="15">
        <v>37091</v>
      </c>
    </row>
    <row r="541" spans="32:37" x14ac:dyDescent="0.35">
      <c r="AF541" t="s">
        <v>1718</v>
      </c>
      <c r="AJ541" s="8" t="s">
        <v>338</v>
      </c>
      <c r="AK541" s="15">
        <v>39944</v>
      </c>
    </row>
    <row r="542" spans="32:37" x14ac:dyDescent="0.35">
      <c r="AF542" t="s">
        <v>282</v>
      </c>
      <c r="AJ542" s="8" t="s">
        <v>371</v>
      </c>
      <c r="AK542" s="15">
        <v>41919</v>
      </c>
    </row>
    <row r="543" spans="32:37" x14ac:dyDescent="0.35">
      <c r="AF543" t="s">
        <v>1824</v>
      </c>
      <c r="AJ543" s="8" t="s">
        <v>192</v>
      </c>
      <c r="AK543" s="15">
        <v>43217</v>
      </c>
    </row>
    <row r="544" spans="32:37" x14ac:dyDescent="0.35">
      <c r="AF544" t="s">
        <v>305</v>
      </c>
      <c r="AJ544" s="8" t="s">
        <v>1271</v>
      </c>
      <c r="AK544" s="15">
        <v>40952</v>
      </c>
    </row>
    <row r="545" spans="32:37" x14ac:dyDescent="0.35">
      <c r="AF545" t="s">
        <v>152</v>
      </c>
      <c r="AJ545" s="8" t="s">
        <v>1273</v>
      </c>
      <c r="AK545" s="15">
        <v>42914</v>
      </c>
    </row>
    <row r="546" spans="32:37" x14ac:dyDescent="0.35">
      <c r="AF546" t="s">
        <v>748</v>
      </c>
      <c r="AJ546" s="8" t="s">
        <v>337</v>
      </c>
      <c r="AK546" s="15">
        <v>43999</v>
      </c>
    </row>
    <row r="547" spans="32:37" x14ac:dyDescent="0.35">
      <c r="AF547" t="s">
        <v>615</v>
      </c>
      <c r="AJ547" s="8" t="s">
        <v>572</v>
      </c>
      <c r="AK547" s="15">
        <v>43819</v>
      </c>
    </row>
    <row r="548" spans="32:37" x14ac:dyDescent="0.35">
      <c r="AF548" t="s">
        <v>969</v>
      </c>
      <c r="AJ548" s="8" t="s">
        <v>1277</v>
      </c>
      <c r="AK548" s="15">
        <v>41907</v>
      </c>
    </row>
    <row r="549" spans="32:37" x14ac:dyDescent="0.35">
      <c r="AF549" t="s">
        <v>228</v>
      </c>
      <c r="AJ549" s="8" t="s">
        <v>1279</v>
      </c>
      <c r="AK549" s="15">
        <v>39991</v>
      </c>
    </row>
    <row r="550" spans="32:37" x14ac:dyDescent="0.35">
      <c r="AF550" t="s">
        <v>1740</v>
      </c>
      <c r="AJ550" s="8" t="s">
        <v>330</v>
      </c>
      <c r="AK550" s="15">
        <v>41916</v>
      </c>
    </row>
    <row r="551" spans="32:37" x14ac:dyDescent="0.35">
      <c r="AF551" t="s">
        <v>1117</v>
      </c>
      <c r="AJ551" s="8" t="s">
        <v>1282</v>
      </c>
      <c r="AK551" s="15">
        <v>40929</v>
      </c>
    </row>
    <row r="552" spans="32:37" x14ac:dyDescent="0.35">
      <c r="AF552" t="s">
        <v>1320</v>
      </c>
      <c r="AJ552" s="8" t="s">
        <v>1284</v>
      </c>
      <c r="AK552" s="15">
        <v>40663</v>
      </c>
    </row>
    <row r="553" spans="32:37" x14ac:dyDescent="0.35">
      <c r="AF553" t="s">
        <v>609</v>
      </c>
      <c r="AJ553" s="8" t="s">
        <v>119</v>
      </c>
      <c r="AK553" s="15">
        <v>42357</v>
      </c>
    </row>
    <row r="554" spans="32:37" x14ac:dyDescent="0.35">
      <c r="AF554" t="s">
        <v>1444</v>
      </c>
      <c r="AJ554" s="8" t="s">
        <v>1287</v>
      </c>
      <c r="AK554" s="15">
        <v>37304</v>
      </c>
    </row>
    <row r="555" spans="32:37" x14ac:dyDescent="0.35">
      <c r="AF555" t="s">
        <v>1282</v>
      </c>
      <c r="AJ555" s="8" t="s">
        <v>323</v>
      </c>
      <c r="AK555" s="15">
        <v>42545</v>
      </c>
    </row>
    <row r="556" spans="32:37" x14ac:dyDescent="0.35">
      <c r="AF556" t="s">
        <v>915</v>
      </c>
      <c r="AJ556" s="8" t="s">
        <v>398</v>
      </c>
      <c r="AK556" s="15">
        <v>42772</v>
      </c>
    </row>
    <row r="557" spans="32:37" x14ac:dyDescent="0.35">
      <c r="AF557" t="s">
        <v>1016</v>
      </c>
      <c r="AJ557" s="8" t="s">
        <v>385</v>
      </c>
      <c r="AK557" s="15">
        <v>36754</v>
      </c>
    </row>
    <row r="558" spans="32:37" x14ac:dyDescent="0.35">
      <c r="AF558" t="s">
        <v>1973</v>
      </c>
      <c r="AJ558" s="8" t="s">
        <v>558</v>
      </c>
      <c r="AK558" s="15">
        <v>44304</v>
      </c>
    </row>
    <row r="559" spans="32:37" x14ac:dyDescent="0.35">
      <c r="AF559" t="s">
        <v>294</v>
      </c>
      <c r="AJ559" s="8" t="s">
        <v>93</v>
      </c>
      <c r="AK559" s="15">
        <v>43904</v>
      </c>
    </row>
    <row r="560" spans="32:37" x14ac:dyDescent="0.35">
      <c r="AF560" t="s">
        <v>119</v>
      </c>
      <c r="AJ560" s="8" t="s">
        <v>787</v>
      </c>
      <c r="AK560" s="15">
        <v>41717</v>
      </c>
    </row>
    <row r="561" spans="32:37" x14ac:dyDescent="0.35">
      <c r="AF561" t="s">
        <v>1866</v>
      </c>
      <c r="AJ561" s="8" t="s">
        <v>1295</v>
      </c>
      <c r="AK561" s="15">
        <v>41155</v>
      </c>
    </row>
    <row r="562" spans="32:37" x14ac:dyDescent="0.35">
      <c r="AF562" t="s">
        <v>1873</v>
      </c>
      <c r="AJ562" s="8" t="s">
        <v>1297</v>
      </c>
      <c r="AK562" s="15">
        <v>44219</v>
      </c>
    </row>
    <row r="563" spans="32:37" x14ac:dyDescent="0.35">
      <c r="AF563" t="s">
        <v>1295</v>
      </c>
      <c r="AJ563" s="8" t="s">
        <v>388</v>
      </c>
      <c r="AK563" s="15">
        <v>43441</v>
      </c>
    </row>
    <row r="564" spans="32:37" x14ac:dyDescent="0.35">
      <c r="AF564" t="s">
        <v>1306</v>
      </c>
      <c r="AJ564" s="8" t="s">
        <v>123</v>
      </c>
      <c r="AK564" s="15">
        <v>41690</v>
      </c>
    </row>
    <row r="565" spans="32:37" x14ac:dyDescent="0.35">
      <c r="AF565" t="s">
        <v>1700</v>
      </c>
      <c r="AJ565" s="8" t="s">
        <v>1094</v>
      </c>
      <c r="AK565" s="15">
        <v>42721</v>
      </c>
    </row>
    <row r="566" spans="32:37" x14ac:dyDescent="0.35">
      <c r="AF566" t="s">
        <v>104</v>
      </c>
      <c r="AJ566" s="8" t="s">
        <v>148</v>
      </c>
      <c r="AK566" s="15">
        <v>42761</v>
      </c>
    </row>
    <row r="567" spans="32:37" x14ac:dyDescent="0.35">
      <c r="AF567" t="s">
        <v>1759</v>
      </c>
      <c r="AJ567" s="8" t="s">
        <v>158</v>
      </c>
      <c r="AK567" s="15">
        <v>33890</v>
      </c>
    </row>
    <row r="568" spans="32:37" x14ac:dyDescent="0.35">
      <c r="AF568" t="s">
        <v>1800</v>
      </c>
      <c r="AJ568" s="8" t="s">
        <v>250</v>
      </c>
      <c r="AK568" s="15">
        <v>44410</v>
      </c>
    </row>
    <row r="569" spans="32:37" x14ac:dyDescent="0.35">
      <c r="AF569" t="s">
        <v>1328</v>
      </c>
      <c r="AJ569" s="8" t="s">
        <v>610</v>
      </c>
      <c r="AK569" s="15">
        <v>42285</v>
      </c>
    </row>
    <row r="570" spans="32:37" x14ac:dyDescent="0.35">
      <c r="AF570" t="s">
        <v>1037</v>
      </c>
      <c r="AJ570" s="8" t="s">
        <v>1306</v>
      </c>
      <c r="AK570" s="15">
        <v>34616</v>
      </c>
    </row>
    <row r="571" spans="32:37" x14ac:dyDescent="0.35">
      <c r="AF571" t="s">
        <v>944</v>
      </c>
      <c r="AJ571" s="8" t="s">
        <v>1308</v>
      </c>
      <c r="AK571" s="15">
        <v>43448</v>
      </c>
    </row>
    <row r="572" spans="32:37" x14ac:dyDescent="0.35">
      <c r="AF572" t="s">
        <v>1910</v>
      </c>
      <c r="AJ572" s="8" t="s">
        <v>1310</v>
      </c>
      <c r="AK572" s="15">
        <v>44015</v>
      </c>
    </row>
    <row r="573" spans="32:37" x14ac:dyDescent="0.35">
      <c r="AF573" t="s">
        <v>165</v>
      </c>
      <c r="AJ573" s="8" t="s">
        <v>1312</v>
      </c>
      <c r="AK573" s="15">
        <v>39109</v>
      </c>
    </row>
    <row r="574" spans="32:37" x14ac:dyDescent="0.35">
      <c r="AF574" t="s">
        <v>338</v>
      </c>
      <c r="AJ574" s="8" t="s">
        <v>1314</v>
      </c>
      <c r="AK574" s="15">
        <v>40685</v>
      </c>
    </row>
    <row r="575" spans="32:37" x14ac:dyDescent="0.35">
      <c r="AF575" t="s">
        <v>714</v>
      </c>
      <c r="AJ575" s="8" t="s">
        <v>254</v>
      </c>
      <c r="AK575" s="15">
        <v>40389</v>
      </c>
    </row>
    <row r="576" spans="32:37" x14ac:dyDescent="0.35">
      <c r="AF576" t="s">
        <v>1496</v>
      </c>
      <c r="AJ576" s="8" t="s">
        <v>1085</v>
      </c>
      <c r="AK576" s="15">
        <v>40434</v>
      </c>
    </row>
    <row r="577" spans="32:37" x14ac:dyDescent="0.35">
      <c r="AF577" t="s">
        <v>1219</v>
      </c>
      <c r="AJ577" s="8" t="s">
        <v>1318</v>
      </c>
      <c r="AK577" s="15">
        <v>43685</v>
      </c>
    </row>
    <row r="578" spans="32:37" x14ac:dyDescent="0.35">
      <c r="AF578" t="s">
        <v>1146</v>
      </c>
      <c r="AJ578" s="8" t="s">
        <v>1320</v>
      </c>
      <c r="AK578" s="15">
        <v>43729</v>
      </c>
    </row>
    <row r="579" spans="32:37" x14ac:dyDescent="0.35">
      <c r="AF579" t="s">
        <v>307</v>
      </c>
      <c r="AJ579" s="8" t="s">
        <v>1321</v>
      </c>
      <c r="AK579" s="15">
        <v>44125</v>
      </c>
    </row>
    <row r="580" spans="32:37" x14ac:dyDescent="0.35">
      <c r="AF580" t="s">
        <v>1747</v>
      </c>
      <c r="AJ580" s="8" t="s">
        <v>1323</v>
      </c>
      <c r="AK580" s="15">
        <v>38977</v>
      </c>
    </row>
    <row r="581" spans="32:37" x14ac:dyDescent="0.35">
      <c r="AF581" t="s">
        <v>463</v>
      </c>
      <c r="AJ581" s="8" t="s">
        <v>1325</v>
      </c>
      <c r="AK581" s="15">
        <v>39568</v>
      </c>
    </row>
    <row r="582" spans="32:37" x14ac:dyDescent="0.35">
      <c r="AF582" t="s">
        <v>1617</v>
      </c>
      <c r="AJ582" s="8" t="s">
        <v>268</v>
      </c>
      <c r="AK582" s="15">
        <v>37181</v>
      </c>
    </row>
    <row r="583" spans="32:37" x14ac:dyDescent="0.35">
      <c r="AF583" t="s">
        <v>942</v>
      </c>
      <c r="AJ583" s="8" t="s">
        <v>1328</v>
      </c>
      <c r="AK583" s="15">
        <v>41028</v>
      </c>
    </row>
    <row r="584" spans="32:37" x14ac:dyDescent="0.35">
      <c r="AF584" t="s">
        <v>110</v>
      </c>
      <c r="AJ584" s="8" t="s">
        <v>1329</v>
      </c>
      <c r="AK584" s="15">
        <v>40836</v>
      </c>
    </row>
    <row r="585" spans="32:37" x14ac:dyDescent="0.35">
      <c r="AF585" t="s">
        <v>310</v>
      </c>
      <c r="AJ585" s="8" t="s">
        <v>1331</v>
      </c>
      <c r="AK585" s="15">
        <v>44192</v>
      </c>
    </row>
    <row r="586" spans="32:37" x14ac:dyDescent="0.35">
      <c r="AF586" t="s">
        <v>1525</v>
      </c>
      <c r="AJ586" s="8" t="s">
        <v>1333</v>
      </c>
      <c r="AK586" s="15">
        <v>36554</v>
      </c>
    </row>
    <row r="587" spans="32:37" x14ac:dyDescent="0.35">
      <c r="AF587" t="s">
        <v>789</v>
      </c>
      <c r="AJ587" s="8" t="s">
        <v>353</v>
      </c>
      <c r="AK587" s="15">
        <v>42322</v>
      </c>
    </row>
    <row r="588" spans="32:37" x14ac:dyDescent="0.35">
      <c r="AF588" t="s">
        <v>704</v>
      </c>
      <c r="AJ588" s="8" t="s">
        <v>1336</v>
      </c>
      <c r="AK588" s="15">
        <v>41066</v>
      </c>
    </row>
    <row r="589" spans="32:37" x14ac:dyDescent="0.35">
      <c r="AF589" t="s">
        <v>1467</v>
      </c>
      <c r="AJ589" s="8" t="s">
        <v>1338</v>
      </c>
      <c r="AK589" s="15">
        <v>41565</v>
      </c>
    </row>
    <row r="590" spans="32:37" x14ac:dyDescent="0.35">
      <c r="AF590" t="s">
        <v>122</v>
      </c>
      <c r="AJ590" s="8" t="s">
        <v>1340</v>
      </c>
      <c r="AK590" s="15">
        <v>40170</v>
      </c>
    </row>
    <row r="591" spans="32:37" x14ac:dyDescent="0.35">
      <c r="AF591" t="s">
        <v>1737</v>
      </c>
      <c r="AJ591" s="8" t="s">
        <v>1342</v>
      </c>
      <c r="AK591" s="15">
        <v>44221</v>
      </c>
    </row>
    <row r="592" spans="32:37" x14ac:dyDescent="0.35">
      <c r="AF592" t="s">
        <v>1675</v>
      </c>
      <c r="AJ592" s="8" t="s">
        <v>1344</v>
      </c>
      <c r="AK592" s="15">
        <v>41650</v>
      </c>
    </row>
    <row r="593" spans="32:37" x14ac:dyDescent="0.35">
      <c r="AF593" t="s">
        <v>75</v>
      </c>
      <c r="AJ593" s="8" t="s">
        <v>1346</v>
      </c>
      <c r="AK593" s="15">
        <v>44025</v>
      </c>
    </row>
    <row r="594" spans="32:37" x14ac:dyDescent="0.35">
      <c r="AF594" t="s">
        <v>217</v>
      </c>
      <c r="AJ594" s="8" t="s">
        <v>1348</v>
      </c>
      <c r="AK594" s="15">
        <v>44032</v>
      </c>
    </row>
    <row r="595" spans="32:37" x14ac:dyDescent="0.35">
      <c r="AF595" t="s">
        <v>394</v>
      </c>
      <c r="AJ595" s="8" t="s">
        <v>1350</v>
      </c>
      <c r="AK595" s="15">
        <v>40719</v>
      </c>
    </row>
    <row r="596" spans="32:37" x14ac:dyDescent="0.35">
      <c r="AF596" t="s">
        <v>371</v>
      </c>
      <c r="AJ596" s="8" t="s">
        <v>1352</v>
      </c>
      <c r="AK596" s="15">
        <v>39841</v>
      </c>
    </row>
    <row r="597" spans="32:37" x14ac:dyDescent="0.35">
      <c r="AF597" t="s">
        <v>1726</v>
      </c>
      <c r="AJ597" s="8" t="s">
        <v>1354</v>
      </c>
      <c r="AK597" s="15">
        <v>36587</v>
      </c>
    </row>
    <row r="598" spans="32:37" x14ac:dyDescent="0.35">
      <c r="AF598" t="s">
        <v>316</v>
      </c>
      <c r="AJ598" s="8" t="s">
        <v>1356</v>
      </c>
      <c r="AK598" s="15">
        <v>42983</v>
      </c>
    </row>
    <row r="599" spans="32:37" x14ac:dyDescent="0.35">
      <c r="AF599" t="s">
        <v>302</v>
      </c>
      <c r="AJ599" s="8" t="s">
        <v>186</v>
      </c>
      <c r="AK599" s="15">
        <v>43440</v>
      </c>
    </row>
    <row r="600" spans="32:37" x14ac:dyDescent="0.35">
      <c r="AF600" t="s">
        <v>1020</v>
      </c>
      <c r="AJ600" s="8" t="s">
        <v>1359</v>
      </c>
      <c r="AK600" s="15">
        <v>40233</v>
      </c>
    </row>
    <row r="601" spans="32:37" x14ac:dyDescent="0.35">
      <c r="AF601" t="s">
        <v>1735</v>
      </c>
      <c r="AJ601" s="8" t="s">
        <v>1361</v>
      </c>
      <c r="AK601" s="15">
        <v>44454</v>
      </c>
    </row>
    <row r="602" spans="32:37" x14ac:dyDescent="0.35">
      <c r="AF602" t="s">
        <v>452</v>
      </c>
      <c r="AJ602" s="8" t="s">
        <v>1363</v>
      </c>
      <c r="AK602" s="15">
        <v>44295</v>
      </c>
    </row>
    <row r="603" spans="32:37" x14ac:dyDescent="0.35">
      <c r="AF603" t="s">
        <v>425</v>
      </c>
      <c r="AJ603" s="8" t="s">
        <v>1365</v>
      </c>
      <c r="AK603" s="15">
        <v>35456</v>
      </c>
    </row>
    <row r="604" spans="32:37" x14ac:dyDescent="0.35">
      <c r="AF604" t="s">
        <v>946</v>
      </c>
      <c r="AJ604" s="8" t="s">
        <v>1367</v>
      </c>
      <c r="AK604" s="15">
        <v>44374</v>
      </c>
    </row>
    <row r="605" spans="32:37" x14ac:dyDescent="0.35">
      <c r="AF605" t="s">
        <v>519</v>
      </c>
      <c r="AJ605" s="8" t="s">
        <v>1368</v>
      </c>
      <c r="AK605" s="15">
        <v>43613</v>
      </c>
    </row>
    <row r="606" spans="32:37" x14ac:dyDescent="0.35">
      <c r="AF606" t="s">
        <v>323</v>
      </c>
      <c r="AJ606" s="8" t="s">
        <v>352</v>
      </c>
      <c r="AK606" s="15">
        <v>39519</v>
      </c>
    </row>
    <row r="607" spans="32:37" x14ac:dyDescent="0.35">
      <c r="AF607" t="s">
        <v>993</v>
      </c>
      <c r="AJ607" s="8" t="s">
        <v>1371</v>
      </c>
      <c r="AK607" s="15">
        <v>40287</v>
      </c>
    </row>
    <row r="608" spans="32:37" x14ac:dyDescent="0.35">
      <c r="AF608" t="s">
        <v>118</v>
      </c>
      <c r="AJ608" s="8" t="s">
        <v>635</v>
      </c>
      <c r="AK608" s="15">
        <v>42379</v>
      </c>
    </row>
    <row r="609" spans="32:37" x14ac:dyDescent="0.35">
      <c r="AF609" t="s">
        <v>1548</v>
      </c>
      <c r="AJ609" s="8" t="s">
        <v>1374</v>
      </c>
      <c r="AK609" s="15">
        <v>39305</v>
      </c>
    </row>
    <row r="610" spans="32:37" x14ac:dyDescent="0.35">
      <c r="AF610" t="s">
        <v>1325</v>
      </c>
      <c r="AJ610" s="8" t="s">
        <v>1376</v>
      </c>
      <c r="AK610" s="15">
        <v>41446</v>
      </c>
    </row>
    <row r="611" spans="32:37" x14ac:dyDescent="0.35">
      <c r="AF611" t="s">
        <v>1235</v>
      </c>
      <c r="AJ611" s="8" t="s">
        <v>1378</v>
      </c>
      <c r="AK611" s="15">
        <v>43960</v>
      </c>
    </row>
    <row r="612" spans="32:37" x14ac:dyDescent="0.35">
      <c r="AF612" t="s">
        <v>1831</v>
      </c>
      <c r="AJ612" s="8" t="s">
        <v>284</v>
      </c>
      <c r="AK612" s="15">
        <v>43937</v>
      </c>
    </row>
    <row r="613" spans="32:37" x14ac:dyDescent="0.35">
      <c r="AF613" t="s">
        <v>545</v>
      </c>
      <c r="AJ613" s="8" t="s">
        <v>46</v>
      </c>
      <c r="AK613" s="15">
        <v>38046</v>
      </c>
    </row>
    <row r="614" spans="32:37" x14ac:dyDescent="0.35">
      <c r="AF614" t="s">
        <v>1231</v>
      </c>
      <c r="AJ614" s="8" t="s">
        <v>512</v>
      </c>
      <c r="AK614" s="15">
        <v>39493</v>
      </c>
    </row>
    <row r="615" spans="32:37" x14ac:dyDescent="0.35">
      <c r="AF615" t="s">
        <v>272</v>
      </c>
      <c r="AJ615" s="8" t="s">
        <v>1383</v>
      </c>
      <c r="AK615" s="15">
        <v>41904</v>
      </c>
    </row>
    <row r="616" spans="32:37" x14ac:dyDescent="0.35">
      <c r="AF616" t="s">
        <v>158</v>
      </c>
      <c r="AJ616" s="8" t="s">
        <v>1385</v>
      </c>
      <c r="AK616" s="15">
        <v>40836</v>
      </c>
    </row>
    <row r="617" spans="32:37" x14ac:dyDescent="0.35">
      <c r="AF617" t="s">
        <v>107</v>
      </c>
      <c r="AJ617" s="8" t="s">
        <v>1318</v>
      </c>
      <c r="AK617" s="15">
        <v>41742</v>
      </c>
    </row>
    <row r="618" spans="32:37" x14ac:dyDescent="0.35">
      <c r="AF618" t="s">
        <v>1890</v>
      </c>
      <c r="AJ618" s="8" t="s">
        <v>1388</v>
      </c>
      <c r="AK618" s="15">
        <v>37662</v>
      </c>
    </row>
    <row r="619" spans="32:37" x14ac:dyDescent="0.35">
      <c r="AF619" t="s">
        <v>531</v>
      </c>
      <c r="AJ619" s="8" t="s">
        <v>1389</v>
      </c>
      <c r="AK619" s="15">
        <v>39357</v>
      </c>
    </row>
    <row r="620" spans="32:37" x14ac:dyDescent="0.35">
      <c r="AF620" t="s">
        <v>370</v>
      </c>
      <c r="AJ620" s="8" t="s">
        <v>178</v>
      </c>
      <c r="AK620" s="15">
        <v>42800</v>
      </c>
    </row>
    <row r="621" spans="32:37" x14ac:dyDescent="0.35">
      <c r="AF621" t="s">
        <v>979</v>
      </c>
      <c r="AJ621" s="8" t="s">
        <v>362</v>
      </c>
      <c r="AK621" s="15">
        <v>44302</v>
      </c>
    </row>
    <row r="622" spans="32:37" x14ac:dyDescent="0.35">
      <c r="AF622" t="s">
        <v>156</v>
      </c>
      <c r="AJ622" s="8" t="s">
        <v>1393</v>
      </c>
      <c r="AK622" s="15">
        <v>43330</v>
      </c>
    </row>
    <row r="623" spans="32:37" x14ac:dyDescent="0.35">
      <c r="AF623" t="s">
        <v>1966</v>
      </c>
      <c r="AJ623" s="8" t="s">
        <v>1395</v>
      </c>
      <c r="AK623" s="15">
        <v>41649</v>
      </c>
    </row>
    <row r="624" spans="32:37" x14ac:dyDescent="0.35">
      <c r="AF624" t="s">
        <v>868</v>
      </c>
      <c r="AJ624" s="8" t="s">
        <v>218</v>
      </c>
      <c r="AK624" s="15">
        <v>39197</v>
      </c>
    </row>
    <row r="625" spans="32:37" x14ac:dyDescent="0.35">
      <c r="AF625" t="s">
        <v>308</v>
      </c>
      <c r="AJ625" s="8" t="s">
        <v>1398</v>
      </c>
      <c r="AK625" s="15">
        <v>38214</v>
      </c>
    </row>
    <row r="626" spans="32:37" x14ac:dyDescent="0.35">
      <c r="AF626" t="s">
        <v>697</v>
      </c>
      <c r="AJ626" s="8" t="s">
        <v>357</v>
      </c>
      <c r="AK626" s="15">
        <v>39091</v>
      </c>
    </row>
    <row r="627" spans="32:37" x14ac:dyDescent="0.35">
      <c r="AF627" t="s">
        <v>304</v>
      </c>
      <c r="AJ627" s="8" t="s">
        <v>1401</v>
      </c>
      <c r="AK627" s="15">
        <v>43169</v>
      </c>
    </row>
    <row r="628" spans="32:37" x14ac:dyDescent="0.35">
      <c r="AF628" t="s">
        <v>1841</v>
      </c>
      <c r="AJ628" s="8" t="s">
        <v>1403</v>
      </c>
      <c r="AK628" s="15">
        <v>43990</v>
      </c>
    </row>
    <row r="629" spans="32:37" x14ac:dyDescent="0.35">
      <c r="AF629" t="s">
        <v>1140</v>
      </c>
      <c r="AJ629" s="8" t="s">
        <v>1405</v>
      </c>
      <c r="AK629" s="15">
        <v>39147</v>
      </c>
    </row>
    <row r="630" spans="32:37" x14ac:dyDescent="0.35">
      <c r="AF630" t="s">
        <v>402</v>
      </c>
      <c r="AJ630" s="8" t="s">
        <v>1407</v>
      </c>
      <c r="AK630" s="15">
        <v>40711</v>
      </c>
    </row>
    <row r="631" spans="32:37" x14ac:dyDescent="0.35">
      <c r="AF631" t="s">
        <v>1531</v>
      </c>
      <c r="AJ631" s="8" t="s">
        <v>1409</v>
      </c>
      <c r="AK631" s="15">
        <v>43763</v>
      </c>
    </row>
    <row r="632" spans="32:37" x14ac:dyDescent="0.35">
      <c r="AF632" t="s">
        <v>910</v>
      </c>
      <c r="AJ632" s="8" t="s">
        <v>1411</v>
      </c>
      <c r="AK632" s="15">
        <v>39507</v>
      </c>
    </row>
    <row r="633" spans="32:37" x14ac:dyDescent="0.35">
      <c r="AF633" t="s">
        <v>443</v>
      </c>
      <c r="AJ633" s="8" t="s">
        <v>345</v>
      </c>
      <c r="AK633" s="15">
        <v>43461</v>
      </c>
    </row>
    <row r="634" spans="32:37" x14ac:dyDescent="0.35">
      <c r="AF634" t="s">
        <v>1142</v>
      </c>
      <c r="AJ634" s="8" t="s">
        <v>1414</v>
      </c>
      <c r="AK634" s="15">
        <v>41647</v>
      </c>
    </row>
    <row r="635" spans="32:37" x14ac:dyDescent="0.35">
      <c r="AF635" t="s">
        <v>430</v>
      </c>
      <c r="AJ635" s="8" t="s">
        <v>570</v>
      </c>
      <c r="AK635" s="15">
        <v>42753</v>
      </c>
    </row>
    <row r="636" spans="32:37" x14ac:dyDescent="0.35">
      <c r="AF636" t="s">
        <v>201</v>
      </c>
      <c r="AJ636" s="8" t="s">
        <v>1417</v>
      </c>
      <c r="AK636" s="15">
        <v>37749</v>
      </c>
    </row>
    <row r="637" spans="32:37" x14ac:dyDescent="0.35">
      <c r="AF637" t="s">
        <v>1787</v>
      </c>
      <c r="AJ637" s="8" t="s">
        <v>1419</v>
      </c>
      <c r="AK637" s="15">
        <v>41662</v>
      </c>
    </row>
    <row r="638" spans="32:37" x14ac:dyDescent="0.35">
      <c r="AF638" t="s">
        <v>724</v>
      </c>
      <c r="AJ638" s="8" t="s">
        <v>37</v>
      </c>
      <c r="AK638" s="15">
        <v>43336</v>
      </c>
    </row>
    <row r="639" spans="32:37" x14ac:dyDescent="0.35">
      <c r="AF639" t="s">
        <v>314</v>
      </c>
      <c r="AJ639" s="8" t="s">
        <v>1422</v>
      </c>
      <c r="AK639" s="15">
        <v>40293</v>
      </c>
    </row>
    <row r="640" spans="32:37" x14ac:dyDescent="0.35">
      <c r="AF640" t="s">
        <v>1596</v>
      </c>
      <c r="AJ640" s="8" t="s">
        <v>1424</v>
      </c>
      <c r="AK640" s="15">
        <v>43212</v>
      </c>
    </row>
    <row r="641" spans="32:37" x14ac:dyDescent="0.35">
      <c r="AF641" t="s">
        <v>1722</v>
      </c>
      <c r="AJ641" s="8" t="s">
        <v>1426</v>
      </c>
      <c r="AK641" s="15">
        <v>40618</v>
      </c>
    </row>
    <row r="642" spans="32:37" x14ac:dyDescent="0.35">
      <c r="AF642" t="s">
        <v>479</v>
      </c>
      <c r="AJ642" s="8" t="s">
        <v>1428</v>
      </c>
      <c r="AK642" s="15">
        <v>40040</v>
      </c>
    </row>
    <row r="643" spans="32:37" x14ac:dyDescent="0.35">
      <c r="AF643" t="s">
        <v>1071</v>
      </c>
      <c r="AJ643" s="8" t="s">
        <v>121</v>
      </c>
      <c r="AK643" s="15">
        <v>43413</v>
      </c>
    </row>
    <row r="644" spans="32:37" x14ac:dyDescent="0.35">
      <c r="AF644" t="s">
        <v>1981</v>
      </c>
      <c r="AJ644" s="8" t="s">
        <v>408</v>
      </c>
      <c r="AK644" s="15">
        <v>44393</v>
      </c>
    </row>
    <row r="645" spans="32:37" x14ac:dyDescent="0.35">
      <c r="AF645" t="s">
        <v>167</v>
      </c>
      <c r="AJ645" s="8" t="s">
        <v>1432</v>
      </c>
      <c r="AK645" s="15">
        <v>43520</v>
      </c>
    </row>
    <row r="646" spans="32:37" x14ac:dyDescent="0.35">
      <c r="AF646" t="s">
        <v>461</v>
      </c>
      <c r="AJ646" s="8" t="s">
        <v>1434</v>
      </c>
      <c r="AK646" s="15">
        <v>43623</v>
      </c>
    </row>
    <row r="647" spans="32:37" x14ac:dyDescent="0.35">
      <c r="AF647" t="s">
        <v>123</v>
      </c>
      <c r="AJ647" s="8" t="s">
        <v>173</v>
      </c>
      <c r="AK647" s="15">
        <v>35500</v>
      </c>
    </row>
    <row r="648" spans="32:37" x14ac:dyDescent="0.35">
      <c r="AF648" t="s">
        <v>716</v>
      </c>
      <c r="AJ648" s="8" t="s">
        <v>172</v>
      </c>
      <c r="AK648" s="15">
        <v>42843</v>
      </c>
    </row>
    <row r="649" spans="32:37" x14ac:dyDescent="0.35">
      <c r="AF649" t="s">
        <v>1403</v>
      </c>
      <c r="AJ649" s="8" t="s">
        <v>1438</v>
      </c>
      <c r="AK649" s="15">
        <v>33728</v>
      </c>
    </row>
    <row r="650" spans="32:37" x14ac:dyDescent="0.35">
      <c r="AF650" t="s">
        <v>230</v>
      </c>
      <c r="AJ650" s="8" t="s">
        <v>361</v>
      </c>
      <c r="AK650" s="15">
        <v>43178</v>
      </c>
    </row>
    <row r="651" spans="32:37" x14ac:dyDescent="0.35">
      <c r="AF651" t="s">
        <v>1367</v>
      </c>
      <c r="AJ651" s="8" t="s">
        <v>402</v>
      </c>
      <c r="AK651" s="15">
        <v>42711</v>
      </c>
    </row>
    <row r="652" spans="32:37" x14ac:dyDescent="0.35">
      <c r="AF652" t="s">
        <v>279</v>
      </c>
      <c r="AJ652" s="8" t="s">
        <v>196</v>
      </c>
      <c r="AK652" s="15">
        <v>43864</v>
      </c>
    </row>
    <row r="653" spans="32:37" x14ac:dyDescent="0.35">
      <c r="AF653" t="s">
        <v>1401</v>
      </c>
      <c r="AJ653" s="8" t="s">
        <v>70</v>
      </c>
      <c r="AK653" s="15">
        <v>42416</v>
      </c>
    </row>
    <row r="654" spans="32:37" x14ac:dyDescent="0.35">
      <c r="AF654" t="s">
        <v>109</v>
      </c>
      <c r="AJ654" s="8" t="s">
        <v>1444</v>
      </c>
      <c r="AK654" s="15">
        <v>43878</v>
      </c>
    </row>
    <row r="655" spans="32:37" x14ac:dyDescent="0.35">
      <c r="AF655" t="s">
        <v>1894</v>
      </c>
      <c r="AJ655" s="8" t="s">
        <v>280</v>
      </c>
      <c r="AK655" s="15">
        <v>43652</v>
      </c>
    </row>
    <row r="656" spans="32:37" x14ac:dyDescent="0.35">
      <c r="AF656" t="s">
        <v>594</v>
      </c>
      <c r="AJ656" s="8" t="s">
        <v>90</v>
      </c>
      <c r="AK656" s="15">
        <v>44276</v>
      </c>
    </row>
    <row r="657" spans="32:37" x14ac:dyDescent="0.35">
      <c r="AF657" t="s">
        <v>1018</v>
      </c>
      <c r="AJ657" s="8" t="s">
        <v>1448</v>
      </c>
      <c r="AK657" s="15">
        <v>43773</v>
      </c>
    </row>
    <row r="658" spans="32:37" x14ac:dyDescent="0.35">
      <c r="AF658" t="s">
        <v>163</v>
      </c>
      <c r="AJ658" s="8" t="s">
        <v>285</v>
      </c>
      <c r="AK658" s="15">
        <v>41428</v>
      </c>
    </row>
    <row r="659" spans="32:37" x14ac:dyDescent="0.35">
      <c r="AF659" t="s">
        <v>1773</v>
      </c>
      <c r="AJ659" s="8" t="s">
        <v>1451</v>
      </c>
      <c r="AK659" s="15">
        <v>43656</v>
      </c>
    </row>
    <row r="660" spans="32:37" x14ac:dyDescent="0.35">
      <c r="AF660" t="s">
        <v>580</v>
      </c>
      <c r="AJ660" s="8" t="s">
        <v>1453</v>
      </c>
      <c r="AK660" s="15">
        <v>37418</v>
      </c>
    </row>
    <row r="661" spans="32:37" x14ac:dyDescent="0.35">
      <c r="AF661" t="s">
        <v>739</v>
      </c>
      <c r="AJ661" s="8" t="s">
        <v>1455</v>
      </c>
      <c r="AK661" s="15">
        <v>39252</v>
      </c>
    </row>
    <row r="662" spans="32:37" x14ac:dyDescent="0.35">
      <c r="AF662" t="s">
        <v>1200</v>
      </c>
      <c r="AJ662" s="8" t="s">
        <v>248</v>
      </c>
      <c r="AK662" s="15">
        <v>44515</v>
      </c>
    </row>
    <row r="663" spans="32:37" x14ac:dyDescent="0.35">
      <c r="AF663" t="s">
        <v>1491</v>
      </c>
      <c r="AJ663" s="8" t="s">
        <v>127</v>
      </c>
      <c r="AK663" s="15">
        <v>44465</v>
      </c>
    </row>
    <row r="664" spans="32:37" x14ac:dyDescent="0.35">
      <c r="AF664" t="s">
        <v>966</v>
      </c>
      <c r="AJ664" s="8" t="s">
        <v>1459</v>
      </c>
      <c r="AK664" s="15">
        <v>42228</v>
      </c>
    </row>
    <row r="665" spans="32:37" x14ac:dyDescent="0.35">
      <c r="AF665" t="s">
        <v>1806</v>
      </c>
      <c r="AJ665" s="8" t="s">
        <v>1461</v>
      </c>
      <c r="AK665" s="15">
        <v>42108</v>
      </c>
    </row>
    <row r="666" spans="32:37" x14ac:dyDescent="0.35">
      <c r="AF666" t="s">
        <v>1459</v>
      </c>
      <c r="AJ666" s="8" t="s">
        <v>202</v>
      </c>
      <c r="AK666" s="15">
        <v>43581</v>
      </c>
    </row>
    <row r="667" spans="32:37" x14ac:dyDescent="0.35">
      <c r="AF667" t="s">
        <v>1521</v>
      </c>
      <c r="AJ667" s="8" t="s">
        <v>1464</v>
      </c>
      <c r="AK667" s="15">
        <v>44548</v>
      </c>
    </row>
    <row r="668" spans="32:37" x14ac:dyDescent="0.35">
      <c r="AF668" t="s">
        <v>1489</v>
      </c>
      <c r="AJ668" s="8" t="s">
        <v>159</v>
      </c>
      <c r="AK668" s="15">
        <v>36798</v>
      </c>
    </row>
    <row r="669" spans="32:37" x14ac:dyDescent="0.35">
      <c r="AF669" t="s">
        <v>819</v>
      </c>
      <c r="AJ669" s="8" t="s">
        <v>1467</v>
      </c>
      <c r="AK669" s="15">
        <v>40333</v>
      </c>
    </row>
    <row r="670" spans="32:37" x14ac:dyDescent="0.35">
      <c r="AF670" t="s">
        <v>382</v>
      </c>
      <c r="AJ670" s="8" t="s">
        <v>238</v>
      </c>
      <c r="AK670" s="15">
        <v>34623</v>
      </c>
    </row>
    <row r="671" spans="32:37" x14ac:dyDescent="0.35">
      <c r="AF671" t="s">
        <v>1552</v>
      </c>
      <c r="AJ671" s="8" t="s">
        <v>309</v>
      </c>
      <c r="AK671" s="15">
        <v>42291</v>
      </c>
    </row>
    <row r="672" spans="32:37" x14ac:dyDescent="0.35">
      <c r="AF672" t="s">
        <v>1536</v>
      </c>
      <c r="AJ672" s="8" t="s">
        <v>267</v>
      </c>
      <c r="AK672" s="15">
        <v>37796</v>
      </c>
    </row>
    <row r="673" spans="32:37" x14ac:dyDescent="0.35">
      <c r="AF673" t="s">
        <v>1051</v>
      </c>
      <c r="AJ673" s="8" t="s">
        <v>1472</v>
      </c>
      <c r="AK673" s="15">
        <v>43843</v>
      </c>
    </row>
    <row r="674" spans="32:37" x14ac:dyDescent="0.35">
      <c r="AF674" t="s">
        <v>750</v>
      </c>
      <c r="AJ674" s="8" t="s">
        <v>1474</v>
      </c>
      <c r="AK674" s="15">
        <v>39310</v>
      </c>
    </row>
    <row r="675" spans="32:37" x14ac:dyDescent="0.35">
      <c r="AF675" t="s">
        <v>1913</v>
      </c>
      <c r="AJ675" s="8" t="s">
        <v>1476</v>
      </c>
      <c r="AK675" s="15">
        <v>43175</v>
      </c>
    </row>
    <row r="676" spans="32:37" x14ac:dyDescent="0.35">
      <c r="AF676" t="s">
        <v>121</v>
      </c>
      <c r="AJ676" s="8" t="s">
        <v>165</v>
      </c>
      <c r="AK676" s="15">
        <v>43004</v>
      </c>
    </row>
    <row r="677" spans="32:37" x14ac:dyDescent="0.35">
      <c r="AF677" t="s">
        <v>1242</v>
      </c>
      <c r="AJ677" s="8" t="s">
        <v>1479</v>
      </c>
      <c r="AK677" s="15">
        <v>42676</v>
      </c>
    </row>
    <row r="678" spans="32:37" x14ac:dyDescent="0.35">
      <c r="AF678" t="s">
        <v>312</v>
      </c>
      <c r="AJ678" s="8" t="s">
        <v>1481</v>
      </c>
      <c r="AK678" s="15">
        <v>43103</v>
      </c>
    </row>
    <row r="679" spans="32:37" x14ac:dyDescent="0.35">
      <c r="AF679" t="s">
        <v>325</v>
      </c>
      <c r="AJ679" s="8" t="s">
        <v>1483</v>
      </c>
      <c r="AK679" s="15">
        <v>35543</v>
      </c>
    </row>
    <row r="680" spans="32:37" x14ac:dyDescent="0.35">
      <c r="AF680" t="s">
        <v>702</v>
      </c>
      <c r="AJ680" s="8" t="s">
        <v>1485</v>
      </c>
      <c r="AK680" s="15">
        <v>43935</v>
      </c>
    </row>
    <row r="681" spans="32:37" x14ac:dyDescent="0.35">
      <c r="AF681" t="s">
        <v>485</v>
      </c>
      <c r="AJ681" s="8" t="s">
        <v>1487</v>
      </c>
      <c r="AK681" s="15">
        <v>42952</v>
      </c>
    </row>
    <row r="682" spans="32:37" x14ac:dyDescent="0.35">
      <c r="AF682" t="s">
        <v>631</v>
      </c>
      <c r="AJ682" s="8" t="s">
        <v>1489</v>
      </c>
      <c r="AK682" s="15">
        <v>43847</v>
      </c>
    </row>
    <row r="683" spans="32:37" x14ac:dyDescent="0.35">
      <c r="AF683" t="s">
        <v>342</v>
      </c>
      <c r="AJ683" s="8" t="s">
        <v>120</v>
      </c>
      <c r="AK683" s="15">
        <v>37638</v>
      </c>
    </row>
    <row r="684" spans="32:37" x14ac:dyDescent="0.35">
      <c r="AF684" t="s">
        <v>37</v>
      </c>
      <c r="AJ684" s="8" t="s">
        <v>1491</v>
      </c>
      <c r="AK684" s="15">
        <v>43006</v>
      </c>
    </row>
    <row r="685" spans="32:37" x14ac:dyDescent="0.35">
      <c r="AF685" t="s">
        <v>1361</v>
      </c>
      <c r="AJ685" s="8" t="s">
        <v>121</v>
      </c>
      <c r="AK685" s="15">
        <v>42755</v>
      </c>
    </row>
    <row r="686" spans="32:37" x14ac:dyDescent="0.35">
      <c r="AF686" t="s">
        <v>396</v>
      </c>
      <c r="AJ686" s="8" t="s">
        <v>1494</v>
      </c>
      <c r="AK686" s="15">
        <v>44402</v>
      </c>
    </row>
    <row r="687" spans="32:37" x14ac:dyDescent="0.35">
      <c r="AF687" t="s">
        <v>1933</v>
      </c>
      <c r="AJ687" s="8" t="s">
        <v>1496</v>
      </c>
      <c r="AK687" s="15">
        <v>43255</v>
      </c>
    </row>
    <row r="688" spans="32:37" x14ac:dyDescent="0.35">
      <c r="AF688" t="s">
        <v>1790</v>
      </c>
      <c r="AJ688" s="8" t="s">
        <v>1498</v>
      </c>
      <c r="AK688" s="15">
        <v>44283</v>
      </c>
    </row>
    <row r="689" spans="32:37" x14ac:dyDescent="0.35">
      <c r="AF689" t="s">
        <v>142</v>
      </c>
      <c r="AJ689" s="8" t="s">
        <v>1500</v>
      </c>
      <c r="AK689" s="15">
        <v>44403</v>
      </c>
    </row>
    <row r="690" spans="32:37" x14ac:dyDescent="0.35">
      <c r="AF690" t="s">
        <v>347</v>
      </c>
      <c r="AJ690" s="8" t="s">
        <v>243</v>
      </c>
      <c r="AK690" s="15">
        <v>40319</v>
      </c>
    </row>
    <row r="691" spans="32:37" x14ac:dyDescent="0.35">
      <c r="AF691" t="s">
        <v>1336</v>
      </c>
      <c r="AJ691" s="8" t="s">
        <v>1503</v>
      </c>
      <c r="AK691" s="15">
        <v>43969</v>
      </c>
    </row>
    <row r="692" spans="32:37" x14ac:dyDescent="0.35">
      <c r="AF692" t="s">
        <v>952</v>
      </c>
      <c r="AJ692" s="8" t="s">
        <v>396</v>
      </c>
      <c r="AK692" s="15">
        <v>36232</v>
      </c>
    </row>
    <row r="693" spans="32:37" x14ac:dyDescent="0.35">
      <c r="AF693" t="s">
        <v>576</v>
      </c>
      <c r="AJ693" s="8" t="s">
        <v>381</v>
      </c>
      <c r="AK693" s="15">
        <v>37519</v>
      </c>
    </row>
    <row r="694" spans="32:37" x14ac:dyDescent="0.35">
      <c r="AF694" t="s">
        <v>512</v>
      </c>
      <c r="AJ694" s="8" t="s">
        <v>1506</v>
      </c>
      <c r="AK694" s="15">
        <v>43247</v>
      </c>
    </row>
    <row r="695" spans="32:37" x14ac:dyDescent="0.35">
      <c r="AF695" t="s">
        <v>483</v>
      </c>
      <c r="AJ695" s="8" t="s">
        <v>1508</v>
      </c>
      <c r="AK695" s="15">
        <v>43977</v>
      </c>
    </row>
    <row r="696" spans="32:37" x14ac:dyDescent="0.35">
      <c r="AF696" t="s">
        <v>1589</v>
      </c>
      <c r="AJ696" s="8" t="s">
        <v>116</v>
      </c>
      <c r="AK696" s="15">
        <v>44362</v>
      </c>
    </row>
    <row r="697" spans="32:37" x14ac:dyDescent="0.35">
      <c r="AF697" t="s">
        <v>422</v>
      </c>
      <c r="AJ697" s="8" t="s">
        <v>126</v>
      </c>
      <c r="AK697" s="15">
        <v>43966</v>
      </c>
    </row>
    <row r="698" spans="32:37" x14ac:dyDescent="0.35">
      <c r="AF698" t="s">
        <v>626</v>
      </c>
      <c r="AJ698" s="8" t="s">
        <v>555</v>
      </c>
      <c r="AK698" s="15">
        <v>39330</v>
      </c>
    </row>
    <row r="699" spans="32:37" x14ac:dyDescent="0.35">
      <c r="AF699" t="s">
        <v>175</v>
      </c>
      <c r="AJ699" s="8" t="s">
        <v>1173</v>
      </c>
      <c r="AK699" s="15">
        <v>43610</v>
      </c>
    </row>
    <row r="700" spans="32:37" x14ac:dyDescent="0.35">
      <c r="AF700" t="s">
        <v>1925</v>
      </c>
      <c r="AJ700" s="8" t="s">
        <v>1514</v>
      </c>
      <c r="AK700" s="15">
        <v>39080</v>
      </c>
    </row>
    <row r="701" spans="32:37" x14ac:dyDescent="0.35">
      <c r="AF701" t="s">
        <v>171</v>
      </c>
      <c r="AJ701" s="8" t="s">
        <v>1516</v>
      </c>
      <c r="AK701" s="15">
        <v>40979</v>
      </c>
    </row>
    <row r="702" spans="32:37" x14ac:dyDescent="0.35">
      <c r="AF702" t="s">
        <v>766</v>
      </c>
      <c r="AJ702" s="8" t="s">
        <v>1518</v>
      </c>
      <c r="AK702" s="15">
        <v>33958</v>
      </c>
    </row>
    <row r="703" spans="32:37" x14ac:dyDescent="0.35">
      <c r="AF703" t="s">
        <v>1686</v>
      </c>
      <c r="AJ703" s="8" t="s">
        <v>1213</v>
      </c>
      <c r="AK703" s="15">
        <v>35886</v>
      </c>
    </row>
    <row r="704" spans="32:37" x14ac:dyDescent="0.35">
      <c r="AF704" t="s">
        <v>196</v>
      </c>
      <c r="AJ704" s="8" t="s">
        <v>519</v>
      </c>
      <c r="AK704" s="15">
        <v>42963</v>
      </c>
    </row>
    <row r="705" spans="32:37" x14ac:dyDescent="0.35">
      <c r="AF705" t="s">
        <v>292</v>
      </c>
      <c r="AJ705" s="8" t="s">
        <v>1521</v>
      </c>
      <c r="AK705" s="15">
        <v>43698</v>
      </c>
    </row>
    <row r="706" spans="32:37" x14ac:dyDescent="0.35">
      <c r="AF706" t="s">
        <v>1107</v>
      </c>
      <c r="AJ706" s="8" t="s">
        <v>1523</v>
      </c>
      <c r="AK706" s="15">
        <v>40290</v>
      </c>
    </row>
    <row r="707" spans="32:37" x14ac:dyDescent="0.35">
      <c r="AF707" t="s">
        <v>1210</v>
      </c>
      <c r="AJ707" s="8" t="s">
        <v>343</v>
      </c>
      <c r="AK707" s="15">
        <v>43227</v>
      </c>
    </row>
    <row r="708" spans="32:37" x14ac:dyDescent="0.35">
      <c r="AF708" t="s">
        <v>1247</v>
      </c>
      <c r="AJ708" s="8" t="s">
        <v>1525</v>
      </c>
      <c r="AK708" s="15">
        <v>38584</v>
      </c>
    </row>
    <row r="709" spans="32:37" x14ac:dyDescent="0.35">
      <c r="AF709" t="s">
        <v>570</v>
      </c>
      <c r="AJ709" s="8" t="s">
        <v>1527</v>
      </c>
      <c r="AK709" s="15">
        <v>38453</v>
      </c>
    </row>
    <row r="710" spans="32:37" x14ac:dyDescent="0.35">
      <c r="AF710" t="s">
        <v>1068</v>
      </c>
      <c r="AJ710" s="8" t="s">
        <v>826</v>
      </c>
      <c r="AK710" s="15">
        <v>40692</v>
      </c>
    </row>
    <row r="711" spans="32:37" x14ac:dyDescent="0.35">
      <c r="AF711" t="s">
        <v>1871</v>
      </c>
      <c r="AJ711" s="8" t="s">
        <v>390</v>
      </c>
      <c r="AK711" s="15">
        <v>40542</v>
      </c>
    </row>
    <row r="712" spans="32:37" x14ac:dyDescent="0.35">
      <c r="AF712" t="s">
        <v>103</v>
      </c>
      <c r="AJ712" s="8" t="s">
        <v>1531</v>
      </c>
      <c r="AK712" s="15">
        <v>43058</v>
      </c>
    </row>
    <row r="713" spans="32:37" x14ac:dyDescent="0.35">
      <c r="AF713" t="s">
        <v>1938</v>
      </c>
      <c r="AJ713" s="8" t="s">
        <v>1532</v>
      </c>
      <c r="AK713" s="15">
        <v>38639</v>
      </c>
    </row>
    <row r="714" spans="32:37" x14ac:dyDescent="0.35">
      <c r="AF714" t="s">
        <v>759</v>
      </c>
      <c r="AJ714" s="8" t="s">
        <v>1534</v>
      </c>
      <c r="AK714" s="15">
        <v>42329</v>
      </c>
    </row>
    <row r="715" spans="32:37" x14ac:dyDescent="0.35">
      <c r="AF715" t="s">
        <v>514</v>
      </c>
      <c r="AJ715" s="8" t="s">
        <v>1536</v>
      </c>
      <c r="AK715" s="15">
        <v>43810</v>
      </c>
    </row>
    <row r="716" spans="32:37" x14ac:dyDescent="0.35">
      <c r="AF716" t="s">
        <v>665</v>
      </c>
      <c r="AJ716" s="8" t="s">
        <v>121</v>
      </c>
      <c r="AK716" s="15">
        <v>41697</v>
      </c>
    </row>
    <row r="717" spans="32:37" x14ac:dyDescent="0.35">
      <c r="AF717" t="s">
        <v>209</v>
      </c>
      <c r="AJ717" s="8" t="s">
        <v>1539</v>
      </c>
      <c r="AK717" s="15">
        <v>41256</v>
      </c>
    </row>
    <row r="718" spans="32:37" x14ac:dyDescent="0.35">
      <c r="AF718" t="s">
        <v>1704</v>
      </c>
      <c r="AJ718" s="8" t="s">
        <v>112</v>
      </c>
      <c r="AK718" s="15">
        <v>39843</v>
      </c>
    </row>
    <row r="719" spans="32:37" x14ac:dyDescent="0.35">
      <c r="AF719" t="s">
        <v>1261</v>
      </c>
      <c r="AJ719" s="8" t="s">
        <v>246</v>
      </c>
      <c r="AK719" s="15">
        <v>40091</v>
      </c>
    </row>
    <row r="720" spans="32:37" x14ac:dyDescent="0.35">
      <c r="AF720" t="s">
        <v>1329</v>
      </c>
      <c r="AJ720" s="8" t="s">
        <v>1543</v>
      </c>
      <c r="AK720" s="15">
        <v>35576</v>
      </c>
    </row>
    <row r="721" spans="32:37" x14ac:dyDescent="0.35">
      <c r="AF721" t="s">
        <v>300</v>
      </c>
      <c r="AJ721" s="8" t="s">
        <v>1545</v>
      </c>
      <c r="AK721" s="15">
        <v>42201</v>
      </c>
    </row>
    <row r="722" spans="32:37" x14ac:dyDescent="0.35">
      <c r="AF722" t="s">
        <v>801</v>
      </c>
      <c r="AJ722" s="8" t="s">
        <v>307</v>
      </c>
      <c r="AK722" s="15">
        <v>42113</v>
      </c>
    </row>
    <row r="723" spans="32:37" x14ac:dyDescent="0.35">
      <c r="AF723" t="s">
        <v>880</v>
      </c>
      <c r="AJ723" s="8" t="s">
        <v>1548</v>
      </c>
      <c r="AK723" s="15">
        <v>42777</v>
      </c>
    </row>
    <row r="724" spans="32:37" x14ac:dyDescent="0.35">
      <c r="AF724" t="s">
        <v>1393</v>
      </c>
      <c r="AJ724" s="8" t="s">
        <v>239</v>
      </c>
      <c r="AK724" s="15">
        <v>42702</v>
      </c>
    </row>
    <row r="725" spans="32:37" x14ac:dyDescent="0.35">
      <c r="AF725" t="s">
        <v>187</v>
      </c>
      <c r="AJ725" s="8" t="s">
        <v>247</v>
      </c>
      <c r="AK725" s="15">
        <v>42489</v>
      </c>
    </row>
    <row r="726" spans="32:37" x14ac:dyDescent="0.35">
      <c r="AF726" t="s">
        <v>1500</v>
      </c>
      <c r="AJ726" s="8" t="s">
        <v>1552</v>
      </c>
      <c r="AK726" s="15">
        <v>43581</v>
      </c>
    </row>
    <row r="727" spans="32:37" x14ac:dyDescent="0.35">
      <c r="AF727" t="s">
        <v>1198</v>
      </c>
      <c r="AJ727" s="8" t="s">
        <v>1554</v>
      </c>
      <c r="AK727" s="15">
        <v>41977</v>
      </c>
    </row>
    <row r="728" spans="32:37" x14ac:dyDescent="0.35">
      <c r="AF728" t="s">
        <v>317</v>
      </c>
      <c r="AJ728" s="8" t="s">
        <v>269</v>
      </c>
      <c r="AK728" s="15">
        <v>39347</v>
      </c>
    </row>
    <row r="729" spans="32:37" x14ac:dyDescent="0.35">
      <c r="AF729" t="s">
        <v>385</v>
      </c>
      <c r="AJ729" s="8" t="s">
        <v>1557</v>
      </c>
      <c r="AK729" s="15">
        <v>33785</v>
      </c>
    </row>
    <row r="730" spans="32:37" x14ac:dyDescent="0.35">
      <c r="AF730" t="s">
        <v>343</v>
      </c>
      <c r="AJ730" s="8" t="s">
        <v>1559</v>
      </c>
      <c r="AK730" s="15">
        <v>41032</v>
      </c>
    </row>
    <row r="731" spans="32:37" x14ac:dyDescent="0.35">
      <c r="AF731" t="s">
        <v>90</v>
      </c>
      <c r="AJ731" s="8" t="s">
        <v>109</v>
      </c>
      <c r="AK731" s="15">
        <v>42271</v>
      </c>
    </row>
    <row r="732" spans="32:37" x14ac:dyDescent="0.35">
      <c r="AF732" t="s">
        <v>1055</v>
      </c>
      <c r="AJ732" s="8" t="s">
        <v>1562</v>
      </c>
      <c r="AK732" s="15">
        <v>42849</v>
      </c>
    </row>
    <row r="733" spans="32:37" x14ac:dyDescent="0.35">
      <c r="AF733" t="s">
        <v>344</v>
      </c>
      <c r="AJ733" s="8" t="s">
        <v>222</v>
      </c>
      <c r="AK733" s="15">
        <v>42622</v>
      </c>
    </row>
    <row r="734" spans="32:37" x14ac:dyDescent="0.35">
      <c r="AF734" t="s">
        <v>509</v>
      </c>
      <c r="AJ734" s="8" t="s">
        <v>637</v>
      </c>
      <c r="AK734" s="15">
        <v>35661</v>
      </c>
    </row>
    <row r="735" spans="32:37" x14ac:dyDescent="0.35">
      <c r="AF735" t="s">
        <v>1308</v>
      </c>
      <c r="AJ735" s="8" t="s">
        <v>1566</v>
      </c>
      <c r="AK735" s="15">
        <v>41237</v>
      </c>
    </row>
    <row r="736" spans="32:37" x14ac:dyDescent="0.35">
      <c r="AF736" t="s">
        <v>1434</v>
      </c>
      <c r="AJ736" s="8" t="s">
        <v>224</v>
      </c>
      <c r="AK736" s="15">
        <v>37484</v>
      </c>
    </row>
    <row r="737" spans="32:37" x14ac:dyDescent="0.35">
      <c r="AF737" t="s">
        <v>172</v>
      </c>
      <c r="AJ737" s="8" t="s">
        <v>1569</v>
      </c>
      <c r="AK737" s="15">
        <v>37298</v>
      </c>
    </row>
    <row r="738" spans="32:37" x14ac:dyDescent="0.35">
      <c r="AF738" t="s">
        <v>85</v>
      </c>
      <c r="AJ738" s="8" t="s">
        <v>278</v>
      </c>
      <c r="AK738" s="15">
        <v>44325</v>
      </c>
    </row>
    <row r="739" spans="32:37" x14ac:dyDescent="0.35">
      <c r="AF739" t="s">
        <v>1959</v>
      </c>
      <c r="AJ739" s="8" t="s">
        <v>1572</v>
      </c>
      <c r="AK739" s="15">
        <v>41635</v>
      </c>
    </row>
    <row r="740" spans="32:37" x14ac:dyDescent="0.35">
      <c r="AF740" t="s">
        <v>205</v>
      </c>
      <c r="AJ740" s="8" t="s">
        <v>1574</v>
      </c>
      <c r="AK740" s="15">
        <v>40274</v>
      </c>
    </row>
    <row r="741" spans="32:37" x14ac:dyDescent="0.35">
      <c r="AF741" t="s">
        <v>904</v>
      </c>
      <c r="AJ741" s="8" t="s">
        <v>255</v>
      </c>
      <c r="AK741" s="15">
        <v>39018</v>
      </c>
    </row>
    <row r="742" spans="32:37" x14ac:dyDescent="0.35">
      <c r="AF742" t="s">
        <v>1091</v>
      </c>
      <c r="AJ742" s="8" t="s">
        <v>1577</v>
      </c>
      <c r="AK742" s="15">
        <v>43521</v>
      </c>
    </row>
    <row r="743" spans="32:37" x14ac:dyDescent="0.35">
      <c r="AF743" t="s">
        <v>120</v>
      </c>
      <c r="AJ743" s="8" t="s">
        <v>1579</v>
      </c>
      <c r="AK743" s="15">
        <v>38987</v>
      </c>
    </row>
    <row r="744" spans="32:37" x14ac:dyDescent="0.35">
      <c r="AF744" t="s">
        <v>922</v>
      </c>
      <c r="AJ744" s="8" t="s">
        <v>1581</v>
      </c>
      <c r="AK744" s="15">
        <v>42664</v>
      </c>
    </row>
    <row r="745" spans="32:37" x14ac:dyDescent="0.35">
      <c r="AF745" t="s">
        <v>1691</v>
      </c>
      <c r="AJ745" s="8" t="s">
        <v>1583</v>
      </c>
      <c r="AK745" s="15">
        <v>42744</v>
      </c>
    </row>
    <row r="746" spans="32:37" x14ac:dyDescent="0.35">
      <c r="AF746" t="s">
        <v>1333</v>
      </c>
      <c r="AJ746" s="8" t="s">
        <v>177</v>
      </c>
      <c r="AK746" s="15">
        <v>41503</v>
      </c>
    </row>
    <row r="747" spans="32:37" x14ac:dyDescent="0.35">
      <c r="AF747" t="s">
        <v>1543</v>
      </c>
      <c r="AJ747" s="8" t="s">
        <v>1586</v>
      </c>
      <c r="AK747" s="15">
        <v>43868</v>
      </c>
    </row>
    <row r="748" spans="32:37" x14ac:dyDescent="0.35">
      <c r="AF748" t="s">
        <v>384</v>
      </c>
      <c r="AJ748" s="8" t="s">
        <v>340</v>
      </c>
      <c r="AK748" s="15">
        <v>38560</v>
      </c>
    </row>
    <row r="749" spans="32:37" x14ac:dyDescent="0.35">
      <c r="AF749" t="s">
        <v>1689</v>
      </c>
      <c r="AJ749" s="8" t="s">
        <v>1589</v>
      </c>
      <c r="AK749" s="15">
        <v>39156</v>
      </c>
    </row>
    <row r="750" spans="32:37" x14ac:dyDescent="0.35">
      <c r="AF750" t="s">
        <v>1082</v>
      </c>
      <c r="AJ750" s="8" t="s">
        <v>135</v>
      </c>
      <c r="AK750" s="15">
        <v>42494</v>
      </c>
    </row>
    <row r="751" spans="32:37" x14ac:dyDescent="0.35">
      <c r="AF751" t="s">
        <v>832</v>
      </c>
      <c r="AJ751" s="8" t="s">
        <v>160</v>
      </c>
      <c r="AK751" s="15">
        <v>43798</v>
      </c>
    </row>
    <row r="752" spans="32:37" x14ac:dyDescent="0.35">
      <c r="AF752" t="s">
        <v>412</v>
      </c>
      <c r="AJ752" s="8" t="s">
        <v>233</v>
      </c>
      <c r="AK752" s="15">
        <v>37798</v>
      </c>
    </row>
    <row r="753" spans="32:37" x14ac:dyDescent="0.35">
      <c r="AF753" t="s">
        <v>1226</v>
      </c>
      <c r="AJ753" s="8" t="s">
        <v>1594</v>
      </c>
      <c r="AK753" s="15">
        <v>42778</v>
      </c>
    </row>
    <row r="754" spans="32:37" x14ac:dyDescent="0.35">
      <c r="AF754" t="s">
        <v>363</v>
      </c>
      <c r="AJ754" s="8" t="s">
        <v>1596</v>
      </c>
      <c r="AK754" s="15">
        <v>43061</v>
      </c>
    </row>
    <row r="755" spans="32:37" x14ac:dyDescent="0.35">
      <c r="AF755" t="s">
        <v>354</v>
      </c>
      <c r="AJ755" s="8" t="s">
        <v>1598</v>
      </c>
      <c r="AK755" s="15">
        <v>41703</v>
      </c>
    </row>
    <row r="756" spans="32:37" x14ac:dyDescent="0.35">
      <c r="AF756" t="s">
        <v>1267</v>
      </c>
      <c r="AJ756" s="8" t="s">
        <v>1600</v>
      </c>
      <c r="AK756" s="15">
        <v>38121</v>
      </c>
    </row>
    <row r="757" spans="32:37" x14ac:dyDescent="0.35">
      <c r="AF757" t="s">
        <v>438</v>
      </c>
      <c r="AJ757" s="8" t="s">
        <v>373</v>
      </c>
      <c r="AK757" s="15">
        <v>42117</v>
      </c>
    </row>
    <row r="758" spans="32:37" x14ac:dyDescent="0.35">
      <c r="AF758" t="s">
        <v>390</v>
      </c>
      <c r="AJ758" s="8" t="s">
        <v>1603</v>
      </c>
      <c r="AK758" s="15">
        <v>43305</v>
      </c>
    </row>
    <row r="759" spans="32:37" x14ac:dyDescent="0.35">
      <c r="AF759" t="s">
        <v>898</v>
      </c>
      <c r="AJ759" s="8" t="s">
        <v>365</v>
      </c>
      <c r="AK759" s="15">
        <v>39532</v>
      </c>
    </row>
    <row r="760" spans="32:37" x14ac:dyDescent="0.35">
      <c r="AF760" t="s">
        <v>263</v>
      </c>
      <c r="AJ760" s="8" t="s">
        <v>1606</v>
      </c>
      <c r="AK760" s="15">
        <v>39204</v>
      </c>
    </row>
    <row r="761" spans="32:37" x14ac:dyDescent="0.35">
      <c r="AF761" t="s">
        <v>250</v>
      </c>
      <c r="AJ761" s="8" t="s">
        <v>195</v>
      </c>
      <c r="AK761" s="15">
        <v>44213</v>
      </c>
    </row>
    <row r="762" spans="32:37" x14ac:dyDescent="0.35">
      <c r="AF762" t="s">
        <v>678</v>
      </c>
      <c r="AJ762" s="8" t="s">
        <v>1609</v>
      </c>
      <c r="AK762" s="15">
        <v>33964</v>
      </c>
    </row>
    <row r="763" spans="32:37" x14ac:dyDescent="0.35">
      <c r="AF763" t="s">
        <v>186</v>
      </c>
      <c r="AJ763" s="8" t="s">
        <v>1611</v>
      </c>
      <c r="AK763" s="15">
        <v>42952</v>
      </c>
    </row>
    <row r="764" spans="32:37" x14ac:dyDescent="0.35">
      <c r="AF764" t="s">
        <v>1411</v>
      </c>
      <c r="AJ764" s="8" t="s">
        <v>1613</v>
      </c>
      <c r="AK764" s="15">
        <v>43358</v>
      </c>
    </row>
    <row r="765" spans="32:37" x14ac:dyDescent="0.35">
      <c r="AF765" t="s">
        <v>869</v>
      </c>
      <c r="AJ765" s="8" t="s">
        <v>345</v>
      </c>
      <c r="AK765" s="15">
        <v>41099</v>
      </c>
    </row>
    <row r="766" spans="32:37" x14ac:dyDescent="0.35">
      <c r="AF766" t="s">
        <v>1514</v>
      </c>
      <c r="AJ766" s="8" t="s">
        <v>1616</v>
      </c>
      <c r="AK766" s="15">
        <v>44270</v>
      </c>
    </row>
    <row r="767" spans="32:37" x14ac:dyDescent="0.35">
      <c r="AF767" t="s">
        <v>466</v>
      </c>
      <c r="AJ767" s="8" t="s">
        <v>1617</v>
      </c>
      <c r="AK767" s="15">
        <v>42090</v>
      </c>
    </row>
    <row r="768" spans="32:37" x14ac:dyDescent="0.35">
      <c r="AF768" t="s">
        <v>1162</v>
      </c>
      <c r="AJ768" s="8" t="s">
        <v>1619</v>
      </c>
      <c r="AK768" s="15">
        <v>41861</v>
      </c>
    </row>
    <row r="769" spans="32:37" x14ac:dyDescent="0.35">
      <c r="AF769" t="s">
        <v>1594</v>
      </c>
      <c r="AJ769" s="8" t="s">
        <v>139</v>
      </c>
      <c r="AK769" s="15">
        <v>39968</v>
      </c>
    </row>
    <row r="770" spans="32:37" x14ac:dyDescent="0.35">
      <c r="AF770" t="s">
        <v>206</v>
      </c>
      <c r="AJ770" s="8" t="s">
        <v>220</v>
      </c>
      <c r="AK770" s="15">
        <v>37295</v>
      </c>
    </row>
    <row r="771" spans="32:37" x14ac:dyDescent="0.35">
      <c r="AF771" t="s">
        <v>1096</v>
      </c>
      <c r="AJ771" s="8" t="s">
        <v>1622</v>
      </c>
      <c r="AK771" s="15">
        <v>42317</v>
      </c>
    </row>
    <row r="772" spans="32:37" x14ac:dyDescent="0.35">
      <c r="AF772" t="s">
        <v>824</v>
      </c>
      <c r="AJ772" s="8" t="s">
        <v>1624</v>
      </c>
      <c r="AK772" s="15">
        <v>43371</v>
      </c>
    </row>
    <row r="773" spans="32:37" x14ac:dyDescent="0.35">
      <c r="AF773" t="s">
        <v>1010</v>
      </c>
      <c r="AJ773" s="8" t="s">
        <v>1626</v>
      </c>
      <c r="AK773" s="15">
        <v>41071</v>
      </c>
    </row>
    <row r="774" spans="32:37" x14ac:dyDescent="0.35">
      <c r="AF774" t="s">
        <v>1378</v>
      </c>
      <c r="AJ774" s="8" t="s">
        <v>1628</v>
      </c>
      <c r="AK774" s="15">
        <v>38057</v>
      </c>
    </row>
    <row r="775" spans="32:37" x14ac:dyDescent="0.35">
      <c r="AF775" t="s">
        <v>1451</v>
      </c>
      <c r="AJ775" s="8" t="s">
        <v>1630</v>
      </c>
      <c r="AK775" s="15">
        <v>43502</v>
      </c>
    </row>
    <row r="776" spans="32:37" x14ac:dyDescent="0.35">
      <c r="AF776" t="s">
        <v>1648</v>
      </c>
      <c r="AJ776" s="8" t="s">
        <v>1632</v>
      </c>
      <c r="AK776" s="15">
        <v>41964</v>
      </c>
    </row>
    <row r="777" spans="32:37" x14ac:dyDescent="0.35">
      <c r="AF777" t="s">
        <v>240</v>
      </c>
      <c r="AJ777" s="8" t="s">
        <v>1634</v>
      </c>
      <c r="AK777" s="15">
        <v>44213</v>
      </c>
    </row>
    <row r="778" spans="32:37" x14ac:dyDescent="0.35">
      <c r="AF778" t="s">
        <v>494</v>
      </c>
      <c r="AJ778" s="8" t="s">
        <v>1636</v>
      </c>
      <c r="AK778" s="15">
        <v>41680</v>
      </c>
    </row>
    <row r="779" spans="32:37" x14ac:dyDescent="0.35">
      <c r="AF779" t="s">
        <v>346</v>
      </c>
      <c r="AJ779" s="8" t="s">
        <v>1638</v>
      </c>
      <c r="AK779" s="15">
        <v>42318</v>
      </c>
    </row>
    <row r="780" spans="32:37" x14ac:dyDescent="0.35">
      <c r="AF780" t="s">
        <v>198</v>
      </c>
      <c r="AJ780" s="8" t="s">
        <v>1640</v>
      </c>
      <c r="AK780" s="15">
        <v>40307</v>
      </c>
    </row>
    <row r="781" spans="32:37" x14ac:dyDescent="0.35">
      <c r="AF781" t="s">
        <v>1474</v>
      </c>
      <c r="AJ781" s="8" t="s">
        <v>1642</v>
      </c>
      <c r="AK781" s="15">
        <v>35641</v>
      </c>
    </row>
    <row r="782" spans="32:37" x14ac:dyDescent="0.35">
      <c r="AF782" t="s">
        <v>387</v>
      </c>
      <c r="AJ782" s="8" t="s">
        <v>300</v>
      </c>
      <c r="AK782" s="15">
        <v>36793</v>
      </c>
    </row>
    <row r="783" spans="32:37" x14ac:dyDescent="0.35">
      <c r="AF783" t="s">
        <v>977</v>
      </c>
      <c r="AJ783" s="8" t="s">
        <v>363</v>
      </c>
      <c r="AK783" s="15">
        <v>38107</v>
      </c>
    </row>
    <row r="784" spans="32:37" x14ac:dyDescent="0.35">
      <c r="AF784" t="s">
        <v>1080</v>
      </c>
      <c r="AJ784" s="8" t="s">
        <v>344</v>
      </c>
      <c r="AK784" s="15">
        <v>43157</v>
      </c>
    </row>
    <row r="785" spans="32:37" x14ac:dyDescent="0.35">
      <c r="AF785" t="s">
        <v>428</v>
      </c>
      <c r="AJ785" s="8" t="s">
        <v>176</v>
      </c>
      <c r="AK785" s="15">
        <v>35961</v>
      </c>
    </row>
    <row r="786" spans="32:37" x14ac:dyDescent="0.35">
      <c r="AF786" t="s">
        <v>1279</v>
      </c>
      <c r="AJ786" s="8" t="s">
        <v>1647</v>
      </c>
      <c r="AK786" s="15">
        <v>43778</v>
      </c>
    </row>
    <row r="787" spans="32:37" x14ac:dyDescent="0.35">
      <c r="AF787" t="s">
        <v>1518</v>
      </c>
      <c r="AJ787" s="8" t="s">
        <v>1648</v>
      </c>
      <c r="AK787" s="15">
        <v>41819</v>
      </c>
    </row>
    <row r="788" spans="32:37" x14ac:dyDescent="0.35">
      <c r="AF788" t="s">
        <v>1679</v>
      </c>
      <c r="AJ788" s="8" t="s">
        <v>1650</v>
      </c>
      <c r="AK788" s="15">
        <v>41849</v>
      </c>
    </row>
    <row r="789" spans="32:37" x14ac:dyDescent="0.35">
      <c r="AF789" t="s">
        <v>253</v>
      </c>
      <c r="AJ789" s="8" t="s">
        <v>1652</v>
      </c>
      <c r="AK789" s="15">
        <v>42605</v>
      </c>
    </row>
    <row r="790" spans="32:37" x14ac:dyDescent="0.35">
      <c r="AF790" t="s">
        <v>367</v>
      </c>
      <c r="AJ790" s="8" t="s">
        <v>1653</v>
      </c>
      <c r="AK790" s="15">
        <v>41439</v>
      </c>
    </row>
    <row r="791" spans="32:37" x14ac:dyDescent="0.35">
      <c r="AF791" t="s">
        <v>1414</v>
      </c>
      <c r="AJ791" s="8" t="s">
        <v>754</v>
      </c>
      <c r="AK791" s="15">
        <v>39133</v>
      </c>
    </row>
    <row r="792" spans="32:37" x14ac:dyDescent="0.35">
      <c r="AF792" t="s">
        <v>101</v>
      </c>
      <c r="AJ792" s="8" t="s">
        <v>1656</v>
      </c>
      <c r="AK792" s="15">
        <v>42365</v>
      </c>
    </row>
    <row r="793" spans="32:37" x14ac:dyDescent="0.35">
      <c r="AF793" t="s">
        <v>327</v>
      </c>
      <c r="AJ793" s="8" t="s">
        <v>266</v>
      </c>
      <c r="AK793" s="15">
        <v>44303</v>
      </c>
    </row>
    <row r="794" spans="32:37" x14ac:dyDescent="0.35">
      <c r="AF794" t="s">
        <v>144</v>
      </c>
      <c r="AJ794" s="8" t="s">
        <v>1659</v>
      </c>
      <c r="AK794" s="15">
        <v>40291</v>
      </c>
    </row>
    <row r="795" spans="32:37" x14ac:dyDescent="0.35">
      <c r="AF795" t="s">
        <v>243</v>
      </c>
      <c r="AJ795" s="8" t="s">
        <v>1661</v>
      </c>
      <c r="AK795" s="15">
        <v>40657</v>
      </c>
    </row>
    <row r="796" spans="32:37" x14ac:dyDescent="0.35">
      <c r="AF796" t="s">
        <v>297</v>
      </c>
      <c r="AJ796" s="8" t="s">
        <v>1663</v>
      </c>
      <c r="AK796" s="15">
        <v>41026</v>
      </c>
    </row>
    <row r="797" spans="32:37" x14ac:dyDescent="0.35">
      <c r="AF797" t="s">
        <v>1342</v>
      </c>
      <c r="AJ797" s="8" t="s">
        <v>729</v>
      </c>
      <c r="AK797" s="15">
        <v>42317</v>
      </c>
    </row>
    <row r="798" spans="32:37" x14ac:dyDescent="0.35">
      <c r="AF798" t="s">
        <v>296</v>
      </c>
      <c r="AJ798" s="8" t="s">
        <v>153</v>
      </c>
      <c r="AK798" s="15">
        <v>40344</v>
      </c>
    </row>
    <row r="799" spans="32:37" x14ac:dyDescent="0.35">
      <c r="AF799" t="s">
        <v>1862</v>
      </c>
      <c r="AJ799" s="8" t="s">
        <v>125</v>
      </c>
      <c r="AK799" s="15">
        <v>36416</v>
      </c>
    </row>
    <row r="800" spans="32:37" x14ac:dyDescent="0.35">
      <c r="AF800" t="s">
        <v>757</v>
      </c>
      <c r="AJ800" s="8" t="s">
        <v>1668</v>
      </c>
      <c r="AK800" s="15">
        <v>35502</v>
      </c>
    </row>
    <row r="801" spans="32:37" x14ac:dyDescent="0.35">
      <c r="AF801" t="s">
        <v>334</v>
      </c>
      <c r="AJ801" s="8" t="s">
        <v>594</v>
      </c>
      <c r="AK801" s="15">
        <v>40435</v>
      </c>
    </row>
    <row r="802" spans="32:37" x14ac:dyDescent="0.35">
      <c r="AF802" t="s">
        <v>894</v>
      </c>
      <c r="AJ802" s="8" t="s">
        <v>1671</v>
      </c>
      <c r="AK802" s="15">
        <v>41382</v>
      </c>
    </row>
    <row r="803" spans="32:37" x14ac:dyDescent="0.35">
      <c r="AF803" t="s">
        <v>1963</v>
      </c>
      <c r="AJ803" s="8" t="s">
        <v>1673</v>
      </c>
      <c r="AK803" s="15">
        <v>42493</v>
      </c>
    </row>
    <row r="804" spans="32:37" x14ac:dyDescent="0.35">
      <c r="AF804" t="s">
        <v>1190</v>
      </c>
      <c r="AJ804" s="8" t="s">
        <v>1675</v>
      </c>
      <c r="AK804" s="15">
        <v>41362</v>
      </c>
    </row>
    <row r="805" spans="32:37" x14ac:dyDescent="0.35">
      <c r="AF805" t="s">
        <v>787</v>
      </c>
      <c r="AJ805" s="8" t="s">
        <v>290</v>
      </c>
      <c r="AK805" s="15">
        <v>42068</v>
      </c>
    </row>
    <row r="806" spans="32:37" x14ac:dyDescent="0.35">
      <c r="AF806" t="s">
        <v>1683</v>
      </c>
      <c r="AJ806" s="8" t="s">
        <v>1611</v>
      </c>
      <c r="AK806" s="15">
        <v>44099</v>
      </c>
    </row>
    <row r="807" spans="32:37" x14ac:dyDescent="0.35">
      <c r="AF807" t="s">
        <v>131</v>
      </c>
      <c r="AJ807" s="8" t="s">
        <v>1679</v>
      </c>
      <c r="AK807" s="15">
        <v>44556</v>
      </c>
    </row>
    <row r="808" spans="32:37" x14ac:dyDescent="0.35">
      <c r="AF808" t="s">
        <v>941</v>
      </c>
      <c r="AJ808" s="8" t="s">
        <v>1340</v>
      </c>
      <c r="AK808" s="15">
        <v>37092</v>
      </c>
    </row>
    <row r="809" spans="32:37" x14ac:dyDescent="0.35">
      <c r="AF809" t="s">
        <v>349</v>
      </c>
      <c r="AJ809" s="8" t="s">
        <v>483</v>
      </c>
      <c r="AK809" s="15">
        <v>35238</v>
      </c>
    </row>
    <row r="810" spans="32:37" x14ac:dyDescent="0.35">
      <c r="AF810" t="s">
        <v>48</v>
      </c>
      <c r="AJ810" s="8" t="s">
        <v>1683</v>
      </c>
      <c r="AK810" s="15">
        <v>35601</v>
      </c>
    </row>
    <row r="811" spans="32:37" x14ac:dyDescent="0.35">
      <c r="AF811" t="s">
        <v>319</v>
      </c>
      <c r="AJ811" s="8" t="s">
        <v>215</v>
      </c>
      <c r="AK811" s="15">
        <v>42839</v>
      </c>
    </row>
    <row r="812" spans="32:37" x14ac:dyDescent="0.35">
      <c r="AF812" t="s">
        <v>393</v>
      </c>
      <c r="AJ812" s="8" t="s">
        <v>1686</v>
      </c>
      <c r="AK812" s="15">
        <v>42764</v>
      </c>
    </row>
    <row r="813" spans="32:37" x14ac:dyDescent="0.35">
      <c r="AF813" t="s">
        <v>1977</v>
      </c>
      <c r="AJ813" s="8" t="s">
        <v>314</v>
      </c>
      <c r="AK813" s="15">
        <v>44099</v>
      </c>
    </row>
    <row r="814" spans="32:37" x14ac:dyDescent="0.35">
      <c r="AF814" t="s">
        <v>1271</v>
      </c>
      <c r="AJ814" s="8" t="s">
        <v>1689</v>
      </c>
      <c r="AK814" s="15">
        <v>44036</v>
      </c>
    </row>
    <row r="815" spans="32:37" x14ac:dyDescent="0.35">
      <c r="AF815" t="s">
        <v>585</v>
      </c>
      <c r="AJ815" s="8" t="s">
        <v>1691</v>
      </c>
      <c r="AK815" s="15">
        <v>43013</v>
      </c>
    </row>
    <row r="816" spans="32:37" x14ac:dyDescent="0.35">
      <c r="AF816" t="s">
        <v>1600</v>
      </c>
      <c r="AJ816" s="8" t="s">
        <v>1693</v>
      </c>
      <c r="AK816" s="15">
        <v>42441</v>
      </c>
    </row>
    <row r="817" spans="32:37" x14ac:dyDescent="0.35">
      <c r="AF817" t="s">
        <v>1314</v>
      </c>
      <c r="AJ817" s="8" t="s">
        <v>1695</v>
      </c>
      <c r="AK817" s="15">
        <v>43542</v>
      </c>
    </row>
    <row r="818" spans="32:37" x14ac:dyDescent="0.35">
      <c r="AF818" t="s">
        <v>368</v>
      </c>
      <c r="AJ818" s="8" t="s">
        <v>878</v>
      </c>
      <c r="AK818" s="15">
        <v>43048</v>
      </c>
    </row>
    <row r="819" spans="32:37" x14ac:dyDescent="0.35">
      <c r="AF819" t="s">
        <v>1619</v>
      </c>
      <c r="AJ819" s="8" t="s">
        <v>1698</v>
      </c>
      <c r="AK819" s="15">
        <v>38176</v>
      </c>
    </row>
    <row r="820" spans="32:37" x14ac:dyDescent="0.35">
      <c r="AF820" t="s">
        <v>1183</v>
      </c>
      <c r="AJ820" s="8" t="s">
        <v>1700</v>
      </c>
      <c r="AK820" s="15">
        <v>42898</v>
      </c>
    </row>
    <row r="821" spans="32:37" x14ac:dyDescent="0.35">
      <c r="AF821" t="s">
        <v>656</v>
      </c>
      <c r="AJ821" s="8" t="s">
        <v>261</v>
      </c>
      <c r="AK821" s="15">
        <v>44375</v>
      </c>
    </row>
    <row r="822" spans="32:37" x14ac:dyDescent="0.35">
      <c r="AF822" t="s">
        <v>146</v>
      </c>
      <c r="AJ822" s="8" t="s">
        <v>200</v>
      </c>
      <c r="AK822" s="15">
        <v>38096</v>
      </c>
    </row>
    <row r="823" spans="32:37" x14ac:dyDescent="0.35">
      <c r="AF823" t="s">
        <v>1775</v>
      </c>
      <c r="AJ823" s="8" t="s">
        <v>1704</v>
      </c>
      <c r="AK823" s="15">
        <v>42738</v>
      </c>
    </row>
    <row r="824" spans="32:37" x14ac:dyDescent="0.35">
      <c r="AF824" t="s">
        <v>1144</v>
      </c>
      <c r="AJ824" s="8" t="s">
        <v>242</v>
      </c>
      <c r="AK824" s="15">
        <v>44009</v>
      </c>
    </row>
    <row r="825" spans="32:37" x14ac:dyDescent="0.35">
      <c r="AF825" t="s">
        <v>1310</v>
      </c>
      <c r="AJ825" s="8" t="s">
        <v>223</v>
      </c>
      <c r="AK825" s="15">
        <v>38391</v>
      </c>
    </row>
    <row r="826" spans="32:37" x14ac:dyDescent="0.35">
      <c r="AF826" t="s">
        <v>366</v>
      </c>
      <c r="AJ826" s="8" t="s">
        <v>1708</v>
      </c>
      <c r="AK826" s="15">
        <v>39885</v>
      </c>
    </row>
    <row r="827" spans="32:37" x14ac:dyDescent="0.35">
      <c r="AF827" t="s">
        <v>892</v>
      </c>
      <c r="AJ827" s="8" t="s">
        <v>161</v>
      </c>
      <c r="AK827" s="15">
        <v>38847</v>
      </c>
    </row>
    <row r="828" spans="32:37" x14ac:dyDescent="0.35">
      <c r="AF828" t="s">
        <v>373</v>
      </c>
      <c r="AJ828" s="8" t="s">
        <v>1711</v>
      </c>
      <c r="AK828" s="15">
        <v>40657</v>
      </c>
    </row>
    <row r="829" spans="32:37" x14ac:dyDescent="0.35">
      <c r="AF829" t="s">
        <v>337</v>
      </c>
      <c r="AJ829" s="8" t="s">
        <v>1115</v>
      </c>
      <c r="AK829" s="15">
        <v>37445</v>
      </c>
    </row>
    <row r="830" spans="32:37" x14ac:dyDescent="0.35">
      <c r="AF830" t="s">
        <v>1354</v>
      </c>
      <c r="AJ830" s="8" t="s">
        <v>1577</v>
      </c>
      <c r="AK830" s="15">
        <v>35157</v>
      </c>
    </row>
    <row r="831" spans="32:37" x14ac:dyDescent="0.35">
      <c r="AF831" t="s">
        <v>674</v>
      </c>
      <c r="AJ831" s="8" t="s">
        <v>335</v>
      </c>
      <c r="AK831" s="15">
        <v>38392</v>
      </c>
    </row>
    <row r="832" spans="32:37" x14ac:dyDescent="0.35">
      <c r="AF832" t="s">
        <v>115</v>
      </c>
      <c r="AJ832" s="8" t="s">
        <v>1716</v>
      </c>
      <c r="AK832" s="15">
        <v>38632</v>
      </c>
    </row>
    <row r="833" spans="32:37" x14ac:dyDescent="0.35">
      <c r="AF833" t="s">
        <v>1043</v>
      </c>
      <c r="AJ833" s="8" t="s">
        <v>1718</v>
      </c>
      <c r="AK833" s="15">
        <v>36977</v>
      </c>
    </row>
    <row r="834" spans="32:37" x14ac:dyDescent="0.35">
      <c r="AF834" t="s">
        <v>420</v>
      </c>
      <c r="AJ834" s="8" t="s">
        <v>131</v>
      </c>
      <c r="AK834" s="15">
        <v>43354</v>
      </c>
    </row>
    <row r="835" spans="32:37" x14ac:dyDescent="0.35">
      <c r="AF835" t="s">
        <v>1395</v>
      </c>
      <c r="AJ835" s="8" t="s">
        <v>350</v>
      </c>
      <c r="AK835" s="15">
        <v>35113</v>
      </c>
    </row>
    <row r="836" spans="32:37" x14ac:dyDescent="0.35">
      <c r="AF836" t="s">
        <v>254</v>
      </c>
      <c r="AJ836" s="8" t="s">
        <v>1722</v>
      </c>
      <c r="AK836" s="15">
        <v>43363</v>
      </c>
    </row>
    <row r="837" spans="32:37" x14ac:dyDescent="0.35">
      <c r="AF837" t="s">
        <v>1124</v>
      </c>
      <c r="AJ837" s="8" t="s">
        <v>1724</v>
      </c>
      <c r="AK837" s="15">
        <v>39701</v>
      </c>
    </row>
    <row r="838" spans="32:37" x14ac:dyDescent="0.35">
      <c r="AF838" t="s">
        <v>278</v>
      </c>
      <c r="AJ838" s="8" t="s">
        <v>1726</v>
      </c>
      <c r="AK838" s="15">
        <v>40511</v>
      </c>
    </row>
    <row r="839" spans="32:37" x14ac:dyDescent="0.35">
      <c r="AF839" t="s">
        <v>87</v>
      </c>
      <c r="AJ839" s="8" t="s">
        <v>280</v>
      </c>
      <c r="AK839" s="15">
        <v>42266</v>
      </c>
    </row>
    <row r="840" spans="32:37" x14ac:dyDescent="0.35">
      <c r="AF840" t="s">
        <v>1100</v>
      </c>
      <c r="AJ840" s="8" t="s">
        <v>1729</v>
      </c>
      <c r="AK840" s="15">
        <v>44370</v>
      </c>
    </row>
    <row r="841" spans="32:37" x14ac:dyDescent="0.35">
      <c r="AF841" t="s">
        <v>1598</v>
      </c>
      <c r="AJ841" s="8" t="s">
        <v>1731</v>
      </c>
      <c r="AK841" s="15">
        <v>43114</v>
      </c>
    </row>
    <row r="842" spans="32:37" x14ac:dyDescent="0.35">
      <c r="AF842" t="s">
        <v>560</v>
      </c>
      <c r="AJ842" s="8" t="s">
        <v>1733</v>
      </c>
      <c r="AK842" s="15">
        <v>41507</v>
      </c>
    </row>
    <row r="843" spans="32:37" x14ac:dyDescent="0.35">
      <c r="AF843" t="s">
        <v>1656</v>
      </c>
      <c r="AJ843" s="8" t="s">
        <v>1735</v>
      </c>
      <c r="AK843" s="15">
        <v>44445</v>
      </c>
    </row>
    <row r="844" spans="32:37" x14ac:dyDescent="0.35">
      <c r="AF844" t="s">
        <v>939</v>
      </c>
      <c r="AJ844" s="8" t="s">
        <v>1737</v>
      </c>
      <c r="AK844" s="15">
        <v>43042</v>
      </c>
    </row>
    <row r="845" spans="32:37" x14ac:dyDescent="0.35">
      <c r="AF845" t="s">
        <v>566</v>
      </c>
      <c r="AJ845" s="8" t="s">
        <v>1383</v>
      </c>
      <c r="AK845" s="15">
        <v>42165</v>
      </c>
    </row>
    <row r="846" spans="32:37" x14ac:dyDescent="0.35">
      <c r="AF846" t="s">
        <v>987</v>
      </c>
      <c r="AJ846" s="8" t="s">
        <v>1740</v>
      </c>
      <c r="AK846" s="15">
        <v>43439</v>
      </c>
    </row>
    <row r="847" spans="32:37" x14ac:dyDescent="0.35">
      <c r="AF847" t="s">
        <v>838</v>
      </c>
      <c r="AJ847" s="8" t="s">
        <v>1742</v>
      </c>
      <c r="AK847" s="15">
        <v>38995</v>
      </c>
    </row>
    <row r="848" spans="32:37" x14ac:dyDescent="0.35">
      <c r="AF848" t="s">
        <v>974</v>
      </c>
      <c r="AJ848" s="8" t="s">
        <v>582</v>
      </c>
      <c r="AK848" s="15">
        <v>41810</v>
      </c>
    </row>
    <row r="849" spans="32:37" x14ac:dyDescent="0.35">
      <c r="AF849" t="s">
        <v>403</v>
      </c>
      <c r="AJ849" s="8" t="s">
        <v>1532</v>
      </c>
      <c r="AK849" s="15">
        <v>40591</v>
      </c>
    </row>
    <row r="850" spans="32:37" x14ac:dyDescent="0.35">
      <c r="AF850" t="s">
        <v>475</v>
      </c>
      <c r="AJ850" s="8" t="s">
        <v>1745</v>
      </c>
      <c r="AK850" s="15">
        <v>42184</v>
      </c>
    </row>
    <row r="851" spans="32:37" x14ac:dyDescent="0.35">
      <c r="AF851" t="s">
        <v>289</v>
      </c>
      <c r="AJ851" s="8" t="s">
        <v>1747</v>
      </c>
      <c r="AK851" s="15">
        <v>40511</v>
      </c>
    </row>
    <row r="852" spans="32:37" x14ac:dyDescent="0.35">
      <c r="AF852" t="s">
        <v>270</v>
      </c>
      <c r="AJ852" s="8" t="s">
        <v>1749</v>
      </c>
      <c r="AK852" s="15">
        <v>40045</v>
      </c>
    </row>
    <row r="853" spans="32:37" x14ac:dyDescent="0.35">
      <c r="AF853" t="s">
        <v>685</v>
      </c>
      <c r="AJ853" s="8" t="s">
        <v>1751</v>
      </c>
      <c r="AK853" s="15">
        <v>40517</v>
      </c>
    </row>
    <row r="854" spans="32:37" x14ac:dyDescent="0.35">
      <c r="AF854" t="s">
        <v>369</v>
      </c>
      <c r="AJ854" s="8" t="s">
        <v>1753</v>
      </c>
      <c r="AK854" s="15">
        <v>44271</v>
      </c>
    </row>
    <row r="855" spans="32:37" x14ac:dyDescent="0.35">
      <c r="AF855" t="s">
        <v>691</v>
      </c>
      <c r="AJ855" s="8" t="s">
        <v>235</v>
      </c>
      <c r="AK855" s="15">
        <v>44257</v>
      </c>
    </row>
    <row r="856" spans="32:37" x14ac:dyDescent="0.35">
      <c r="AF856" t="s">
        <v>1753</v>
      </c>
      <c r="AJ856" s="8" t="s">
        <v>134</v>
      </c>
      <c r="AK856" s="15">
        <v>41816</v>
      </c>
    </row>
    <row r="857" spans="32:37" x14ac:dyDescent="0.35">
      <c r="AF857" t="s">
        <v>1745</v>
      </c>
      <c r="AJ857" s="8" t="s">
        <v>268</v>
      </c>
      <c r="AK857" s="15">
        <v>39069</v>
      </c>
    </row>
    <row r="858" spans="32:37" x14ac:dyDescent="0.35">
      <c r="AF858" t="s">
        <v>1113</v>
      </c>
      <c r="AJ858" s="8" t="s">
        <v>275</v>
      </c>
      <c r="AK858" s="15">
        <v>40305</v>
      </c>
    </row>
    <row r="859" spans="32:37" x14ac:dyDescent="0.35">
      <c r="AF859" t="s">
        <v>1424</v>
      </c>
      <c r="AJ859" s="8" t="s">
        <v>1759</v>
      </c>
      <c r="AK859" s="15">
        <v>44266</v>
      </c>
    </row>
    <row r="860" spans="32:37" x14ac:dyDescent="0.35">
      <c r="AF860" t="s">
        <v>1105</v>
      </c>
      <c r="AJ860" s="8" t="s">
        <v>1761</v>
      </c>
      <c r="AK860" s="15">
        <v>35153</v>
      </c>
    </row>
    <row r="861" spans="32:37" x14ac:dyDescent="0.35">
      <c r="AF861" t="s">
        <v>1192</v>
      </c>
      <c r="AJ861" s="8" t="s">
        <v>48</v>
      </c>
      <c r="AK861" s="15">
        <v>43903</v>
      </c>
    </row>
    <row r="862" spans="32:37" x14ac:dyDescent="0.35">
      <c r="AF862" t="s">
        <v>213</v>
      </c>
      <c r="AJ862" s="8" t="s">
        <v>1689</v>
      </c>
      <c r="AK862" s="15">
        <v>43111</v>
      </c>
    </row>
    <row r="863" spans="32:37" x14ac:dyDescent="0.35">
      <c r="AF863" t="s">
        <v>645</v>
      </c>
      <c r="AJ863" s="8" t="s">
        <v>1765</v>
      </c>
      <c r="AK863" s="15">
        <v>42912</v>
      </c>
    </row>
    <row r="864" spans="32:37" x14ac:dyDescent="0.35">
      <c r="AF864" t="s">
        <v>1586</v>
      </c>
      <c r="AJ864" s="8" t="s">
        <v>1767</v>
      </c>
      <c r="AK864" s="15">
        <v>41675</v>
      </c>
    </row>
    <row r="865" spans="32:37" x14ac:dyDescent="0.35">
      <c r="AF865" t="s">
        <v>335</v>
      </c>
      <c r="AJ865" s="8" t="s">
        <v>355</v>
      </c>
      <c r="AK865" s="15">
        <v>40560</v>
      </c>
    </row>
    <row r="866" spans="32:37" x14ac:dyDescent="0.35">
      <c r="AF866" t="s">
        <v>1559</v>
      </c>
      <c r="AJ866" s="8" t="s">
        <v>1770</v>
      </c>
      <c r="AK866" s="15">
        <v>40253</v>
      </c>
    </row>
    <row r="867" spans="32:37" x14ac:dyDescent="0.35">
      <c r="AF867" t="s">
        <v>1464</v>
      </c>
      <c r="AJ867" s="8" t="s">
        <v>163</v>
      </c>
      <c r="AK867" s="15">
        <v>43703</v>
      </c>
    </row>
    <row r="868" spans="32:37" x14ac:dyDescent="0.35">
      <c r="AF868" t="s">
        <v>1003</v>
      </c>
      <c r="AJ868" s="8" t="s">
        <v>1773</v>
      </c>
      <c r="AK868" s="15">
        <v>43557</v>
      </c>
    </row>
    <row r="869" spans="32:37" x14ac:dyDescent="0.35">
      <c r="AF869" t="s">
        <v>340</v>
      </c>
      <c r="AJ869" s="8" t="s">
        <v>1775</v>
      </c>
      <c r="AK869" s="15">
        <v>43146</v>
      </c>
    </row>
    <row r="870" spans="32:37" x14ac:dyDescent="0.35">
      <c r="AF870" t="s">
        <v>591</v>
      </c>
      <c r="AJ870" s="8" t="s">
        <v>1777</v>
      </c>
      <c r="AK870" s="15">
        <v>42777</v>
      </c>
    </row>
    <row r="871" spans="32:37" x14ac:dyDescent="0.35">
      <c r="AF871" t="s">
        <v>1407</v>
      </c>
      <c r="AJ871" s="8" t="s">
        <v>1779</v>
      </c>
      <c r="AK871" s="15">
        <v>43527</v>
      </c>
    </row>
    <row r="872" spans="32:37" x14ac:dyDescent="0.35">
      <c r="AF872" t="s">
        <v>783</v>
      </c>
      <c r="AJ872" s="8" t="s">
        <v>1781</v>
      </c>
      <c r="AK872" s="15">
        <v>44024</v>
      </c>
    </row>
    <row r="873" spans="32:37" x14ac:dyDescent="0.35">
      <c r="AF873" t="s">
        <v>114</v>
      </c>
      <c r="AJ873" s="8" t="s">
        <v>118</v>
      </c>
      <c r="AK873" s="15">
        <v>40683</v>
      </c>
    </row>
    <row r="874" spans="32:37" x14ac:dyDescent="0.35">
      <c r="AF874" t="s">
        <v>1751</v>
      </c>
      <c r="AJ874" s="8" t="s">
        <v>1784</v>
      </c>
      <c r="AK874" s="15">
        <v>38967</v>
      </c>
    </row>
    <row r="875" spans="32:37" x14ac:dyDescent="0.35">
      <c r="AF875" t="s">
        <v>1265</v>
      </c>
      <c r="AJ875" s="8" t="s">
        <v>360</v>
      </c>
      <c r="AK875" s="15">
        <v>38013</v>
      </c>
    </row>
    <row r="876" spans="32:37" x14ac:dyDescent="0.35">
      <c r="AF876" t="s">
        <v>1969</v>
      </c>
      <c r="AJ876" s="8" t="s">
        <v>1787</v>
      </c>
      <c r="AK876" s="15">
        <v>41749</v>
      </c>
    </row>
    <row r="877" spans="32:37" x14ac:dyDescent="0.35">
      <c r="AF877" t="s">
        <v>1539</v>
      </c>
      <c r="AJ877" s="8" t="s">
        <v>249</v>
      </c>
      <c r="AK877" s="15">
        <v>33682</v>
      </c>
    </row>
    <row r="878" spans="32:37" x14ac:dyDescent="0.35">
      <c r="AF878" t="s">
        <v>613</v>
      </c>
      <c r="AJ878" s="8" t="s">
        <v>395</v>
      </c>
      <c r="AK878" s="15">
        <v>43414</v>
      </c>
    </row>
    <row r="879" spans="32:37" x14ac:dyDescent="0.35">
      <c r="AF879" t="s">
        <v>931</v>
      </c>
      <c r="AJ879" s="8" t="s">
        <v>1790</v>
      </c>
      <c r="AK879" s="15">
        <v>42960</v>
      </c>
    </row>
    <row r="880" spans="32:37" x14ac:dyDescent="0.35">
      <c r="AF880" t="s">
        <v>188</v>
      </c>
      <c r="AJ880" s="8" t="s">
        <v>1792</v>
      </c>
      <c r="AK880" s="15">
        <v>40109</v>
      </c>
    </row>
    <row r="881" spans="32:37" x14ac:dyDescent="0.35">
      <c r="AF881" t="s">
        <v>1259</v>
      </c>
      <c r="AJ881" s="8" t="s">
        <v>166</v>
      </c>
      <c r="AK881" s="15">
        <v>35852</v>
      </c>
    </row>
    <row r="882" spans="32:37" x14ac:dyDescent="0.35">
      <c r="AF882" t="s">
        <v>516</v>
      </c>
      <c r="AJ882" s="8" t="s">
        <v>1795</v>
      </c>
      <c r="AK882" s="15">
        <v>41931</v>
      </c>
    </row>
    <row r="883" spans="32:37" x14ac:dyDescent="0.35">
      <c r="AF883" t="s">
        <v>148</v>
      </c>
      <c r="AJ883" s="8" t="s">
        <v>1472</v>
      </c>
      <c r="AK883" s="15">
        <v>43375</v>
      </c>
    </row>
    <row r="884" spans="32:37" x14ac:dyDescent="0.35">
      <c r="AF884" t="s">
        <v>886</v>
      </c>
      <c r="AJ884" s="8" t="s">
        <v>1798</v>
      </c>
      <c r="AK884" s="15">
        <v>44058</v>
      </c>
    </row>
    <row r="885" spans="32:37" x14ac:dyDescent="0.35">
      <c r="AF885" t="s">
        <v>772</v>
      </c>
      <c r="AJ885" s="8" t="s">
        <v>1800</v>
      </c>
      <c r="AK885" s="15">
        <v>40745</v>
      </c>
    </row>
    <row r="886" spans="32:37" x14ac:dyDescent="0.35">
      <c r="AF886" t="s">
        <v>303</v>
      </c>
      <c r="AJ886" s="8" t="s">
        <v>1802</v>
      </c>
      <c r="AK886" s="15">
        <v>43600</v>
      </c>
    </row>
    <row r="887" spans="32:37" x14ac:dyDescent="0.35">
      <c r="AF887" t="s">
        <v>957</v>
      </c>
      <c r="AJ887" s="8" t="s">
        <v>1804</v>
      </c>
      <c r="AK887" s="15">
        <v>44217</v>
      </c>
    </row>
    <row r="888" spans="32:37" x14ac:dyDescent="0.35">
      <c r="AF888" t="s">
        <v>1185</v>
      </c>
      <c r="AJ888" s="8" t="s">
        <v>1806</v>
      </c>
      <c r="AK888" s="15">
        <v>44217</v>
      </c>
    </row>
    <row r="889" spans="32:37" x14ac:dyDescent="0.35">
      <c r="AF889" t="s">
        <v>195</v>
      </c>
      <c r="AJ889" s="8" t="s">
        <v>304</v>
      </c>
      <c r="AK889" s="15">
        <v>38406</v>
      </c>
    </row>
    <row r="890" spans="32:37" x14ac:dyDescent="0.35">
      <c r="AF890" t="s">
        <v>780</v>
      </c>
      <c r="AJ890" s="8" t="s">
        <v>323</v>
      </c>
      <c r="AK890" s="15">
        <v>39302</v>
      </c>
    </row>
    <row r="891" spans="32:37" x14ac:dyDescent="0.35">
      <c r="AF891" t="s">
        <v>1798</v>
      </c>
      <c r="AJ891" s="8" t="s">
        <v>295</v>
      </c>
      <c r="AK891" s="15">
        <v>41131</v>
      </c>
    </row>
    <row r="892" spans="32:37" x14ac:dyDescent="0.35">
      <c r="AF892" t="s">
        <v>264</v>
      </c>
      <c r="AJ892" s="8" t="s">
        <v>329</v>
      </c>
      <c r="AK892" s="15">
        <v>41748</v>
      </c>
    </row>
    <row r="893" spans="32:37" x14ac:dyDescent="0.35">
      <c r="AF893" t="s">
        <v>1476</v>
      </c>
      <c r="AJ893" s="8" t="s">
        <v>41</v>
      </c>
      <c r="AK893" s="15">
        <v>40413</v>
      </c>
    </row>
    <row r="894" spans="32:37" x14ac:dyDescent="0.35">
      <c r="AF894" t="s">
        <v>663</v>
      </c>
      <c r="AJ894" s="8" t="s">
        <v>117</v>
      </c>
      <c r="AK894" s="15">
        <v>42683</v>
      </c>
    </row>
    <row r="895" spans="32:37" x14ac:dyDescent="0.35">
      <c r="AF895" t="s">
        <v>809</v>
      </c>
      <c r="AJ895" s="8" t="s">
        <v>341</v>
      </c>
      <c r="AK895" s="15">
        <v>43171</v>
      </c>
    </row>
    <row r="896" spans="32:37" x14ac:dyDescent="0.35">
      <c r="AF896" t="s">
        <v>589</v>
      </c>
      <c r="AJ896" s="8" t="s">
        <v>1814</v>
      </c>
      <c r="AK896" s="15">
        <v>42985</v>
      </c>
    </row>
    <row r="897" spans="32:37" x14ac:dyDescent="0.35">
      <c r="AF897" t="s">
        <v>488</v>
      </c>
      <c r="AJ897" s="8" t="s">
        <v>1816</v>
      </c>
      <c r="AK897" s="15">
        <v>44302</v>
      </c>
    </row>
    <row r="898" spans="32:37" x14ac:dyDescent="0.35">
      <c r="AF898" t="s">
        <v>215</v>
      </c>
      <c r="AJ898" s="8" t="s">
        <v>217</v>
      </c>
      <c r="AK898" s="15">
        <v>43943</v>
      </c>
    </row>
    <row r="899" spans="32:37" x14ac:dyDescent="0.35">
      <c r="AF899" t="s">
        <v>1181</v>
      </c>
      <c r="AJ899" s="8" t="s">
        <v>1819</v>
      </c>
      <c r="AK899" s="15">
        <v>38909</v>
      </c>
    </row>
    <row r="900" spans="32:37" x14ac:dyDescent="0.35">
      <c r="AF900" t="s">
        <v>365</v>
      </c>
      <c r="AJ900" s="8" t="s">
        <v>1816</v>
      </c>
      <c r="AK900" s="15">
        <v>38771</v>
      </c>
    </row>
    <row r="901" spans="32:37" x14ac:dyDescent="0.35">
      <c r="AF901" t="s">
        <v>1121</v>
      </c>
      <c r="AJ901" s="8" t="s">
        <v>168</v>
      </c>
      <c r="AK901" s="15">
        <v>36584</v>
      </c>
    </row>
    <row r="902" spans="32:37" x14ac:dyDescent="0.35">
      <c r="AF902" t="s">
        <v>567</v>
      </c>
      <c r="AJ902" s="8" t="s">
        <v>1823</v>
      </c>
      <c r="AK902" s="15">
        <v>44095</v>
      </c>
    </row>
    <row r="903" spans="32:37" x14ac:dyDescent="0.35">
      <c r="AF903" t="s">
        <v>1022</v>
      </c>
      <c r="AJ903" s="8" t="s">
        <v>1824</v>
      </c>
      <c r="AK903" s="15">
        <v>36062</v>
      </c>
    </row>
    <row r="904" spans="32:37" x14ac:dyDescent="0.35">
      <c r="AF904" t="s">
        <v>1388</v>
      </c>
      <c r="AJ904" s="8" t="s">
        <v>205</v>
      </c>
      <c r="AK904" s="15">
        <v>40620</v>
      </c>
    </row>
    <row r="905" spans="32:37" x14ac:dyDescent="0.35">
      <c r="AF905" t="s">
        <v>361</v>
      </c>
      <c r="AJ905" s="8" t="s">
        <v>1761</v>
      </c>
      <c r="AK905" s="15">
        <v>39232</v>
      </c>
    </row>
    <row r="906" spans="32:37" x14ac:dyDescent="0.35">
      <c r="AF906" t="s">
        <v>1389</v>
      </c>
      <c r="AJ906" s="8" t="s">
        <v>171</v>
      </c>
      <c r="AK906" s="15">
        <v>39960</v>
      </c>
    </row>
    <row r="907" spans="32:37" x14ac:dyDescent="0.35">
      <c r="AF907" t="s">
        <v>291</v>
      </c>
      <c r="AJ907" s="8" t="s">
        <v>214</v>
      </c>
      <c r="AK907" s="15">
        <v>33612</v>
      </c>
    </row>
    <row r="908" spans="32:37" x14ac:dyDescent="0.35">
      <c r="AF908" t="s">
        <v>149</v>
      </c>
      <c r="AJ908" s="8" t="s">
        <v>1634</v>
      </c>
      <c r="AK908" s="15">
        <v>43659</v>
      </c>
    </row>
    <row r="909" spans="32:37" x14ac:dyDescent="0.35">
      <c r="AF909" t="s">
        <v>222</v>
      </c>
      <c r="AJ909" s="8" t="s">
        <v>106</v>
      </c>
      <c r="AK909" s="15">
        <v>43569</v>
      </c>
    </row>
    <row r="910" spans="32:37" x14ac:dyDescent="0.35">
      <c r="AF910" t="s">
        <v>878</v>
      </c>
      <c r="AJ910" s="8" t="s">
        <v>134</v>
      </c>
      <c r="AK910" s="15">
        <v>37296</v>
      </c>
    </row>
    <row r="911" spans="32:37" x14ac:dyDescent="0.35">
      <c r="AF911" t="s">
        <v>1856</v>
      </c>
      <c r="AJ911" s="8" t="s">
        <v>1831</v>
      </c>
      <c r="AK911" s="15">
        <v>40983</v>
      </c>
    </row>
    <row r="912" spans="32:37" x14ac:dyDescent="0.35">
      <c r="AF912" t="s">
        <v>1765</v>
      </c>
      <c r="AJ912" s="8" t="s">
        <v>1833</v>
      </c>
      <c r="AK912" s="15">
        <v>43489</v>
      </c>
    </row>
    <row r="913" spans="36:37" x14ac:dyDescent="0.35">
      <c r="AJ913" s="8" t="s">
        <v>1835</v>
      </c>
      <c r="AK913" s="15">
        <v>42691</v>
      </c>
    </row>
    <row r="914" spans="36:37" x14ac:dyDescent="0.35">
      <c r="AJ914" s="8" t="s">
        <v>1837</v>
      </c>
      <c r="AK914" s="15">
        <v>43397</v>
      </c>
    </row>
    <row r="915" spans="36:37" x14ac:dyDescent="0.35">
      <c r="AJ915" s="8" t="s">
        <v>1839</v>
      </c>
      <c r="AK915" s="15">
        <v>43029</v>
      </c>
    </row>
    <row r="916" spans="36:37" x14ac:dyDescent="0.35">
      <c r="AJ916" s="8" t="s">
        <v>1841</v>
      </c>
      <c r="AK916" s="15">
        <v>36990</v>
      </c>
    </row>
    <row r="917" spans="36:37" x14ac:dyDescent="0.35">
      <c r="AJ917" s="8" t="s">
        <v>1843</v>
      </c>
      <c r="AK917" s="15">
        <v>44094</v>
      </c>
    </row>
    <row r="918" spans="36:37" x14ac:dyDescent="0.35">
      <c r="AJ918" s="8" t="s">
        <v>1845</v>
      </c>
      <c r="AK918" s="15">
        <v>41127</v>
      </c>
    </row>
    <row r="919" spans="36:37" x14ac:dyDescent="0.35">
      <c r="AJ919" s="8" t="s">
        <v>1847</v>
      </c>
      <c r="AK919" s="15">
        <v>40875</v>
      </c>
    </row>
    <row r="920" spans="36:37" x14ac:dyDescent="0.35">
      <c r="AJ920" s="8" t="s">
        <v>1849</v>
      </c>
      <c r="AK920" s="15">
        <v>43864</v>
      </c>
    </row>
    <row r="921" spans="36:37" x14ac:dyDescent="0.35">
      <c r="AJ921" s="8" t="s">
        <v>1532</v>
      </c>
      <c r="AK921" s="15">
        <v>37762</v>
      </c>
    </row>
    <row r="922" spans="36:37" x14ac:dyDescent="0.35">
      <c r="AJ922" s="8" t="s">
        <v>1852</v>
      </c>
      <c r="AK922" s="15">
        <v>42957</v>
      </c>
    </row>
    <row r="923" spans="36:37" x14ac:dyDescent="0.35">
      <c r="AJ923" s="8" t="s">
        <v>1854</v>
      </c>
      <c r="AK923" s="15">
        <v>41928</v>
      </c>
    </row>
    <row r="924" spans="36:37" x14ac:dyDescent="0.35">
      <c r="AJ924" s="8" t="s">
        <v>1856</v>
      </c>
      <c r="AK924" s="15">
        <v>39908</v>
      </c>
    </row>
    <row r="925" spans="36:37" x14ac:dyDescent="0.35">
      <c r="AJ925" s="8" t="s">
        <v>206</v>
      </c>
      <c r="AK925" s="15">
        <v>44478</v>
      </c>
    </row>
    <row r="926" spans="36:37" x14ac:dyDescent="0.35">
      <c r="AJ926" s="8" t="s">
        <v>1859</v>
      </c>
      <c r="AK926" s="15">
        <v>43721</v>
      </c>
    </row>
    <row r="927" spans="36:37" x14ac:dyDescent="0.35">
      <c r="AJ927" s="8" t="s">
        <v>194</v>
      </c>
      <c r="AK927" s="15">
        <v>44272</v>
      </c>
    </row>
    <row r="928" spans="36:37" x14ac:dyDescent="0.35">
      <c r="AJ928" s="8" t="s">
        <v>1862</v>
      </c>
      <c r="AK928" s="15">
        <v>43325</v>
      </c>
    </row>
    <row r="929" spans="36:37" x14ac:dyDescent="0.35">
      <c r="AJ929" s="8" t="s">
        <v>1864</v>
      </c>
      <c r="AK929" s="15">
        <v>36823</v>
      </c>
    </row>
    <row r="930" spans="36:37" x14ac:dyDescent="0.35">
      <c r="AJ930" s="8" t="s">
        <v>1866</v>
      </c>
      <c r="AK930" s="15">
        <v>41024</v>
      </c>
    </row>
    <row r="931" spans="36:37" x14ac:dyDescent="0.35">
      <c r="AJ931" s="8" t="s">
        <v>384</v>
      </c>
      <c r="AK931" s="15">
        <v>43085</v>
      </c>
    </row>
    <row r="932" spans="36:37" x14ac:dyDescent="0.35">
      <c r="AJ932" s="8" t="s">
        <v>1869</v>
      </c>
      <c r="AK932" s="15">
        <v>40836</v>
      </c>
    </row>
    <row r="933" spans="36:37" x14ac:dyDescent="0.35">
      <c r="AJ933" s="8" t="s">
        <v>1871</v>
      </c>
      <c r="AK933" s="15">
        <v>36653</v>
      </c>
    </row>
    <row r="934" spans="36:37" x14ac:dyDescent="0.35">
      <c r="AJ934" s="8" t="s">
        <v>1873</v>
      </c>
      <c r="AK934" s="15">
        <v>39830</v>
      </c>
    </row>
    <row r="935" spans="36:37" x14ac:dyDescent="0.35">
      <c r="AJ935" s="8" t="s">
        <v>1875</v>
      </c>
      <c r="AK935" s="15">
        <v>41264</v>
      </c>
    </row>
    <row r="936" spans="36:37" x14ac:dyDescent="0.35">
      <c r="AJ936" s="8" t="s">
        <v>1877</v>
      </c>
      <c r="AK936" s="15">
        <v>41915</v>
      </c>
    </row>
    <row r="937" spans="36:37" x14ac:dyDescent="0.35">
      <c r="AJ937" s="8" t="s">
        <v>1879</v>
      </c>
      <c r="AK937" s="15">
        <v>41130</v>
      </c>
    </row>
    <row r="938" spans="36:37" x14ac:dyDescent="0.35">
      <c r="AJ938" s="8" t="s">
        <v>1881</v>
      </c>
      <c r="AK938" s="15">
        <v>44385</v>
      </c>
    </row>
    <row r="939" spans="36:37" x14ac:dyDescent="0.35">
      <c r="AJ939" s="8" t="s">
        <v>1883</v>
      </c>
      <c r="AK939" s="15">
        <v>42026</v>
      </c>
    </row>
    <row r="940" spans="36:37" x14ac:dyDescent="0.35">
      <c r="AJ940" s="8" t="s">
        <v>560</v>
      </c>
      <c r="AK940" s="15">
        <v>34209</v>
      </c>
    </row>
    <row r="941" spans="36:37" x14ac:dyDescent="0.35">
      <c r="AJ941" s="8" t="s">
        <v>1886</v>
      </c>
      <c r="AK941" s="15">
        <v>42487</v>
      </c>
    </row>
    <row r="942" spans="36:37" x14ac:dyDescent="0.35">
      <c r="AJ942" s="8" t="s">
        <v>1888</v>
      </c>
      <c r="AK942" s="15">
        <v>39335</v>
      </c>
    </row>
    <row r="943" spans="36:37" x14ac:dyDescent="0.35">
      <c r="AJ943" s="8" t="s">
        <v>1890</v>
      </c>
      <c r="AK943" s="15">
        <v>37914</v>
      </c>
    </row>
    <row r="944" spans="36:37" x14ac:dyDescent="0.35">
      <c r="AJ944" s="8" t="s">
        <v>1892</v>
      </c>
      <c r="AK944" s="15">
        <v>40894</v>
      </c>
    </row>
    <row r="945" spans="36:37" x14ac:dyDescent="0.35">
      <c r="AJ945" s="8" t="s">
        <v>213</v>
      </c>
      <c r="AK945" s="15">
        <v>43728</v>
      </c>
    </row>
    <row r="946" spans="36:37" x14ac:dyDescent="0.35">
      <c r="AJ946" s="8" t="s">
        <v>1894</v>
      </c>
      <c r="AK946" s="15">
        <v>39229</v>
      </c>
    </row>
    <row r="947" spans="36:37" x14ac:dyDescent="0.35">
      <c r="AJ947" s="8" t="s">
        <v>1448</v>
      </c>
      <c r="AK947" s="15">
        <v>42018</v>
      </c>
    </row>
    <row r="948" spans="36:37" x14ac:dyDescent="0.35">
      <c r="AJ948" s="8" t="s">
        <v>407</v>
      </c>
      <c r="AK948" s="15">
        <v>40248</v>
      </c>
    </row>
    <row r="949" spans="36:37" x14ac:dyDescent="0.35">
      <c r="AJ949" s="8" t="s">
        <v>325</v>
      </c>
      <c r="AK949" s="15">
        <v>40092</v>
      </c>
    </row>
    <row r="950" spans="36:37" x14ac:dyDescent="0.35">
      <c r="AJ950" s="8" t="s">
        <v>1899</v>
      </c>
      <c r="AK950" s="15">
        <v>42602</v>
      </c>
    </row>
    <row r="951" spans="36:37" x14ac:dyDescent="0.35">
      <c r="AJ951" s="8" t="s">
        <v>1901</v>
      </c>
      <c r="AK951" s="15">
        <v>41267</v>
      </c>
    </row>
    <row r="952" spans="36:37" x14ac:dyDescent="0.35">
      <c r="AJ952" s="8" t="s">
        <v>399</v>
      </c>
      <c r="AK952" s="15">
        <v>43936</v>
      </c>
    </row>
    <row r="953" spans="36:37" x14ac:dyDescent="0.35">
      <c r="AJ953" s="8" t="s">
        <v>282</v>
      </c>
      <c r="AK953" s="15">
        <v>44218</v>
      </c>
    </row>
    <row r="954" spans="36:37" x14ac:dyDescent="0.35">
      <c r="AJ954" s="8" t="s">
        <v>204</v>
      </c>
      <c r="AK954" s="15">
        <v>41972</v>
      </c>
    </row>
    <row r="955" spans="36:37" x14ac:dyDescent="0.35">
      <c r="AJ955" s="8" t="s">
        <v>1906</v>
      </c>
      <c r="AK955" s="15">
        <v>39708</v>
      </c>
    </row>
    <row r="956" spans="36:37" x14ac:dyDescent="0.35">
      <c r="AJ956" s="8" t="s">
        <v>1908</v>
      </c>
      <c r="AK956" s="15">
        <v>38919</v>
      </c>
    </row>
    <row r="957" spans="36:37" x14ac:dyDescent="0.35">
      <c r="AJ957" s="8" t="s">
        <v>1910</v>
      </c>
      <c r="AK957" s="15">
        <v>35532</v>
      </c>
    </row>
    <row r="958" spans="36:37" x14ac:dyDescent="0.35">
      <c r="AJ958" s="8" t="s">
        <v>1134</v>
      </c>
      <c r="AK958" s="15">
        <v>34603</v>
      </c>
    </row>
    <row r="959" spans="36:37" x14ac:dyDescent="0.35">
      <c r="AJ959" s="8" t="s">
        <v>1913</v>
      </c>
      <c r="AK959" s="15">
        <v>34290</v>
      </c>
    </row>
    <row r="960" spans="36:37" x14ac:dyDescent="0.35">
      <c r="AJ960" s="8" t="s">
        <v>1297</v>
      </c>
      <c r="AK960" s="15">
        <v>44314</v>
      </c>
    </row>
    <row r="961" spans="36:37" x14ac:dyDescent="0.35">
      <c r="AJ961" s="8" t="s">
        <v>1600</v>
      </c>
      <c r="AK961" s="15">
        <v>36523</v>
      </c>
    </row>
    <row r="962" spans="36:37" x14ac:dyDescent="0.35">
      <c r="AJ962" s="8" t="s">
        <v>1737</v>
      </c>
      <c r="AK962" s="15">
        <v>43776</v>
      </c>
    </row>
    <row r="963" spans="36:37" x14ac:dyDescent="0.35">
      <c r="AJ963" s="8" t="s">
        <v>1917</v>
      </c>
      <c r="AK963" s="15">
        <v>38819</v>
      </c>
    </row>
    <row r="964" spans="36:37" x14ac:dyDescent="0.35">
      <c r="AJ964" s="8" t="s">
        <v>371</v>
      </c>
      <c r="AK964" s="15">
        <v>43671</v>
      </c>
    </row>
    <row r="965" spans="36:37" x14ac:dyDescent="0.35">
      <c r="AJ965" s="8" t="s">
        <v>260</v>
      </c>
      <c r="AK965" s="15">
        <v>42677</v>
      </c>
    </row>
    <row r="966" spans="36:37" x14ac:dyDescent="0.35">
      <c r="AJ966" s="8" t="s">
        <v>1921</v>
      </c>
      <c r="AK966" s="15">
        <v>43753</v>
      </c>
    </row>
    <row r="967" spans="36:37" x14ac:dyDescent="0.35">
      <c r="AJ967" s="8" t="s">
        <v>1923</v>
      </c>
      <c r="AK967" s="15">
        <v>43898</v>
      </c>
    </row>
    <row r="968" spans="36:37" x14ac:dyDescent="0.35">
      <c r="AJ968" s="8" t="s">
        <v>1925</v>
      </c>
      <c r="AK968" s="15">
        <v>43772</v>
      </c>
    </row>
    <row r="969" spans="36:37" x14ac:dyDescent="0.35">
      <c r="AJ969" s="8" t="s">
        <v>1927</v>
      </c>
      <c r="AK969" s="15">
        <v>42509</v>
      </c>
    </row>
    <row r="970" spans="36:37" x14ac:dyDescent="0.35">
      <c r="AJ970" s="8" t="s">
        <v>1929</v>
      </c>
      <c r="AK970" s="15">
        <v>42486</v>
      </c>
    </row>
    <row r="971" spans="36:37" x14ac:dyDescent="0.35">
      <c r="AJ971" s="8" t="s">
        <v>1931</v>
      </c>
      <c r="AK971" s="15">
        <v>38684</v>
      </c>
    </row>
    <row r="972" spans="36:37" x14ac:dyDescent="0.35">
      <c r="AJ972" s="8" t="s">
        <v>1933</v>
      </c>
      <c r="AK972" s="15">
        <v>43255</v>
      </c>
    </row>
    <row r="973" spans="36:37" x14ac:dyDescent="0.35">
      <c r="AJ973" s="8" t="s">
        <v>1935</v>
      </c>
      <c r="AK973" s="15">
        <v>42437</v>
      </c>
    </row>
    <row r="974" spans="36:37" x14ac:dyDescent="0.35">
      <c r="AJ974" s="8" t="s">
        <v>197</v>
      </c>
      <c r="AK974" s="15">
        <v>37126</v>
      </c>
    </row>
    <row r="975" spans="36:37" x14ac:dyDescent="0.35">
      <c r="AJ975" s="8" t="s">
        <v>1938</v>
      </c>
      <c r="AK975" s="15">
        <v>40944</v>
      </c>
    </row>
    <row r="976" spans="36:37" x14ac:dyDescent="0.35">
      <c r="AJ976" s="8" t="s">
        <v>1940</v>
      </c>
      <c r="AK976" s="15">
        <v>40524</v>
      </c>
    </row>
    <row r="977" spans="36:37" x14ac:dyDescent="0.35">
      <c r="AJ977" s="8" t="s">
        <v>1942</v>
      </c>
      <c r="AK977" s="15">
        <v>41318</v>
      </c>
    </row>
    <row r="978" spans="36:37" x14ac:dyDescent="0.35">
      <c r="AJ978" s="8" t="s">
        <v>276</v>
      </c>
      <c r="AK978" s="15">
        <v>43484</v>
      </c>
    </row>
    <row r="979" spans="36:37" x14ac:dyDescent="0.35">
      <c r="AJ979" s="8" t="s">
        <v>1945</v>
      </c>
      <c r="AK979" s="15">
        <v>38642</v>
      </c>
    </row>
    <row r="980" spans="36:37" x14ac:dyDescent="0.35">
      <c r="AJ980" s="8" t="s">
        <v>153</v>
      </c>
      <c r="AK980" s="15">
        <v>39635</v>
      </c>
    </row>
    <row r="981" spans="36:37" x14ac:dyDescent="0.35">
      <c r="AJ981" s="8" t="s">
        <v>1948</v>
      </c>
      <c r="AK981" s="15">
        <v>44545</v>
      </c>
    </row>
    <row r="982" spans="36:37" x14ac:dyDescent="0.35">
      <c r="AJ982" s="8" t="s">
        <v>403</v>
      </c>
      <c r="AK982" s="15">
        <v>42745</v>
      </c>
    </row>
    <row r="983" spans="36:37" x14ac:dyDescent="0.35">
      <c r="AJ983" s="8" t="s">
        <v>463</v>
      </c>
      <c r="AK983" s="15">
        <v>42685</v>
      </c>
    </row>
    <row r="984" spans="36:37" x14ac:dyDescent="0.35">
      <c r="AJ984" s="8" t="s">
        <v>1952</v>
      </c>
      <c r="AK984" s="15">
        <v>43240</v>
      </c>
    </row>
    <row r="985" spans="36:37" x14ac:dyDescent="0.35">
      <c r="AJ985" s="8" t="s">
        <v>1954</v>
      </c>
      <c r="AK985" s="15">
        <v>44549</v>
      </c>
    </row>
    <row r="986" spans="36:37" x14ac:dyDescent="0.35">
      <c r="AJ986" s="8" t="s">
        <v>1956</v>
      </c>
      <c r="AK986" s="15">
        <v>37265</v>
      </c>
    </row>
    <row r="987" spans="36:37" x14ac:dyDescent="0.35">
      <c r="AJ987" s="8" t="s">
        <v>519</v>
      </c>
      <c r="AK987" s="15">
        <v>42891</v>
      </c>
    </row>
    <row r="988" spans="36:37" x14ac:dyDescent="0.35">
      <c r="AJ988" s="8" t="s">
        <v>1959</v>
      </c>
      <c r="AK988" s="15">
        <v>40967</v>
      </c>
    </row>
    <row r="989" spans="36:37" x14ac:dyDescent="0.35">
      <c r="AJ989" s="8" t="s">
        <v>1961</v>
      </c>
      <c r="AK989" s="15">
        <v>39201</v>
      </c>
    </row>
    <row r="990" spans="36:37" x14ac:dyDescent="0.35">
      <c r="AJ990" s="8" t="s">
        <v>1963</v>
      </c>
      <c r="AK990" s="15">
        <v>42603</v>
      </c>
    </row>
    <row r="991" spans="36:37" x14ac:dyDescent="0.35">
      <c r="AJ991" s="8" t="s">
        <v>313</v>
      </c>
      <c r="AK991" s="15">
        <v>40511</v>
      </c>
    </row>
    <row r="992" spans="36:37" x14ac:dyDescent="0.35">
      <c r="AJ992" s="8" t="s">
        <v>1966</v>
      </c>
      <c r="AK992" s="15">
        <v>35907</v>
      </c>
    </row>
    <row r="993" spans="36:37" x14ac:dyDescent="0.35">
      <c r="AJ993" s="8" t="s">
        <v>1117</v>
      </c>
      <c r="AK993" s="15">
        <v>42169</v>
      </c>
    </row>
    <row r="994" spans="36:37" x14ac:dyDescent="0.35">
      <c r="AJ994" s="8" t="s">
        <v>1969</v>
      </c>
      <c r="AK994" s="15">
        <v>43379</v>
      </c>
    </row>
    <row r="995" spans="36:37" x14ac:dyDescent="0.35">
      <c r="AJ995" s="8" t="s">
        <v>1971</v>
      </c>
      <c r="AK995" s="15">
        <v>39820</v>
      </c>
    </row>
    <row r="996" spans="36:37" x14ac:dyDescent="0.35">
      <c r="AJ996" s="8" t="s">
        <v>1973</v>
      </c>
      <c r="AK996" s="15">
        <v>42631</v>
      </c>
    </row>
    <row r="997" spans="36:37" x14ac:dyDescent="0.35">
      <c r="AJ997" s="8" t="s">
        <v>1975</v>
      </c>
      <c r="AK997" s="15">
        <v>40329</v>
      </c>
    </row>
    <row r="998" spans="36:37" x14ac:dyDescent="0.35">
      <c r="AJ998" s="8" t="s">
        <v>1977</v>
      </c>
      <c r="AK998" s="15">
        <v>43626</v>
      </c>
    </row>
    <row r="999" spans="36:37" x14ac:dyDescent="0.35">
      <c r="AJ999" s="8" t="s">
        <v>1979</v>
      </c>
      <c r="AK999" s="15">
        <v>40936</v>
      </c>
    </row>
    <row r="1000" spans="36:37" x14ac:dyDescent="0.35">
      <c r="AJ1000" s="8" t="s">
        <v>1981</v>
      </c>
      <c r="AK1000" s="15">
        <v>44038</v>
      </c>
    </row>
  </sheetData>
  <autoFilter ref="I1:K8" xr:uid="{CE0BC2CD-D3D5-425F-B228-13ACD40D373C}">
    <sortState xmlns:xlrd2="http://schemas.microsoft.com/office/spreadsheetml/2017/richdata2" ref="I2:K9">
      <sortCondition descending="1" ref="K1:K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55CB-4771-4F91-953E-4CBA7D0DDFBA}">
  <dimension ref="A1:H2"/>
  <sheetViews>
    <sheetView workbookViewId="0">
      <selection activeCell="F1" sqref="F1"/>
    </sheetView>
  </sheetViews>
  <sheetFormatPr defaultRowHeight="14.5" x14ac:dyDescent="0.35"/>
  <cols>
    <col min="8" max="8" width="10.36328125" bestFit="1" customWidth="1"/>
  </cols>
  <sheetData>
    <row r="1" spans="1:8" x14ac:dyDescent="0.35">
      <c r="A1" t="s">
        <v>1987</v>
      </c>
      <c r="G1" t="str" cm="1">
        <f t="array" ref="G1:G2">_xlfn.UNIQUE(TBL_Employees[Gender])</f>
        <v>Female</v>
      </c>
      <c r="H1" s="11">
        <f>SUMIF(Data!F:F,Sheet4!G1,Data!O:O)</f>
        <v>7846077.29</v>
      </c>
    </row>
    <row r="2" spans="1:8" x14ac:dyDescent="0.35">
      <c r="A2">
        <f>SUMIF(Sheet4!F:F,"FEMALE",Data!O:O)</f>
        <v>0</v>
      </c>
      <c r="G2" t="str">
        <v>Male</v>
      </c>
      <c r="H2" s="11">
        <f>SUMIF(Data!F:F,Sheet4!G2,Data!O:O)</f>
        <v>8027724.1799999988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CDA5-85F9-469F-B490-625578902884}">
  <dimension ref="A1:I4"/>
  <sheetViews>
    <sheetView workbookViewId="0">
      <selection activeCell="K1" sqref="K1"/>
    </sheetView>
  </sheetViews>
  <sheetFormatPr defaultRowHeight="14.5" x14ac:dyDescent="0.35"/>
  <cols>
    <col min="1" max="2" width="12.36328125" bestFit="1" customWidth="1"/>
    <col min="4" max="4" width="12.36328125" bestFit="1" customWidth="1"/>
    <col min="5" max="5" width="21.81640625" bestFit="1" customWidth="1"/>
    <col min="7" max="7" width="10.08984375" bestFit="1" customWidth="1"/>
    <col min="8" max="8" width="21.81640625" bestFit="1" customWidth="1"/>
  </cols>
  <sheetData>
    <row r="1" spans="1:9" x14ac:dyDescent="0.35">
      <c r="A1" s="9" t="s">
        <v>1983</v>
      </c>
      <c r="B1" t="s">
        <v>1990</v>
      </c>
      <c r="D1" s="9" t="s">
        <v>1983</v>
      </c>
      <c r="E1" t="s">
        <v>1991</v>
      </c>
      <c r="G1" t="s">
        <v>1983</v>
      </c>
      <c r="H1" t="s">
        <v>1991</v>
      </c>
      <c r="I1" t="s">
        <v>1992</v>
      </c>
    </row>
    <row r="2" spans="1:9" x14ac:dyDescent="0.35">
      <c r="A2" s="7" t="s">
        <v>80</v>
      </c>
      <c r="B2" s="10">
        <v>65</v>
      </c>
      <c r="D2" s="7" t="s">
        <v>17</v>
      </c>
      <c r="E2" s="10">
        <v>112314.17953667954</v>
      </c>
      <c r="G2" t="s">
        <v>17</v>
      </c>
      <c r="H2">
        <v>112314.17953667954</v>
      </c>
      <c r="I2" s="14">
        <f>H2/H4</f>
        <v>0.49586355262175857</v>
      </c>
    </row>
    <row r="3" spans="1:9" x14ac:dyDescent="0.35">
      <c r="A3" s="7" t="s">
        <v>1984</v>
      </c>
      <c r="B3" s="10">
        <v>65</v>
      </c>
      <c r="D3" s="7" t="s">
        <v>28</v>
      </c>
      <c r="E3" s="10">
        <v>114188.00829875519</v>
      </c>
      <c r="G3" t="s">
        <v>28</v>
      </c>
      <c r="H3">
        <v>114188.00829875519</v>
      </c>
      <c r="I3" s="14">
        <f>H3/H4</f>
        <v>0.50413644737824137</v>
      </c>
    </row>
    <row r="4" spans="1:9" x14ac:dyDescent="0.35">
      <c r="H4">
        <f>SUM(H2:H3)</f>
        <v>226502.18783543474</v>
      </c>
      <c r="I4" s="14">
        <f>I3-I2</f>
        <v>8.2728947564827959E-3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98E2-F14C-48BE-8957-79E98F5C0D34}">
  <dimension ref="A1:Q87"/>
  <sheetViews>
    <sheetView topLeftCell="C1" workbookViewId="0">
      <selection activeCell="Q3" sqref="Q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1986</v>
      </c>
    </row>
    <row r="2" spans="1:17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>
        <v>42468</v>
      </c>
      <c r="J2">
        <v>141604</v>
      </c>
      <c r="K2">
        <v>0.15</v>
      </c>
      <c r="L2" t="s">
        <v>19</v>
      </c>
      <c r="M2" t="s">
        <v>63</v>
      </c>
      <c r="N2">
        <v>44485</v>
      </c>
      <c r="O2">
        <v>21240.6</v>
      </c>
      <c r="Q2">
        <f>N2-I2</f>
        <v>2017</v>
      </c>
    </row>
    <row r="3" spans="1:17" x14ac:dyDescent="0.35">
      <c r="A3" t="s">
        <v>296</v>
      </c>
      <c r="B3" t="s">
        <v>419</v>
      </c>
      <c r="C3" t="s">
        <v>68</v>
      </c>
      <c r="D3" t="s">
        <v>15</v>
      </c>
      <c r="E3" t="s">
        <v>36</v>
      </c>
      <c r="F3" t="s">
        <v>28</v>
      </c>
      <c r="G3" t="s">
        <v>47</v>
      </c>
      <c r="H3">
        <v>25</v>
      </c>
      <c r="I3">
        <v>43967</v>
      </c>
      <c r="J3">
        <v>41336</v>
      </c>
      <c r="K3">
        <v>0</v>
      </c>
      <c r="L3" t="s">
        <v>19</v>
      </c>
      <c r="M3" t="s">
        <v>45</v>
      </c>
      <c r="N3">
        <v>44336</v>
      </c>
      <c r="O3">
        <v>0</v>
      </c>
    </row>
    <row r="4" spans="1:17" x14ac:dyDescent="0.35">
      <c r="A4" t="s">
        <v>430</v>
      </c>
      <c r="B4" t="s">
        <v>431</v>
      </c>
      <c r="C4" t="s">
        <v>42</v>
      </c>
      <c r="D4" t="s">
        <v>65</v>
      </c>
      <c r="E4" t="s">
        <v>44</v>
      </c>
      <c r="F4" t="s">
        <v>28</v>
      </c>
      <c r="G4" t="s">
        <v>24</v>
      </c>
      <c r="H4">
        <v>31</v>
      </c>
      <c r="I4">
        <v>43043</v>
      </c>
      <c r="J4">
        <v>97078</v>
      </c>
      <c r="K4">
        <v>0</v>
      </c>
      <c r="L4" t="s">
        <v>19</v>
      </c>
      <c r="M4" t="s">
        <v>25</v>
      </c>
      <c r="N4">
        <v>43899</v>
      </c>
      <c r="O4">
        <v>0</v>
      </c>
    </row>
    <row r="5" spans="1:17" x14ac:dyDescent="0.35">
      <c r="A5" t="s">
        <v>333</v>
      </c>
      <c r="B5" t="s">
        <v>472</v>
      </c>
      <c r="C5" t="s">
        <v>77</v>
      </c>
      <c r="D5" t="s">
        <v>23</v>
      </c>
      <c r="E5" t="s">
        <v>44</v>
      </c>
      <c r="F5" t="s">
        <v>28</v>
      </c>
      <c r="G5" t="s">
        <v>24</v>
      </c>
      <c r="H5">
        <v>30</v>
      </c>
      <c r="I5">
        <v>42884</v>
      </c>
      <c r="J5">
        <v>86317</v>
      </c>
      <c r="K5">
        <v>0</v>
      </c>
      <c r="L5" t="s">
        <v>33</v>
      </c>
      <c r="M5" t="s">
        <v>34</v>
      </c>
      <c r="N5">
        <v>42932</v>
      </c>
      <c r="O5">
        <v>0</v>
      </c>
    </row>
    <row r="6" spans="1:17" x14ac:dyDescent="0.35">
      <c r="A6" t="s">
        <v>170</v>
      </c>
      <c r="B6" t="s">
        <v>508</v>
      </c>
      <c r="C6" t="s">
        <v>42</v>
      </c>
      <c r="D6" t="s">
        <v>65</v>
      </c>
      <c r="E6" t="s">
        <v>36</v>
      </c>
      <c r="F6" t="s">
        <v>17</v>
      </c>
      <c r="G6" t="s">
        <v>51</v>
      </c>
      <c r="H6">
        <v>44</v>
      </c>
      <c r="I6">
        <v>43467</v>
      </c>
      <c r="J6">
        <v>74691</v>
      </c>
      <c r="K6">
        <v>0</v>
      </c>
      <c r="L6" t="s">
        <v>52</v>
      </c>
      <c r="M6" t="s">
        <v>81</v>
      </c>
      <c r="N6">
        <v>44020</v>
      </c>
      <c r="O6">
        <v>0</v>
      </c>
    </row>
    <row r="7" spans="1:17" x14ac:dyDescent="0.35">
      <c r="A7" t="s">
        <v>509</v>
      </c>
      <c r="B7" t="s">
        <v>510</v>
      </c>
      <c r="C7" t="s">
        <v>97</v>
      </c>
      <c r="D7" t="s">
        <v>31</v>
      </c>
      <c r="E7" t="s">
        <v>32</v>
      </c>
      <c r="F7" t="s">
        <v>17</v>
      </c>
      <c r="G7" t="s">
        <v>51</v>
      </c>
      <c r="H7">
        <v>44</v>
      </c>
      <c r="I7">
        <v>39800</v>
      </c>
      <c r="J7">
        <v>92753</v>
      </c>
      <c r="K7">
        <v>0.13</v>
      </c>
      <c r="L7" t="s">
        <v>19</v>
      </c>
      <c r="M7" t="s">
        <v>25</v>
      </c>
      <c r="N7">
        <v>44371</v>
      </c>
      <c r="O7">
        <v>12057.890000000001</v>
      </c>
    </row>
    <row r="8" spans="1:17" x14ac:dyDescent="0.35">
      <c r="A8" t="s">
        <v>375</v>
      </c>
      <c r="B8" t="s">
        <v>515</v>
      </c>
      <c r="C8" t="s">
        <v>22</v>
      </c>
      <c r="D8" t="s">
        <v>23</v>
      </c>
      <c r="E8" t="s">
        <v>44</v>
      </c>
      <c r="F8" t="s">
        <v>17</v>
      </c>
      <c r="G8" t="s">
        <v>18</v>
      </c>
      <c r="H8">
        <v>41</v>
      </c>
      <c r="I8">
        <v>40109</v>
      </c>
      <c r="J8">
        <v>54415</v>
      </c>
      <c r="K8">
        <v>0</v>
      </c>
      <c r="L8" t="s">
        <v>19</v>
      </c>
      <c r="M8" t="s">
        <v>63</v>
      </c>
      <c r="N8">
        <v>41661</v>
      </c>
      <c r="O8">
        <v>0</v>
      </c>
    </row>
    <row r="9" spans="1:17" x14ac:dyDescent="0.35">
      <c r="A9" t="s">
        <v>521</v>
      </c>
      <c r="B9" t="s">
        <v>522</v>
      </c>
      <c r="C9" t="s">
        <v>129</v>
      </c>
      <c r="D9" t="s">
        <v>31</v>
      </c>
      <c r="E9" t="s">
        <v>36</v>
      </c>
      <c r="F9" t="s">
        <v>28</v>
      </c>
      <c r="G9" t="s">
        <v>18</v>
      </c>
      <c r="H9">
        <v>58</v>
      </c>
      <c r="I9">
        <v>37399</v>
      </c>
      <c r="J9">
        <v>76354</v>
      </c>
      <c r="K9">
        <v>0</v>
      </c>
      <c r="L9" t="s">
        <v>19</v>
      </c>
      <c r="M9" t="s">
        <v>39</v>
      </c>
      <c r="N9">
        <v>44465</v>
      </c>
      <c r="O9">
        <v>0</v>
      </c>
    </row>
    <row r="10" spans="1:17" x14ac:dyDescent="0.35">
      <c r="A10" t="s">
        <v>169</v>
      </c>
      <c r="B10" t="s">
        <v>529</v>
      </c>
      <c r="C10" t="s">
        <v>73</v>
      </c>
      <c r="D10" t="s">
        <v>27</v>
      </c>
      <c r="E10" t="s">
        <v>36</v>
      </c>
      <c r="F10" t="s">
        <v>28</v>
      </c>
      <c r="G10" t="s">
        <v>51</v>
      </c>
      <c r="H10">
        <v>36</v>
      </c>
      <c r="I10">
        <v>40535</v>
      </c>
      <c r="J10">
        <v>53215</v>
      </c>
      <c r="K10">
        <v>0</v>
      </c>
      <c r="L10" t="s">
        <v>52</v>
      </c>
      <c r="M10" t="s">
        <v>53</v>
      </c>
      <c r="N10">
        <v>41725</v>
      </c>
      <c r="O10">
        <v>0</v>
      </c>
    </row>
    <row r="11" spans="1:17" x14ac:dyDescent="0.35">
      <c r="A11" t="s">
        <v>366</v>
      </c>
      <c r="B11" t="s">
        <v>530</v>
      </c>
      <c r="C11" t="s">
        <v>58</v>
      </c>
      <c r="D11" t="s">
        <v>31</v>
      </c>
      <c r="E11" t="s">
        <v>16</v>
      </c>
      <c r="F11" t="s">
        <v>17</v>
      </c>
      <c r="G11" t="s">
        <v>24</v>
      </c>
      <c r="H11">
        <v>30</v>
      </c>
      <c r="I11">
        <v>42877</v>
      </c>
      <c r="J11">
        <v>86858</v>
      </c>
      <c r="K11">
        <v>0</v>
      </c>
      <c r="L11" t="s">
        <v>33</v>
      </c>
      <c r="M11" t="s">
        <v>80</v>
      </c>
      <c r="N11">
        <v>43016</v>
      </c>
      <c r="O11">
        <v>0</v>
      </c>
    </row>
    <row r="12" spans="1:17" x14ac:dyDescent="0.35">
      <c r="A12" t="s">
        <v>543</v>
      </c>
      <c r="B12" t="s">
        <v>544</v>
      </c>
      <c r="C12" t="s">
        <v>40</v>
      </c>
      <c r="D12" t="s">
        <v>31</v>
      </c>
      <c r="E12" t="s">
        <v>16</v>
      </c>
      <c r="F12" t="s">
        <v>17</v>
      </c>
      <c r="G12" t="s">
        <v>51</v>
      </c>
      <c r="H12">
        <v>30</v>
      </c>
      <c r="I12">
        <v>42512</v>
      </c>
      <c r="J12">
        <v>189702</v>
      </c>
      <c r="K12">
        <v>0.28000000000000003</v>
      </c>
      <c r="L12" t="s">
        <v>52</v>
      </c>
      <c r="M12" t="s">
        <v>81</v>
      </c>
      <c r="N12">
        <v>44186</v>
      </c>
      <c r="O12">
        <v>53116.560000000005</v>
      </c>
    </row>
    <row r="13" spans="1:17" x14ac:dyDescent="0.35">
      <c r="A13" t="s">
        <v>555</v>
      </c>
      <c r="B13" t="s">
        <v>556</v>
      </c>
      <c r="C13" t="s">
        <v>62</v>
      </c>
      <c r="D13" t="s">
        <v>43</v>
      </c>
      <c r="E13" t="s">
        <v>16</v>
      </c>
      <c r="F13" t="s">
        <v>28</v>
      </c>
      <c r="G13" t="s">
        <v>24</v>
      </c>
      <c r="H13">
        <v>27</v>
      </c>
      <c r="I13">
        <v>43368</v>
      </c>
      <c r="J13">
        <v>114441</v>
      </c>
      <c r="K13">
        <v>0.1</v>
      </c>
      <c r="L13" t="s">
        <v>33</v>
      </c>
      <c r="M13" t="s">
        <v>80</v>
      </c>
      <c r="N13">
        <v>43821</v>
      </c>
      <c r="O13">
        <v>11444.1</v>
      </c>
    </row>
    <row r="14" spans="1:17" x14ac:dyDescent="0.35">
      <c r="A14" t="s">
        <v>578</v>
      </c>
      <c r="B14" t="s">
        <v>579</v>
      </c>
      <c r="C14" t="s">
        <v>64</v>
      </c>
      <c r="D14" t="s">
        <v>65</v>
      </c>
      <c r="E14" t="s">
        <v>44</v>
      </c>
      <c r="F14" t="s">
        <v>28</v>
      </c>
      <c r="G14" t="s">
        <v>18</v>
      </c>
      <c r="H14">
        <v>55</v>
      </c>
      <c r="I14">
        <v>39177</v>
      </c>
      <c r="J14">
        <v>52310</v>
      </c>
      <c r="K14">
        <v>0</v>
      </c>
      <c r="L14" t="s">
        <v>19</v>
      </c>
      <c r="M14" t="s">
        <v>45</v>
      </c>
      <c r="N14">
        <v>43385</v>
      </c>
      <c r="O14">
        <v>0</v>
      </c>
    </row>
    <row r="15" spans="1:17" x14ac:dyDescent="0.35">
      <c r="A15" t="s">
        <v>104</v>
      </c>
      <c r="B15" t="s">
        <v>621</v>
      </c>
      <c r="C15" t="s">
        <v>61</v>
      </c>
      <c r="D15" t="s">
        <v>27</v>
      </c>
      <c r="E15" t="s">
        <v>36</v>
      </c>
      <c r="F15" t="s">
        <v>28</v>
      </c>
      <c r="G15" t="s">
        <v>18</v>
      </c>
      <c r="H15">
        <v>37</v>
      </c>
      <c r="I15">
        <v>41695</v>
      </c>
      <c r="J15">
        <v>128984</v>
      </c>
      <c r="K15">
        <v>0.12</v>
      </c>
      <c r="L15" t="s">
        <v>19</v>
      </c>
      <c r="M15" t="s">
        <v>45</v>
      </c>
      <c r="N15">
        <v>44317</v>
      </c>
      <c r="O15">
        <v>15478.08</v>
      </c>
    </row>
    <row r="16" spans="1:17" x14ac:dyDescent="0.35">
      <c r="A16" t="s">
        <v>190</v>
      </c>
      <c r="B16" t="s">
        <v>668</v>
      </c>
      <c r="C16" t="s">
        <v>77</v>
      </c>
      <c r="D16" t="s">
        <v>23</v>
      </c>
      <c r="E16" t="s">
        <v>16</v>
      </c>
      <c r="F16" t="s">
        <v>17</v>
      </c>
      <c r="G16" t="s">
        <v>24</v>
      </c>
      <c r="H16">
        <v>58</v>
      </c>
      <c r="I16">
        <v>34567</v>
      </c>
      <c r="J16">
        <v>93102</v>
      </c>
      <c r="K16">
        <v>0</v>
      </c>
      <c r="L16" t="s">
        <v>19</v>
      </c>
      <c r="M16" t="s">
        <v>63</v>
      </c>
      <c r="N16">
        <v>41621</v>
      </c>
      <c r="O16">
        <v>0</v>
      </c>
    </row>
    <row r="17" spans="1:15" x14ac:dyDescent="0.35">
      <c r="A17" t="s">
        <v>729</v>
      </c>
      <c r="B17" t="s">
        <v>730</v>
      </c>
      <c r="C17" t="s">
        <v>14</v>
      </c>
      <c r="D17" t="s">
        <v>43</v>
      </c>
      <c r="E17" t="s">
        <v>32</v>
      </c>
      <c r="F17" t="s">
        <v>17</v>
      </c>
      <c r="G17" t="s">
        <v>47</v>
      </c>
      <c r="H17">
        <v>30</v>
      </c>
      <c r="I17">
        <v>42634</v>
      </c>
      <c r="J17">
        <v>221217</v>
      </c>
      <c r="K17">
        <v>0.32</v>
      </c>
      <c r="L17" t="s">
        <v>19</v>
      </c>
      <c r="M17" t="s">
        <v>29</v>
      </c>
      <c r="N17">
        <v>43003</v>
      </c>
      <c r="O17">
        <v>70789.440000000002</v>
      </c>
    </row>
    <row r="18" spans="1:15" x14ac:dyDescent="0.35">
      <c r="A18" t="s">
        <v>251</v>
      </c>
      <c r="B18" t="s">
        <v>776</v>
      </c>
      <c r="C18" t="s">
        <v>97</v>
      </c>
      <c r="D18" t="s">
        <v>31</v>
      </c>
      <c r="E18" t="s">
        <v>32</v>
      </c>
      <c r="F18" t="s">
        <v>28</v>
      </c>
      <c r="G18" t="s">
        <v>24</v>
      </c>
      <c r="H18">
        <v>45</v>
      </c>
      <c r="I18">
        <v>36993</v>
      </c>
      <c r="J18">
        <v>95743</v>
      </c>
      <c r="K18">
        <v>0.15</v>
      </c>
      <c r="L18" t="s">
        <v>19</v>
      </c>
      <c r="M18" t="s">
        <v>25</v>
      </c>
      <c r="N18">
        <v>40193</v>
      </c>
      <c r="O18">
        <v>14361.449999999999</v>
      </c>
    </row>
    <row r="19" spans="1:15" x14ac:dyDescent="0.35">
      <c r="A19" t="s">
        <v>205</v>
      </c>
      <c r="B19" t="s">
        <v>791</v>
      </c>
      <c r="C19" t="s">
        <v>42</v>
      </c>
      <c r="D19" t="s">
        <v>43</v>
      </c>
      <c r="E19" t="s">
        <v>16</v>
      </c>
      <c r="F19" t="s">
        <v>17</v>
      </c>
      <c r="G19" t="s">
        <v>18</v>
      </c>
      <c r="H19">
        <v>34</v>
      </c>
      <c r="I19">
        <v>41085</v>
      </c>
      <c r="J19">
        <v>83066</v>
      </c>
      <c r="K19">
        <v>0</v>
      </c>
      <c r="L19" t="s">
        <v>19</v>
      </c>
      <c r="M19" t="s">
        <v>20</v>
      </c>
      <c r="N19">
        <v>41430</v>
      </c>
      <c r="O19">
        <v>0</v>
      </c>
    </row>
    <row r="20" spans="1:15" x14ac:dyDescent="0.35">
      <c r="A20" t="s">
        <v>345</v>
      </c>
      <c r="B20" t="s">
        <v>794</v>
      </c>
      <c r="C20" t="s">
        <v>61</v>
      </c>
      <c r="D20" t="s">
        <v>65</v>
      </c>
      <c r="E20" t="s">
        <v>32</v>
      </c>
      <c r="F20" t="s">
        <v>28</v>
      </c>
      <c r="G20" t="s">
        <v>18</v>
      </c>
      <c r="H20">
        <v>33</v>
      </c>
      <c r="I20">
        <v>41315</v>
      </c>
      <c r="J20">
        <v>144231</v>
      </c>
      <c r="K20">
        <v>0.14000000000000001</v>
      </c>
      <c r="L20" t="s">
        <v>19</v>
      </c>
      <c r="M20" t="s">
        <v>29</v>
      </c>
      <c r="N20">
        <v>44029</v>
      </c>
      <c r="O20">
        <v>20192.34</v>
      </c>
    </row>
    <row r="21" spans="1:15" x14ac:dyDescent="0.35">
      <c r="A21" t="s">
        <v>108</v>
      </c>
      <c r="B21" t="s">
        <v>800</v>
      </c>
      <c r="C21" t="s">
        <v>40</v>
      </c>
      <c r="D21" t="s">
        <v>31</v>
      </c>
      <c r="E21" t="s">
        <v>16</v>
      </c>
      <c r="F21" t="s">
        <v>28</v>
      </c>
      <c r="G21" t="s">
        <v>51</v>
      </c>
      <c r="H21">
        <v>31</v>
      </c>
      <c r="I21">
        <v>44069</v>
      </c>
      <c r="J21">
        <v>189290</v>
      </c>
      <c r="K21">
        <v>0.22</v>
      </c>
      <c r="L21" t="s">
        <v>52</v>
      </c>
      <c r="M21" t="s">
        <v>53</v>
      </c>
      <c r="N21">
        <v>44099</v>
      </c>
      <c r="O21">
        <v>41643.800000000003</v>
      </c>
    </row>
    <row r="22" spans="1:15" x14ac:dyDescent="0.35">
      <c r="A22" t="s">
        <v>319</v>
      </c>
      <c r="B22" t="s">
        <v>835</v>
      </c>
      <c r="C22" t="s">
        <v>83</v>
      </c>
      <c r="D22" t="s">
        <v>23</v>
      </c>
      <c r="E22" t="s">
        <v>36</v>
      </c>
      <c r="F22" t="s">
        <v>28</v>
      </c>
      <c r="G22" t="s">
        <v>47</v>
      </c>
      <c r="H22">
        <v>41</v>
      </c>
      <c r="I22">
        <v>38219</v>
      </c>
      <c r="J22">
        <v>49186</v>
      </c>
      <c r="K22">
        <v>0</v>
      </c>
      <c r="L22" t="s">
        <v>19</v>
      </c>
      <c r="M22" t="s">
        <v>25</v>
      </c>
      <c r="N22">
        <v>39616</v>
      </c>
      <c r="O22">
        <v>0</v>
      </c>
    </row>
    <row r="23" spans="1:15" x14ac:dyDescent="0.35">
      <c r="A23" t="s">
        <v>199</v>
      </c>
      <c r="B23" t="s">
        <v>884</v>
      </c>
      <c r="C23" t="s">
        <v>68</v>
      </c>
      <c r="D23" t="s">
        <v>43</v>
      </c>
      <c r="E23" t="s">
        <v>16</v>
      </c>
      <c r="F23" t="s">
        <v>17</v>
      </c>
      <c r="G23" t="s">
        <v>24</v>
      </c>
      <c r="H23">
        <v>40</v>
      </c>
      <c r="I23">
        <v>44251</v>
      </c>
      <c r="J23">
        <v>46833</v>
      </c>
      <c r="K23">
        <v>0</v>
      </c>
      <c r="L23" t="s">
        <v>33</v>
      </c>
      <c r="M23" t="s">
        <v>34</v>
      </c>
      <c r="N23">
        <v>44510</v>
      </c>
      <c r="O23">
        <v>0</v>
      </c>
    </row>
    <row r="24" spans="1:15" x14ac:dyDescent="0.35">
      <c r="A24" t="s">
        <v>381</v>
      </c>
      <c r="B24" t="s">
        <v>896</v>
      </c>
      <c r="C24" t="s">
        <v>91</v>
      </c>
      <c r="D24" t="s">
        <v>27</v>
      </c>
      <c r="E24" t="s">
        <v>32</v>
      </c>
      <c r="F24" t="s">
        <v>17</v>
      </c>
      <c r="G24" t="s">
        <v>24</v>
      </c>
      <c r="H24">
        <v>45</v>
      </c>
      <c r="I24">
        <v>40418</v>
      </c>
      <c r="J24">
        <v>82162</v>
      </c>
      <c r="K24">
        <v>0</v>
      </c>
      <c r="L24" t="s">
        <v>33</v>
      </c>
      <c r="M24" t="s">
        <v>60</v>
      </c>
      <c r="N24">
        <v>44107</v>
      </c>
      <c r="O24">
        <v>0</v>
      </c>
    </row>
    <row r="25" spans="1:15" x14ac:dyDescent="0.35">
      <c r="A25" t="s">
        <v>900</v>
      </c>
      <c r="B25" t="s">
        <v>901</v>
      </c>
      <c r="C25" t="s">
        <v>40</v>
      </c>
      <c r="D25" t="s">
        <v>15</v>
      </c>
      <c r="E25" t="s">
        <v>44</v>
      </c>
      <c r="F25" t="s">
        <v>28</v>
      </c>
      <c r="G25" t="s">
        <v>18</v>
      </c>
      <c r="H25">
        <v>25</v>
      </c>
      <c r="I25">
        <v>43844</v>
      </c>
      <c r="J25">
        <v>168014</v>
      </c>
      <c r="K25">
        <v>0.27</v>
      </c>
      <c r="L25" t="s">
        <v>19</v>
      </c>
      <c r="M25" t="s">
        <v>20</v>
      </c>
      <c r="N25">
        <v>44404</v>
      </c>
      <c r="O25">
        <v>45363.780000000006</v>
      </c>
    </row>
    <row r="26" spans="1:15" x14ac:dyDescent="0.35">
      <c r="A26" t="s">
        <v>926</v>
      </c>
      <c r="B26" t="s">
        <v>927</v>
      </c>
      <c r="C26" t="s">
        <v>69</v>
      </c>
      <c r="D26" t="s">
        <v>31</v>
      </c>
      <c r="E26" t="s">
        <v>32</v>
      </c>
      <c r="F26" t="s">
        <v>17</v>
      </c>
      <c r="G26" t="s">
        <v>24</v>
      </c>
      <c r="H26">
        <v>55</v>
      </c>
      <c r="I26">
        <v>34915</v>
      </c>
      <c r="J26">
        <v>80701</v>
      </c>
      <c r="K26">
        <v>0</v>
      </c>
      <c r="L26" t="s">
        <v>19</v>
      </c>
      <c r="M26" t="s">
        <v>20</v>
      </c>
      <c r="N26">
        <v>38456</v>
      </c>
      <c r="O26">
        <v>0</v>
      </c>
    </row>
    <row r="27" spans="1:15" x14ac:dyDescent="0.35">
      <c r="A27" t="s">
        <v>301</v>
      </c>
      <c r="B27" t="s">
        <v>936</v>
      </c>
      <c r="C27" t="s">
        <v>40</v>
      </c>
      <c r="D27" t="s">
        <v>65</v>
      </c>
      <c r="E27" t="s">
        <v>36</v>
      </c>
      <c r="F27" t="s">
        <v>28</v>
      </c>
      <c r="G27" t="s">
        <v>18</v>
      </c>
      <c r="H27">
        <v>29</v>
      </c>
      <c r="I27">
        <v>42785</v>
      </c>
      <c r="J27">
        <v>181854</v>
      </c>
      <c r="K27">
        <v>0.28999999999999998</v>
      </c>
      <c r="L27" t="s">
        <v>19</v>
      </c>
      <c r="M27" t="s">
        <v>63</v>
      </c>
      <c r="N27">
        <v>43945</v>
      </c>
      <c r="O27">
        <v>52737.659999999996</v>
      </c>
    </row>
    <row r="28" spans="1:15" x14ac:dyDescent="0.35">
      <c r="A28" t="s">
        <v>317</v>
      </c>
      <c r="B28" t="s">
        <v>963</v>
      </c>
      <c r="C28" t="s">
        <v>42</v>
      </c>
      <c r="D28" t="s">
        <v>65</v>
      </c>
      <c r="E28" t="s">
        <v>16</v>
      </c>
      <c r="F28" t="s">
        <v>28</v>
      </c>
      <c r="G28" t="s">
        <v>51</v>
      </c>
      <c r="H28">
        <v>58</v>
      </c>
      <c r="I28">
        <v>34592</v>
      </c>
      <c r="J28">
        <v>98769</v>
      </c>
      <c r="K28">
        <v>0</v>
      </c>
      <c r="L28" t="s">
        <v>52</v>
      </c>
      <c r="M28" t="s">
        <v>66</v>
      </c>
      <c r="N28">
        <v>42646</v>
      </c>
      <c r="O28">
        <v>0</v>
      </c>
    </row>
    <row r="29" spans="1:15" x14ac:dyDescent="0.35">
      <c r="A29" t="s">
        <v>969</v>
      </c>
      <c r="B29" t="s">
        <v>383</v>
      </c>
      <c r="C29" t="s">
        <v>83</v>
      </c>
      <c r="D29" t="s">
        <v>23</v>
      </c>
      <c r="E29" t="s">
        <v>44</v>
      </c>
      <c r="F29" t="s">
        <v>28</v>
      </c>
      <c r="G29" t="s">
        <v>24</v>
      </c>
      <c r="H29">
        <v>57</v>
      </c>
      <c r="I29">
        <v>35548</v>
      </c>
      <c r="J29">
        <v>54051</v>
      </c>
      <c r="K29">
        <v>0</v>
      </c>
      <c r="L29" t="s">
        <v>19</v>
      </c>
      <c r="M29" t="s">
        <v>45</v>
      </c>
      <c r="N29">
        <v>36079</v>
      </c>
      <c r="O29">
        <v>0</v>
      </c>
    </row>
    <row r="30" spans="1:15" x14ac:dyDescent="0.35">
      <c r="A30" t="s">
        <v>232</v>
      </c>
      <c r="B30" t="s">
        <v>1009</v>
      </c>
      <c r="C30" t="s">
        <v>42</v>
      </c>
      <c r="D30" t="s">
        <v>43</v>
      </c>
      <c r="E30" t="s">
        <v>32</v>
      </c>
      <c r="F30" t="s">
        <v>17</v>
      </c>
      <c r="G30" t="s">
        <v>24</v>
      </c>
      <c r="H30">
        <v>46</v>
      </c>
      <c r="I30">
        <v>37271</v>
      </c>
      <c r="J30">
        <v>86510</v>
      </c>
      <c r="K30">
        <v>0</v>
      </c>
      <c r="L30" t="s">
        <v>33</v>
      </c>
      <c r="M30" t="s">
        <v>60</v>
      </c>
      <c r="N30">
        <v>37623</v>
      </c>
      <c r="O30">
        <v>0</v>
      </c>
    </row>
    <row r="31" spans="1:15" x14ac:dyDescent="0.35">
      <c r="A31" t="s">
        <v>1048</v>
      </c>
      <c r="B31" t="s">
        <v>1049</v>
      </c>
      <c r="C31" t="s">
        <v>61</v>
      </c>
      <c r="D31" t="s">
        <v>15</v>
      </c>
      <c r="E31" t="s">
        <v>16</v>
      </c>
      <c r="F31" t="s">
        <v>17</v>
      </c>
      <c r="G31" t="s">
        <v>18</v>
      </c>
      <c r="H31">
        <v>51</v>
      </c>
      <c r="I31">
        <v>38835</v>
      </c>
      <c r="J31">
        <v>150758</v>
      </c>
      <c r="K31">
        <v>0.13</v>
      </c>
      <c r="L31" t="s">
        <v>19</v>
      </c>
      <c r="M31" t="s">
        <v>20</v>
      </c>
      <c r="N31">
        <v>39310</v>
      </c>
      <c r="O31">
        <v>19598.54</v>
      </c>
    </row>
    <row r="32" spans="1:15" x14ac:dyDescent="0.35">
      <c r="A32" t="s">
        <v>149</v>
      </c>
      <c r="B32" t="s">
        <v>1065</v>
      </c>
      <c r="C32" t="s">
        <v>14</v>
      </c>
      <c r="D32" t="s">
        <v>31</v>
      </c>
      <c r="E32" t="s">
        <v>36</v>
      </c>
      <c r="F32" t="s">
        <v>17</v>
      </c>
      <c r="G32" t="s">
        <v>24</v>
      </c>
      <c r="H32">
        <v>50</v>
      </c>
      <c r="I32">
        <v>39734</v>
      </c>
      <c r="J32">
        <v>181801</v>
      </c>
      <c r="K32">
        <v>0.4</v>
      </c>
      <c r="L32" t="s">
        <v>33</v>
      </c>
      <c r="M32" t="s">
        <v>80</v>
      </c>
      <c r="N32">
        <v>43810</v>
      </c>
      <c r="O32">
        <v>72720.400000000009</v>
      </c>
    </row>
    <row r="33" spans="1:15" x14ac:dyDescent="0.35">
      <c r="A33" t="s">
        <v>141</v>
      </c>
      <c r="B33" t="s">
        <v>1070</v>
      </c>
      <c r="C33" t="s">
        <v>30</v>
      </c>
      <c r="D33" t="s">
        <v>31</v>
      </c>
      <c r="E33" t="s">
        <v>16</v>
      </c>
      <c r="F33" t="s">
        <v>17</v>
      </c>
      <c r="G33" t="s">
        <v>24</v>
      </c>
      <c r="H33">
        <v>50</v>
      </c>
      <c r="I33">
        <v>41404</v>
      </c>
      <c r="J33">
        <v>79388</v>
      </c>
      <c r="K33">
        <v>0</v>
      </c>
      <c r="L33" t="s">
        <v>19</v>
      </c>
      <c r="M33" t="s">
        <v>25</v>
      </c>
      <c r="N33">
        <v>43681</v>
      </c>
      <c r="O33">
        <v>0</v>
      </c>
    </row>
    <row r="34" spans="1:15" x14ac:dyDescent="0.35">
      <c r="A34" t="s">
        <v>1094</v>
      </c>
      <c r="B34" t="s">
        <v>1095</v>
      </c>
      <c r="C34" t="s">
        <v>61</v>
      </c>
      <c r="D34" t="s">
        <v>43</v>
      </c>
      <c r="E34" t="s">
        <v>16</v>
      </c>
      <c r="F34" t="s">
        <v>28</v>
      </c>
      <c r="G34" t="s">
        <v>24</v>
      </c>
      <c r="H34">
        <v>45</v>
      </c>
      <c r="I34">
        <v>37014</v>
      </c>
      <c r="J34">
        <v>147752</v>
      </c>
      <c r="K34">
        <v>0.12</v>
      </c>
      <c r="L34" t="s">
        <v>33</v>
      </c>
      <c r="M34" t="s">
        <v>74</v>
      </c>
      <c r="N34">
        <v>40903</v>
      </c>
      <c r="O34">
        <v>17730.239999999998</v>
      </c>
    </row>
    <row r="35" spans="1:15" x14ac:dyDescent="0.35">
      <c r="A35" t="s">
        <v>252</v>
      </c>
      <c r="B35" t="s">
        <v>1133</v>
      </c>
      <c r="C35" t="s">
        <v>56</v>
      </c>
      <c r="D35" t="s">
        <v>27</v>
      </c>
      <c r="E35" t="s">
        <v>16</v>
      </c>
      <c r="F35" t="s">
        <v>17</v>
      </c>
      <c r="G35" t="s">
        <v>18</v>
      </c>
      <c r="H35">
        <v>42</v>
      </c>
      <c r="I35">
        <v>38777</v>
      </c>
      <c r="J35">
        <v>97433</v>
      </c>
      <c r="K35">
        <v>0.05</v>
      </c>
      <c r="L35" t="s">
        <v>19</v>
      </c>
      <c r="M35" t="s">
        <v>63</v>
      </c>
      <c r="N35">
        <v>42224</v>
      </c>
      <c r="O35">
        <v>4871.6500000000005</v>
      </c>
    </row>
    <row r="36" spans="1:15" x14ac:dyDescent="0.35">
      <c r="A36" t="s">
        <v>1140</v>
      </c>
      <c r="B36" t="s">
        <v>1141</v>
      </c>
      <c r="C36" t="s">
        <v>83</v>
      </c>
      <c r="D36" t="s">
        <v>23</v>
      </c>
      <c r="E36" t="s">
        <v>16</v>
      </c>
      <c r="F36" t="s">
        <v>28</v>
      </c>
      <c r="G36" t="s">
        <v>24</v>
      </c>
      <c r="H36">
        <v>35</v>
      </c>
      <c r="I36">
        <v>40596</v>
      </c>
      <c r="J36">
        <v>43336</v>
      </c>
      <c r="K36">
        <v>0</v>
      </c>
      <c r="L36" t="s">
        <v>19</v>
      </c>
      <c r="M36" t="s">
        <v>25</v>
      </c>
      <c r="N36">
        <v>44024</v>
      </c>
      <c r="O36">
        <v>0</v>
      </c>
    </row>
    <row r="37" spans="1:15" x14ac:dyDescent="0.35">
      <c r="A37" t="s">
        <v>1170</v>
      </c>
      <c r="B37" t="s">
        <v>1171</v>
      </c>
      <c r="C37" t="s">
        <v>62</v>
      </c>
      <c r="D37" t="s">
        <v>15</v>
      </c>
      <c r="E37" t="s">
        <v>16</v>
      </c>
      <c r="F37" t="s">
        <v>28</v>
      </c>
      <c r="G37" t="s">
        <v>51</v>
      </c>
      <c r="H37">
        <v>54</v>
      </c>
      <c r="I37">
        <v>35913</v>
      </c>
      <c r="J37">
        <v>108268</v>
      </c>
      <c r="K37">
        <v>0.09</v>
      </c>
      <c r="L37" t="s">
        <v>52</v>
      </c>
      <c r="M37" t="s">
        <v>53</v>
      </c>
      <c r="N37">
        <v>38122</v>
      </c>
      <c r="O37">
        <v>9744.119999999999</v>
      </c>
    </row>
    <row r="38" spans="1:15" x14ac:dyDescent="0.35">
      <c r="A38" t="s">
        <v>1183</v>
      </c>
      <c r="B38" t="s">
        <v>1184</v>
      </c>
      <c r="C38" t="s">
        <v>42</v>
      </c>
      <c r="D38" t="s">
        <v>15</v>
      </c>
      <c r="E38" t="s">
        <v>32</v>
      </c>
      <c r="F38" t="s">
        <v>28</v>
      </c>
      <c r="G38" t="s">
        <v>51</v>
      </c>
      <c r="H38">
        <v>34</v>
      </c>
      <c r="I38">
        <v>41886</v>
      </c>
      <c r="J38">
        <v>95499</v>
      </c>
      <c r="K38">
        <v>0</v>
      </c>
      <c r="L38" t="s">
        <v>52</v>
      </c>
      <c r="M38" t="s">
        <v>53</v>
      </c>
      <c r="N38">
        <v>42958</v>
      </c>
      <c r="O38">
        <v>0</v>
      </c>
    </row>
    <row r="39" spans="1:15" x14ac:dyDescent="0.35">
      <c r="A39" t="s">
        <v>1210</v>
      </c>
      <c r="B39" t="s">
        <v>1211</v>
      </c>
      <c r="C39" t="s">
        <v>98</v>
      </c>
      <c r="D39" t="s">
        <v>27</v>
      </c>
      <c r="E39" t="s">
        <v>32</v>
      </c>
      <c r="F39" t="s">
        <v>28</v>
      </c>
      <c r="G39" t="s">
        <v>47</v>
      </c>
      <c r="H39">
        <v>28</v>
      </c>
      <c r="I39">
        <v>43633</v>
      </c>
      <c r="J39">
        <v>65341</v>
      </c>
      <c r="K39">
        <v>0</v>
      </c>
      <c r="L39" t="s">
        <v>19</v>
      </c>
      <c r="M39" t="s">
        <v>45</v>
      </c>
      <c r="N39">
        <v>44662</v>
      </c>
      <c r="O39">
        <v>0</v>
      </c>
    </row>
    <row r="40" spans="1:15" x14ac:dyDescent="0.35">
      <c r="A40" t="s">
        <v>1233</v>
      </c>
      <c r="B40" t="s">
        <v>1234</v>
      </c>
      <c r="C40" t="s">
        <v>64</v>
      </c>
      <c r="D40" t="s">
        <v>43</v>
      </c>
      <c r="E40" t="s">
        <v>36</v>
      </c>
      <c r="F40" t="s">
        <v>28</v>
      </c>
      <c r="G40" t="s">
        <v>24</v>
      </c>
      <c r="H40">
        <v>52</v>
      </c>
      <c r="I40">
        <v>36303</v>
      </c>
      <c r="J40">
        <v>68807</v>
      </c>
      <c r="K40">
        <v>0</v>
      </c>
      <c r="L40" t="s">
        <v>33</v>
      </c>
      <c r="M40" t="s">
        <v>34</v>
      </c>
      <c r="N40">
        <v>42338</v>
      </c>
      <c r="O40">
        <v>0</v>
      </c>
    </row>
    <row r="41" spans="1:15" x14ac:dyDescent="0.35">
      <c r="A41" t="s">
        <v>1318</v>
      </c>
      <c r="B41" t="s">
        <v>1319</v>
      </c>
      <c r="C41" t="s">
        <v>61</v>
      </c>
      <c r="D41" t="s">
        <v>15</v>
      </c>
      <c r="E41" t="s">
        <v>44</v>
      </c>
      <c r="F41" t="s">
        <v>28</v>
      </c>
      <c r="G41" t="s">
        <v>51</v>
      </c>
      <c r="H41">
        <v>44</v>
      </c>
      <c r="I41">
        <v>43685</v>
      </c>
      <c r="J41">
        <v>130133</v>
      </c>
      <c r="K41">
        <v>0.15</v>
      </c>
      <c r="L41" t="s">
        <v>19</v>
      </c>
      <c r="M41" t="s">
        <v>25</v>
      </c>
      <c r="N41">
        <v>44699</v>
      </c>
      <c r="O41">
        <v>19519.95</v>
      </c>
    </row>
    <row r="42" spans="1:15" x14ac:dyDescent="0.35">
      <c r="A42" t="s">
        <v>1342</v>
      </c>
      <c r="B42" t="s">
        <v>1343</v>
      </c>
      <c r="C42" t="s">
        <v>40</v>
      </c>
      <c r="D42" t="s">
        <v>27</v>
      </c>
      <c r="E42" t="s">
        <v>36</v>
      </c>
      <c r="F42" t="s">
        <v>17</v>
      </c>
      <c r="G42" t="s">
        <v>51</v>
      </c>
      <c r="H42">
        <v>28</v>
      </c>
      <c r="I42">
        <v>44221</v>
      </c>
      <c r="J42">
        <v>160385</v>
      </c>
      <c r="K42">
        <v>0.23</v>
      </c>
      <c r="L42" t="s">
        <v>19</v>
      </c>
      <c r="M42" t="s">
        <v>45</v>
      </c>
      <c r="N42">
        <v>44334</v>
      </c>
      <c r="O42">
        <v>36888.550000000003</v>
      </c>
    </row>
    <row r="43" spans="1:15" x14ac:dyDescent="0.35">
      <c r="A43" t="s">
        <v>1361</v>
      </c>
      <c r="B43" t="s">
        <v>1362</v>
      </c>
      <c r="C43" t="s">
        <v>40</v>
      </c>
      <c r="D43" t="s">
        <v>43</v>
      </c>
      <c r="E43" t="s">
        <v>16</v>
      </c>
      <c r="F43" t="s">
        <v>28</v>
      </c>
      <c r="G43" t="s">
        <v>24</v>
      </c>
      <c r="H43">
        <v>29</v>
      </c>
      <c r="I43">
        <v>44454</v>
      </c>
      <c r="J43">
        <v>199783</v>
      </c>
      <c r="K43">
        <v>0.21</v>
      </c>
      <c r="L43" t="s">
        <v>19</v>
      </c>
      <c r="M43" t="s">
        <v>20</v>
      </c>
      <c r="N43">
        <v>44661</v>
      </c>
      <c r="O43">
        <v>41954.43</v>
      </c>
    </row>
    <row r="44" spans="1:15" x14ac:dyDescent="0.35">
      <c r="A44" t="s">
        <v>1368</v>
      </c>
      <c r="B44" t="s">
        <v>1369</v>
      </c>
      <c r="C44" t="s">
        <v>30</v>
      </c>
      <c r="D44" t="s">
        <v>31</v>
      </c>
      <c r="E44" t="s">
        <v>44</v>
      </c>
      <c r="F44" t="s">
        <v>28</v>
      </c>
      <c r="G44" t="s">
        <v>47</v>
      </c>
      <c r="H44">
        <v>27</v>
      </c>
      <c r="I44">
        <v>43613</v>
      </c>
      <c r="J44">
        <v>70110</v>
      </c>
      <c r="K44">
        <v>0</v>
      </c>
      <c r="L44" t="s">
        <v>19</v>
      </c>
      <c r="M44" t="s">
        <v>45</v>
      </c>
      <c r="N44">
        <v>44203</v>
      </c>
      <c r="O44">
        <v>0</v>
      </c>
    </row>
    <row r="45" spans="1:15" x14ac:dyDescent="0.35">
      <c r="A45" t="s">
        <v>1383</v>
      </c>
      <c r="B45" t="s">
        <v>1384</v>
      </c>
      <c r="C45" t="s">
        <v>42</v>
      </c>
      <c r="D45" t="s">
        <v>43</v>
      </c>
      <c r="E45" t="s">
        <v>32</v>
      </c>
      <c r="F45" t="s">
        <v>28</v>
      </c>
      <c r="G45" t="s">
        <v>24</v>
      </c>
      <c r="H45">
        <v>40</v>
      </c>
      <c r="I45">
        <v>41904</v>
      </c>
      <c r="J45">
        <v>73779</v>
      </c>
      <c r="K45">
        <v>0</v>
      </c>
      <c r="L45" t="s">
        <v>33</v>
      </c>
      <c r="M45" t="s">
        <v>80</v>
      </c>
      <c r="N45">
        <v>43594</v>
      </c>
      <c r="O45">
        <v>0</v>
      </c>
    </row>
    <row r="46" spans="1:15" x14ac:dyDescent="0.35">
      <c r="A46" t="s">
        <v>178</v>
      </c>
      <c r="B46" t="s">
        <v>1391</v>
      </c>
      <c r="C46" t="s">
        <v>40</v>
      </c>
      <c r="D46" t="s">
        <v>43</v>
      </c>
      <c r="E46" t="s">
        <v>36</v>
      </c>
      <c r="F46" t="s">
        <v>17</v>
      </c>
      <c r="G46" t="s">
        <v>24</v>
      </c>
      <c r="H46">
        <v>35</v>
      </c>
      <c r="I46">
        <v>42800</v>
      </c>
      <c r="J46">
        <v>171426</v>
      </c>
      <c r="K46">
        <v>0.15</v>
      </c>
      <c r="L46" t="s">
        <v>33</v>
      </c>
      <c r="M46" t="s">
        <v>60</v>
      </c>
      <c r="N46">
        <v>43000</v>
      </c>
      <c r="O46">
        <v>25713.899999999998</v>
      </c>
    </row>
    <row r="47" spans="1:15" x14ac:dyDescent="0.35">
      <c r="A47" t="s">
        <v>1403</v>
      </c>
      <c r="B47" t="s">
        <v>1404</v>
      </c>
      <c r="C47" t="s">
        <v>69</v>
      </c>
      <c r="D47" t="s">
        <v>31</v>
      </c>
      <c r="E47" t="s">
        <v>32</v>
      </c>
      <c r="F47" t="s">
        <v>28</v>
      </c>
      <c r="G47" t="s">
        <v>18</v>
      </c>
      <c r="H47">
        <v>47</v>
      </c>
      <c r="I47">
        <v>43990</v>
      </c>
      <c r="J47">
        <v>115765</v>
      </c>
      <c r="K47">
        <v>0</v>
      </c>
      <c r="L47" t="s">
        <v>19</v>
      </c>
      <c r="M47" t="s">
        <v>45</v>
      </c>
      <c r="N47">
        <v>44229</v>
      </c>
      <c r="O47">
        <v>0</v>
      </c>
    </row>
    <row r="48" spans="1:15" x14ac:dyDescent="0.35">
      <c r="A48" t="s">
        <v>1407</v>
      </c>
      <c r="B48" t="s">
        <v>1408</v>
      </c>
      <c r="C48" t="s">
        <v>68</v>
      </c>
      <c r="D48" t="s">
        <v>43</v>
      </c>
      <c r="E48" t="s">
        <v>16</v>
      </c>
      <c r="F48" t="s">
        <v>17</v>
      </c>
      <c r="G48" t="s">
        <v>47</v>
      </c>
      <c r="H48">
        <v>65</v>
      </c>
      <c r="I48">
        <v>40711</v>
      </c>
      <c r="J48">
        <v>56686</v>
      </c>
      <c r="K48">
        <v>0</v>
      </c>
      <c r="L48" t="s">
        <v>19</v>
      </c>
      <c r="M48" t="s">
        <v>63</v>
      </c>
      <c r="N48">
        <v>42164</v>
      </c>
      <c r="O48">
        <v>0</v>
      </c>
    </row>
    <row r="49" spans="1:15" x14ac:dyDescent="0.35">
      <c r="A49" t="s">
        <v>1424</v>
      </c>
      <c r="B49" t="s">
        <v>1425</v>
      </c>
      <c r="C49" t="s">
        <v>40</v>
      </c>
      <c r="D49" t="s">
        <v>31</v>
      </c>
      <c r="E49" t="s">
        <v>44</v>
      </c>
      <c r="F49" t="s">
        <v>17</v>
      </c>
      <c r="G49" t="s">
        <v>47</v>
      </c>
      <c r="H49">
        <v>45</v>
      </c>
      <c r="I49">
        <v>43212</v>
      </c>
      <c r="J49">
        <v>187205</v>
      </c>
      <c r="K49">
        <v>0.24</v>
      </c>
      <c r="L49" t="s">
        <v>19</v>
      </c>
      <c r="M49" t="s">
        <v>29</v>
      </c>
      <c r="N49">
        <v>44732</v>
      </c>
      <c r="O49">
        <v>44929.2</v>
      </c>
    </row>
    <row r="50" spans="1:15" x14ac:dyDescent="0.35">
      <c r="A50" t="s">
        <v>1432</v>
      </c>
      <c r="B50" t="s">
        <v>1433</v>
      </c>
      <c r="C50" t="s">
        <v>56</v>
      </c>
      <c r="D50" t="s">
        <v>27</v>
      </c>
      <c r="E50" t="s">
        <v>16</v>
      </c>
      <c r="F50" t="s">
        <v>28</v>
      </c>
      <c r="G50" t="s">
        <v>47</v>
      </c>
      <c r="H50">
        <v>40</v>
      </c>
      <c r="I50">
        <v>43520</v>
      </c>
      <c r="J50">
        <v>95899</v>
      </c>
      <c r="K50">
        <v>0.1</v>
      </c>
      <c r="L50" t="s">
        <v>19</v>
      </c>
      <c r="M50" t="s">
        <v>29</v>
      </c>
      <c r="N50">
        <v>44263</v>
      </c>
      <c r="O50">
        <v>9589.9</v>
      </c>
    </row>
    <row r="51" spans="1:15" x14ac:dyDescent="0.35">
      <c r="A51" t="s">
        <v>1438</v>
      </c>
      <c r="B51" t="s">
        <v>1439</v>
      </c>
      <c r="C51" t="s">
        <v>55</v>
      </c>
      <c r="D51" t="s">
        <v>27</v>
      </c>
      <c r="E51" t="s">
        <v>32</v>
      </c>
      <c r="F51" t="s">
        <v>17</v>
      </c>
      <c r="G51" t="s">
        <v>24</v>
      </c>
      <c r="H51">
        <v>57</v>
      </c>
      <c r="I51">
        <v>33728</v>
      </c>
      <c r="J51">
        <v>76202</v>
      </c>
      <c r="K51">
        <v>0</v>
      </c>
      <c r="L51" t="s">
        <v>19</v>
      </c>
      <c r="M51" t="s">
        <v>25</v>
      </c>
      <c r="N51">
        <v>34686</v>
      </c>
      <c r="O51">
        <v>0</v>
      </c>
    </row>
    <row r="52" spans="1:15" x14ac:dyDescent="0.35">
      <c r="A52" t="s">
        <v>1444</v>
      </c>
      <c r="B52" t="s">
        <v>1445</v>
      </c>
      <c r="C52" t="s">
        <v>64</v>
      </c>
      <c r="D52" t="s">
        <v>50</v>
      </c>
      <c r="E52" t="s">
        <v>44</v>
      </c>
      <c r="F52" t="s">
        <v>28</v>
      </c>
      <c r="G52" t="s">
        <v>24</v>
      </c>
      <c r="H52">
        <v>31</v>
      </c>
      <c r="I52">
        <v>43878</v>
      </c>
      <c r="J52">
        <v>67171</v>
      </c>
      <c r="K52">
        <v>0</v>
      </c>
      <c r="L52" t="s">
        <v>33</v>
      </c>
      <c r="M52" t="s">
        <v>80</v>
      </c>
      <c r="N52">
        <v>44317</v>
      </c>
      <c r="O52">
        <v>0</v>
      </c>
    </row>
    <row r="53" spans="1:15" x14ac:dyDescent="0.35">
      <c r="A53" t="s">
        <v>309</v>
      </c>
      <c r="B53" t="s">
        <v>1470</v>
      </c>
      <c r="C53" t="s">
        <v>84</v>
      </c>
      <c r="D53" t="s">
        <v>31</v>
      </c>
      <c r="E53" t="s">
        <v>32</v>
      </c>
      <c r="F53" t="s">
        <v>17</v>
      </c>
      <c r="G53" t="s">
        <v>18</v>
      </c>
      <c r="H53">
        <v>56</v>
      </c>
      <c r="I53">
        <v>42291</v>
      </c>
      <c r="J53">
        <v>76272</v>
      </c>
      <c r="K53">
        <v>0</v>
      </c>
      <c r="L53" t="s">
        <v>19</v>
      </c>
      <c r="M53" t="s">
        <v>45</v>
      </c>
      <c r="N53">
        <v>44491</v>
      </c>
      <c r="O53">
        <v>0</v>
      </c>
    </row>
    <row r="54" spans="1:15" x14ac:dyDescent="0.35">
      <c r="A54" t="s">
        <v>165</v>
      </c>
      <c r="B54" t="s">
        <v>1478</v>
      </c>
      <c r="C54" t="s">
        <v>94</v>
      </c>
      <c r="D54" t="s">
        <v>50</v>
      </c>
      <c r="E54" t="s">
        <v>36</v>
      </c>
      <c r="F54" t="s">
        <v>17</v>
      </c>
      <c r="G54" t="s">
        <v>24</v>
      </c>
      <c r="H54">
        <v>63</v>
      </c>
      <c r="I54">
        <v>43004</v>
      </c>
      <c r="J54">
        <v>72340</v>
      </c>
      <c r="K54">
        <v>0</v>
      </c>
      <c r="L54" t="s">
        <v>19</v>
      </c>
      <c r="M54" t="s">
        <v>39</v>
      </c>
      <c r="N54">
        <v>43558</v>
      </c>
      <c r="O54">
        <v>0</v>
      </c>
    </row>
    <row r="55" spans="1:15" x14ac:dyDescent="0.35">
      <c r="A55" t="s">
        <v>1508</v>
      </c>
      <c r="B55" t="s">
        <v>1509</v>
      </c>
      <c r="C55" t="s">
        <v>40</v>
      </c>
      <c r="D55" t="s">
        <v>15</v>
      </c>
      <c r="E55" t="s">
        <v>16</v>
      </c>
      <c r="F55" t="s">
        <v>17</v>
      </c>
      <c r="G55" t="s">
        <v>24</v>
      </c>
      <c r="H55">
        <v>27</v>
      </c>
      <c r="I55">
        <v>43977</v>
      </c>
      <c r="J55">
        <v>153628</v>
      </c>
      <c r="K55">
        <v>0.28999999999999998</v>
      </c>
      <c r="L55" t="s">
        <v>33</v>
      </c>
      <c r="M55" t="s">
        <v>80</v>
      </c>
      <c r="N55">
        <v>44177</v>
      </c>
      <c r="O55">
        <v>44552.119999999995</v>
      </c>
    </row>
    <row r="56" spans="1:15" x14ac:dyDescent="0.35">
      <c r="A56" t="s">
        <v>116</v>
      </c>
      <c r="B56" t="s">
        <v>1510</v>
      </c>
      <c r="C56" t="s">
        <v>61</v>
      </c>
      <c r="D56" t="s">
        <v>50</v>
      </c>
      <c r="E56" t="s">
        <v>36</v>
      </c>
      <c r="F56" t="s">
        <v>28</v>
      </c>
      <c r="G56" t="s">
        <v>24</v>
      </c>
      <c r="H56">
        <v>25</v>
      </c>
      <c r="I56">
        <v>44362</v>
      </c>
      <c r="J56">
        <v>142731</v>
      </c>
      <c r="K56">
        <v>0.11</v>
      </c>
      <c r="L56" t="s">
        <v>33</v>
      </c>
      <c r="M56" t="s">
        <v>74</v>
      </c>
      <c r="N56">
        <v>44715</v>
      </c>
      <c r="O56">
        <v>15700.41</v>
      </c>
    </row>
    <row r="57" spans="1:15" x14ac:dyDescent="0.35">
      <c r="A57" t="s">
        <v>1532</v>
      </c>
      <c r="B57" t="s">
        <v>1533</v>
      </c>
      <c r="C57" t="s">
        <v>83</v>
      </c>
      <c r="D57" t="s">
        <v>23</v>
      </c>
      <c r="E57" t="s">
        <v>36</v>
      </c>
      <c r="F57" t="s">
        <v>17</v>
      </c>
      <c r="G57" t="s">
        <v>51</v>
      </c>
      <c r="H57">
        <v>45</v>
      </c>
      <c r="I57">
        <v>38639</v>
      </c>
      <c r="J57">
        <v>51404</v>
      </c>
      <c r="K57">
        <v>0</v>
      </c>
      <c r="L57" t="s">
        <v>52</v>
      </c>
      <c r="M57" t="s">
        <v>81</v>
      </c>
      <c r="N57">
        <v>40153</v>
      </c>
      <c r="O57">
        <v>0</v>
      </c>
    </row>
    <row r="58" spans="1:15" x14ac:dyDescent="0.35">
      <c r="A58" t="s">
        <v>121</v>
      </c>
      <c r="B58" t="s">
        <v>1538</v>
      </c>
      <c r="C58" t="s">
        <v>76</v>
      </c>
      <c r="D58" t="s">
        <v>27</v>
      </c>
      <c r="E58" t="s">
        <v>32</v>
      </c>
      <c r="F58" t="s">
        <v>28</v>
      </c>
      <c r="G58" t="s">
        <v>18</v>
      </c>
      <c r="H58">
        <v>51</v>
      </c>
      <c r="I58">
        <v>41697</v>
      </c>
      <c r="J58">
        <v>53929</v>
      </c>
      <c r="K58">
        <v>0</v>
      </c>
      <c r="L58" t="s">
        <v>19</v>
      </c>
      <c r="M58" t="s">
        <v>45</v>
      </c>
      <c r="N58">
        <v>43091</v>
      </c>
      <c r="O58">
        <v>0</v>
      </c>
    </row>
    <row r="59" spans="1:15" x14ac:dyDescent="0.35">
      <c r="A59" t="s">
        <v>1557</v>
      </c>
      <c r="B59" t="s">
        <v>1558</v>
      </c>
      <c r="C59" t="s">
        <v>88</v>
      </c>
      <c r="D59" t="s">
        <v>27</v>
      </c>
      <c r="E59" t="s">
        <v>32</v>
      </c>
      <c r="F59" t="s">
        <v>28</v>
      </c>
      <c r="G59" t="s">
        <v>18</v>
      </c>
      <c r="H59">
        <v>54</v>
      </c>
      <c r="I59">
        <v>33785</v>
      </c>
      <c r="J59">
        <v>63196</v>
      </c>
      <c r="K59">
        <v>0</v>
      </c>
      <c r="L59" t="s">
        <v>19</v>
      </c>
      <c r="M59" t="s">
        <v>20</v>
      </c>
      <c r="N59">
        <v>41938</v>
      </c>
      <c r="O59">
        <v>0</v>
      </c>
    </row>
    <row r="60" spans="1:15" x14ac:dyDescent="0.35">
      <c r="A60" t="s">
        <v>1559</v>
      </c>
      <c r="B60" t="s">
        <v>1560</v>
      </c>
      <c r="C60" t="s">
        <v>86</v>
      </c>
      <c r="D60" t="s">
        <v>31</v>
      </c>
      <c r="E60" t="s">
        <v>44</v>
      </c>
      <c r="F60" t="s">
        <v>17</v>
      </c>
      <c r="G60" t="s">
        <v>24</v>
      </c>
      <c r="H60">
        <v>48</v>
      </c>
      <c r="I60">
        <v>41032</v>
      </c>
      <c r="J60">
        <v>65340</v>
      </c>
      <c r="K60">
        <v>0</v>
      </c>
      <c r="L60" t="s">
        <v>33</v>
      </c>
      <c r="M60" t="s">
        <v>74</v>
      </c>
      <c r="N60">
        <v>43229</v>
      </c>
      <c r="O60">
        <v>0</v>
      </c>
    </row>
    <row r="61" spans="1:15" x14ac:dyDescent="0.35">
      <c r="A61" t="s">
        <v>109</v>
      </c>
      <c r="B61" t="s">
        <v>1561</v>
      </c>
      <c r="C61" t="s">
        <v>14</v>
      </c>
      <c r="D61" t="s">
        <v>43</v>
      </c>
      <c r="E61" t="s">
        <v>32</v>
      </c>
      <c r="F61" t="s">
        <v>28</v>
      </c>
      <c r="G61" t="s">
        <v>24</v>
      </c>
      <c r="H61">
        <v>45</v>
      </c>
      <c r="I61">
        <v>42271</v>
      </c>
      <c r="J61">
        <v>202680</v>
      </c>
      <c r="K61">
        <v>0.32</v>
      </c>
      <c r="L61" t="s">
        <v>19</v>
      </c>
      <c r="M61" t="s">
        <v>39</v>
      </c>
      <c r="N61">
        <v>44790</v>
      </c>
      <c r="O61">
        <v>64857.599999999999</v>
      </c>
    </row>
    <row r="62" spans="1:15" x14ac:dyDescent="0.35">
      <c r="A62" t="s">
        <v>278</v>
      </c>
      <c r="B62" t="s">
        <v>1571</v>
      </c>
      <c r="C62" t="s">
        <v>62</v>
      </c>
      <c r="D62" t="s">
        <v>43</v>
      </c>
      <c r="E62" t="s">
        <v>36</v>
      </c>
      <c r="F62" t="s">
        <v>17</v>
      </c>
      <c r="G62" t="s">
        <v>51</v>
      </c>
      <c r="H62">
        <v>29</v>
      </c>
      <c r="I62">
        <v>44325</v>
      </c>
      <c r="J62">
        <v>129541</v>
      </c>
      <c r="K62">
        <v>0.08</v>
      </c>
      <c r="L62" t="s">
        <v>19</v>
      </c>
      <c r="M62" t="s">
        <v>39</v>
      </c>
      <c r="N62">
        <v>44340</v>
      </c>
      <c r="O62">
        <v>10363.280000000001</v>
      </c>
    </row>
    <row r="63" spans="1:15" x14ac:dyDescent="0.35">
      <c r="A63" t="s">
        <v>1572</v>
      </c>
      <c r="B63" t="s">
        <v>1573</v>
      </c>
      <c r="C63" t="s">
        <v>40</v>
      </c>
      <c r="D63" t="s">
        <v>50</v>
      </c>
      <c r="E63" t="s">
        <v>16</v>
      </c>
      <c r="F63" t="s">
        <v>28</v>
      </c>
      <c r="G63" t="s">
        <v>51</v>
      </c>
      <c r="H63">
        <v>39</v>
      </c>
      <c r="I63">
        <v>41635</v>
      </c>
      <c r="J63">
        <v>165756</v>
      </c>
      <c r="K63">
        <v>0.28000000000000003</v>
      </c>
      <c r="L63" t="s">
        <v>19</v>
      </c>
      <c r="M63" t="s">
        <v>29</v>
      </c>
      <c r="N63">
        <v>43991</v>
      </c>
      <c r="O63">
        <v>46411.680000000008</v>
      </c>
    </row>
    <row r="64" spans="1:15" x14ac:dyDescent="0.35">
      <c r="A64" t="s">
        <v>1579</v>
      </c>
      <c r="B64" t="s">
        <v>1580</v>
      </c>
      <c r="C64" t="s">
        <v>89</v>
      </c>
      <c r="D64" t="s">
        <v>27</v>
      </c>
      <c r="E64" t="s">
        <v>16</v>
      </c>
      <c r="F64" t="s">
        <v>28</v>
      </c>
      <c r="G64" t="s">
        <v>18</v>
      </c>
      <c r="H64">
        <v>48</v>
      </c>
      <c r="I64">
        <v>38987</v>
      </c>
      <c r="J64">
        <v>76505</v>
      </c>
      <c r="K64">
        <v>0</v>
      </c>
      <c r="L64" t="s">
        <v>19</v>
      </c>
      <c r="M64" t="s">
        <v>63</v>
      </c>
      <c r="N64">
        <v>39180</v>
      </c>
      <c r="O64">
        <v>0</v>
      </c>
    </row>
    <row r="65" spans="1:15" x14ac:dyDescent="0.35">
      <c r="A65" t="s">
        <v>1583</v>
      </c>
      <c r="B65" t="s">
        <v>1584</v>
      </c>
      <c r="C65" t="s">
        <v>42</v>
      </c>
      <c r="D65" t="s">
        <v>50</v>
      </c>
      <c r="E65" t="s">
        <v>44</v>
      </c>
      <c r="F65" t="s">
        <v>17</v>
      </c>
      <c r="G65" t="s">
        <v>51</v>
      </c>
      <c r="H65">
        <v>53</v>
      </c>
      <c r="I65">
        <v>42744</v>
      </c>
      <c r="J65">
        <v>75769</v>
      </c>
      <c r="K65">
        <v>0</v>
      </c>
      <c r="L65" t="s">
        <v>52</v>
      </c>
      <c r="M65" t="s">
        <v>81</v>
      </c>
      <c r="N65">
        <v>44029</v>
      </c>
      <c r="O65">
        <v>0</v>
      </c>
    </row>
    <row r="66" spans="1:15" x14ac:dyDescent="0.35">
      <c r="A66" t="s">
        <v>340</v>
      </c>
      <c r="B66" t="s">
        <v>1588</v>
      </c>
      <c r="C66" t="s">
        <v>35</v>
      </c>
      <c r="D66" t="s">
        <v>27</v>
      </c>
      <c r="E66" t="s">
        <v>16</v>
      </c>
      <c r="F66" t="s">
        <v>28</v>
      </c>
      <c r="G66" t="s">
        <v>51</v>
      </c>
      <c r="H66">
        <v>48</v>
      </c>
      <c r="I66">
        <v>38560</v>
      </c>
      <c r="J66">
        <v>68987</v>
      </c>
      <c r="K66">
        <v>0</v>
      </c>
      <c r="L66" t="s">
        <v>19</v>
      </c>
      <c r="M66" t="s">
        <v>20</v>
      </c>
      <c r="N66">
        <v>38829</v>
      </c>
      <c r="O66">
        <v>0</v>
      </c>
    </row>
    <row r="67" spans="1:15" x14ac:dyDescent="0.35">
      <c r="A67" t="s">
        <v>1589</v>
      </c>
      <c r="B67" t="s">
        <v>1590</v>
      </c>
      <c r="C67" t="s">
        <v>40</v>
      </c>
      <c r="D67" t="s">
        <v>31</v>
      </c>
      <c r="E67" t="s">
        <v>44</v>
      </c>
      <c r="F67" t="s">
        <v>28</v>
      </c>
      <c r="G67" t="s">
        <v>18</v>
      </c>
      <c r="H67">
        <v>41</v>
      </c>
      <c r="I67">
        <v>39156</v>
      </c>
      <c r="J67">
        <v>155926</v>
      </c>
      <c r="K67">
        <v>0.24</v>
      </c>
      <c r="L67" t="s">
        <v>19</v>
      </c>
      <c r="M67" t="s">
        <v>29</v>
      </c>
      <c r="N67">
        <v>39598</v>
      </c>
      <c r="O67">
        <v>37422.239999999998</v>
      </c>
    </row>
    <row r="68" spans="1:15" x14ac:dyDescent="0.35">
      <c r="A68" t="s">
        <v>160</v>
      </c>
      <c r="B68" t="s">
        <v>1592</v>
      </c>
      <c r="C68" t="s">
        <v>22</v>
      </c>
      <c r="D68" t="s">
        <v>23</v>
      </c>
      <c r="E68" t="s">
        <v>16</v>
      </c>
      <c r="F68" t="s">
        <v>28</v>
      </c>
      <c r="G68" t="s">
        <v>18</v>
      </c>
      <c r="H68">
        <v>38</v>
      </c>
      <c r="I68">
        <v>43798</v>
      </c>
      <c r="J68">
        <v>69647</v>
      </c>
      <c r="K68">
        <v>0</v>
      </c>
      <c r="L68" t="s">
        <v>19</v>
      </c>
      <c r="M68" t="s">
        <v>45</v>
      </c>
      <c r="N68">
        <v>44671</v>
      </c>
      <c r="O68">
        <v>0</v>
      </c>
    </row>
    <row r="69" spans="1:15" x14ac:dyDescent="0.35">
      <c r="A69" t="s">
        <v>1638</v>
      </c>
      <c r="B69" t="s">
        <v>1639</v>
      </c>
      <c r="C69" t="s">
        <v>94</v>
      </c>
      <c r="D69" t="s">
        <v>50</v>
      </c>
      <c r="E69" t="s">
        <v>36</v>
      </c>
      <c r="F69" t="s">
        <v>17</v>
      </c>
      <c r="G69" t="s">
        <v>24</v>
      </c>
      <c r="H69">
        <v>37</v>
      </c>
      <c r="I69">
        <v>42318</v>
      </c>
      <c r="J69">
        <v>64204</v>
      </c>
      <c r="K69">
        <v>0</v>
      </c>
      <c r="L69" t="s">
        <v>19</v>
      </c>
      <c r="M69" t="s">
        <v>29</v>
      </c>
      <c r="N69">
        <v>44306</v>
      </c>
      <c r="O69">
        <v>0</v>
      </c>
    </row>
    <row r="70" spans="1:15" x14ac:dyDescent="0.35">
      <c r="A70" t="s">
        <v>1640</v>
      </c>
      <c r="B70" t="s">
        <v>1641</v>
      </c>
      <c r="C70" t="s">
        <v>64</v>
      </c>
      <c r="D70" t="s">
        <v>50</v>
      </c>
      <c r="E70" t="s">
        <v>32</v>
      </c>
      <c r="F70" t="s">
        <v>17</v>
      </c>
      <c r="G70" t="s">
        <v>24</v>
      </c>
      <c r="H70">
        <v>42</v>
      </c>
      <c r="I70">
        <v>40307</v>
      </c>
      <c r="J70">
        <v>67743</v>
      </c>
      <c r="K70">
        <v>0</v>
      </c>
      <c r="L70" t="s">
        <v>33</v>
      </c>
      <c r="M70" t="s">
        <v>60</v>
      </c>
      <c r="N70">
        <v>41998</v>
      </c>
      <c r="O70">
        <v>0</v>
      </c>
    </row>
    <row r="71" spans="1:15" x14ac:dyDescent="0.35">
      <c r="A71" t="s">
        <v>344</v>
      </c>
      <c r="B71" t="s">
        <v>1645</v>
      </c>
      <c r="C71" t="s">
        <v>59</v>
      </c>
      <c r="D71" t="s">
        <v>31</v>
      </c>
      <c r="E71" t="s">
        <v>36</v>
      </c>
      <c r="F71" t="s">
        <v>28</v>
      </c>
      <c r="G71" t="s">
        <v>24</v>
      </c>
      <c r="H71">
        <v>57</v>
      </c>
      <c r="I71">
        <v>43157</v>
      </c>
      <c r="J71">
        <v>103183</v>
      </c>
      <c r="K71">
        <v>0</v>
      </c>
      <c r="L71" t="s">
        <v>19</v>
      </c>
      <c r="M71" t="s">
        <v>25</v>
      </c>
      <c r="N71">
        <v>44386</v>
      </c>
      <c r="O71">
        <v>0</v>
      </c>
    </row>
    <row r="72" spans="1:15" x14ac:dyDescent="0.35">
      <c r="A72" t="s">
        <v>1686</v>
      </c>
      <c r="B72" t="s">
        <v>1687</v>
      </c>
      <c r="C72" t="s">
        <v>61</v>
      </c>
      <c r="D72" t="s">
        <v>43</v>
      </c>
      <c r="E72" t="s">
        <v>36</v>
      </c>
      <c r="F72" t="s">
        <v>28</v>
      </c>
      <c r="G72" t="s">
        <v>24</v>
      </c>
      <c r="H72">
        <v>32</v>
      </c>
      <c r="I72">
        <v>42764</v>
      </c>
      <c r="J72">
        <v>143970</v>
      </c>
      <c r="K72">
        <v>0.12</v>
      </c>
      <c r="L72" t="s">
        <v>19</v>
      </c>
      <c r="M72" t="s">
        <v>63</v>
      </c>
      <c r="N72">
        <v>43078</v>
      </c>
      <c r="O72">
        <v>17276.399999999998</v>
      </c>
    </row>
    <row r="73" spans="1:15" x14ac:dyDescent="0.35">
      <c r="A73" t="s">
        <v>1711</v>
      </c>
      <c r="B73" t="s">
        <v>1712</v>
      </c>
      <c r="C73" t="s">
        <v>61</v>
      </c>
      <c r="D73" t="s">
        <v>15</v>
      </c>
      <c r="E73" t="s">
        <v>44</v>
      </c>
      <c r="F73" t="s">
        <v>17</v>
      </c>
      <c r="G73" t="s">
        <v>24</v>
      </c>
      <c r="H73">
        <v>37</v>
      </c>
      <c r="I73">
        <v>40657</v>
      </c>
      <c r="J73">
        <v>131183</v>
      </c>
      <c r="K73">
        <v>0.14000000000000001</v>
      </c>
      <c r="L73" t="s">
        <v>33</v>
      </c>
      <c r="M73" t="s">
        <v>74</v>
      </c>
      <c r="N73">
        <v>42445</v>
      </c>
      <c r="O73">
        <v>18365.620000000003</v>
      </c>
    </row>
    <row r="74" spans="1:15" x14ac:dyDescent="0.35">
      <c r="A74" t="s">
        <v>350</v>
      </c>
      <c r="B74" t="s">
        <v>1721</v>
      </c>
      <c r="C74" t="s">
        <v>98</v>
      </c>
      <c r="D74" t="s">
        <v>27</v>
      </c>
      <c r="E74" t="s">
        <v>36</v>
      </c>
      <c r="F74" t="s">
        <v>17</v>
      </c>
      <c r="G74" t="s">
        <v>18</v>
      </c>
      <c r="H74">
        <v>57</v>
      </c>
      <c r="I74">
        <v>35113</v>
      </c>
      <c r="J74">
        <v>75354</v>
      </c>
      <c r="K74">
        <v>0</v>
      </c>
      <c r="L74" t="s">
        <v>19</v>
      </c>
      <c r="M74" t="s">
        <v>25</v>
      </c>
      <c r="N74">
        <v>35413</v>
      </c>
      <c r="O74">
        <v>0</v>
      </c>
    </row>
    <row r="75" spans="1:15" x14ac:dyDescent="0.35">
      <c r="A75" t="s">
        <v>1742</v>
      </c>
      <c r="B75" t="s">
        <v>1743</v>
      </c>
      <c r="C75" t="s">
        <v>61</v>
      </c>
      <c r="D75" t="s">
        <v>50</v>
      </c>
      <c r="E75" t="s">
        <v>32</v>
      </c>
      <c r="F75" t="s">
        <v>17</v>
      </c>
      <c r="G75" t="s">
        <v>51</v>
      </c>
      <c r="H75">
        <v>52</v>
      </c>
      <c r="I75">
        <v>38995</v>
      </c>
      <c r="J75">
        <v>147966</v>
      </c>
      <c r="K75">
        <v>0.11</v>
      </c>
      <c r="L75" t="s">
        <v>52</v>
      </c>
      <c r="M75" t="s">
        <v>66</v>
      </c>
      <c r="N75">
        <v>43608</v>
      </c>
      <c r="O75">
        <v>16276.26</v>
      </c>
    </row>
    <row r="76" spans="1:15" x14ac:dyDescent="0.35">
      <c r="A76" t="s">
        <v>1775</v>
      </c>
      <c r="B76" t="s">
        <v>1776</v>
      </c>
      <c r="C76" t="s">
        <v>97</v>
      </c>
      <c r="D76" t="s">
        <v>31</v>
      </c>
      <c r="E76" t="s">
        <v>16</v>
      </c>
      <c r="F76" t="s">
        <v>28</v>
      </c>
      <c r="G76" t="s">
        <v>24</v>
      </c>
      <c r="H76">
        <v>60</v>
      </c>
      <c r="I76">
        <v>43146</v>
      </c>
      <c r="J76">
        <v>106079</v>
      </c>
      <c r="K76">
        <v>0.14000000000000001</v>
      </c>
      <c r="L76" t="s">
        <v>19</v>
      </c>
      <c r="M76" t="s">
        <v>25</v>
      </c>
      <c r="N76">
        <v>44295</v>
      </c>
      <c r="O76">
        <v>14851.060000000001</v>
      </c>
    </row>
    <row r="77" spans="1:15" x14ac:dyDescent="0.35">
      <c r="A77" t="s">
        <v>295</v>
      </c>
      <c r="B77" t="s">
        <v>1810</v>
      </c>
      <c r="C77" t="s">
        <v>62</v>
      </c>
      <c r="D77" t="s">
        <v>50</v>
      </c>
      <c r="E77" t="s">
        <v>16</v>
      </c>
      <c r="F77" t="s">
        <v>28</v>
      </c>
      <c r="G77" t="s">
        <v>24</v>
      </c>
      <c r="H77">
        <v>49</v>
      </c>
      <c r="I77">
        <v>41131</v>
      </c>
      <c r="J77">
        <v>109850</v>
      </c>
      <c r="K77">
        <v>7.0000000000000007E-2</v>
      </c>
      <c r="L77" t="s">
        <v>33</v>
      </c>
      <c r="M77" t="s">
        <v>60</v>
      </c>
      <c r="N77">
        <v>43865</v>
      </c>
      <c r="O77">
        <v>7689.5000000000009</v>
      </c>
    </row>
    <row r="78" spans="1:15" x14ac:dyDescent="0.35">
      <c r="A78" t="s">
        <v>1814</v>
      </c>
      <c r="B78" t="s">
        <v>1815</v>
      </c>
      <c r="C78" t="s">
        <v>83</v>
      </c>
      <c r="D78" t="s">
        <v>23</v>
      </c>
      <c r="E78" t="s">
        <v>44</v>
      </c>
      <c r="F78" t="s">
        <v>17</v>
      </c>
      <c r="G78" t="s">
        <v>24</v>
      </c>
      <c r="H78">
        <v>53</v>
      </c>
      <c r="I78">
        <v>42985</v>
      </c>
      <c r="J78">
        <v>46727</v>
      </c>
      <c r="K78">
        <v>0</v>
      </c>
      <c r="L78" t="s">
        <v>19</v>
      </c>
      <c r="M78" t="s">
        <v>29</v>
      </c>
      <c r="N78">
        <v>43251</v>
      </c>
      <c r="O78">
        <v>0</v>
      </c>
    </row>
    <row r="79" spans="1:15" x14ac:dyDescent="0.35">
      <c r="A79" t="s">
        <v>171</v>
      </c>
      <c r="B79" t="s">
        <v>1827</v>
      </c>
      <c r="C79" t="s">
        <v>94</v>
      </c>
      <c r="D79" t="s">
        <v>50</v>
      </c>
      <c r="E79" t="s">
        <v>16</v>
      </c>
      <c r="F79" t="s">
        <v>17</v>
      </c>
      <c r="G79" t="s">
        <v>47</v>
      </c>
      <c r="H79">
        <v>40</v>
      </c>
      <c r="I79">
        <v>39960</v>
      </c>
      <c r="J79">
        <v>62411</v>
      </c>
      <c r="K79">
        <v>0</v>
      </c>
      <c r="L79" t="s">
        <v>19</v>
      </c>
      <c r="M79" t="s">
        <v>45</v>
      </c>
      <c r="N79">
        <v>44422</v>
      </c>
      <c r="O79">
        <v>0</v>
      </c>
    </row>
    <row r="80" spans="1:15" x14ac:dyDescent="0.35">
      <c r="A80" t="s">
        <v>106</v>
      </c>
      <c r="B80" t="s">
        <v>1829</v>
      </c>
      <c r="C80" t="s">
        <v>35</v>
      </c>
      <c r="D80" t="s">
        <v>27</v>
      </c>
      <c r="E80" t="s">
        <v>36</v>
      </c>
      <c r="F80" t="s">
        <v>28</v>
      </c>
      <c r="G80" t="s">
        <v>51</v>
      </c>
      <c r="H80">
        <v>26</v>
      </c>
      <c r="I80">
        <v>43569</v>
      </c>
      <c r="J80">
        <v>74467</v>
      </c>
      <c r="K80">
        <v>0</v>
      </c>
      <c r="L80" t="s">
        <v>19</v>
      </c>
      <c r="M80" t="s">
        <v>29</v>
      </c>
      <c r="N80">
        <v>44211</v>
      </c>
      <c r="O80">
        <v>0</v>
      </c>
    </row>
    <row r="81" spans="1:15" x14ac:dyDescent="0.35">
      <c r="A81" t="s">
        <v>1134</v>
      </c>
      <c r="B81" t="s">
        <v>1912</v>
      </c>
      <c r="C81" t="s">
        <v>40</v>
      </c>
      <c r="D81" t="s">
        <v>23</v>
      </c>
      <c r="E81" t="s">
        <v>36</v>
      </c>
      <c r="F81" t="s">
        <v>17</v>
      </c>
      <c r="G81" t="s">
        <v>18</v>
      </c>
      <c r="H81">
        <v>54</v>
      </c>
      <c r="I81">
        <v>34603</v>
      </c>
      <c r="J81">
        <v>162978</v>
      </c>
      <c r="K81">
        <v>0.17</v>
      </c>
      <c r="L81" t="s">
        <v>19</v>
      </c>
      <c r="M81" t="s">
        <v>45</v>
      </c>
      <c r="N81">
        <v>38131</v>
      </c>
      <c r="O81">
        <v>27706.260000000002</v>
      </c>
    </row>
    <row r="82" spans="1:15" x14ac:dyDescent="0.35">
      <c r="A82" t="s">
        <v>371</v>
      </c>
      <c r="B82" t="s">
        <v>1919</v>
      </c>
      <c r="C82" t="s">
        <v>64</v>
      </c>
      <c r="D82" t="s">
        <v>65</v>
      </c>
      <c r="E82" t="s">
        <v>32</v>
      </c>
      <c r="F82" t="s">
        <v>28</v>
      </c>
      <c r="G82" t="s">
        <v>24</v>
      </c>
      <c r="H82">
        <v>49</v>
      </c>
      <c r="I82">
        <v>43671</v>
      </c>
      <c r="J82">
        <v>50883</v>
      </c>
      <c r="K82">
        <v>0</v>
      </c>
      <c r="L82" t="s">
        <v>33</v>
      </c>
      <c r="M82" t="s">
        <v>80</v>
      </c>
      <c r="N82">
        <v>44257</v>
      </c>
      <c r="O82">
        <v>0</v>
      </c>
    </row>
    <row r="83" spans="1:15" x14ac:dyDescent="0.35">
      <c r="A83" t="s">
        <v>463</v>
      </c>
      <c r="B83" t="s">
        <v>1951</v>
      </c>
      <c r="C83" t="s">
        <v>14</v>
      </c>
      <c r="D83" t="s">
        <v>27</v>
      </c>
      <c r="E83" t="s">
        <v>44</v>
      </c>
      <c r="F83" t="s">
        <v>17</v>
      </c>
      <c r="G83" t="s">
        <v>24</v>
      </c>
      <c r="H83">
        <v>57</v>
      </c>
      <c r="I83">
        <v>42685</v>
      </c>
      <c r="J83">
        <v>246589</v>
      </c>
      <c r="K83">
        <v>0.33</v>
      </c>
      <c r="L83" t="s">
        <v>19</v>
      </c>
      <c r="M83" t="s">
        <v>39</v>
      </c>
      <c r="N83">
        <v>42820</v>
      </c>
      <c r="O83">
        <v>81374.37000000001</v>
      </c>
    </row>
    <row r="84" spans="1:15" x14ac:dyDescent="0.35">
      <c r="A84" t="s">
        <v>1952</v>
      </c>
      <c r="B84" t="s">
        <v>1953</v>
      </c>
      <c r="C84" t="s">
        <v>62</v>
      </c>
      <c r="D84" t="s">
        <v>43</v>
      </c>
      <c r="E84" t="s">
        <v>44</v>
      </c>
      <c r="F84" t="s">
        <v>28</v>
      </c>
      <c r="G84" t="s">
        <v>24</v>
      </c>
      <c r="H84">
        <v>49</v>
      </c>
      <c r="I84">
        <v>43240</v>
      </c>
      <c r="J84">
        <v>119397</v>
      </c>
      <c r="K84">
        <v>0.09</v>
      </c>
      <c r="L84" t="s">
        <v>33</v>
      </c>
      <c r="M84" t="s">
        <v>60</v>
      </c>
      <c r="N84">
        <v>43538</v>
      </c>
      <c r="O84">
        <v>10745.73</v>
      </c>
    </row>
    <row r="85" spans="1:15" x14ac:dyDescent="0.35">
      <c r="A85" t="s">
        <v>1966</v>
      </c>
      <c r="B85" t="s">
        <v>1967</v>
      </c>
      <c r="C85" t="s">
        <v>77</v>
      </c>
      <c r="D85" t="s">
        <v>23</v>
      </c>
      <c r="E85" t="s">
        <v>16</v>
      </c>
      <c r="F85" t="s">
        <v>28</v>
      </c>
      <c r="G85" t="s">
        <v>51</v>
      </c>
      <c r="H85">
        <v>48</v>
      </c>
      <c r="I85">
        <v>35907</v>
      </c>
      <c r="J85">
        <v>85369</v>
      </c>
      <c r="K85">
        <v>0</v>
      </c>
      <c r="L85" t="s">
        <v>52</v>
      </c>
      <c r="M85" t="s">
        <v>81</v>
      </c>
      <c r="N85">
        <v>38318</v>
      </c>
      <c r="O85">
        <v>0</v>
      </c>
    </row>
    <row r="86" spans="1:15" x14ac:dyDescent="0.35">
      <c r="A86" t="s">
        <v>1975</v>
      </c>
      <c r="B86" t="s">
        <v>1976</v>
      </c>
      <c r="C86" t="s">
        <v>68</v>
      </c>
      <c r="D86" t="s">
        <v>15</v>
      </c>
      <c r="E86" t="s">
        <v>44</v>
      </c>
      <c r="F86" t="s">
        <v>17</v>
      </c>
      <c r="G86" t="s">
        <v>24</v>
      </c>
      <c r="H86">
        <v>44</v>
      </c>
      <c r="I86">
        <v>40329</v>
      </c>
      <c r="J86">
        <v>47387</v>
      </c>
      <c r="K86">
        <v>0</v>
      </c>
      <c r="L86" t="s">
        <v>33</v>
      </c>
      <c r="M86" t="s">
        <v>34</v>
      </c>
      <c r="N86">
        <v>43108</v>
      </c>
      <c r="O86">
        <v>0</v>
      </c>
    </row>
    <row r="87" spans="1:15" x14ac:dyDescent="0.35">
      <c r="O87">
        <v>1075279.1100000003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Poojasree Chekuri</cp:lastModifiedBy>
  <dcterms:created xsi:type="dcterms:W3CDTF">2022-08-29T14:02:56Z</dcterms:created>
  <dcterms:modified xsi:type="dcterms:W3CDTF">2024-03-29T06:10:55Z</dcterms:modified>
</cp:coreProperties>
</file>