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5c6555df9ab79a/Documents/Azure Notebook/Excel Practices/Data Analysis With Excel/"/>
    </mc:Choice>
  </mc:AlternateContent>
  <xr:revisionPtr revIDLastSave="118" documentId="8_{F27D4626-3356-4DCB-9E5F-A1FEDA916F88}" xr6:coauthVersionLast="47" xr6:coauthVersionMax="47" xr10:uidLastSave="{31ED9F47-E8E1-402B-B1B5-D61FEE64B553}"/>
  <bookViews>
    <workbookView xWindow="-108" yWindow="-108" windowWidth="23256" windowHeight="12696" activeTab="3" xr2:uid="{403DB874-B07A-45A9-B116-65B621AD4372}"/>
  </bookViews>
  <sheets>
    <sheet name="Mathematical_Functions" sheetId="3" r:id="rId1"/>
    <sheet name="SUM Functions" sheetId="1" r:id="rId2"/>
    <sheet name="COUNT Funtions" sheetId="4" r:id="rId3"/>
    <sheet name="AVERAGE Funtions" sheetId="5" r:id="rId4"/>
    <sheet name="RAND Funtions" sheetId="6" r:id="rId5"/>
    <sheet name="ROUND Funtions" sheetId="7" r:id="rId6"/>
    <sheet name="Subtotal" sheetId="8" r:id="rId7"/>
    <sheet name="New  Testing Sheet" sheetId="2" r:id="rId8"/>
  </sheets>
  <definedNames>
    <definedName name="Sales">'AVERAGE Funtions'!$C$3:$C$12</definedName>
    <definedName name="Sales_2020">'SUM Functions'!$C$3:$C$12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8" l="1"/>
  <c r="H54" i="8"/>
  <c r="I54" i="8"/>
  <c r="I44" i="8"/>
  <c r="H44" i="8"/>
  <c r="G44" i="8"/>
  <c r="I31" i="8"/>
  <c r="H31" i="8"/>
  <c r="G31" i="8"/>
  <c r="I22" i="8"/>
  <c r="H22" i="8"/>
  <c r="G22" i="8"/>
  <c r="D9" i="7"/>
  <c r="D12" i="7"/>
  <c r="D11" i="7"/>
  <c r="D10" i="7"/>
  <c r="C6" i="7"/>
  <c r="C5" i="7"/>
  <c r="C4" i="7"/>
  <c r="E3" i="6"/>
  <c r="D3" i="6"/>
  <c r="D4" i="6"/>
  <c r="D5" i="6"/>
  <c r="D6" i="6"/>
  <c r="D7" i="6"/>
  <c r="D8" i="6"/>
  <c r="D9" i="6"/>
  <c r="D10" i="6"/>
  <c r="D11" i="6"/>
  <c r="D12" i="6"/>
  <c r="E9" i="6"/>
  <c r="E10" i="6"/>
  <c r="E11" i="6"/>
  <c r="E12" i="6"/>
  <c r="E4" i="6"/>
  <c r="E5" i="6"/>
  <c r="E6" i="6"/>
  <c r="E7" i="6"/>
  <c r="E8" i="6"/>
  <c r="C5" i="6"/>
  <c r="C4" i="6"/>
  <c r="C6" i="6"/>
  <c r="C7" i="6"/>
  <c r="C8" i="6"/>
  <c r="C9" i="6"/>
  <c r="C10" i="6"/>
  <c r="C11" i="6"/>
  <c r="C12" i="6"/>
  <c r="C3" i="6"/>
  <c r="F23" i="5"/>
  <c r="F20" i="5"/>
  <c r="F19" i="5"/>
  <c r="F18" i="5"/>
  <c r="F16" i="5"/>
  <c r="G9" i="5"/>
  <c r="G8" i="5"/>
  <c r="G10" i="5"/>
  <c r="G6" i="5"/>
  <c r="G10" i="4"/>
  <c r="G9" i="4"/>
  <c r="G7" i="4"/>
  <c r="G8" i="4"/>
  <c r="G6" i="4"/>
  <c r="D23" i="1"/>
  <c r="D16" i="1"/>
  <c r="D21" i="1" s="1"/>
  <c r="D17" i="1"/>
  <c r="D18" i="1"/>
  <c r="D19" i="1"/>
  <c r="D20" i="1"/>
  <c r="G8" i="1"/>
  <c r="G7" i="1"/>
  <c r="G6" i="1"/>
  <c r="D1" i="2"/>
  <c r="G11" i="1"/>
  <c r="G5" i="1"/>
  <c r="A1" i="2"/>
  <c r="H55" i="8" l="1"/>
  <c r="I55" i="8"/>
  <c r="G55" i="8"/>
</calcChain>
</file>

<file path=xl/sharedStrings.xml><?xml version="1.0" encoding="utf-8"?>
<sst xmlns="http://schemas.openxmlformats.org/spreadsheetml/2006/main" count="475" uniqueCount="226">
  <si>
    <t>Date</t>
  </si>
  <si>
    <t>SalesRep</t>
  </si>
  <si>
    <t>Sales 2020</t>
  </si>
  <si>
    <t>Pavan</t>
  </si>
  <si>
    <t>Raj</t>
  </si>
  <si>
    <t>John</t>
  </si>
  <si>
    <t>Virat</t>
  </si>
  <si>
    <t>Steve</t>
  </si>
  <si>
    <t>Gargi</t>
  </si>
  <si>
    <t>Sushma</t>
  </si>
  <si>
    <t>Dawn</t>
  </si>
  <si>
    <t>Criteria 1</t>
  </si>
  <si>
    <t>Criteria 2</t>
  </si>
  <si>
    <t>SUM</t>
  </si>
  <si>
    <t>SUMIF</t>
  </si>
  <si>
    <t>SUMIFS</t>
  </si>
  <si>
    <t>Adds Numbers</t>
  </si>
  <si>
    <t>Add  w/ 1 or more criteria</t>
  </si>
  <si>
    <t>SUM(C3:C12)</t>
  </si>
  <si>
    <t>Formula</t>
  </si>
  <si>
    <t>Function</t>
  </si>
  <si>
    <t>Conditions</t>
  </si>
  <si>
    <t>Results</t>
  </si>
  <si>
    <t>Name Range</t>
  </si>
  <si>
    <t>SUM(Sales_2020)</t>
  </si>
  <si>
    <t>Giving Range(C3:C12)Name As Sales_2020</t>
  </si>
  <si>
    <t>SUM Functions</t>
  </si>
  <si>
    <t xml:space="preserve">COUNT Functions </t>
  </si>
  <si>
    <t>AVERAGE Functions</t>
  </si>
  <si>
    <t xml:space="preserve">RAND Functions </t>
  </si>
  <si>
    <t>Subtotal</t>
  </si>
  <si>
    <t>Sum</t>
  </si>
  <si>
    <t>Sumif</t>
  </si>
  <si>
    <t>Sumifs</t>
  </si>
  <si>
    <t>Sumproduct</t>
  </si>
  <si>
    <t>Count</t>
  </si>
  <si>
    <t>Counta</t>
  </si>
  <si>
    <t>Countblank</t>
  </si>
  <si>
    <t>Countif</t>
  </si>
  <si>
    <t>Countifs</t>
  </si>
  <si>
    <t>Average</t>
  </si>
  <si>
    <t>Averagea</t>
  </si>
  <si>
    <t>Averageif</t>
  </si>
  <si>
    <t>Averageifs</t>
  </si>
  <si>
    <t>Rand</t>
  </si>
  <si>
    <t>Randbetween</t>
  </si>
  <si>
    <t>Roundup</t>
  </si>
  <si>
    <t>Rounddown</t>
  </si>
  <si>
    <t>Round</t>
  </si>
  <si>
    <t>ROUND Functions</t>
  </si>
  <si>
    <t>Add 1criteria "&lt;500"</t>
  </si>
  <si>
    <t>SUMIF(Sales_2020,"&lt;500")</t>
  </si>
  <si>
    <t>Add 1criteria"sales by Pavan"</t>
  </si>
  <si>
    <t>SUMIF(B3:B12,"Pavan",Sales_2020)</t>
  </si>
  <si>
    <t>SUMIFS(Sales_2020,B3:B12,E2,A3:A12,F2)</t>
  </si>
  <si>
    <t>SumProduct</t>
  </si>
  <si>
    <t>Products</t>
  </si>
  <si>
    <t>Prices</t>
  </si>
  <si>
    <t>Quantity</t>
  </si>
  <si>
    <t>Chairs</t>
  </si>
  <si>
    <t>Laptop</t>
  </si>
  <si>
    <t>Camera</t>
  </si>
  <si>
    <t>Bike</t>
  </si>
  <si>
    <t>Car</t>
  </si>
  <si>
    <t>Total</t>
  </si>
  <si>
    <t>Cost</t>
  </si>
  <si>
    <t>B18*C18</t>
  </si>
  <si>
    <t>B22*C22</t>
  </si>
  <si>
    <t>B21*C21</t>
  </si>
  <si>
    <t>B20*C20</t>
  </si>
  <si>
    <t>B19*C19</t>
  </si>
  <si>
    <t>Alt= (ente)r</t>
  </si>
  <si>
    <t>SUMPRODUCT(B18:B22,C18:C22)</t>
  </si>
  <si>
    <t>COUNT</t>
  </si>
  <si>
    <t>COUNTA</t>
  </si>
  <si>
    <t>COUNTBLANK</t>
  </si>
  <si>
    <t>COUNTIF</t>
  </si>
  <si>
    <t>COUNTIFS</t>
  </si>
  <si>
    <t>Count Numbers</t>
  </si>
  <si>
    <t>Count non Empty cells</t>
  </si>
  <si>
    <t>Count blank cells</t>
  </si>
  <si>
    <t>Count with 1 or more criteria</t>
  </si>
  <si>
    <t>COUNT(C3:C12)</t>
  </si>
  <si>
    <t>COUNTBLANK(C3:C12)</t>
  </si>
  <si>
    <t>COUNTA(B3:B12)</t>
  </si>
  <si>
    <t>Count with 1  criteria "&lt;500"</t>
  </si>
  <si>
    <t>COUNTIF(C3:C12,"&lt;500")</t>
  </si>
  <si>
    <t>COUNTIFS(B3:B12,E2,A3:A12,F2)</t>
  </si>
  <si>
    <t>AVERAGE</t>
  </si>
  <si>
    <t>AVERAGEIF</t>
  </si>
  <si>
    <t>AVERAGEA</t>
  </si>
  <si>
    <t>AVERAGEIFS</t>
  </si>
  <si>
    <t>Average Numbers</t>
  </si>
  <si>
    <t>Average with 1criteria "&lt;500"</t>
  </si>
  <si>
    <t>Average  with 1 or more criteria</t>
  </si>
  <si>
    <t>AVERAGE(Sales)</t>
  </si>
  <si>
    <t>AVERAGEIF(Sales,"&lt;500")</t>
  </si>
  <si>
    <t>AVERAGEIFS(Sales,B3:B12,E3,A3:A12,F3)</t>
  </si>
  <si>
    <t>Average with 1criteria "Sales by Pavan"</t>
  </si>
  <si>
    <t>AVERAGEIF(B3:B12,"Pavan",Sales)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</si>
  <si>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</si>
  <si>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</si>
  <si>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</si>
  <si>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</si>
  <si>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</si>
  <si>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</si>
  <si>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</si>
  <si>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</si>
  <si>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</si>
  <si>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</si>
  <si>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</si>
  <si>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</si>
  <si>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</si>
  <si>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</si>
  <si>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Holiday Month</t>
  </si>
  <si>
    <t>AverageA</t>
  </si>
  <si>
    <t>Average(Div by 11)</t>
  </si>
  <si>
    <t>Average(Div by 12)</t>
  </si>
  <si>
    <t>Average all cells including text</t>
  </si>
  <si>
    <t>RANDBETWEEN</t>
  </si>
  <si>
    <t>RAND</t>
  </si>
  <si>
    <t>RAND*100</t>
  </si>
  <si>
    <t>RANDBETWEEN(1,30)</t>
  </si>
  <si>
    <t>RAND()*100</t>
  </si>
  <si>
    <t>RAND()</t>
  </si>
  <si>
    <t>Refesh</t>
  </si>
  <si>
    <t>f9</t>
  </si>
  <si>
    <t>Example</t>
  </si>
  <si>
    <t>Value</t>
  </si>
  <si>
    <t>Formulas</t>
  </si>
  <si>
    <t>Round to Penny</t>
  </si>
  <si>
    <t>Round to Dollar</t>
  </si>
  <si>
    <t>Round to Thousands position</t>
  </si>
  <si>
    <t>Other Rounding:</t>
  </si>
  <si>
    <t>Applies standard round rule to a specified digit</t>
  </si>
  <si>
    <t>Up only Specified digit</t>
  </si>
  <si>
    <t>Down only Specified digit</t>
  </si>
  <si>
    <t>ROUND</t>
  </si>
  <si>
    <t>ROUNDUP</t>
  </si>
  <si>
    <t>ROUNDDOWN</t>
  </si>
  <si>
    <t>To A specified digit</t>
  </si>
  <si>
    <t>ROUND(B4,2)</t>
  </si>
  <si>
    <t>ROUND(B5,0)</t>
  </si>
  <si>
    <t>ROUND(B6,-2)</t>
  </si>
  <si>
    <t>ROUND(C9,0)</t>
  </si>
  <si>
    <t>ROUNDUP(C10,0)</t>
  </si>
  <si>
    <t>ROUNDDOWN(C11,0)</t>
  </si>
  <si>
    <t>ROUND(C10,0)</t>
  </si>
  <si>
    <t>Sales Representative</t>
  </si>
  <si>
    <t>Location</t>
  </si>
  <si>
    <t>Region</t>
  </si>
  <si>
    <t>Customer</t>
  </si>
  <si>
    <t>Order Date</t>
  </si>
  <si>
    <t>Item</t>
  </si>
  <si>
    <t>Price</t>
  </si>
  <si>
    <t>Total Sale Amount</t>
  </si>
  <si>
    <t>Sara Snyder</t>
  </si>
  <si>
    <t>Massachusetts</t>
  </si>
  <si>
    <t>East</t>
  </si>
  <si>
    <t>Raymond Young</t>
  </si>
  <si>
    <t>Junk</t>
  </si>
  <si>
    <t>New York</t>
  </si>
  <si>
    <t>Helen Dean</t>
  </si>
  <si>
    <t>Diane Gonzalez</t>
  </si>
  <si>
    <t>Washington</t>
  </si>
  <si>
    <t>West</t>
  </si>
  <si>
    <t>Shirley Chavez</t>
  </si>
  <si>
    <t>Stuff</t>
  </si>
  <si>
    <t>New Jersey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</si>
  <si>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</si>
  <si>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</si>
  <si>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</si>
  <si>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</si>
  <si>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</si>
  <si>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</si>
  <si>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</si>
  <si>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</si>
  <si>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</si>
  <si>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</si>
  <si>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</si>
  <si>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</si>
  <si>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</si>
  <si>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</si>
  <si>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</si>
  <si>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</si>
  <si>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</si>
  <si>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</si>
  <si>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</si>
  <si>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</si>
  <si>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</si>
  <si>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</si>
  <si>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</si>
  <si>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</si>
  <si>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</si>
  <si>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</si>
  <si>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</si>
  <si>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</si>
  <si>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</si>
  <si>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</si>
  <si>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</si>
  <si>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</si>
  <si>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</si>
  <si>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</si>
  <si>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</si>
  <si>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</si>
  <si>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</si>
  <si>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</si>
  <si>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</si>
  <si>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</si>
  <si>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</si>
  <si>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</si>
  <si>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</si>
  <si>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</si>
  <si>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</si>
  <si>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</si>
  <si>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Connecticut</t>
  </si>
  <si>
    <t>Cheryl Henderson</t>
  </si>
  <si>
    <t>Carlos Stephens</t>
  </si>
  <si>
    <t>Daniel Perez</t>
  </si>
  <si>
    <t>Carl Howard</t>
  </si>
  <si>
    <t>Alice Davis</t>
  </si>
  <si>
    <t>Grand Total</t>
  </si>
  <si>
    <t>Junk Total</t>
  </si>
  <si>
    <t>Stuff Total</t>
  </si>
  <si>
    <t>Things Total</t>
  </si>
  <si>
    <t>Widgets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</si>
</sst>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1" xfId="0" applyFont="1" applyFill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14" fontId="2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5" borderId="1" xfId="0" applyFont="1" applyFill="1" applyBorder="1"/>
    <xf numFmtId="164" fontId="2" fillId="3" borderId="1" xfId="0" applyNumberFormat="1" applyFont="1" applyFill="1" applyBorder="1"/>
    <xf numFmtId="164" fontId="2" fillId="0" borderId="1" xfId="0" applyNumberFormat="1" applyFont="1" applyBorder="1"/>
    <xf numFmtId="0" fontId="2" fillId="6" borderId="1" xfId="0" applyFont="1" applyFill="1" applyBorder="1"/>
    <xf numFmtId="0" fontId="2" fillId="7" borderId="1" xfId="0" applyFont="1" applyFill="1" applyBorder="1"/>
    <xf numFmtId="0" fontId="3" fillId="2" borderId="2" xfId="0" applyFont="1" applyFill="1" applyBorder="1"/>
    <xf numFmtId="0" fontId="5" fillId="0" borderId="2" xfId="2" applyFont="1" applyBorder="1"/>
    <xf numFmtId="0" fontId="5" fillId="0" borderId="1" xfId="2" applyFont="1" applyBorder="1"/>
    <xf numFmtId="0" fontId="6" fillId="0" borderId="0" xfId="0" applyFont="1"/>
    <xf numFmtId="44" fontId="2" fillId="5" borderId="1" xfId="1" applyFont="1" applyFill="1" applyBorder="1"/>
    <xf numFmtId="0" fontId="2" fillId="0" borderId="3" xfId="0" applyFont="1" applyBorder="1"/>
    <xf numFmtId="0" fontId="3" fillId="8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4" fontId="2" fillId="11" borderId="1" xfId="0" applyNumberFormat="1" applyFont="1" applyFill="1" applyBorder="1"/>
    <xf numFmtId="0" fontId="2" fillId="11" borderId="1" xfId="0" applyFont="1" applyFill="1" applyBorder="1"/>
    <xf numFmtId="0" fontId="2" fillId="5" borderId="1" xfId="1" applyNumberFormat="1" applyFont="1" applyFill="1" applyBorder="1"/>
    <xf numFmtId="164" fontId="2" fillId="5" borderId="1" xfId="1" applyNumberFormat="1" applyFont="1" applyFill="1" applyBorder="1"/>
    <xf numFmtId="0" fontId="2" fillId="12" borderId="1" xfId="0" applyFont="1" applyFill="1" applyBorder="1"/>
    <xf numFmtId="164" fontId="2" fillId="12" borderId="1" xfId="0" applyNumberFormat="1" applyFont="1" applyFill="1" applyBorder="1"/>
    <xf numFmtId="0" fontId="2" fillId="14" borderId="1" xfId="0" applyFont="1" applyFill="1" applyBorder="1"/>
    <xf numFmtId="0" fontId="2" fillId="13" borderId="1" xfId="0" applyFont="1" applyFill="1" applyBorder="1"/>
    <xf numFmtId="2" fontId="2" fillId="15" borderId="1" xfId="0" applyNumberFormat="1" applyFont="1" applyFill="1" applyBorder="1"/>
    <xf numFmtId="0" fontId="2" fillId="15" borderId="1" xfId="0" applyFont="1" applyFill="1" applyBorder="1"/>
    <xf numFmtId="1" fontId="2" fillId="15" borderId="1" xfId="0" applyNumberFormat="1" applyFont="1" applyFill="1" applyBorder="1"/>
    <xf numFmtId="0" fontId="8" fillId="0" borderId="0" xfId="0" applyFont="1"/>
    <xf numFmtId="0" fontId="2" fillId="16" borderId="1" xfId="0" applyFont="1" applyFill="1" applyBorder="1"/>
    <xf numFmtId="14" fontId="2" fillId="17" borderId="1" xfId="0" applyNumberFormat="1" applyFont="1" applyFill="1" applyBorder="1"/>
    <xf numFmtId="0" fontId="2" fillId="17" borderId="1" xfId="0" applyFont="1" applyFill="1" applyBorder="1"/>
    <xf numFmtId="0" fontId="8" fillId="17" borderId="1" xfId="0" applyFont="1" applyFill="1" applyBorder="1"/>
    <xf numFmtId="14" fontId="2" fillId="17" borderId="0" xfId="0" applyNumberFormat="1" applyFont="1" applyFill="1" applyBorder="1"/>
    <xf numFmtId="0" fontId="2" fillId="17" borderId="0" xfId="0" applyFont="1" applyFill="1" applyBorder="1"/>
    <xf numFmtId="0" fontId="8" fillId="17" borderId="0" xfId="0" applyFont="1" applyFill="1" applyBorder="1"/>
    <xf numFmtId="0" fontId="2" fillId="9" borderId="1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C7D0-70A7-466D-86E3-B833ED5F6D43}">
  <dimension ref="B2:G7"/>
  <sheetViews>
    <sheetView showGridLines="0" workbookViewId="0">
      <selection activeCell="D3" sqref="D3"/>
    </sheetView>
  </sheetViews>
  <sheetFormatPr defaultColWidth="24.44140625" defaultRowHeight="22.8" customHeight="1" x14ac:dyDescent="0.35"/>
  <cols>
    <col min="1" max="16384" width="24.44140625" style="1"/>
  </cols>
  <sheetData>
    <row r="2" spans="2:7" ht="22.8" customHeight="1" x14ac:dyDescent="0.35">
      <c r="B2" s="14" t="s">
        <v>26</v>
      </c>
      <c r="C2" s="3" t="s">
        <v>27</v>
      </c>
      <c r="D2" s="3" t="s">
        <v>28</v>
      </c>
      <c r="E2" s="14" t="s">
        <v>29</v>
      </c>
      <c r="F2" s="3" t="s">
        <v>49</v>
      </c>
      <c r="G2" s="3" t="s">
        <v>30</v>
      </c>
    </row>
    <row r="3" spans="2:7" ht="22.8" customHeight="1" x14ac:dyDescent="0.35">
      <c r="B3" s="15" t="s">
        <v>31</v>
      </c>
      <c r="C3" s="16" t="s">
        <v>35</v>
      </c>
      <c r="D3" s="16" t="s">
        <v>40</v>
      </c>
      <c r="E3" s="15" t="s">
        <v>44</v>
      </c>
      <c r="F3" s="16" t="s">
        <v>48</v>
      </c>
      <c r="G3" s="16" t="s">
        <v>30</v>
      </c>
    </row>
    <row r="4" spans="2:7" ht="22.8" customHeight="1" x14ac:dyDescent="0.35">
      <c r="B4" s="15" t="s">
        <v>32</v>
      </c>
      <c r="C4" s="16" t="s">
        <v>36</v>
      </c>
      <c r="D4" s="16" t="s">
        <v>41</v>
      </c>
      <c r="E4" s="15" t="s">
        <v>45</v>
      </c>
      <c r="F4" s="16" t="s">
        <v>46</v>
      </c>
      <c r="G4" s="17"/>
    </row>
    <row r="5" spans="2:7" ht="22.8" customHeight="1" x14ac:dyDescent="0.35">
      <c r="B5" s="15" t="s">
        <v>33</v>
      </c>
      <c r="C5" s="16" t="s">
        <v>37</v>
      </c>
      <c r="D5" s="16" t="s">
        <v>42</v>
      </c>
      <c r="E5" s="17"/>
      <c r="F5" s="16" t="s">
        <v>47</v>
      </c>
      <c r="G5" s="17"/>
    </row>
    <row r="6" spans="2:7" ht="22.8" customHeight="1" x14ac:dyDescent="0.35">
      <c r="B6" s="15" t="s">
        <v>34</v>
      </c>
      <c r="C6" s="16" t="s">
        <v>38</v>
      </c>
      <c r="D6" s="16" t="s">
        <v>43</v>
      </c>
      <c r="E6" s="17"/>
      <c r="F6" s="17"/>
      <c r="G6" s="17"/>
    </row>
    <row r="7" spans="2:7" ht="22.8" customHeight="1" x14ac:dyDescent="0.35">
      <c r="C7" s="16" t="s">
        <v>39</v>
      </c>
      <c r="D7" s="17"/>
      <c r="E7" s="17"/>
      <c r="F7" s="17"/>
      <c r="G7" s="17"/>
    </row>
  </sheetData>
  <hyperlinks>
    <hyperlink ref="B3:B6" location="'Sum Functions'!A1" display="Sum" xr:uid="{DAB5AEEC-331C-4165-A410-FDD4A3D2990B}"/>
    <hyperlink ref="C3:C7" location="'COUNT Funtions'!A1" display="Count" xr:uid="{386DC1BA-8EAC-4673-8400-4FCB06181509}"/>
    <hyperlink ref="D3:D6" location="'AVERAGE Funtions'!A1" display="Average" xr:uid="{16519610-532B-4298-BEA0-15BA8606E66B}"/>
    <hyperlink ref="E3:E4" location="'RAND Funtions'!A1" display="Rand" xr:uid="{B03230C5-DEB9-496C-A883-2EBE1C5FE767}"/>
    <hyperlink ref="F3:F5" location="'ROUND Funtions'!A1" display="Round" xr:uid="{9F88E5F3-2046-40D7-B79C-41EA57F9BDDB}"/>
    <hyperlink ref="G3" location="Subtotal!A1" display="Subtotal" xr:uid="{75C7C331-9A3F-462C-B2B2-7B9B986F25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F731-B828-443B-A901-0C744ACA4FB2}">
  <dimension ref="A1:H23"/>
  <sheetViews>
    <sheetView workbookViewId="0">
      <selection activeCell="A2" sqref="A2:B12"/>
    </sheetView>
  </sheetViews>
  <sheetFormatPr defaultColWidth="15.6640625" defaultRowHeight="19.8" customHeight="1" x14ac:dyDescent="0.35"/>
  <cols>
    <col min="1" max="3" width="15.6640625" style="1"/>
    <col min="4" max="4" width="17.21875" style="1" customWidth="1"/>
    <col min="5" max="5" width="47.5546875" style="1" customWidth="1"/>
    <col min="6" max="6" width="15.6640625" style="1"/>
    <col min="7" max="7" width="14.88671875" style="1" customWidth="1"/>
    <col min="8" max="8" width="46.109375" style="1" customWidth="1"/>
    <col min="9" max="16384" width="15.6640625" style="1"/>
  </cols>
  <sheetData>
    <row r="1" spans="1:8" ht="19.8" customHeight="1" x14ac:dyDescent="0.35">
      <c r="E1" s="3" t="s">
        <v>11</v>
      </c>
      <c r="F1" s="3" t="s">
        <v>12</v>
      </c>
    </row>
    <row r="2" spans="1:8" ht="19.8" customHeight="1" x14ac:dyDescent="0.35">
      <c r="A2" s="3" t="s">
        <v>0</v>
      </c>
      <c r="B2" s="3" t="s">
        <v>1</v>
      </c>
      <c r="C2" s="3" t="s">
        <v>2</v>
      </c>
      <c r="E2" s="7" t="s">
        <v>3</v>
      </c>
      <c r="F2" s="6">
        <v>43971</v>
      </c>
    </row>
    <row r="3" spans="1:8" ht="19.8" customHeight="1" x14ac:dyDescent="0.35">
      <c r="A3" s="4">
        <v>43971</v>
      </c>
      <c r="B3" s="5" t="s">
        <v>3</v>
      </c>
      <c r="C3" s="10">
        <v>300</v>
      </c>
    </row>
    <row r="4" spans="1:8" ht="19.8" customHeight="1" x14ac:dyDescent="0.35">
      <c r="A4" s="25">
        <v>43972</v>
      </c>
      <c r="B4" s="26" t="s">
        <v>4</v>
      </c>
      <c r="C4" s="11">
        <v>250</v>
      </c>
      <c r="E4" s="2" t="s">
        <v>21</v>
      </c>
      <c r="F4" s="2" t="s">
        <v>20</v>
      </c>
      <c r="G4" s="2" t="s">
        <v>22</v>
      </c>
      <c r="H4" s="2" t="s">
        <v>19</v>
      </c>
    </row>
    <row r="5" spans="1:8" ht="19.8" customHeight="1" x14ac:dyDescent="0.35">
      <c r="A5" s="6">
        <v>43973</v>
      </c>
      <c r="B5" s="7" t="s">
        <v>5</v>
      </c>
      <c r="C5" s="11">
        <v>150</v>
      </c>
      <c r="E5" s="8" t="s">
        <v>16</v>
      </c>
      <c r="F5" s="8" t="s">
        <v>13</v>
      </c>
      <c r="G5" s="18">
        <f>SUM(C3:C12)</f>
        <v>4990</v>
      </c>
      <c r="H5" s="12" t="s">
        <v>18</v>
      </c>
    </row>
    <row r="6" spans="1:8" ht="19.8" customHeight="1" x14ac:dyDescent="0.35">
      <c r="A6" s="6">
        <v>43974</v>
      </c>
      <c r="B6" s="7" t="s">
        <v>6</v>
      </c>
      <c r="C6" s="11">
        <v>250</v>
      </c>
      <c r="E6" s="8" t="s">
        <v>50</v>
      </c>
      <c r="F6" s="8" t="s">
        <v>14</v>
      </c>
      <c r="G6" s="18">
        <f>SUMIF(Sales_2020,"&lt;500")</f>
        <v>1400</v>
      </c>
      <c r="H6" s="12" t="s">
        <v>51</v>
      </c>
    </row>
    <row r="7" spans="1:8" ht="19.8" customHeight="1" x14ac:dyDescent="0.35">
      <c r="A7" s="6">
        <v>43975</v>
      </c>
      <c r="B7" s="7" t="s">
        <v>7</v>
      </c>
      <c r="C7" s="11">
        <v>750</v>
      </c>
      <c r="E7" s="8" t="s">
        <v>52</v>
      </c>
      <c r="F7" s="8" t="s">
        <v>14</v>
      </c>
      <c r="G7" s="18">
        <f>SUMIF(B3:B12,"Pavan",Sales_2020)</f>
        <v>820</v>
      </c>
      <c r="H7" s="12" t="s">
        <v>53</v>
      </c>
    </row>
    <row r="8" spans="1:8" ht="19.8" customHeight="1" x14ac:dyDescent="0.35">
      <c r="A8" s="6">
        <v>43976</v>
      </c>
      <c r="B8" s="7" t="s">
        <v>8</v>
      </c>
      <c r="C8" s="11">
        <v>800</v>
      </c>
      <c r="E8" s="8" t="s">
        <v>17</v>
      </c>
      <c r="F8" s="8" t="s">
        <v>15</v>
      </c>
      <c r="G8" s="18">
        <f>SUMIFS(Sales_2020,B3:B12,E2,A3:A12,F2)</f>
        <v>820</v>
      </c>
      <c r="H8" s="12" t="s">
        <v>54</v>
      </c>
    </row>
    <row r="9" spans="1:8" ht="19.8" customHeight="1" x14ac:dyDescent="0.35">
      <c r="A9" s="6">
        <v>43971</v>
      </c>
      <c r="B9" s="7" t="s">
        <v>9</v>
      </c>
      <c r="C9" s="11">
        <v>450</v>
      </c>
    </row>
    <row r="10" spans="1:8" ht="19.8" customHeight="1" x14ac:dyDescent="0.35">
      <c r="A10" s="4">
        <v>43971</v>
      </c>
      <c r="B10" s="5" t="s">
        <v>3</v>
      </c>
      <c r="C10" s="10">
        <v>520</v>
      </c>
    </row>
    <row r="11" spans="1:8" ht="19.8" customHeight="1" x14ac:dyDescent="0.35">
      <c r="A11" s="6">
        <v>43974</v>
      </c>
      <c r="B11" s="7" t="s">
        <v>7</v>
      </c>
      <c r="C11" s="11">
        <v>890</v>
      </c>
      <c r="E11" s="8" t="s">
        <v>25</v>
      </c>
      <c r="F11" s="8" t="s">
        <v>23</v>
      </c>
      <c r="G11" s="18">
        <f>SUM(Sales_2020)</f>
        <v>4990</v>
      </c>
      <c r="H11" s="13" t="s">
        <v>24</v>
      </c>
    </row>
    <row r="12" spans="1:8" ht="19.8" customHeight="1" x14ac:dyDescent="0.35">
      <c r="A12" s="6">
        <v>43972</v>
      </c>
      <c r="B12" s="7" t="s">
        <v>10</v>
      </c>
      <c r="C12" s="11">
        <v>630</v>
      </c>
    </row>
    <row r="14" spans="1:8" ht="19.8" customHeight="1" x14ac:dyDescent="0.35">
      <c r="A14" s="23" t="s">
        <v>55</v>
      </c>
      <c r="B14" s="24"/>
      <c r="C14" s="24"/>
      <c r="D14" s="24"/>
      <c r="E14" s="24"/>
    </row>
    <row r="15" spans="1:8" ht="19.8" customHeight="1" x14ac:dyDescent="0.35">
      <c r="A15" s="3" t="s">
        <v>56</v>
      </c>
      <c r="B15" s="3" t="s">
        <v>57</v>
      </c>
      <c r="C15" s="3" t="s">
        <v>58</v>
      </c>
      <c r="D15" s="20" t="s">
        <v>65</v>
      </c>
      <c r="E15" s="20" t="s">
        <v>19</v>
      </c>
    </row>
    <row r="16" spans="1:8" ht="19.8" customHeight="1" x14ac:dyDescent="0.35">
      <c r="A16" s="7" t="s">
        <v>59</v>
      </c>
      <c r="B16" s="7">
        <v>20</v>
      </c>
      <c r="C16" s="19">
        <v>6</v>
      </c>
      <c r="D16" s="21">
        <f>B16*C16</f>
        <v>120</v>
      </c>
      <c r="E16" s="21" t="s">
        <v>66</v>
      </c>
    </row>
    <row r="17" spans="1:5" ht="19.8" customHeight="1" x14ac:dyDescent="0.35">
      <c r="A17" s="7" t="s">
        <v>60</v>
      </c>
      <c r="B17" s="7">
        <v>45</v>
      </c>
      <c r="C17" s="7">
        <v>2</v>
      </c>
      <c r="D17" s="21">
        <f t="shared" ref="D17:D20" si="0">B17*C17</f>
        <v>90</v>
      </c>
      <c r="E17" s="21" t="s">
        <v>70</v>
      </c>
    </row>
    <row r="18" spans="1:5" ht="19.8" customHeight="1" x14ac:dyDescent="0.35">
      <c r="A18" s="7" t="s">
        <v>61</v>
      </c>
      <c r="B18" s="7">
        <v>100</v>
      </c>
      <c r="C18" s="7">
        <v>1</v>
      </c>
      <c r="D18" s="21">
        <f t="shared" si="0"/>
        <v>100</v>
      </c>
      <c r="E18" s="21" t="s">
        <v>69</v>
      </c>
    </row>
    <row r="19" spans="1:5" ht="19.8" customHeight="1" x14ac:dyDescent="0.35">
      <c r="A19" s="7" t="s">
        <v>62</v>
      </c>
      <c r="B19" s="7">
        <v>120</v>
      </c>
      <c r="C19" s="7">
        <v>5</v>
      </c>
      <c r="D19" s="21">
        <f t="shared" si="0"/>
        <v>600</v>
      </c>
      <c r="E19" s="21" t="s">
        <v>68</v>
      </c>
    </row>
    <row r="20" spans="1:5" ht="19.8" customHeight="1" x14ac:dyDescent="0.35">
      <c r="A20" s="7" t="s">
        <v>63</v>
      </c>
      <c r="B20" s="7">
        <v>200</v>
      </c>
      <c r="C20" s="7">
        <v>4</v>
      </c>
      <c r="D20" s="21">
        <f t="shared" si="0"/>
        <v>800</v>
      </c>
      <c r="E20" s="21" t="s">
        <v>67</v>
      </c>
    </row>
    <row r="21" spans="1:5" ht="19.8" customHeight="1" x14ac:dyDescent="0.35">
      <c r="A21" s="5" t="s">
        <v>64</v>
      </c>
      <c r="B21" s="5"/>
      <c r="C21" s="5"/>
      <c r="D21" s="21">
        <f>SUM(D16:D20)</f>
        <v>1710</v>
      </c>
      <c r="E21" s="21" t="s">
        <v>71</v>
      </c>
    </row>
    <row r="23" spans="1:5" ht="19.8" customHeight="1" x14ac:dyDescent="0.35">
      <c r="A23" s="44" t="s">
        <v>55</v>
      </c>
      <c r="B23" s="44"/>
      <c r="C23" s="44"/>
      <c r="D23" s="22">
        <f>SUMPRODUCT(B16:B20,C16:C20)</f>
        <v>1710</v>
      </c>
      <c r="E23" s="22" t="s">
        <v>72</v>
      </c>
    </row>
  </sheetData>
  <mergeCells count="1">
    <mergeCell ref="A23:C23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3617-296F-4875-BC4D-44BA2AF009C5}">
  <dimension ref="A1:H12"/>
  <sheetViews>
    <sheetView workbookViewId="0">
      <selection activeCell="H5" sqref="H5:H8"/>
    </sheetView>
  </sheetViews>
  <sheetFormatPr defaultColWidth="11.5546875" defaultRowHeight="19.8" customHeight="1" x14ac:dyDescent="0.3"/>
  <cols>
    <col min="1" max="1" width="15.77734375" customWidth="1"/>
    <col min="3" max="3" width="16.5546875" customWidth="1"/>
    <col min="5" max="5" width="37.5546875" customWidth="1"/>
    <col min="6" max="6" width="17.44140625" customWidth="1"/>
    <col min="7" max="7" width="15.33203125" customWidth="1"/>
    <col min="8" max="8" width="45.21875" customWidth="1"/>
  </cols>
  <sheetData>
    <row r="1" spans="1:8" ht="19.8" customHeight="1" x14ac:dyDescent="0.35">
      <c r="E1" s="3" t="s">
        <v>11</v>
      </c>
      <c r="F1" s="3" t="s">
        <v>12</v>
      </c>
    </row>
    <row r="2" spans="1:8" ht="19.8" customHeight="1" x14ac:dyDescent="0.35">
      <c r="A2" s="3" t="s">
        <v>0</v>
      </c>
      <c r="B2" s="3" t="s">
        <v>1</v>
      </c>
      <c r="C2" s="3" t="s">
        <v>2</v>
      </c>
      <c r="E2" s="7" t="s">
        <v>3</v>
      </c>
      <c r="F2" s="6">
        <v>43971</v>
      </c>
    </row>
    <row r="3" spans="1:8" ht="19.8" customHeight="1" x14ac:dyDescent="0.35">
      <c r="A3" s="4">
        <v>43971</v>
      </c>
      <c r="B3" s="5" t="s">
        <v>3</v>
      </c>
      <c r="C3" s="10">
        <v>300</v>
      </c>
    </row>
    <row r="4" spans="1:8" ht="19.8" customHeight="1" x14ac:dyDescent="0.35">
      <c r="A4" s="4">
        <v>43971</v>
      </c>
      <c r="B4" s="5" t="s">
        <v>3</v>
      </c>
      <c r="C4" s="11">
        <v>250</v>
      </c>
    </row>
    <row r="5" spans="1:8" ht="19.8" customHeight="1" x14ac:dyDescent="0.35">
      <c r="A5" s="6">
        <v>43973</v>
      </c>
      <c r="B5" s="7" t="s">
        <v>5</v>
      </c>
      <c r="C5" s="11"/>
      <c r="E5" s="2" t="s">
        <v>21</v>
      </c>
      <c r="F5" s="2" t="s">
        <v>20</v>
      </c>
      <c r="G5" s="2" t="s">
        <v>22</v>
      </c>
      <c r="H5" s="2" t="s">
        <v>19</v>
      </c>
    </row>
    <row r="6" spans="1:8" ht="19.8" customHeight="1" x14ac:dyDescent="0.35">
      <c r="A6" s="6">
        <v>43974</v>
      </c>
      <c r="B6" s="7" t="s">
        <v>6</v>
      </c>
      <c r="C6" s="11">
        <v>250</v>
      </c>
      <c r="E6" s="8" t="s">
        <v>78</v>
      </c>
      <c r="F6" s="8" t="s">
        <v>73</v>
      </c>
      <c r="G6" s="27">
        <f>COUNT(C3:C12)</f>
        <v>8</v>
      </c>
      <c r="H6" s="12" t="s">
        <v>82</v>
      </c>
    </row>
    <row r="7" spans="1:8" ht="19.8" customHeight="1" x14ac:dyDescent="0.35">
      <c r="A7" s="6">
        <v>43975</v>
      </c>
      <c r="B7" s="7" t="s">
        <v>7</v>
      </c>
      <c r="C7" s="11">
        <v>750</v>
      </c>
      <c r="E7" s="8" t="s">
        <v>79</v>
      </c>
      <c r="F7" s="8" t="s">
        <v>74</v>
      </c>
      <c r="G7" s="27">
        <f>COUNTA(B3:B12)</f>
        <v>10</v>
      </c>
      <c r="H7" s="12" t="s">
        <v>84</v>
      </c>
    </row>
    <row r="8" spans="1:8" ht="19.8" customHeight="1" x14ac:dyDescent="0.35">
      <c r="A8" s="6">
        <v>43976</v>
      </c>
      <c r="B8" s="7" t="s">
        <v>8</v>
      </c>
      <c r="C8" s="11"/>
      <c r="E8" s="8" t="s">
        <v>80</v>
      </c>
      <c r="F8" s="8" t="s">
        <v>75</v>
      </c>
      <c r="G8" s="27">
        <f>COUNTBLANK(C3:C12)</f>
        <v>2</v>
      </c>
      <c r="H8" s="12" t="s">
        <v>83</v>
      </c>
    </row>
    <row r="9" spans="1:8" ht="19.8" customHeight="1" x14ac:dyDescent="0.35">
      <c r="A9" s="6">
        <v>43971</v>
      </c>
      <c r="B9" s="7" t="s">
        <v>9</v>
      </c>
      <c r="C9" s="11">
        <v>450</v>
      </c>
      <c r="E9" s="8" t="s">
        <v>85</v>
      </c>
      <c r="F9" s="8" t="s">
        <v>76</v>
      </c>
      <c r="G9" s="27">
        <f>COUNTIF(C3:C12,"&lt;500")</f>
        <v>4</v>
      </c>
      <c r="H9" s="12" t="s">
        <v>86</v>
      </c>
    </row>
    <row r="10" spans="1:8" ht="19.8" customHeight="1" x14ac:dyDescent="0.35">
      <c r="A10" s="4">
        <v>43971</v>
      </c>
      <c r="B10" s="5" t="s">
        <v>3</v>
      </c>
      <c r="C10" s="10">
        <v>520</v>
      </c>
      <c r="E10" s="8" t="s">
        <v>81</v>
      </c>
      <c r="F10" s="8" t="s">
        <v>77</v>
      </c>
      <c r="G10" s="27">
        <f>COUNTIFS(B3:B12,E2,A3:A12,F2)</f>
        <v>3</v>
      </c>
      <c r="H10" s="12" t="s">
        <v>87</v>
      </c>
    </row>
    <row r="11" spans="1:8" ht="19.8" customHeight="1" x14ac:dyDescent="0.35">
      <c r="A11" s="6">
        <v>43974</v>
      </c>
      <c r="B11" s="7" t="s">
        <v>7</v>
      </c>
      <c r="C11" s="11">
        <v>890</v>
      </c>
    </row>
    <row r="12" spans="1:8" ht="19.8" customHeight="1" x14ac:dyDescent="0.35">
      <c r="A12" s="6">
        <v>43972</v>
      </c>
      <c r="B12" s="7" t="s">
        <v>10</v>
      </c>
      <c r="C12" s="11">
        <v>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A17E-91FE-4A06-8DD3-B1E37A99FEE5}">
  <dimension ref="A2:H27"/>
  <sheetViews>
    <sheetView tabSelected="1" workbookViewId="0"/>
  </sheetViews>
  <sheetFormatPr defaultColWidth="17.5546875" defaultRowHeight="18.600000000000001" customHeight="1" x14ac:dyDescent="0.35"/>
  <cols>
    <col min="1" max="3" width="17.5546875" style="1"/>
    <col min="4" max="4" width="6.21875" style="1" customWidth="1"/>
    <col min="5" max="5" width="36.5546875" style="1" customWidth="1"/>
    <col min="6" max="7" width="17.5546875" style="1"/>
    <col min="8" max="8" width="35.109375" style="1" customWidth="1"/>
    <col min="9" max="16384" width="17.5546875" style="1"/>
  </cols>
  <sheetData>
    <row r="2" spans="1:8" ht="18.600000000000001" customHeight="1" x14ac:dyDescent="0.35">
      <c r="A2" s="3" t="s">
        <v>0</v>
      </c>
      <c r="B2" s="3" t="s">
        <v>1</v>
      </c>
      <c r="C2" s="3" t="s">
        <v>2</v>
      </c>
      <c r="E2" s="3" t="s">
        <v>11</v>
      </c>
      <c r="F2" s="3" t="s">
        <v>12</v>
      </c>
    </row>
    <row r="3" spans="1:8" ht="18.600000000000001" customHeight="1" x14ac:dyDescent="0.35">
      <c r="A3" s="4">
        <v>43971</v>
      </c>
      <c r="B3" s="5" t="s">
        <v>3</v>
      </c>
      <c r="C3" s="10">
        <v>300</v>
      </c>
      <c r="E3" s="7" t="s">
        <v>3</v>
      </c>
      <c r="F3" s="6">
        <v>43971</v>
      </c>
    </row>
    <row r="4" spans="1:8" ht="18.600000000000001" customHeight="1" x14ac:dyDescent="0.35">
      <c r="A4" s="4">
        <v>43971</v>
      </c>
      <c r="B4" s="5" t="s">
        <v>3</v>
      </c>
      <c r="C4" s="10">
        <v>250</v>
      </c>
    </row>
    <row r="5" spans="1:8" ht="18.600000000000001" customHeight="1" x14ac:dyDescent="0.35">
      <c r="A5" s="6">
        <v>43973</v>
      </c>
      <c r="B5" s="5" t="s">
        <v>3</v>
      </c>
      <c r="C5" s="10">
        <v>150</v>
      </c>
      <c r="E5" s="2" t="s">
        <v>21</v>
      </c>
      <c r="F5" s="2" t="s">
        <v>20</v>
      </c>
      <c r="G5" s="2" t="s">
        <v>22</v>
      </c>
      <c r="H5" s="2" t="s">
        <v>19</v>
      </c>
    </row>
    <row r="6" spans="1:8" ht="18.600000000000001" customHeight="1" x14ac:dyDescent="0.35">
      <c r="A6" s="6">
        <v>43974</v>
      </c>
      <c r="B6" s="7" t="s">
        <v>6</v>
      </c>
      <c r="C6" s="11">
        <v>250</v>
      </c>
      <c r="E6" s="8" t="s">
        <v>92</v>
      </c>
      <c r="F6" s="8" t="s">
        <v>88</v>
      </c>
      <c r="G6" s="28">
        <f>AVERAGE(Sales)</f>
        <v>499</v>
      </c>
      <c r="H6" s="12" t="s">
        <v>95</v>
      </c>
    </row>
    <row r="7" spans="1:8" ht="18.600000000000001" customHeight="1" x14ac:dyDescent="0.35">
      <c r="A7" s="6">
        <v>43975</v>
      </c>
      <c r="B7" s="7" t="s">
        <v>7</v>
      </c>
      <c r="C7" s="11">
        <v>750</v>
      </c>
      <c r="E7" s="8" t="s">
        <v>118</v>
      </c>
      <c r="F7" s="8" t="s">
        <v>90</v>
      </c>
      <c r="G7" s="28"/>
      <c r="H7" s="12"/>
    </row>
    <row r="8" spans="1:8" ht="18.600000000000001" customHeight="1" x14ac:dyDescent="0.35">
      <c r="A8" s="6">
        <v>43976</v>
      </c>
      <c r="B8" s="7" t="s">
        <v>8</v>
      </c>
      <c r="C8" s="11">
        <v>800</v>
      </c>
      <c r="E8" s="8" t="s">
        <v>93</v>
      </c>
      <c r="F8" s="8" t="s">
        <v>89</v>
      </c>
      <c r="G8" s="28">
        <f>AVERAGEIF(Sales,"&lt;500")</f>
        <v>280</v>
      </c>
      <c r="H8" s="12" t="s">
        <v>96</v>
      </c>
    </row>
    <row r="9" spans="1:8" ht="18.600000000000001" customHeight="1" x14ac:dyDescent="0.35">
      <c r="A9" s="6">
        <v>43971</v>
      </c>
      <c r="B9" s="7" t="s">
        <v>9</v>
      </c>
      <c r="C9" s="11">
        <v>450</v>
      </c>
      <c r="E9" s="8" t="s">
        <v>98</v>
      </c>
      <c r="F9" s="8" t="s">
        <v>89</v>
      </c>
      <c r="G9" s="28">
        <f>AVERAGEIF(B3:B12,"Pavan",Sales)</f>
        <v>305</v>
      </c>
      <c r="H9" s="12" t="s">
        <v>99</v>
      </c>
    </row>
    <row r="10" spans="1:8" ht="18.600000000000001" customHeight="1" x14ac:dyDescent="0.35">
      <c r="A10" s="4">
        <v>43971</v>
      </c>
      <c r="B10" s="5" t="s">
        <v>3</v>
      </c>
      <c r="C10" s="10">
        <v>520</v>
      </c>
      <c r="E10" s="8" t="s">
        <v>94</v>
      </c>
      <c r="F10" s="8" t="s">
        <v>91</v>
      </c>
      <c r="G10" s="28">
        <f>AVERAGEIFS(Sales,B3:B12,E3,A3:A12,F3)</f>
        <v>356.66666666666669</v>
      </c>
      <c r="H10" s="12" t="s">
        <v>97</v>
      </c>
    </row>
    <row r="11" spans="1:8" ht="18.600000000000001" customHeight="1" x14ac:dyDescent="0.35">
      <c r="A11" s="6">
        <v>43974</v>
      </c>
      <c r="B11" s="7" t="s">
        <v>7</v>
      </c>
      <c r="C11" s="11">
        <v>890</v>
      </c>
    </row>
    <row r="12" spans="1:8" ht="18.600000000000001" customHeight="1" x14ac:dyDescent="0.35">
      <c r="A12" s="6">
        <v>43972</v>
      </c>
      <c r="B12" s="7" t="s">
        <v>10</v>
      </c>
      <c r="C12" s="11">
        <v>630</v>
      </c>
    </row>
    <row r="15" spans="1:8" ht="18.600000000000001" customHeight="1" x14ac:dyDescent="0.35">
      <c r="A15" s="3" t="s">
        <v>100</v>
      </c>
      <c r="B15" s="3" t="s">
        <v>101</v>
      </c>
    </row>
    <row r="16" spans="1:8" ht="18.600000000000001" customHeight="1" x14ac:dyDescent="0.35">
      <c r="A16" s="7" t="s">
        <v>102</v>
      </c>
      <c r="B16" s="11">
        <v>1425</v>
      </c>
      <c r="E16" s="29" t="s">
        <v>40</v>
      </c>
      <c r="F16" s="30">
        <f>AVERAGE(B16:B27)</f>
        <v>5474.909090909091</v>
      </c>
    </row>
    <row r="17" spans="1:6" ht="18.600000000000001" customHeight="1" x14ac:dyDescent="0.35">
      <c r="A17" s="7" t="s">
        <v>103</v>
      </c>
      <c r="B17" s="11">
        <v>9684</v>
      </c>
      <c r="E17" s="29"/>
      <c r="F17" s="29"/>
    </row>
    <row r="18" spans="1:6" ht="18.600000000000001" customHeight="1" x14ac:dyDescent="0.35">
      <c r="A18" s="5" t="s">
        <v>104</v>
      </c>
      <c r="B18" s="10" t="s">
        <v>114</v>
      </c>
      <c r="E18" s="29" t="s">
        <v>31</v>
      </c>
      <c r="F18" s="30">
        <f>SUM(B16:B27)</f>
        <v>60224</v>
      </c>
    </row>
    <row r="19" spans="1:6" ht="18.600000000000001" customHeight="1" x14ac:dyDescent="0.35">
      <c r="A19" s="7" t="s">
        <v>105</v>
      </c>
      <c r="B19" s="11">
        <v>1456</v>
      </c>
      <c r="E19" s="29" t="s">
        <v>116</v>
      </c>
      <c r="F19" s="30">
        <f>F18/11</f>
        <v>5474.909090909091</v>
      </c>
    </row>
    <row r="20" spans="1:6" ht="18.600000000000001" customHeight="1" x14ac:dyDescent="0.35">
      <c r="A20" s="7" t="s">
        <v>106</v>
      </c>
      <c r="B20" s="11">
        <v>7535</v>
      </c>
      <c r="E20" s="29" t="s">
        <v>117</v>
      </c>
      <c r="F20" s="30">
        <f>F18/12</f>
        <v>5018.666666666667</v>
      </c>
    </row>
    <row r="21" spans="1:6" ht="18.600000000000001" customHeight="1" x14ac:dyDescent="0.35">
      <c r="A21" s="7" t="s">
        <v>107</v>
      </c>
      <c r="B21" s="11">
        <v>9753</v>
      </c>
      <c r="E21" s="29"/>
      <c r="F21" s="29"/>
    </row>
    <row r="22" spans="1:6" ht="18.600000000000001" customHeight="1" x14ac:dyDescent="0.35">
      <c r="A22" s="7" t="s">
        <v>108</v>
      </c>
      <c r="B22" s="11">
        <v>2234</v>
      </c>
      <c r="E22" s="29"/>
      <c r="F22" s="29"/>
    </row>
    <row r="23" spans="1:6" ht="18.600000000000001" customHeight="1" x14ac:dyDescent="0.35">
      <c r="A23" s="7" t="s">
        <v>109</v>
      </c>
      <c r="B23" s="11">
        <v>7891</v>
      </c>
      <c r="E23" s="29" t="s">
        <v>115</v>
      </c>
      <c r="F23" s="30">
        <f>AVERAGEA(B16:B27)</f>
        <v>5018.666666666667</v>
      </c>
    </row>
    <row r="24" spans="1:6" ht="18.600000000000001" customHeight="1" x14ac:dyDescent="0.35">
      <c r="A24" s="7" t="s">
        <v>110</v>
      </c>
      <c r="B24" s="11">
        <v>7780</v>
      </c>
    </row>
    <row r="25" spans="1:6" ht="18.600000000000001" customHeight="1" x14ac:dyDescent="0.35">
      <c r="A25" s="7" t="s">
        <v>111</v>
      </c>
      <c r="B25" s="11">
        <v>6612</v>
      </c>
    </row>
    <row r="26" spans="1:6" ht="18.600000000000001" customHeight="1" x14ac:dyDescent="0.35">
      <c r="A26" s="7" t="s">
        <v>112</v>
      </c>
      <c r="B26" s="11">
        <v>2334</v>
      </c>
    </row>
    <row r="27" spans="1:6" ht="18.600000000000001" customHeight="1" x14ac:dyDescent="0.35">
      <c r="A27" s="7" t="s">
        <v>113</v>
      </c>
      <c r="B27" s="11">
        <v>3520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844E-BB9F-440D-B685-F4462731E486}">
  <dimension ref="A2:E16"/>
  <sheetViews>
    <sheetView workbookViewId="0">
      <selection activeCell="D19" sqref="D19"/>
    </sheetView>
  </sheetViews>
  <sheetFormatPr defaultColWidth="12.77734375" defaultRowHeight="21" customHeight="1" x14ac:dyDescent="0.35"/>
  <cols>
    <col min="1" max="1" width="13.33203125" style="1" bestFit="1" customWidth="1"/>
    <col min="2" max="2" width="12.77734375" style="1"/>
    <col min="3" max="3" width="9.21875" style="1" customWidth="1"/>
    <col min="4" max="4" width="25" style="1" customWidth="1"/>
    <col min="5" max="16384" width="12.77734375" style="1"/>
  </cols>
  <sheetData>
    <row r="2" spans="1:5" ht="21" customHeight="1" x14ac:dyDescent="0.35">
      <c r="A2" s="3" t="s">
        <v>0</v>
      </c>
      <c r="B2" s="3" t="s">
        <v>1</v>
      </c>
      <c r="C2" s="3" t="s">
        <v>120</v>
      </c>
      <c r="D2" s="3" t="s">
        <v>119</v>
      </c>
      <c r="E2" s="3" t="s">
        <v>121</v>
      </c>
    </row>
    <row r="3" spans="1:5" ht="21" customHeight="1" x14ac:dyDescent="0.35">
      <c r="A3" s="25">
        <v>43971</v>
      </c>
      <c r="B3" s="26" t="s">
        <v>3</v>
      </c>
      <c r="C3" s="33">
        <f ca="1">RAND()</f>
        <v>0.87285881635759244</v>
      </c>
      <c r="D3" s="34">
        <f ca="1">RANDBETWEEN(1,30)</f>
        <v>3</v>
      </c>
      <c r="E3" s="35">
        <f ca="1">RAND()*100</f>
        <v>80.942812647842999</v>
      </c>
    </row>
    <row r="4" spans="1:5" ht="21" customHeight="1" x14ac:dyDescent="0.35">
      <c r="A4" s="25">
        <v>43972</v>
      </c>
      <c r="B4" s="26" t="s">
        <v>4</v>
      </c>
      <c r="C4" s="33">
        <f t="shared" ref="C4:C12" ca="1" si="0">RAND()</f>
        <v>0.36972615099368156</v>
      </c>
      <c r="D4" s="34">
        <f t="shared" ref="D4:D12" ca="1" si="1">RANDBETWEEN(1,30)</f>
        <v>28</v>
      </c>
      <c r="E4" s="35">
        <f t="shared" ref="E4:E12" ca="1" si="2">RAND()*100</f>
        <v>86.555209628920608</v>
      </c>
    </row>
    <row r="5" spans="1:5" ht="21" customHeight="1" x14ac:dyDescent="0.35">
      <c r="A5" s="25">
        <v>43973</v>
      </c>
      <c r="B5" s="26" t="s">
        <v>5</v>
      </c>
      <c r="C5" s="33">
        <f ca="1">RAND()</f>
        <v>0.9614437649218488</v>
      </c>
      <c r="D5" s="34">
        <f t="shared" ca="1" si="1"/>
        <v>13</v>
      </c>
      <c r="E5" s="35">
        <f t="shared" ca="1" si="2"/>
        <v>21.933500202622291</v>
      </c>
    </row>
    <row r="6" spans="1:5" ht="21" customHeight="1" x14ac:dyDescent="0.35">
      <c r="A6" s="25">
        <v>43974</v>
      </c>
      <c r="B6" s="26" t="s">
        <v>6</v>
      </c>
      <c r="C6" s="33">
        <f t="shared" ca="1" si="0"/>
        <v>6.8642661420814211E-2</v>
      </c>
      <c r="D6" s="34">
        <f t="shared" ca="1" si="1"/>
        <v>16</v>
      </c>
      <c r="E6" s="35">
        <f t="shared" ca="1" si="2"/>
        <v>4.1464575848182754</v>
      </c>
    </row>
    <row r="7" spans="1:5" ht="21" customHeight="1" x14ac:dyDescent="0.35">
      <c r="A7" s="25">
        <v>43975</v>
      </c>
      <c r="B7" s="26" t="s">
        <v>7</v>
      </c>
      <c r="C7" s="33">
        <f t="shared" ca="1" si="0"/>
        <v>2.3294810609658434E-2</v>
      </c>
      <c r="D7" s="34">
        <f t="shared" ca="1" si="1"/>
        <v>6</v>
      </c>
      <c r="E7" s="35">
        <f t="shared" ca="1" si="2"/>
        <v>68.157848741097709</v>
      </c>
    </row>
    <row r="8" spans="1:5" ht="21" customHeight="1" x14ac:dyDescent="0.35">
      <c r="A8" s="25">
        <v>43976</v>
      </c>
      <c r="B8" s="26" t="s">
        <v>8</v>
      </c>
      <c r="C8" s="33">
        <f t="shared" ca="1" si="0"/>
        <v>0.95996495162554274</v>
      </c>
      <c r="D8" s="34">
        <f t="shared" ca="1" si="1"/>
        <v>13</v>
      </c>
      <c r="E8" s="35">
        <f t="shared" ca="1" si="2"/>
        <v>8.2583948815330039</v>
      </c>
    </row>
    <row r="9" spans="1:5" ht="21" customHeight="1" x14ac:dyDescent="0.35">
      <c r="A9" s="25">
        <v>43971</v>
      </c>
      <c r="B9" s="26" t="s">
        <v>9</v>
      </c>
      <c r="C9" s="33">
        <f t="shared" ca="1" si="0"/>
        <v>0.89019994823550641</v>
      </c>
      <c r="D9" s="34">
        <f t="shared" ca="1" si="1"/>
        <v>28</v>
      </c>
      <c r="E9" s="35">
        <f ca="1">RAND()*100</f>
        <v>24.496978438630101</v>
      </c>
    </row>
    <row r="10" spans="1:5" ht="21" customHeight="1" x14ac:dyDescent="0.35">
      <c r="A10" s="25">
        <v>43971</v>
      </c>
      <c r="B10" s="26" t="s">
        <v>3</v>
      </c>
      <c r="C10" s="33">
        <f t="shared" ca="1" si="0"/>
        <v>0.87129534235432882</v>
      </c>
      <c r="D10" s="34">
        <f t="shared" ca="1" si="1"/>
        <v>3</v>
      </c>
      <c r="E10" s="35">
        <f t="shared" ca="1" si="2"/>
        <v>43.854672129150686</v>
      </c>
    </row>
    <row r="11" spans="1:5" ht="21" customHeight="1" x14ac:dyDescent="0.35">
      <c r="A11" s="25">
        <v>43974</v>
      </c>
      <c r="B11" s="26" t="s">
        <v>7</v>
      </c>
      <c r="C11" s="33">
        <f t="shared" ca="1" si="0"/>
        <v>0.85156602147669835</v>
      </c>
      <c r="D11" s="34">
        <f t="shared" ca="1" si="1"/>
        <v>14</v>
      </c>
      <c r="E11" s="35">
        <f t="shared" ca="1" si="2"/>
        <v>27.055457728075904</v>
      </c>
    </row>
    <row r="12" spans="1:5" ht="21" customHeight="1" x14ac:dyDescent="0.35">
      <c r="A12" s="25">
        <v>43972</v>
      </c>
      <c r="B12" s="26" t="s">
        <v>10</v>
      </c>
      <c r="C12" s="33">
        <f t="shared" ca="1" si="0"/>
        <v>0.42892542025716707</v>
      </c>
      <c r="D12" s="34">
        <f t="shared" ca="1" si="1"/>
        <v>3</v>
      </c>
      <c r="E12" s="35">
        <f t="shared" ca="1" si="2"/>
        <v>67.284211350432045</v>
      </c>
    </row>
    <row r="13" spans="1:5" ht="21" customHeight="1" x14ac:dyDescent="0.35">
      <c r="A13" s="7"/>
      <c r="B13" s="7"/>
      <c r="C13" s="32" t="s">
        <v>124</v>
      </c>
      <c r="D13" s="32" t="s">
        <v>122</v>
      </c>
      <c r="E13" s="32" t="s">
        <v>123</v>
      </c>
    </row>
    <row r="16" spans="1:5" ht="21" customHeight="1" x14ac:dyDescent="0.35">
      <c r="A16" s="31" t="s">
        <v>125</v>
      </c>
      <c r="B16" s="31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1606-6067-4905-8989-D09B7300CD9B}">
  <dimension ref="A3:E12"/>
  <sheetViews>
    <sheetView showGridLines="0" workbookViewId="0">
      <selection activeCell="D24" sqref="D24"/>
    </sheetView>
  </sheetViews>
  <sheetFormatPr defaultColWidth="14.88671875" defaultRowHeight="18" x14ac:dyDescent="0.35"/>
  <cols>
    <col min="1" max="1" width="49.6640625" style="1" customWidth="1"/>
    <col min="2" max="2" width="18.109375" style="1" customWidth="1"/>
    <col min="3" max="4" width="14.88671875" style="1"/>
    <col min="5" max="5" width="23.33203125" style="1" customWidth="1"/>
    <col min="6" max="16384" width="14.88671875" style="1"/>
  </cols>
  <sheetData>
    <row r="3" spans="1:5" x14ac:dyDescent="0.35">
      <c r="A3" s="3" t="s">
        <v>127</v>
      </c>
      <c r="B3" s="3" t="s">
        <v>128</v>
      </c>
      <c r="C3" s="3" t="s">
        <v>129</v>
      </c>
      <c r="D3" s="2" t="s">
        <v>19</v>
      </c>
    </row>
    <row r="4" spans="1:5" x14ac:dyDescent="0.35">
      <c r="A4" s="7" t="s">
        <v>130</v>
      </c>
      <c r="B4" s="37">
        <v>12.555</v>
      </c>
      <c r="C4" s="9">
        <f>ROUND(B4,2)</f>
        <v>12.56</v>
      </c>
      <c r="D4" s="12" t="s">
        <v>141</v>
      </c>
    </row>
    <row r="5" spans="1:5" x14ac:dyDescent="0.35">
      <c r="A5" s="7" t="s">
        <v>131</v>
      </c>
      <c r="B5" s="37">
        <v>12.452999999999999</v>
      </c>
      <c r="C5" s="9">
        <f>ROUND(B5,0)</f>
        <v>12</v>
      </c>
      <c r="D5" s="12" t="s">
        <v>142</v>
      </c>
    </row>
    <row r="6" spans="1:5" x14ac:dyDescent="0.35">
      <c r="A6" s="7" t="s">
        <v>132</v>
      </c>
      <c r="B6" s="37">
        <v>26555</v>
      </c>
      <c r="C6" s="9">
        <f>ROUND(B6,-2)</f>
        <v>26600</v>
      </c>
      <c r="D6" s="12" t="s">
        <v>143</v>
      </c>
    </row>
    <row r="8" spans="1:5" x14ac:dyDescent="0.35">
      <c r="A8" s="36" t="s">
        <v>133</v>
      </c>
      <c r="C8" s="1" t="s">
        <v>140</v>
      </c>
      <c r="E8" s="2" t="s">
        <v>19</v>
      </c>
    </row>
    <row r="9" spans="1:5" ht="20.399999999999999" customHeight="1" x14ac:dyDescent="0.35">
      <c r="A9" s="7" t="s">
        <v>134</v>
      </c>
      <c r="B9" s="3" t="s">
        <v>137</v>
      </c>
      <c r="C9" s="37">
        <v>100.49</v>
      </c>
      <c r="D9" s="9">
        <f>ROUND(C9,0)</f>
        <v>100</v>
      </c>
      <c r="E9" s="12" t="s">
        <v>144</v>
      </c>
    </row>
    <row r="10" spans="1:5" x14ac:dyDescent="0.35">
      <c r="A10" s="7" t="s">
        <v>134</v>
      </c>
      <c r="B10" s="3" t="s">
        <v>137</v>
      </c>
      <c r="C10" s="37">
        <v>100.51</v>
      </c>
      <c r="D10" s="9">
        <f>ROUND(C10,0)</f>
        <v>101</v>
      </c>
      <c r="E10" s="12" t="s">
        <v>147</v>
      </c>
    </row>
    <row r="11" spans="1:5" x14ac:dyDescent="0.35">
      <c r="A11" s="7" t="s">
        <v>135</v>
      </c>
      <c r="B11" s="3" t="s">
        <v>138</v>
      </c>
      <c r="C11" s="37">
        <v>100.49</v>
      </c>
      <c r="D11" s="9">
        <f>ROUNDUP(C11,0)</f>
        <v>101</v>
      </c>
      <c r="E11" s="12" t="s">
        <v>145</v>
      </c>
    </row>
    <row r="12" spans="1:5" x14ac:dyDescent="0.35">
      <c r="A12" s="7" t="s">
        <v>136</v>
      </c>
      <c r="B12" s="3" t="s">
        <v>139</v>
      </c>
      <c r="C12" s="37">
        <v>100.51</v>
      </c>
      <c r="D12" s="9">
        <f>ROUNDDOWN(C12,0)</f>
        <v>100</v>
      </c>
      <c r="E12" s="12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EDDF-01CD-444F-898D-5ECC253DAC17}">
  <dimension ref="A1:I55"/>
  <sheetViews>
    <sheetView workbookViewId="0">
      <selection activeCell="D50" sqref="D50"/>
    </sheetView>
  </sheetViews>
  <sheetFormatPr defaultColWidth="21.21875" defaultRowHeight="18" outlineLevelRow="2" x14ac:dyDescent="0.35"/>
  <cols>
    <col min="1" max="16384" width="21.21875" style="1"/>
  </cols>
  <sheetData>
    <row r="1" spans="1:9" x14ac:dyDescent="0.35">
      <c r="A1" s="3" t="s">
        <v>152</v>
      </c>
      <c r="B1" s="3" t="s">
        <v>148</v>
      </c>
      <c r="C1" s="3" t="s">
        <v>149</v>
      </c>
      <c r="D1" s="3" t="s">
        <v>150</v>
      </c>
      <c r="E1" s="3" t="s">
        <v>151</v>
      </c>
      <c r="F1" s="3" t="s">
        <v>153</v>
      </c>
      <c r="G1" s="3" t="s">
        <v>58</v>
      </c>
      <c r="H1" s="3" t="s">
        <v>154</v>
      </c>
      <c r="I1" s="3" t="s">
        <v>155</v>
      </c>
    </row>
    <row r="2" spans="1:9" hidden="1" outlineLevel="2" x14ac:dyDescent="0.35">
      <c r="A2" s="38">
        <v>42370</v>
      </c>
      <c r="B2" s="39" t="s">
        <v>156</v>
      </c>
      <c r="C2" s="39" t="s">
        <v>157</v>
      </c>
      <c r="D2" s="39" t="s">
        <v>158</v>
      </c>
      <c r="E2" s="39" t="s">
        <v>159</v>
      </c>
      <c r="F2" s="39" t="s">
        <v>160</v>
      </c>
      <c r="G2" s="39">
        <v>6</v>
      </c>
      <c r="H2" s="39">
        <v>12.42</v>
      </c>
      <c r="I2" s="39">
        <v>74.52</v>
      </c>
    </row>
    <row r="3" spans="1:9" hidden="1" outlineLevel="2" x14ac:dyDescent="0.35">
      <c r="A3" s="38">
        <v>42370</v>
      </c>
      <c r="B3" s="39" t="s">
        <v>156</v>
      </c>
      <c r="C3" s="39" t="s">
        <v>161</v>
      </c>
      <c r="D3" s="39" t="s">
        <v>158</v>
      </c>
      <c r="E3" s="39" t="s">
        <v>162</v>
      </c>
      <c r="F3" s="39" t="s">
        <v>160</v>
      </c>
      <c r="G3" s="39">
        <v>7</v>
      </c>
      <c r="H3" s="39">
        <v>12.42</v>
      </c>
      <c r="I3" s="39">
        <v>86.94</v>
      </c>
    </row>
    <row r="4" spans="1:9" hidden="1" outlineLevel="2" x14ac:dyDescent="0.35">
      <c r="A4" s="38">
        <v>42370</v>
      </c>
      <c r="B4" s="39" t="s">
        <v>156</v>
      </c>
      <c r="C4" s="39" t="s">
        <v>168</v>
      </c>
      <c r="D4" s="39" t="s">
        <v>158</v>
      </c>
      <c r="E4" s="39" t="s">
        <v>169</v>
      </c>
      <c r="F4" s="39" t="s">
        <v>160</v>
      </c>
      <c r="G4" s="39">
        <v>1</v>
      </c>
      <c r="H4" s="39">
        <v>12.42</v>
      </c>
      <c r="I4" s="39">
        <v>12.42</v>
      </c>
    </row>
    <row r="5" spans="1:9" hidden="1" outlineLevel="2" x14ac:dyDescent="0.35">
      <c r="A5" s="38">
        <v>42371</v>
      </c>
      <c r="B5" s="39" t="s">
        <v>156</v>
      </c>
      <c r="C5" s="39" t="s">
        <v>161</v>
      </c>
      <c r="D5" s="39" t="s">
        <v>158</v>
      </c>
      <c r="E5" s="39" t="s">
        <v>179</v>
      </c>
      <c r="F5" s="39" t="s">
        <v>160</v>
      </c>
      <c r="G5" s="39">
        <v>8</v>
      </c>
      <c r="H5" s="39">
        <v>12.42</v>
      </c>
      <c r="I5" s="39">
        <v>99.36</v>
      </c>
    </row>
    <row r="6" spans="1:9" hidden="1" outlineLevel="2" x14ac:dyDescent="0.35">
      <c r="A6" s="38">
        <v>42371</v>
      </c>
      <c r="B6" s="39" t="s">
        <v>177</v>
      </c>
      <c r="C6" s="39" t="s">
        <v>157</v>
      </c>
      <c r="D6" s="39" t="s">
        <v>158</v>
      </c>
      <c r="E6" s="39" t="s">
        <v>180</v>
      </c>
      <c r="F6" s="39" t="s">
        <v>160</v>
      </c>
      <c r="G6" s="39">
        <v>9</v>
      </c>
      <c r="H6" s="39">
        <v>12.42</v>
      </c>
      <c r="I6" s="39">
        <v>111.78</v>
      </c>
    </row>
    <row r="7" spans="1:9" hidden="1" outlineLevel="2" x14ac:dyDescent="0.35">
      <c r="A7" s="38">
        <v>42371</v>
      </c>
      <c r="B7" s="39" t="s">
        <v>172</v>
      </c>
      <c r="C7" s="39" t="s">
        <v>181</v>
      </c>
      <c r="D7" s="39" t="s">
        <v>165</v>
      </c>
      <c r="E7" s="39" t="s">
        <v>182</v>
      </c>
      <c r="F7" s="39" t="s">
        <v>160</v>
      </c>
      <c r="G7" s="39">
        <v>4</v>
      </c>
      <c r="H7" s="39">
        <v>12.42</v>
      </c>
      <c r="I7" s="39">
        <v>49.68</v>
      </c>
    </row>
    <row r="8" spans="1:9" hidden="1" outlineLevel="2" x14ac:dyDescent="0.35">
      <c r="A8" s="38">
        <v>42371</v>
      </c>
      <c r="B8" s="39" t="s">
        <v>156</v>
      </c>
      <c r="C8" s="39" t="s">
        <v>157</v>
      </c>
      <c r="D8" s="39" t="s">
        <v>158</v>
      </c>
      <c r="E8" s="39" t="s">
        <v>183</v>
      </c>
      <c r="F8" s="39" t="s">
        <v>160</v>
      </c>
      <c r="G8" s="39">
        <v>1</v>
      </c>
      <c r="H8" s="39">
        <v>12.42</v>
      </c>
      <c r="I8" s="39">
        <v>12.42</v>
      </c>
    </row>
    <row r="9" spans="1:9" hidden="1" outlineLevel="2" x14ac:dyDescent="0.35">
      <c r="A9" s="38">
        <v>42371</v>
      </c>
      <c r="B9" s="39" t="s">
        <v>172</v>
      </c>
      <c r="C9" s="39" t="s">
        <v>164</v>
      </c>
      <c r="D9" s="39" t="s">
        <v>165</v>
      </c>
      <c r="E9" s="39" t="s">
        <v>184</v>
      </c>
      <c r="F9" s="39" t="s">
        <v>160</v>
      </c>
      <c r="G9" s="39">
        <v>4</v>
      </c>
      <c r="H9" s="39">
        <v>12.42</v>
      </c>
      <c r="I9" s="39">
        <v>49.68</v>
      </c>
    </row>
    <row r="10" spans="1:9" hidden="1" outlineLevel="2" x14ac:dyDescent="0.35">
      <c r="A10" s="38">
        <v>42371</v>
      </c>
      <c r="B10" s="39" t="s">
        <v>163</v>
      </c>
      <c r="C10" s="39" t="s">
        <v>164</v>
      </c>
      <c r="D10" s="39" t="s">
        <v>165</v>
      </c>
      <c r="E10" s="39" t="s">
        <v>188</v>
      </c>
      <c r="F10" s="39" t="s">
        <v>160</v>
      </c>
      <c r="G10" s="39">
        <v>4</v>
      </c>
      <c r="H10" s="39">
        <v>12.42</v>
      </c>
      <c r="I10" s="39">
        <v>49.68</v>
      </c>
    </row>
    <row r="11" spans="1:9" hidden="1" outlineLevel="2" x14ac:dyDescent="0.35">
      <c r="A11" s="38">
        <v>42371</v>
      </c>
      <c r="B11" s="39" t="s">
        <v>193</v>
      </c>
      <c r="C11" s="39" t="s">
        <v>161</v>
      </c>
      <c r="D11" s="39" t="s">
        <v>158</v>
      </c>
      <c r="E11" s="39" t="s">
        <v>194</v>
      </c>
      <c r="F11" s="39" t="s">
        <v>160</v>
      </c>
      <c r="G11" s="39">
        <v>7</v>
      </c>
      <c r="H11" s="39">
        <v>12.42</v>
      </c>
      <c r="I11" s="39">
        <v>86.94</v>
      </c>
    </row>
    <row r="12" spans="1:9" hidden="1" outlineLevel="2" x14ac:dyDescent="0.35">
      <c r="A12" s="38">
        <v>42372</v>
      </c>
      <c r="B12" s="39" t="s">
        <v>172</v>
      </c>
      <c r="C12" s="39" t="s">
        <v>181</v>
      </c>
      <c r="D12" s="39" t="s">
        <v>165</v>
      </c>
      <c r="E12" s="39" t="s">
        <v>195</v>
      </c>
      <c r="F12" s="39" t="s">
        <v>160</v>
      </c>
      <c r="G12" s="39">
        <v>2</v>
      </c>
      <c r="H12" s="39">
        <v>12.42</v>
      </c>
      <c r="I12" s="39">
        <v>24.84</v>
      </c>
    </row>
    <row r="13" spans="1:9" hidden="1" outlineLevel="2" x14ac:dyDescent="0.35">
      <c r="A13" s="38">
        <v>42372</v>
      </c>
      <c r="B13" s="39" t="s">
        <v>172</v>
      </c>
      <c r="C13" s="39" t="s">
        <v>199</v>
      </c>
      <c r="D13" s="39" t="s">
        <v>165</v>
      </c>
      <c r="E13" s="39" t="s">
        <v>200</v>
      </c>
      <c r="F13" s="39" t="s">
        <v>160</v>
      </c>
      <c r="G13" s="39">
        <v>2</v>
      </c>
      <c r="H13" s="39">
        <v>12.42</v>
      </c>
      <c r="I13" s="39">
        <v>24.84</v>
      </c>
    </row>
    <row r="14" spans="1:9" hidden="1" outlineLevel="2" x14ac:dyDescent="0.35">
      <c r="A14" s="38">
        <v>42372</v>
      </c>
      <c r="B14" s="39" t="s">
        <v>163</v>
      </c>
      <c r="C14" s="39" t="s">
        <v>181</v>
      </c>
      <c r="D14" s="39" t="s">
        <v>165</v>
      </c>
      <c r="E14" s="39" t="s">
        <v>202</v>
      </c>
      <c r="F14" s="39" t="s">
        <v>160</v>
      </c>
      <c r="G14" s="39">
        <v>1</v>
      </c>
      <c r="H14" s="39">
        <v>12.42</v>
      </c>
      <c r="I14" s="39">
        <v>12.42</v>
      </c>
    </row>
    <row r="15" spans="1:9" hidden="1" outlineLevel="2" x14ac:dyDescent="0.35">
      <c r="A15" s="38">
        <v>42372</v>
      </c>
      <c r="B15" s="39" t="s">
        <v>156</v>
      </c>
      <c r="C15" s="39" t="s">
        <v>161</v>
      </c>
      <c r="D15" s="39" t="s">
        <v>158</v>
      </c>
      <c r="E15" s="39" t="s">
        <v>207</v>
      </c>
      <c r="F15" s="39" t="s">
        <v>160</v>
      </c>
      <c r="G15" s="39">
        <v>6</v>
      </c>
      <c r="H15" s="39">
        <v>12.42</v>
      </c>
      <c r="I15" s="39">
        <v>74.52</v>
      </c>
    </row>
    <row r="16" spans="1:9" hidden="1" outlineLevel="2" x14ac:dyDescent="0.35">
      <c r="A16" s="38">
        <v>42372</v>
      </c>
      <c r="B16" s="39" t="s">
        <v>177</v>
      </c>
      <c r="C16" s="39" t="s">
        <v>157</v>
      </c>
      <c r="D16" s="39" t="s">
        <v>158</v>
      </c>
      <c r="E16" s="39" t="s">
        <v>183</v>
      </c>
      <c r="F16" s="39" t="s">
        <v>160</v>
      </c>
      <c r="G16" s="39">
        <v>2</v>
      </c>
      <c r="H16" s="39">
        <v>12.42</v>
      </c>
      <c r="I16" s="39">
        <v>24.84</v>
      </c>
    </row>
    <row r="17" spans="1:9" hidden="1" outlineLevel="2" x14ac:dyDescent="0.35">
      <c r="A17" s="38">
        <v>42372</v>
      </c>
      <c r="B17" s="39" t="s">
        <v>177</v>
      </c>
      <c r="C17" s="39" t="s">
        <v>157</v>
      </c>
      <c r="D17" s="39" t="s">
        <v>158</v>
      </c>
      <c r="E17" s="39" t="s">
        <v>212</v>
      </c>
      <c r="F17" s="39" t="s">
        <v>160</v>
      </c>
      <c r="G17" s="39">
        <v>1</v>
      </c>
      <c r="H17" s="39">
        <v>12.42</v>
      </c>
      <c r="I17" s="39">
        <v>12.42</v>
      </c>
    </row>
    <row r="18" spans="1:9" hidden="1" outlineLevel="2" x14ac:dyDescent="0.35">
      <c r="A18" s="38">
        <v>42373</v>
      </c>
      <c r="B18" s="39" t="s">
        <v>193</v>
      </c>
      <c r="C18" s="39" t="s">
        <v>215</v>
      </c>
      <c r="D18" s="39" t="s">
        <v>158</v>
      </c>
      <c r="E18" s="39" t="s">
        <v>216</v>
      </c>
      <c r="F18" s="39" t="s">
        <v>160</v>
      </c>
      <c r="G18" s="39">
        <v>7</v>
      </c>
      <c r="H18" s="39">
        <v>12.42</v>
      </c>
      <c r="I18" s="39">
        <v>86.94</v>
      </c>
    </row>
    <row r="19" spans="1:9" hidden="1" outlineLevel="2" x14ac:dyDescent="0.35">
      <c r="A19" s="38">
        <v>42373</v>
      </c>
      <c r="B19" s="39" t="s">
        <v>156</v>
      </c>
      <c r="C19" s="39" t="s">
        <v>215</v>
      </c>
      <c r="D19" s="39" t="s">
        <v>158</v>
      </c>
      <c r="E19" s="39" t="s">
        <v>217</v>
      </c>
      <c r="F19" s="39" t="s">
        <v>160</v>
      </c>
      <c r="G19" s="39">
        <v>1</v>
      </c>
      <c r="H19" s="39">
        <v>12.42</v>
      </c>
      <c r="I19" s="39">
        <v>12.42</v>
      </c>
    </row>
    <row r="20" spans="1:9" hidden="1" outlineLevel="2" x14ac:dyDescent="0.35">
      <c r="A20" s="38">
        <v>42373</v>
      </c>
      <c r="B20" s="39" t="s">
        <v>172</v>
      </c>
      <c r="C20" s="39" t="s">
        <v>164</v>
      </c>
      <c r="D20" s="39" t="s">
        <v>165</v>
      </c>
      <c r="E20" s="39" t="s">
        <v>218</v>
      </c>
      <c r="F20" s="39" t="s">
        <v>160</v>
      </c>
      <c r="G20" s="39">
        <v>3</v>
      </c>
      <c r="H20" s="39">
        <v>12.42</v>
      </c>
      <c r="I20" s="39">
        <v>37.26</v>
      </c>
    </row>
    <row r="21" spans="1:9" hidden="1" outlineLevel="2" x14ac:dyDescent="0.35">
      <c r="A21" s="38">
        <v>42373</v>
      </c>
      <c r="B21" s="39" t="s">
        <v>177</v>
      </c>
      <c r="C21" s="39" t="s">
        <v>157</v>
      </c>
      <c r="D21" s="39" t="s">
        <v>158</v>
      </c>
      <c r="E21" s="39" t="s">
        <v>220</v>
      </c>
      <c r="F21" s="39" t="s">
        <v>160</v>
      </c>
      <c r="G21" s="39">
        <v>9</v>
      </c>
      <c r="H21" s="39">
        <v>12.42</v>
      </c>
      <c r="I21" s="39">
        <v>111.78</v>
      </c>
    </row>
    <row r="22" spans="1:9" outlineLevel="1" collapsed="1" x14ac:dyDescent="0.35">
      <c r="A22" s="38"/>
      <c r="B22" s="39"/>
      <c r="C22" s="39"/>
      <c r="D22" s="39"/>
      <c r="E22" s="39"/>
      <c r="F22" s="40" t="s">
        <v>222</v>
      </c>
      <c r="G22" s="39">
        <f>SUBTOTAL(9,G2:G21)</f>
        <v>85</v>
      </c>
      <c r="H22" s="39">
        <f>SUBTOTAL(9,H2:H21)</f>
        <v>248.39999999999989</v>
      </c>
      <c r="I22" s="39">
        <f>SUBTOTAL(9,I2:I21)</f>
        <v>1055.7</v>
      </c>
    </row>
    <row r="23" spans="1:9" outlineLevel="2" x14ac:dyDescent="0.35">
      <c r="A23" s="38">
        <v>42370</v>
      </c>
      <c r="B23" s="39" t="s">
        <v>163</v>
      </c>
      <c r="C23" s="39" t="s">
        <v>164</v>
      </c>
      <c r="D23" s="39" t="s">
        <v>165</v>
      </c>
      <c r="E23" s="39" t="s">
        <v>166</v>
      </c>
      <c r="F23" s="39" t="s">
        <v>167</v>
      </c>
      <c r="G23" s="39">
        <v>2</v>
      </c>
      <c r="H23" s="39">
        <v>16.32</v>
      </c>
      <c r="I23" s="39">
        <v>32.64</v>
      </c>
    </row>
    <row r="24" spans="1:9" outlineLevel="2" x14ac:dyDescent="0.35">
      <c r="A24" s="38">
        <v>42370</v>
      </c>
      <c r="B24" s="39" t="s">
        <v>172</v>
      </c>
      <c r="C24" s="39" t="s">
        <v>164</v>
      </c>
      <c r="D24" s="39" t="s">
        <v>165</v>
      </c>
      <c r="E24" s="39" t="s">
        <v>176</v>
      </c>
      <c r="F24" s="39" t="s">
        <v>167</v>
      </c>
      <c r="G24" s="39">
        <v>9</v>
      </c>
      <c r="H24" s="39">
        <v>16.32</v>
      </c>
      <c r="I24" s="39">
        <v>146.88</v>
      </c>
    </row>
    <row r="25" spans="1:9" outlineLevel="2" x14ac:dyDescent="0.35">
      <c r="A25" s="38">
        <v>42371</v>
      </c>
      <c r="B25" s="39" t="s">
        <v>156</v>
      </c>
      <c r="C25" s="39" t="s">
        <v>161</v>
      </c>
      <c r="D25" s="39" t="s">
        <v>158</v>
      </c>
      <c r="E25" s="39" t="s">
        <v>185</v>
      </c>
      <c r="F25" s="39" t="s">
        <v>167</v>
      </c>
      <c r="G25" s="39">
        <v>8</v>
      </c>
      <c r="H25" s="39">
        <v>16.32</v>
      </c>
      <c r="I25" s="39">
        <v>130.56</v>
      </c>
    </row>
    <row r="26" spans="1:9" outlineLevel="2" x14ac:dyDescent="0.35">
      <c r="A26" s="38">
        <v>42371</v>
      </c>
      <c r="B26" s="39" t="s">
        <v>156</v>
      </c>
      <c r="C26" s="39" t="s">
        <v>157</v>
      </c>
      <c r="D26" s="39" t="s">
        <v>158</v>
      </c>
      <c r="E26" s="39" t="s">
        <v>189</v>
      </c>
      <c r="F26" s="39" t="s">
        <v>167</v>
      </c>
      <c r="G26" s="39">
        <v>7</v>
      </c>
      <c r="H26" s="39">
        <v>16.32</v>
      </c>
      <c r="I26" s="39">
        <v>114.24</v>
      </c>
    </row>
    <row r="27" spans="1:9" outlineLevel="2" x14ac:dyDescent="0.35">
      <c r="A27" s="38">
        <v>42371</v>
      </c>
      <c r="B27" s="39" t="s">
        <v>177</v>
      </c>
      <c r="C27" s="39" t="s">
        <v>157</v>
      </c>
      <c r="D27" s="39" t="s">
        <v>158</v>
      </c>
      <c r="E27" s="39" t="s">
        <v>191</v>
      </c>
      <c r="F27" s="39" t="s">
        <v>167</v>
      </c>
      <c r="G27" s="39">
        <v>7</v>
      </c>
      <c r="H27" s="39">
        <v>16.32</v>
      </c>
      <c r="I27" s="39">
        <v>114.24</v>
      </c>
    </row>
    <row r="28" spans="1:9" outlineLevel="2" x14ac:dyDescent="0.35">
      <c r="A28" s="38">
        <v>42372</v>
      </c>
      <c r="B28" s="39" t="s">
        <v>156</v>
      </c>
      <c r="C28" s="39" t="s">
        <v>161</v>
      </c>
      <c r="D28" s="39" t="s">
        <v>158</v>
      </c>
      <c r="E28" s="39" t="s">
        <v>201</v>
      </c>
      <c r="F28" s="39" t="s">
        <v>167</v>
      </c>
      <c r="G28" s="39">
        <v>1</v>
      </c>
      <c r="H28" s="39">
        <v>16.32</v>
      </c>
      <c r="I28" s="39">
        <v>16.32</v>
      </c>
    </row>
    <row r="29" spans="1:9" outlineLevel="2" x14ac:dyDescent="0.35">
      <c r="A29" s="38">
        <v>42372</v>
      </c>
      <c r="B29" s="39" t="s">
        <v>177</v>
      </c>
      <c r="C29" s="39" t="s">
        <v>168</v>
      </c>
      <c r="D29" s="39" t="s">
        <v>158</v>
      </c>
      <c r="E29" s="39" t="s">
        <v>211</v>
      </c>
      <c r="F29" s="39" t="s">
        <v>167</v>
      </c>
      <c r="G29" s="39">
        <v>3</v>
      </c>
      <c r="H29" s="39">
        <v>16.32</v>
      </c>
      <c r="I29" s="39">
        <v>48.96</v>
      </c>
    </row>
    <row r="30" spans="1:9" outlineLevel="2" x14ac:dyDescent="0.35">
      <c r="A30" s="38">
        <v>42372</v>
      </c>
      <c r="B30" s="39" t="s">
        <v>156</v>
      </c>
      <c r="C30" s="39" t="s">
        <v>161</v>
      </c>
      <c r="D30" s="39" t="s">
        <v>158</v>
      </c>
      <c r="E30" s="39" t="s">
        <v>198</v>
      </c>
      <c r="F30" s="39" t="s">
        <v>167</v>
      </c>
      <c r="G30" s="39">
        <v>6</v>
      </c>
      <c r="H30" s="39">
        <v>16.32</v>
      </c>
      <c r="I30" s="39">
        <v>97.92</v>
      </c>
    </row>
    <row r="31" spans="1:9" outlineLevel="1" x14ac:dyDescent="0.35">
      <c r="A31" s="38"/>
      <c r="B31" s="39"/>
      <c r="C31" s="39"/>
      <c r="D31" s="39"/>
      <c r="E31" s="39"/>
      <c r="F31" s="40" t="s">
        <v>223</v>
      </c>
      <c r="G31" s="39">
        <f>SUBTOTAL(9,G23:G30)</f>
        <v>43</v>
      </c>
      <c r="H31" s="39">
        <f>SUBTOTAL(9,H23:H30)</f>
        <v>130.55999999999997</v>
      </c>
      <c r="I31" s="39">
        <f>SUBTOTAL(9,I23:I30)</f>
        <v>701.76</v>
      </c>
    </row>
    <row r="32" spans="1:9" hidden="1" outlineLevel="2" x14ac:dyDescent="0.35">
      <c r="A32" s="38">
        <v>42370</v>
      </c>
      <c r="B32" s="39" t="s">
        <v>156</v>
      </c>
      <c r="C32" s="39" t="s">
        <v>168</v>
      </c>
      <c r="D32" s="39" t="s">
        <v>158</v>
      </c>
      <c r="E32" s="39" t="s">
        <v>170</v>
      </c>
      <c r="F32" s="39" t="s">
        <v>171</v>
      </c>
      <c r="G32" s="39">
        <v>3</v>
      </c>
      <c r="H32" s="39">
        <v>17.829999999999998</v>
      </c>
      <c r="I32" s="39">
        <v>53.49</v>
      </c>
    </row>
    <row r="33" spans="1:9" hidden="1" outlineLevel="2" x14ac:dyDescent="0.35">
      <c r="A33" s="38">
        <v>42371</v>
      </c>
      <c r="B33" s="39" t="s">
        <v>177</v>
      </c>
      <c r="C33" s="39" t="s">
        <v>161</v>
      </c>
      <c r="D33" s="39" t="s">
        <v>158</v>
      </c>
      <c r="E33" s="39" t="s">
        <v>178</v>
      </c>
      <c r="F33" s="39" t="s">
        <v>171</v>
      </c>
      <c r="G33" s="39">
        <v>6</v>
      </c>
      <c r="H33" s="39">
        <v>17.829999999999998</v>
      </c>
      <c r="I33" s="39">
        <v>106.98</v>
      </c>
    </row>
    <row r="34" spans="1:9" hidden="1" outlineLevel="2" x14ac:dyDescent="0.35">
      <c r="A34" s="38">
        <v>42371</v>
      </c>
      <c r="B34" s="39" t="s">
        <v>156</v>
      </c>
      <c r="C34" s="39" t="s">
        <v>168</v>
      </c>
      <c r="D34" s="39" t="s">
        <v>158</v>
      </c>
      <c r="E34" s="39" t="s">
        <v>192</v>
      </c>
      <c r="F34" s="39" t="s">
        <v>171</v>
      </c>
      <c r="G34" s="39">
        <v>1</v>
      </c>
      <c r="H34" s="39">
        <v>17.829999999999998</v>
      </c>
      <c r="I34" s="39">
        <v>17.829999999999998</v>
      </c>
    </row>
    <row r="35" spans="1:9" hidden="1" outlineLevel="2" x14ac:dyDescent="0.35">
      <c r="A35" s="38">
        <v>42372</v>
      </c>
      <c r="B35" s="39" t="s">
        <v>156</v>
      </c>
      <c r="C35" s="39" t="s">
        <v>157</v>
      </c>
      <c r="D35" s="39" t="s">
        <v>158</v>
      </c>
      <c r="E35" s="39" t="s">
        <v>197</v>
      </c>
      <c r="F35" s="39" t="s">
        <v>171</v>
      </c>
      <c r="G35" s="39">
        <v>3</v>
      </c>
      <c r="H35" s="39">
        <v>17.829999999999998</v>
      </c>
      <c r="I35" s="39">
        <v>53.49</v>
      </c>
    </row>
    <row r="36" spans="1:9" hidden="1" outlineLevel="2" x14ac:dyDescent="0.35">
      <c r="A36" s="38">
        <v>42372</v>
      </c>
      <c r="B36" s="39" t="s">
        <v>177</v>
      </c>
      <c r="C36" s="39" t="s">
        <v>161</v>
      </c>
      <c r="D36" s="39" t="s">
        <v>158</v>
      </c>
      <c r="E36" s="39" t="s">
        <v>198</v>
      </c>
      <c r="F36" s="39" t="s">
        <v>171</v>
      </c>
      <c r="G36" s="39">
        <v>9</v>
      </c>
      <c r="H36" s="39">
        <v>17.829999999999998</v>
      </c>
      <c r="I36" s="39">
        <v>160.47</v>
      </c>
    </row>
    <row r="37" spans="1:9" hidden="1" outlineLevel="2" x14ac:dyDescent="0.35">
      <c r="A37" s="38">
        <v>42372</v>
      </c>
      <c r="B37" s="39" t="s">
        <v>163</v>
      </c>
      <c r="C37" s="39" t="s">
        <v>199</v>
      </c>
      <c r="D37" s="39" t="s">
        <v>165</v>
      </c>
      <c r="E37" s="39" t="s">
        <v>203</v>
      </c>
      <c r="F37" s="39" t="s">
        <v>171</v>
      </c>
      <c r="G37" s="39">
        <v>10</v>
      </c>
      <c r="H37" s="39">
        <v>17.829999999999998</v>
      </c>
      <c r="I37" s="39">
        <v>178.3</v>
      </c>
    </row>
    <row r="38" spans="1:9" hidden="1" outlineLevel="2" x14ac:dyDescent="0.35">
      <c r="A38" s="38">
        <v>42372</v>
      </c>
      <c r="B38" s="39" t="s">
        <v>172</v>
      </c>
      <c r="C38" s="39" t="s">
        <v>164</v>
      </c>
      <c r="D38" s="39" t="s">
        <v>165</v>
      </c>
      <c r="E38" s="39" t="s">
        <v>204</v>
      </c>
      <c r="F38" s="39" t="s">
        <v>171</v>
      </c>
      <c r="G38" s="39">
        <v>9</v>
      </c>
      <c r="H38" s="39">
        <v>17.829999999999998</v>
      </c>
      <c r="I38" s="39">
        <v>160.47</v>
      </c>
    </row>
    <row r="39" spans="1:9" hidden="1" outlineLevel="2" x14ac:dyDescent="0.35">
      <c r="A39" s="38">
        <v>42372</v>
      </c>
      <c r="B39" s="39" t="s">
        <v>177</v>
      </c>
      <c r="C39" s="39" t="s">
        <v>168</v>
      </c>
      <c r="D39" s="39" t="s">
        <v>158</v>
      </c>
      <c r="E39" s="39" t="s">
        <v>205</v>
      </c>
      <c r="F39" s="39" t="s">
        <v>171</v>
      </c>
      <c r="G39" s="39">
        <v>3</v>
      </c>
      <c r="H39" s="39">
        <v>17.829999999999998</v>
      </c>
      <c r="I39" s="39">
        <v>53.49</v>
      </c>
    </row>
    <row r="40" spans="1:9" hidden="1" outlineLevel="2" x14ac:dyDescent="0.35">
      <c r="A40" s="38">
        <v>42372</v>
      </c>
      <c r="B40" s="39" t="s">
        <v>193</v>
      </c>
      <c r="C40" s="39" t="s">
        <v>157</v>
      </c>
      <c r="D40" s="39" t="s">
        <v>158</v>
      </c>
      <c r="E40" s="39" t="s">
        <v>209</v>
      </c>
      <c r="F40" s="39" t="s">
        <v>171</v>
      </c>
      <c r="G40" s="39">
        <v>8</v>
      </c>
      <c r="H40" s="39">
        <v>17.829999999999998</v>
      </c>
      <c r="I40" s="39">
        <v>142.63999999999999</v>
      </c>
    </row>
    <row r="41" spans="1:9" hidden="1" outlineLevel="2" x14ac:dyDescent="0.35">
      <c r="A41" s="38">
        <v>42372</v>
      </c>
      <c r="B41" s="39" t="s">
        <v>177</v>
      </c>
      <c r="C41" s="39" t="s">
        <v>161</v>
      </c>
      <c r="D41" s="39" t="s">
        <v>158</v>
      </c>
      <c r="E41" s="39" t="s">
        <v>210</v>
      </c>
      <c r="F41" s="39" t="s">
        <v>171</v>
      </c>
      <c r="G41" s="39">
        <v>5</v>
      </c>
      <c r="H41" s="39">
        <v>17.829999999999998</v>
      </c>
      <c r="I41" s="39">
        <v>89.15</v>
      </c>
    </row>
    <row r="42" spans="1:9" hidden="1" outlineLevel="2" x14ac:dyDescent="0.35">
      <c r="A42" s="38">
        <v>42373</v>
      </c>
      <c r="B42" s="39" t="s">
        <v>172</v>
      </c>
      <c r="C42" s="39" t="s">
        <v>199</v>
      </c>
      <c r="D42" s="39" t="s">
        <v>165</v>
      </c>
      <c r="E42" s="39" t="s">
        <v>214</v>
      </c>
      <c r="F42" s="39" t="s">
        <v>171</v>
      </c>
      <c r="G42" s="39">
        <v>1</v>
      </c>
      <c r="H42" s="39">
        <v>17.829999999999998</v>
      </c>
      <c r="I42" s="39">
        <v>17.829999999999998</v>
      </c>
    </row>
    <row r="43" spans="1:9" hidden="1" outlineLevel="2" x14ac:dyDescent="0.35">
      <c r="A43" s="38">
        <v>42373</v>
      </c>
      <c r="B43" s="39" t="s">
        <v>193</v>
      </c>
      <c r="C43" s="39" t="s">
        <v>157</v>
      </c>
      <c r="D43" s="39" t="s">
        <v>158</v>
      </c>
      <c r="E43" s="39" t="s">
        <v>219</v>
      </c>
      <c r="F43" s="39" t="s">
        <v>171</v>
      </c>
      <c r="G43" s="39">
        <v>9</v>
      </c>
      <c r="H43" s="39">
        <v>17.829999999999998</v>
      </c>
      <c r="I43" s="39">
        <v>160.47</v>
      </c>
    </row>
    <row r="44" spans="1:9" outlineLevel="1" collapsed="1" x14ac:dyDescent="0.35">
      <c r="A44" s="38"/>
      <c r="B44" s="39"/>
      <c r="C44" s="39"/>
      <c r="D44" s="39"/>
      <c r="E44" s="39"/>
      <c r="F44" s="40" t="s">
        <v>224</v>
      </c>
      <c r="G44" s="39">
        <f>SUBTOTAL(9,G32:G43)</f>
        <v>67</v>
      </c>
      <c r="H44" s="39">
        <f>SUBTOTAL(9,H32:H43)</f>
        <v>213.95999999999992</v>
      </c>
      <c r="I44" s="39">
        <f>SUBTOTAL(9,I32:I43)</f>
        <v>1194.6099999999999</v>
      </c>
    </row>
    <row r="45" spans="1:9" outlineLevel="2" x14ac:dyDescent="0.35">
      <c r="A45" s="38">
        <v>42370</v>
      </c>
      <c r="B45" s="39" t="s">
        <v>172</v>
      </c>
      <c r="C45" s="39" t="s">
        <v>164</v>
      </c>
      <c r="D45" s="39" t="s">
        <v>165</v>
      </c>
      <c r="E45" s="39" t="s">
        <v>173</v>
      </c>
      <c r="F45" s="39" t="s">
        <v>174</v>
      </c>
      <c r="G45" s="39">
        <v>6</v>
      </c>
      <c r="H45" s="39">
        <v>53.35</v>
      </c>
      <c r="I45" s="39">
        <v>320.10000000000002</v>
      </c>
    </row>
    <row r="46" spans="1:9" outlineLevel="2" x14ac:dyDescent="0.35">
      <c r="A46" s="38">
        <v>42370</v>
      </c>
      <c r="B46" s="39" t="s">
        <v>156</v>
      </c>
      <c r="C46" s="39" t="s">
        <v>161</v>
      </c>
      <c r="D46" s="39" t="s">
        <v>158</v>
      </c>
      <c r="E46" s="39" t="s">
        <v>175</v>
      </c>
      <c r="F46" s="39" t="s">
        <v>174</v>
      </c>
      <c r="G46" s="39">
        <v>6</v>
      </c>
      <c r="H46" s="39">
        <v>53.35</v>
      </c>
      <c r="I46" s="39">
        <v>320.10000000000002</v>
      </c>
    </row>
    <row r="47" spans="1:9" outlineLevel="2" x14ac:dyDescent="0.35">
      <c r="A47" s="38">
        <v>42371</v>
      </c>
      <c r="B47" s="39" t="s">
        <v>177</v>
      </c>
      <c r="C47" s="39" t="s">
        <v>161</v>
      </c>
      <c r="D47" s="39" t="s">
        <v>158</v>
      </c>
      <c r="E47" s="39" t="s">
        <v>186</v>
      </c>
      <c r="F47" s="39" t="s">
        <v>174</v>
      </c>
      <c r="G47" s="39">
        <v>10</v>
      </c>
      <c r="H47" s="39">
        <v>53.35</v>
      </c>
      <c r="I47" s="39">
        <v>533.5</v>
      </c>
    </row>
    <row r="48" spans="1:9" outlineLevel="2" x14ac:dyDescent="0.35">
      <c r="A48" s="38">
        <v>42371</v>
      </c>
      <c r="B48" s="39" t="s">
        <v>172</v>
      </c>
      <c r="C48" s="39" t="s">
        <v>164</v>
      </c>
      <c r="D48" s="39" t="s">
        <v>165</v>
      </c>
      <c r="E48" s="39" t="s">
        <v>187</v>
      </c>
      <c r="F48" s="39" t="s">
        <v>174</v>
      </c>
      <c r="G48" s="39">
        <v>7</v>
      </c>
      <c r="H48" s="39">
        <v>53.35</v>
      </c>
      <c r="I48" s="39">
        <v>373.45</v>
      </c>
    </row>
    <row r="49" spans="1:9" outlineLevel="2" x14ac:dyDescent="0.35">
      <c r="A49" s="38">
        <v>42371</v>
      </c>
      <c r="B49" s="39" t="s">
        <v>156</v>
      </c>
      <c r="C49" s="39" t="s">
        <v>161</v>
      </c>
      <c r="D49" s="39" t="s">
        <v>158</v>
      </c>
      <c r="E49" s="39" t="s">
        <v>190</v>
      </c>
      <c r="F49" s="39" t="s">
        <v>174</v>
      </c>
      <c r="G49" s="39">
        <v>1</v>
      </c>
      <c r="H49" s="39">
        <v>53.35</v>
      </c>
      <c r="I49" s="39">
        <v>53.35</v>
      </c>
    </row>
    <row r="50" spans="1:9" outlineLevel="2" x14ac:dyDescent="0.35">
      <c r="A50" s="38">
        <v>42372</v>
      </c>
      <c r="B50" s="39" t="s">
        <v>172</v>
      </c>
      <c r="C50" s="39" t="s">
        <v>164</v>
      </c>
      <c r="D50" s="39" t="s">
        <v>165</v>
      </c>
      <c r="E50" s="39" t="s">
        <v>196</v>
      </c>
      <c r="F50" s="39" t="s">
        <v>174</v>
      </c>
      <c r="G50" s="39">
        <v>9</v>
      </c>
      <c r="H50" s="39">
        <v>53.35</v>
      </c>
      <c r="I50" s="39">
        <v>480.15</v>
      </c>
    </row>
    <row r="51" spans="1:9" outlineLevel="2" x14ac:dyDescent="0.35">
      <c r="A51" s="38">
        <v>42372</v>
      </c>
      <c r="B51" s="39" t="s">
        <v>163</v>
      </c>
      <c r="C51" s="39" t="s">
        <v>164</v>
      </c>
      <c r="D51" s="39" t="s">
        <v>165</v>
      </c>
      <c r="E51" s="39" t="s">
        <v>206</v>
      </c>
      <c r="F51" s="39" t="s">
        <v>174</v>
      </c>
      <c r="G51" s="39">
        <v>9</v>
      </c>
      <c r="H51" s="39">
        <v>53.35</v>
      </c>
      <c r="I51" s="39">
        <v>480.15</v>
      </c>
    </row>
    <row r="52" spans="1:9" outlineLevel="2" x14ac:dyDescent="0.35">
      <c r="A52" s="38">
        <v>42372</v>
      </c>
      <c r="B52" s="39" t="s">
        <v>172</v>
      </c>
      <c r="C52" s="39" t="s">
        <v>199</v>
      </c>
      <c r="D52" s="39" t="s">
        <v>165</v>
      </c>
      <c r="E52" s="39" t="s">
        <v>208</v>
      </c>
      <c r="F52" s="39" t="s">
        <v>174</v>
      </c>
      <c r="G52" s="39">
        <v>3</v>
      </c>
      <c r="H52" s="39">
        <v>53.35</v>
      </c>
      <c r="I52" s="39">
        <v>160.05000000000001</v>
      </c>
    </row>
    <row r="53" spans="1:9" outlineLevel="2" x14ac:dyDescent="0.35">
      <c r="A53" s="38">
        <v>42372</v>
      </c>
      <c r="B53" s="39" t="s">
        <v>163</v>
      </c>
      <c r="C53" s="39" t="s">
        <v>164</v>
      </c>
      <c r="D53" s="39" t="s">
        <v>165</v>
      </c>
      <c r="E53" s="39" t="s">
        <v>213</v>
      </c>
      <c r="F53" s="39" t="s">
        <v>174</v>
      </c>
      <c r="G53" s="39">
        <v>6</v>
      </c>
      <c r="H53" s="39">
        <v>53.35</v>
      </c>
      <c r="I53" s="39">
        <v>320.10000000000002</v>
      </c>
    </row>
    <row r="54" spans="1:9" outlineLevel="1" x14ac:dyDescent="0.35">
      <c r="A54" s="41"/>
      <c r="B54" s="42"/>
      <c r="C54" s="42"/>
      <c r="D54" s="42"/>
      <c r="E54" s="42"/>
      <c r="F54" s="43" t="s">
        <v>225</v>
      </c>
      <c r="G54" s="42">
        <f>SUBTOTAL(9,G45:G53)</f>
        <v>57</v>
      </c>
      <c r="H54" s="42">
        <f>SUBTOTAL(9,H45:H53)</f>
        <v>480.15000000000009</v>
      </c>
      <c r="I54" s="42">
        <f>SUBTOTAL(9,I45:I53)</f>
        <v>3040.9500000000003</v>
      </c>
    </row>
    <row r="55" spans="1:9" x14ac:dyDescent="0.35">
      <c r="A55" s="41"/>
      <c r="B55" s="42"/>
      <c r="C55" s="42"/>
      <c r="D55" s="42"/>
      <c r="E55" s="42"/>
      <c r="F55" s="43" t="s">
        <v>221</v>
      </c>
      <c r="G55" s="42">
        <f>SUBTOTAL(9,G2:G53)</f>
        <v>252</v>
      </c>
      <c r="H55" s="42">
        <f>SUBTOTAL(9,H2:H53)</f>
        <v>1073.0700000000002</v>
      </c>
      <c r="I55" s="42">
        <f>SUBTOTAL(9,I2:I53)</f>
        <v>5993.0199999999995</v>
      </c>
    </row>
  </sheetData>
  <sortState xmlns:xlrd2="http://schemas.microsoft.com/office/spreadsheetml/2017/richdata2" ref="A2:I53">
    <sortCondition ref="F1:F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AECC-5A1C-483B-AA42-9AD961E87483}">
  <dimension ref="A1:E1"/>
  <sheetViews>
    <sheetView workbookViewId="0">
      <selection activeCell="C4" sqref="C4"/>
    </sheetView>
  </sheetViews>
  <sheetFormatPr defaultColWidth="18.44140625" defaultRowHeight="18" x14ac:dyDescent="0.35"/>
  <cols>
    <col min="1" max="16384" width="18.44140625" style="1"/>
  </cols>
  <sheetData>
    <row r="1" spans="1:5" x14ac:dyDescent="0.35">
      <c r="A1" s="8">
        <f>SUM('SUM Functions'!C3:C12)</f>
        <v>4990</v>
      </c>
      <c r="B1" s="8" t="s">
        <v>18</v>
      </c>
      <c r="D1" s="9">
        <f>SUM(Sales_2020)</f>
        <v>4990</v>
      </c>
      <c r="E1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Mathematical_Functions</vt:lpstr>
      <vt:lpstr>SUM Functions</vt:lpstr>
      <vt:lpstr>COUNT Funtions</vt:lpstr>
      <vt:lpstr>AVERAGE Funtions</vt:lpstr>
      <vt:lpstr>RAND Funtions</vt:lpstr>
      <vt:lpstr>ROUND Funtions</vt:lpstr>
      <vt:lpstr>Subtotal</vt:lpstr>
      <vt:lpstr>New  Testing Sheet</vt:lpstr>
      <vt:lpstr>Sales</vt:lpstr>
      <vt:lpstr>Sales_2020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Das</dc:creator>
  <cp:lastModifiedBy>Pooja Das</cp:lastModifiedBy>
  <dcterms:created xsi:type="dcterms:W3CDTF">2021-06-24T14:33:21Z</dcterms:created>
  <dcterms:modified xsi:type="dcterms:W3CDTF">2021-06-25T14:30:47Z</dcterms:modified>
</cp:coreProperties>
</file>