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OneDrive\Desktop\"/>
    </mc:Choice>
  </mc:AlternateContent>
  <bookViews>
    <workbookView xWindow="0" yWindow="0" windowWidth="19200" windowHeight="8180"/>
  </bookViews>
  <sheets>
    <sheet name="Dashboard" sheetId="4" r:id="rId1"/>
    <sheet name="client_lead" sheetId="2" r:id="rId2"/>
    <sheet name="sector revenue" sheetId="5" r:id="rId3"/>
    <sheet name="risk location" sheetId="6" r:id="rId4"/>
    <sheet name="incident" sheetId="7" r:id="rId5"/>
    <sheet name="SLA" sheetId="8" r:id="rId6"/>
    <sheet name="pitch" sheetId="9" r:id="rId7"/>
    <sheet name="eagle_dashboard_mock_data" sheetId="1" r:id="rId8"/>
    <sheet name="certification" sheetId="12" r:id="rId9"/>
  </sheets>
  <definedNames>
    <definedName name="_xlnm._FilterDatabase" localSheetId="7" hidden="1">eagle_dashboard_mock_data!$A$1:$A$201</definedName>
    <definedName name="Slicer_Client_Name">#N/A</definedName>
  </definedNames>
  <calcPr calcId="162913"/>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L3" i="1"/>
  <c r="L2"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alcChain>
</file>

<file path=xl/sharedStrings.xml><?xml version="1.0" encoding="utf-8"?>
<sst xmlns="http://schemas.openxmlformats.org/spreadsheetml/2006/main" count="1088" uniqueCount="78">
  <si>
    <t>Client_Name</t>
  </si>
  <si>
    <t>Sector</t>
  </si>
  <si>
    <t>Location</t>
  </si>
  <si>
    <t>Guard_Count</t>
  </si>
  <si>
    <t>Monthly_Deal_Value</t>
  </si>
  <si>
    <t>Certification_Valid (%)</t>
  </si>
  <si>
    <t>Incident_Reports</t>
  </si>
  <si>
    <t>SLA_Breaches</t>
  </si>
  <si>
    <t>Lead_Status</t>
  </si>
  <si>
    <t>Pitch_Success (%)</t>
  </si>
  <si>
    <t>Compliance_Flag</t>
  </si>
  <si>
    <t>Indus Enterprises</t>
  </si>
  <si>
    <t>Corporate</t>
  </si>
  <si>
    <t>Andheri</t>
  </si>
  <si>
    <t>Pitch_Ongoing</t>
  </si>
  <si>
    <t>Compliant</t>
  </si>
  <si>
    <t>SecureMax Group</t>
  </si>
  <si>
    <t>Residential</t>
  </si>
  <si>
    <t>Malad</t>
  </si>
  <si>
    <t>Converted</t>
  </si>
  <si>
    <t>RetailOne Corp</t>
  </si>
  <si>
    <t>Industrial</t>
  </si>
  <si>
    <t>Urban Enterprises</t>
  </si>
  <si>
    <t>Navi Mumbai</t>
  </si>
  <si>
    <t>RetailOne Enterprises</t>
  </si>
  <si>
    <t>Thane</t>
  </si>
  <si>
    <t>Cold_Lead</t>
  </si>
  <si>
    <t>SecureMax Systems</t>
  </si>
  <si>
    <t>Retail</t>
  </si>
  <si>
    <t>Indus Corp</t>
  </si>
  <si>
    <t>Borivali</t>
  </si>
  <si>
    <t>ABC Solutions</t>
  </si>
  <si>
    <t>Urban Infra</t>
  </si>
  <si>
    <t>BuildRight Corp</t>
  </si>
  <si>
    <t>Vashi</t>
  </si>
  <si>
    <t>SecureMax Infra</t>
  </si>
  <si>
    <t>BuildRight Systems</t>
  </si>
  <si>
    <t>SecureMax Enterprises</t>
  </si>
  <si>
    <t>Indus Infra</t>
  </si>
  <si>
    <t>RetailOne Systems</t>
  </si>
  <si>
    <t>Indus Group</t>
  </si>
  <si>
    <t>SecureMax Corp</t>
  </si>
  <si>
    <t>BuildRight Infra</t>
  </si>
  <si>
    <t>Construction</t>
  </si>
  <si>
    <t>ABC Enterprises</t>
  </si>
  <si>
    <t>RetailOne Group</t>
  </si>
  <si>
    <t>ABC Infra</t>
  </si>
  <si>
    <t>Indus Solutions</t>
  </si>
  <si>
    <t>ABC Corp</t>
  </si>
  <si>
    <t>BuildRight Enterprises</t>
  </si>
  <si>
    <t>BuildRight Solutions</t>
  </si>
  <si>
    <t>At Risk</t>
  </si>
  <si>
    <t>Urban Group</t>
  </si>
  <si>
    <t>Urban Solutions</t>
  </si>
  <si>
    <t>RetailOne Solutions</t>
  </si>
  <si>
    <t>ABC Group</t>
  </si>
  <si>
    <t>RetailOne Infra</t>
  </si>
  <si>
    <t>BuildRight Group</t>
  </si>
  <si>
    <t>Urban Systems</t>
  </si>
  <si>
    <t>Indus Systems</t>
  </si>
  <si>
    <t>ABC Systems</t>
  </si>
  <si>
    <t>SecureMax Solutions</t>
  </si>
  <si>
    <t>Urban Corp</t>
  </si>
  <si>
    <t>Pitch_Efficency</t>
  </si>
  <si>
    <t>Revenue_per_guard</t>
  </si>
  <si>
    <t>Incident_Rate_per_guard</t>
  </si>
  <si>
    <t>Count of Client_Name</t>
  </si>
  <si>
    <t>Row Labels</t>
  </si>
  <si>
    <t>Market Strategy and Client Development Tracker</t>
  </si>
  <si>
    <t>Sum of Monthly_Deal_Value</t>
  </si>
  <si>
    <t>Column Labels</t>
  </si>
  <si>
    <t>Sum of Incident_Rate_per_guard</t>
  </si>
  <si>
    <t>Sum of SLA_Breaches</t>
  </si>
  <si>
    <t>High</t>
  </si>
  <si>
    <t>Low</t>
  </si>
  <si>
    <t>Moderate</t>
  </si>
  <si>
    <t>Grand Total</t>
  </si>
  <si>
    <t>SLA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</si>
</sst>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00;[Red]&quot;₹&quot;\ #,##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0"/>
      <name val="Arial Rounded MT Bold"/>
      <family val="2"/>
    </font>
    <font>
      <b/>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64" fontId="0" fillId="0" borderId="0" xfId="0" applyNumberFormat="1"/>
    <xf numFmtId="9" fontId="0" fillId="0" borderId="0" xfId="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10" fontId="0" fillId="0" borderId="0" xfId="0" applyNumberFormat="1"/>
    <xf numFmtId="0" fontId="0" fillId="0" borderId="0" xfId="0" applyAlignment="1">
      <alignment horizontal="left" indent="1"/>
    </xf>
    <xf numFmtId="0" fontId="13" fillId="33" borderId="0" xfId="0" applyFont="1" applyFill="1" applyBorder="1" applyAlignment="1">
      <alignment wrapText="1"/>
    </xf>
    <xf numFmtId="0" fontId="13" fillId="33" borderId="0" xfId="0" applyFont="1" applyFill="1" applyAlignment="1">
      <alignment wrapText="1"/>
    </xf>
    <xf numFmtId="0" fontId="19" fillId="33" borderId="0" xfId="0" applyFont="1" applyFill="1" applyAlignment="1">
      <alignment wrapText="1"/>
    </xf>
    <xf numFmtId="165" fontId="13" fillId="33" borderId="0" xfId="0" applyNumberFormat="1" applyFont="1" applyFill="1" applyBorder="1" applyAlignment="1">
      <alignment horizontal="center" vertical="center" wrapText="1"/>
    </xf>
    <xf numFmtId="165" fontId="13" fillId="33" borderId="0" xfId="0" applyNumberFormat="1" applyFont="1" applyFill="1" applyBorder="1" applyAlignment="1">
      <alignment horizontal="center" vertical="center"/>
    </xf>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6">
    <dxf>
      <font>
        <color rgb="FF9C0006"/>
      </font>
      <fill>
        <patternFill>
          <bgColor rgb="FFFFC7CE"/>
        </patternFill>
      </fill>
    </dxf>
    <dxf>
      <numFmt numFmtId="0" formatCode="General"/>
    </dxf>
    <dxf>
      <numFmt numFmtId="0" formatCode="General"/>
    </dxf>
    <dxf>
      <numFmt numFmtId="164" formatCode="&quot;₹&quot;\ #,##0.00;[Red]&quot;₹&quot;\ #,##0.00"/>
    </dxf>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[eagle_dashboard_mock_data1.xlsx]client_lead!PivotTable1</c:name>
    <c:fmtId val="9"/>
  </c:pivotSource>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US" sz="1400"/>
              <a:t>Client</a:t>
            </a:r>
            <a:r>
              <a:rPr lang="en-US" sz="1400" baseline="0"/>
              <a:t> Acquisition</a:t>
            </a:r>
            <a:endParaRPr lang="en-US" sz="1400"/>
          </a:p>
        </c:rich>
      </c:tx>
      <c:layout>
        <c:manualLayout>
          <c:xMode val="edge"/>
          <c:yMode val="edge"/>
          <c:x val="0.15305719921104535"/>
          <c:y val="4.6511627906976744E-2"/>
        </c:manualLayout>
      </c:layout>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rgbClr val="FF6699"/>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9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client_lead!$B$3</c:f>
              <c:strCache>
                <c:ptCount val="1"/>
                <c:pt idx="0">
                  <c:v>Total</c:v>
                </c:pt>
              </c:strCache>
            </c:strRef>
          </c:tx>
          <c:spPr>
            <a:solidFill>
              <a:srgbClr val="FF6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client_lead!$A$4:$A$6</c:f>
              <c:strCache>
                <c:ptCount val="3"/>
                <c:pt idx="0">
                  <c:v>Cold_Lead</c:v>
                </c:pt>
                <c:pt idx="1">
                  <c:v>Converted</c:v>
                </c:pt>
                <c:pt idx="2">
                  <c:v>Pitch_Ongoing</c:v>
                </c:pt>
              </c:strCache>
            </c:strRef>
          </c:cat>
          <c:val>
            <c:numRef>
              <c:f>client_lead!$B$4:$B$6</c:f>
              <c:numCache>
                <c:formatCode>0.00%</c:formatCode>
                <c:ptCount val="3"/>
                <c:pt idx="0">
                  <c:v>0.155</c:v>
                </c:pt>
                <c:pt idx="1">
                  <c:v>0.52</c:v>
                </c:pt>
                <c:pt idx="2">
                  <c:v>0.32500000000000001</c:v>
                </c:pt>
              </c:numCache>
            </c:numRef>
          </c:val>
          <c:extLst>
            <c:ext xmlns:c16="http://schemas.microsoft.com/office/drawing/2014/chart" uri="{C3380CC4-5D6E-409C-BE32-E72D297353CC}">
              <c16:uniqueId val="{00000000-40E7-4D4C-B126-CE803EF3B8B6}"/>
            </c:ext>
          </c:extLst>
        </c:ser>
        <c:dLbls>
          <c:dLblPos val="ctr"/>
          <c:showLegendKey val="0"/>
          <c:showVal val="1"/>
          <c:showCatName val="0"/>
          <c:showSerName val="0"/>
          <c:showPercent val="0"/>
          <c:showBubbleSize val="0"/>
        </c:dLbls>
        <c:gapWidth val="79"/>
        <c:overlap val="100"/>
        <c:axId val="332854528"/>
        <c:axId val="332858688"/>
      </c:barChart>
      <c:catAx>
        <c:axId val="3328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2858688"/>
        <c:crosses val="autoZero"/>
        <c:auto val="1"/>
        <c:lblAlgn val="ctr"/>
        <c:lblOffset val="100"/>
        <c:noMultiLvlLbl val="0"/>
      </c:catAx>
      <c:valAx>
        <c:axId val="332858688"/>
        <c:scaling>
          <c:orientation val="minMax"/>
        </c:scaling>
        <c:delete val="1"/>
        <c:axPos val="l"/>
        <c:numFmt formatCode="0.00%" sourceLinked="1"/>
        <c:majorTickMark val="none"/>
        <c:minorTickMark val="none"/>
        <c:tickLblPos val="nextTo"/>
        <c:crossAx val="332854528"/>
        <c:crosses val="autoZero"/>
        <c:crossBetween val="between"/>
      </c:valAx>
      <c:spPr>
        <a:noFill/>
        <a:ln>
          <a:noFill/>
        </a:ln>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[eagle_dashboard_mock_data1.xlsx]risk location!PivotTable2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Compliance</a:t>
            </a:r>
            <a:r>
              <a:rPr lang="en-IN" baseline="0"/>
              <a:t> Overview</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FF669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s>
    <c:plotArea>
      <c:layout>
        <c:manualLayout>
          <c:layoutTarget val="inner"/>
          <c:xMode val="edge"/>
          <c:yMode val="edge"/>
          <c:x val="0.11935870516185478"/>
          <c:y val="0.25"/>
          <c:w val="0.73748381452318457"/>
          <c:h val="0.5963735783027122"/>
        </c:manualLayout>
      </c:layout>
      <c:barChart>
        <c:barDir val="col"/>
        <c:grouping val="clustered"/>
        <c:varyColors val="0"/>
        <c:ser>
          <c:idx val="0"/>
          <c:order val="0"/>
          <c:tx>
            <c:strRef>
              <c:f>'risk location'!$B$3:$B$4</c:f>
              <c:strCache>
                <c:ptCount val="1"/>
                <c:pt idx="0">
                  <c:v>At Risk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'risk location'!$A$5:$A$10</c:f>
              <c:strCache>
                <c:ptCount val="6"/>
                <c:pt idx="0">
                  <c:v>Andheri</c:v>
                </c:pt>
                <c:pt idx="1">
                  <c:v>Borivali</c:v>
                </c:pt>
                <c:pt idx="2">
                  <c:v>Malad</c:v>
                </c:pt>
                <c:pt idx="3">
                  <c:v>Navi Mumbai</c:v>
                </c:pt>
                <c:pt idx="4">
                  <c:v>Thane</c:v>
                </c:pt>
                <c:pt idx="5">
                  <c:v>Vashi</c:v>
                </c:pt>
              </c:strCache>
            </c:strRef>
          </c:cat>
          <c:val>
            <c:numRef>
              <c:f>'risk location'!$B$5:$B$10</c:f>
              <c:numCache>
                <c:formatCode>General</c:formatCode>
                <c:ptCount val="6"/>
                <c:pt idx="0">
                  <c:v>4</c:v>
                </c:pt>
                <c:pt idx="1">
                  <c:v>2</c:v>
                </c:pt>
                <c:pt idx="2">
                  <c:v>5</c:v>
                </c:pt>
                <c:pt idx="3">
                  <c:v>5</c:v>
                </c:pt>
                <c:pt idx="4">
                  <c:v>8</c:v>
                </c:pt>
                <c:pt idx="5">
                  <c:v>4</c:v>
                </c:pt>
              </c:numCache>
            </c:numRef>
          </c:val>
          <c:extLst>
            <c:ext xmlns:c16="http://schemas.microsoft.com/office/drawing/2014/chart" uri="{C3380CC4-5D6E-409C-BE32-E72D297353CC}">
              <c16:uniqueId val="{00000000-8C30-4A21-8684-D8372A7C2846}"/>
            </c:ext>
          </c:extLst>
        </c:ser>
        <c:ser>
          <c:idx val="1"/>
          <c:order val="1"/>
          <c:tx>
            <c:strRef>
              <c:f>'risk location'!$C$3:$C$4</c:f>
              <c:strCache>
                <c:ptCount val="1"/>
                <c:pt idx="0">
                  <c:v>Compliant</c:v>
                </c:pt>
              </c:strCache>
            </c:strRef>
          </c:tx>
          <c:spPr>
            <a:solidFill>
              <a:srgbClr val="FF6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'risk location'!$A$5:$A$10</c:f>
              <c:strCache>
                <c:ptCount val="6"/>
                <c:pt idx="0">
                  <c:v>Andheri</c:v>
                </c:pt>
                <c:pt idx="1">
                  <c:v>Borivali</c:v>
                </c:pt>
                <c:pt idx="2">
                  <c:v>Malad</c:v>
                </c:pt>
                <c:pt idx="3">
                  <c:v>Navi Mumbai</c:v>
                </c:pt>
                <c:pt idx="4">
                  <c:v>Thane</c:v>
                </c:pt>
                <c:pt idx="5">
                  <c:v>Vashi</c:v>
                </c:pt>
              </c:strCache>
            </c:strRef>
          </c:cat>
          <c:val>
            <c:numRef>
              <c:f>'risk location'!$C$5:$C$10</c:f>
              <c:numCache>
                <c:formatCode>General</c:formatCode>
                <c:ptCount val="6"/>
                <c:pt idx="0">
                  <c:v>25</c:v>
                </c:pt>
                <c:pt idx="1">
                  <c:v>35</c:v>
                </c:pt>
                <c:pt idx="2">
                  <c:v>31</c:v>
                </c:pt>
                <c:pt idx="3">
                  <c:v>30</c:v>
                </c:pt>
                <c:pt idx="4">
                  <c:v>31</c:v>
                </c:pt>
                <c:pt idx="5">
                  <c:v>20</c:v>
                </c:pt>
              </c:numCache>
            </c:numRef>
          </c:val>
          <c:extLst>
            <c:ext xmlns:c16="http://schemas.microsoft.com/office/drawing/2014/chart" uri="{C3380CC4-5D6E-409C-BE32-E72D297353CC}">
              <c16:uniqueId val="{00000001-78D5-440A-B8DE-2C529FD6E3CF}"/>
            </c:ext>
          </c:extLst>
        </c:ser>
        <c:dLbls>
          <c:dLblPos val="outEnd"/>
          <c:showLegendKey val="0"/>
          <c:showVal val="1"/>
          <c:showCatName val="0"/>
          <c:showSerName val="0"/>
          <c:showPercent val="0"/>
          <c:showBubbleSize val="0"/>
        </c:dLbls>
        <c:gapWidth val="219"/>
        <c:overlap val="-27"/>
        <c:axId val="1019663888"/>
        <c:axId val="1019658480"/>
      </c:barChart>
      <c:catAx>
        <c:axId val="101966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58480"/>
        <c:crosses val="autoZero"/>
        <c:auto val="1"/>
        <c:lblAlgn val="ctr"/>
        <c:lblOffset val="100"/>
        <c:noMultiLvlLbl val="0"/>
      </c:catAx>
      <c:valAx>
        <c:axId val="101965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clients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63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[eagle_dashboard_mock_data1.xlsx]incident!PivotTable3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Client Incident Distribution vs. Guard Incident Rate</a:t>
            </a:r>
          </a:p>
        </c:rich>
      </c:tx>
      <c:layout>
        <c:manualLayout>
          <c:xMode val="edge"/>
          <c:yMode val="edge"/>
          <c:x val="0.14217804741620413"/>
          <c:y val="2.696629213483146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2"/>
            </a:solidFill>
            <a:round/>
          </a:ln>
          <a:effectLst/>
        </c:spPr>
        <c:marker>
          <c:symbol val="circle"/>
          <c:size val="5"/>
          <c:spPr>
            <a:solidFill>
              <a:srgbClr val="FF6699"/>
            </a:solidFill>
            <a:ln w="9525" cap="flat" cmpd="sng" algn="ctr">
              <a:solidFill>
                <a:schemeClr val="accent2">
                  <a:shade val="95000"/>
                </a:schemeClr>
              </a:solidFill>
              <a:round/>
            </a:ln>
            <a:effectLst/>
          </c:spPr>
        </c:marker>
      </c:pivotFmt>
      <c:pivotFmt>
        <c:idx val="3"/>
        <c:spPr>
          <a:solidFill>
            <a:srgbClr val="00B0F0"/>
          </a:solidFill>
          <a:ln w="9525" cap="flat" cmpd="sng" algn="ctr">
            <a:solidFill>
              <a:schemeClr val="accent1">
                <a:shade val="95000"/>
              </a:schemeClr>
            </a:solidFill>
            <a:round/>
          </a:ln>
          <a:effectLst/>
        </c:spPr>
        <c:marker>
          <c:symbol val="none"/>
        </c:marker>
      </c:pivotFmt>
      <c:pivotFmt>
        <c:idx val="4"/>
        <c:spPr>
          <a:ln w="15875" cap="rnd">
            <a:solidFill>
              <a:schemeClr val="accent1"/>
            </a:solidFill>
            <a:round/>
          </a:ln>
          <a:effectLst/>
        </c:spPr>
        <c:marker>
          <c:symbol val="circle"/>
          <c:size val="5"/>
          <c:spPr>
            <a:solidFill>
              <a:srgbClr val="FF6699"/>
            </a:solidFill>
            <a:ln w="9525" cap="flat" cmpd="sng" algn="ctr">
              <a:solidFill>
                <a:schemeClr val="accent2">
                  <a:shade val="95000"/>
                </a:schemeClr>
              </a:solidFill>
              <a:round/>
            </a:ln>
            <a:effectLst/>
          </c:spPr>
        </c:marker>
      </c:pivotFmt>
    </c:pivotFmts>
    <c:plotArea>
      <c:layout>
        <c:manualLayout>
          <c:layoutTarget val="inner"/>
          <c:xMode val="edge"/>
          <c:yMode val="edge"/>
          <c:x val="0.14105908892535973"/>
          <c:y val="0.21272370167212246"/>
          <c:w val="0.47997393768401903"/>
          <c:h val="0.58170538795010174"/>
        </c:manualLayout>
      </c:layout>
      <c:barChart>
        <c:barDir val="col"/>
        <c:grouping val="clustered"/>
        <c:varyColors val="0"/>
        <c:ser>
          <c:idx val="0"/>
          <c:order val="0"/>
          <c:tx>
            <c:strRef>
              <c:f>incident!$B$3</c:f>
              <c:strCache>
                <c:ptCount val="1"/>
                <c:pt idx="0">
                  <c:v>Count of Client_Name</c:v>
                </c:pt>
              </c:strCache>
            </c:strRef>
          </c:tx>
          <c:spPr>
            <a:solidFill>
              <a:srgbClr val="00B0F0"/>
            </a:solidFill>
            <a:ln w="9525" cap="flat" cmpd="sng" algn="ctr">
              <a:solidFill>
                <a:schemeClr val="accent1">
                  <a:shade val="95000"/>
                </a:schemeClr>
              </a:solidFill>
              <a:round/>
            </a:ln>
            <a:effectLst/>
          </c:spPr>
          <c:invertIfNegative val="0"/>
          <c:cat>
            <c:strRef>
              <c:f>incident!$A$4:$A$10</c:f>
              <c:strCache>
                <c:ptCount val="7"/>
                <c:pt idx="0">
                  <c:v>0</c:v>
                </c:pt>
                <c:pt idx="1">
                  <c:v>1</c:v>
                </c:pt>
                <c:pt idx="2">
                  <c:v>2</c:v>
                </c:pt>
                <c:pt idx="3">
                  <c:v>3</c:v>
                </c:pt>
                <c:pt idx="4">
                  <c:v>4</c:v>
                </c:pt>
                <c:pt idx="5">
                  <c:v>5</c:v>
                </c:pt>
                <c:pt idx="6">
                  <c:v>6</c:v>
                </c:pt>
              </c:strCache>
            </c:strRef>
          </c:cat>
          <c:val>
            <c:numRef>
              <c:f>incident!$B$4:$B$10</c:f>
              <c:numCache>
                <c:formatCode>General</c:formatCode>
                <c:ptCount val="7"/>
                <c:pt idx="0">
                  <c:v>43</c:v>
                </c:pt>
                <c:pt idx="1">
                  <c:v>56</c:v>
                </c:pt>
                <c:pt idx="2">
                  <c:v>55</c:v>
                </c:pt>
                <c:pt idx="3">
                  <c:v>30</c:v>
                </c:pt>
                <c:pt idx="4">
                  <c:v>8</c:v>
                </c:pt>
                <c:pt idx="5">
                  <c:v>5</c:v>
                </c:pt>
                <c:pt idx="6">
                  <c:v>3</c:v>
                </c:pt>
              </c:numCache>
            </c:numRef>
          </c:val>
          <c:extLst>
            <c:ext xmlns:c16="http://schemas.microsoft.com/office/drawing/2014/chart" uri="{C3380CC4-5D6E-409C-BE32-E72D297353CC}">
              <c16:uniqueId val="{00000000-2E81-4AA6-BBF0-9E2E589C048B}"/>
            </c:ext>
          </c:extLst>
        </c:ser>
        <c:dLbls>
          <c:showLegendKey val="0"/>
          <c:showVal val="0"/>
          <c:showCatName val="0"/>
          <c:showSerName val="0"/>
          <c:showPercent val="0"/>
          <c:showBubbleSize val="0"/>
        </c:dLbls>
        <c:gapWidth val="219"/>
        <c:overlap val="-27"/>
        <c:axId val="1019656816"/>
        <c:axId val="1019662224"/>
      </c:barChart>
      <c:lineChart>
        <c:grouping val="standard"/>
        <c:varyColors val="0"/>
        <c:ser>
          <c:idx val="1"/>
          <c:order val="1"/>
          <c:tx>
            <c:strRef>
              <c:f>incident!$C$3</c:f>
              <c:strCache>
                <c:ptCount val="1"/>
                <c:pt idx="0">
                  <c:v>Sum of Incident_Rate_per_guard</c:v>
                </c:pt>
              </c:strCache>
            </c:strRef>
          </c:tx>
          <c:spPr>
            <a:ln w="15875" cap="rnd">
              <a:solidFill>
                <a:schemeClr val="accent2"/>
              </a:solidFill>
              <a:round/>
            </a:ln>
            <a:effectLst/>
          </c:spPr>
          <c:marker>
            <c:symbol val="circle"/>
            <c:size val="5"/>
            <c:spPr>
              <a:solidFill>
                <a:srgbClr val="FF6699"/>
              </a:solidFill>
              <a:ln w="9525" cap="flat" cmpd="sng" algn="ctr">
                <a:solidFill>
                  <a:schemeClr val="accent2">
                    <a:shade val="95000"/>
                  </a:schemeClr>
                </a:solidFill>
                <a:round/>
              </a:ln>
              <a:effectLst/>
            </c:spPr>
          </c:marker>
          <c:dPt>
            <c:idx val="4"/>
            <c:marker>
              <c:symbol val="circle"/>
              <c:size val="5"/>
              <c:spPr>
                <a:solidFill>
                  <a:srgbClr val="FF6699"/>
                </a:solidFill>
                <a:ln w="9525" cap="flat" cmpd="sng" algn="ctr">
                  <a:solidFill>
                    <a:schemeClr val="accent2">
                      <a:shade val="95000"/>
                    </a:schemeClr>
                  </a:solidFill>
                  <a:round/>
                </a:ln>
                <a:effectLst/>
              </c:spPr>
            </c:marker>
            <c:bubble3D val="0"/>
            <c:extLst>
              <c:ext xmlns:c16="http://schemas.microsoft.com/office/drawing/2014/chart" uri="{C3380CC4-5D6E-409C-BE32-E72D297353CC}">
                <c16:uniqueId val="{00000004-2E81-4AA6-BBF0-9E2E589C048B}"/>
              </c:ext>
            </c:extLst>
          </c:dPt>
          <c:cat>
            <c:strRef>
              <c:f>incident!$A$4:$A$10</c:f>
              <c:strCache>
                <c:ptCount val="7"/>
                <c:pt idx="0">
                  <c:v>0</c:v>
                </c:pt>
                <c:pt idx="1">
                  <c:v>1</c:v>
                </c:pt>
                <c:pt idx="2">
                  <c:v>2</c:v>
                </c:pt>
                <c:pt idx="3">
                  <c:v>3</c:v>
                </c:pt>
                <c:pt idx="4">
                  <c:v>4</c:v>
                </c:pt>
                <c:pt idx="5">
                  <c:v>5</c:v>
                </c:pt>
                <c:pt idx="6">
                  <c:v>6</c:v>
                </c:pt>
              </c:strCache>
            </c:strRef>
          </c:cat>
          <c:val>
            <c:numRef>
              <c:f>incident!$C$4:$C$10</c:f>
              <c:numCache>
                <c:formatCode>General</c:formatCode>
                <c:ptCount val="7"/>
                <c:pt idx="0">
                  <c:v>0</c:v>
                </c:pt>
                <c:pt idx="1">
                  <c:v>2.5625969523172598</c:v>
                </c:pt>
                <c:pt idx="2">
                  <c:v>5.6929196569375566</c:v>
                </c:pt>
                <c:pt idx="3">
                  <c:v>4.4571615388843933</c:v>
                </c:pt>
                <c:pt idx="4">
                  <c:v>1.6929839670322713</c:v>
                </c:pt>
                <c:pt idx="5">
                  <c:v>1.7723641093206313</c:v>
                </c:pt>
                <c:pt idx="6">
                  <c:v>1.2608695652173914</c:v>
                </c:pt>
              </c:numCache>
            </c:numRef>
          </c:val>
          <c:smooth val="0"/>
          <c:extLst>
            <c:ext xmlns:c16="http://schemas.microsoft.com/office/drawing/2014/chart" uri="{C3380CC4-5D6E-409C-BE32-E72D297353CC}">
              <c16:uniqueId val="{00000001-2E81-4AA6-BBF0-9E2E589C048B}"/>
            </c:ext>
          </c:extLst>
        </c:ser>
        <c:dLbls>
          <c:showLegendKey val="0"/>
          <c:showVal val="0"/>
          <c:showCatName val="0"/>
          <c:showSerName val="0"/>
          <c:showPercent val="0"/>
          <c:showBubbleSize val="0"/>
        </c:dLbls>
        <c:marker val="1"/>
        <c:smooth val="0"/>
        <c:axId val="1019646000"/>
        <c:axId val="1019660560"/>
      </c:lineChart>
      <c:catAx>
        <c:axId val="10196568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Incident Report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9662224"/>
        <c:crosses val="autoZero"/>
        <c:auto val="1"/>
        <c:lblAlgn val="ctr"/>
        <c:lblOffset val="100"/>
        <c:noMultiLvlLbl val="0"/>
      </c:catAx>
      <c:valAx>
        <c:axId val="10196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9656816"/>
        <c:crosses val="autoZero"/>
        <c:crossBetween val="between"/>
      </c:valAx>
      <c:valAx>
        <c:axId val="10196605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9646000"/>
        <c:crosses val="max"/>
        <c:crossBetween val="between"/>
      </c:valAx>
      <c:catAx>
        <c:axId val="1019646000"/>
        <c:scaling>
          <c:orientation val="minMax"/>
        </c:scaling>
        <c:delete val="1"/>
        <c:axPos val="b"/>
        <c:numFmt formatCode="General" sourceLinked="1"/>
        <c:majorTickMark val="none"/>
        <c:minorTickMark val="none"/>
        <c:tickLblPos val="nextTo"/>
        <c:crossAx val="1019660560"/>
        <c:crosses val="autoZero"/>
        <c:auto val="1"/>
        <c:lblAlgn val="ctr"/>
        <c:lblOffset val="100"/>
        <c:noMultiLvlLbl val="0"/>
      </c:catAx>
      <c:spPr>
        <a:noFill/>
        <a:ln>
          <a:noFill/>
        </a:ln>
        <a:effectLst/>
      </c:spPr>
    </c:plotArea>
    <c:legend>
      <c:legendPos val="r"/>
      <c:layout>
        <c:manualLayout>
          <c:xMode val="edge"/>
          <c:yMode val="edge"/>
          <c:x val="0.80403990484795951"/>
          <c:y val="0.35101052817835976"/>
          <c:w val="0.17777777777777778"/>
          <c:h val="0.502317002041411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[eagle_dashboard_mock_data1.xlsx]SLA!PivotTable1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SLA breaches by Client</a:t>
            </a:r>
            <a:endParaRPr lang="en-US"/>
          </a:p>
        </c:rich>
      </c:tx>
      <c:layout>
        <c:manualLayout>
          <c:xMode val="edge"/>
          <c:yMode val="edge"/>
          <c:x val="0.13694444444444448"/>
          <c:y val="1.9925277594156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pivotFmt>
    </c:pivotFmts>
    <c:plotArea>
      <c:layout/>
      <c:barChart>
        <c:barDir val="bar"/>
        <c:grouping val="clustered"/>
        <c:varyColors val="0"/>
        <c:ser>
          <c:idx val="0"/>
          <c:order val="0"/>
          <c:tx>
            <c:strRef>
              <c:f>SLA!$B$3</c:f>
              <c:strCache>
                <c:ptCount val="1"/>
                <c:pt idx="0">
                  <c:v>Total</c:v>
                </c:pt>
              </c:strCache>
            </c:strRef>
          </c:tx>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multiLvlStrRef>
              <c:f>SLA!$A$4:$A$39</c:f>
              <c:multiLvlStrCache>
                <c:ptCount val="30"/>
                <c:lvl>
                  <c:pt idx="0">
                    <c:v>Construction</c:v>
                  </c:pt>
                  <c:pt idx="1">
                    <c:v>Corporate</c:v>
                  </c:pt>
                  <c:pt idx="2">
                    <c:v>Industrial</c:v>
                  </c:pt>
                  <c:pt idx="3">
                    <c:v>Residential</c:v>
                  </c:pt>
                  <c:pt idx="4">
                    <c:v>Retail</c:v>
                  </c:pt>
                  <c:pt idx="5">
                    <c:v>Construction</c:v>
                  </c:pt>
                  <c:pt idx="6">
                    <c:v>Corporate</c:v>
                  </c:pt>
                  <c:pt idx="7">
                    <c:v>Industrial</c:v>
                  </c:pt>
                  <c:pt idx="8">
                    <c:v>Residential</c:v>
                  </c:pt>
                  <c:pt idx="9">
                    <c:v>Retail</c:v>
                  </c:pt>
                  <c:pt idx="10">
                    <c:v>Construction</c:v>
                  </c:pt>
                  <c:pt idx="11">
                    <c:v>Corporate</c:v>
                  </c:pt>
                  <c:pt idx="12">
                    <c:v>Industrial</c:v>
                  </c:pt>
                  <c:pt idx="13">
                    <c:v>Residential</c:v>
                  </c:pt>
                  <c:pt idx="14">
                    <c:v>Retail</c:v>
                  </c:pt>
                  <c:pt idx="15">
                    <c:v>Construction</c:v>
                  </c:pt>
                  <c:pt idx="16">
                    <c:v>Corporate</c:v>
                  </c:pt>
                  <c:pt idx="17">
                    <c:v>Industrial</c:v>
                  </c:pt>
                  <c:pt idx="18">
                    <c:v>Residential</c:v>
                  </c:pt>
                  <c:pt idx="19">
                    <c:v>Retail</c:v>
                  </c:pt>
                  <c:pt idx="20">
                    <c:v>Construction</c:v>
                  </c:pt>
                  <c:pt idx="21">
                    <c:v>Corporate</c:v>
                  </c:pt>
                  <c:pt idx="22">
                    <c:v>Industrial</c:v>
                  </c:pt>
                  <c:pt idx="23">
                    <c:v>Residential</c:v>
                  </c:pt>
                  <c:pt idx="24">
                    <c:v>Retail</c:v>
                  </c:pt>
                  <c:pt idx="25">
                    <c:v>Construction</c:v>
                  </c:pt>
                  <c:pt idx="26">
                    <c:v>Corporate</c:v>
                  </c:pt>
                  <c:pt idx="27">
                    <c:v>Industrial</c:v>
                  </c:pt>
                  <c:pt idx="28">
                    <c:v>Residential</c:v>
                  </c:pt>
                  <c:pt idx="29">
                    <c:v>Retail</c:v>
                  </c:pt>
                </c:lvl>
                <c:lvl>
                  <c:pt idx="0">
                    <c:v>Andheri</c:v>
                  </c:pt>
                  <c:pt idx="5">
                    <c:v>Borivali</c:v>
                  </c:pt>
                  <c:pt idx="10">
                    <c:v>Malad</c:v>
                  </c:pt>
                  <c:pt idx="15">
                    <c:v>Navi Mumbai</c:v>
                  </c:pt>
                  <c:pt idx="20">
                    <c:v>Thane</c:v>
                  </c:pt>
                  <c:pt idx="25">
                    <c:v>Vashi</c:v>
                  </c:pt>
                </c:lvl>
              </c:multiLvlStrCache>
            </c:multiLvlStrRef>
          </c:cat>
          <c:val>
            <c:numRef>
              <c:f>SLA!$B$4:$B$39</c:f>
              <c:numCache>
                <c:formatCode>General</c:formatCode>
                <c:ptCount val="30"/>
                <c:pt idx="0">
                  <c:v>4</c:v>
                </c:pt>
                <c:pt idx="1">
                  <c:v>1</c:v>
                </c:pt>
                <c:pt idx="2">
                  <c:v>5</c:v>
                </c:pt>
                <c:pt idx="3">
                  <c:v>0</c:v>
                </c:pt>
                <c:pt idx="4">
                  <c:v>2</c:v>
                </c:pt>
                <c:pt idx="5">
                  <c:v>2</c:v>
                </c:pt>
                <c:pt idx="6">
                  <c:v>4</c:v>
                </c:pt>
                <c:pt idx="7">
                  <c:v>4</c:v>
                </c:pt>
                <c:pt idx="8">
                  <c:v>2</c:v>
                </c:pt>
                <c:pt idx="9">
                  <c:v>3</c:v>
                </c:pt>
                <c:pt idx="10">
                  <c:v>0</c:v>
                </c:pt>
                <c:pt idx="11">
                  <c:v>6</c:v>
                </c:pt>
                <c:pt idx="12">
                  <c:v>4</c:v>
                </c:pt>
                <c:pt idx="13">
                  <c:v>1</c:v>
                </c:pt>
                <c:pt idx="14">
                  <c:v>1</c:v>
                </c:pt>
                <c:pt idx="15">
                  <c:v>7</c:v>
                </c:pt>
                <c:pt idx="16">
                  <c:v>2</c:v>
                </c:pt>
                <c:pt idx="17">
                  <c:v>3</c:v>
                </c:pt>
                <c:pt idx="18">
                  <c:v>1</c:v>
                </c:pt>
                <c:pt idx="19">
                  <c:v>2</c:v>
                </c:pt>
                <c:pt idx="20">
                  <c:v>8</c:v>
                </c:pt>
                <c:pt idx="21">
                  <c:v>5</c:v>
                </c:pt>
                <c:pt idx="22">
                  <c:v>5</c:v>
                </c:pt>
                <c:pt idx="23">
                  <c:v>7</c:v>
                </c:pt>
                <c:pt idx="24">
                  <c:v>0</c:v>
                </c:pt>
                <c:pt idx="25">
                  <c:v>0</c:v>
                </c:pt>
                <c:pt idx="26">
                  <c:v>3</c:v>
                </c:pt>
                <c:pt idx="27">
                  <c:v>3</c:v>
                </c:pt>
                <c:pt idx="28">
                  <c:v>2</c:v>
                </c:pt>
                <c:pt idx="29">
                  <c:v>3</c:v>
                </c:pt>
              </c:numCache>
            </c:numRef>
          </c:val>
          <c:extLst>
            <c:ext xmlns:c16="http://schemas.microsoft.com/office/drawing/2014/chart" uri="{C3380CC4-5D6E-409C-BE32-E72D297353CC}">
              <c16:uniqueId val="{00000000-7565-4838-9C24-DF115623624F}"/>
            </c:ext>
          </c:extLst>
        </c:ser>
        <c:dLbls>
          <c:showLegendKey val="0"/>
          <c:showVal val="0"/>
          <c:showCatName val="0"/>
          <c:showSerName val="0"/>
          <c:showPercent val="0"/>
          <c:showBubbleSize val="0"/>
        </c:dLbls>
        <c:gapWidth val="72"/>
        <c:overlap val="-10"/>
        <c:axId val="1008111407"/>
        <c:axId val="1008102671"/>
      </c:barChart>
      <c:catAx>
        <c:axId val="100811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02671"/>
        <c:crosses val="autoZero"/>
        <c:auto val="1"/>
        <c:lblAlgn val="ctr"/>
        <c:lblOffset val="100"/>
        <c:noMultiLvlLbl val="0"/>
      </c:catAx>
      <c:valAx>
        <c:axId val="100810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11407"/>
        <c:crosses val="autoZero"/>
        <c:crossBetween val="between"/>
      </c:valAx>
      <c:spPr>
        <a:noFill/>
        <a:ln>
          <a:noFill/>
        </a:ln>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[eagle_dashboard_mock_data1.xlsx]pitch!PivotTable1</c:name>
    <c:fmtId val="0"/>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t>Pitch</a:t>
            </a:r>
            <a:r>
              <a:rPr lang="en-US" sz="1200" baseline="0"/>
              <a:t> Efficiency by Client</a:t>
            </a:r>
            <a:endParaRPr lang="en-US" sz="1200"/>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pitch!$B$3</c:f>
              <c:strCache>
                <c:ptCount val="1"/>
                <c:pt idx="0">
                  <c:v>Total</c:v>
                </c:pt>
              </c:strCache>
            </c:strRef>
          </c:tx>
          <c:dPt>
            <c:idx val="0"/>
            <c:bubble3D val="0"/>
            <c:explosion val="4"/>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3F41-4A4E-B98C-C1AAC707A72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22D-4E50-872C-2AF369C8D1D7}"/>
              </c:ext>
            </c:extLst>
          </c:dPt>
          <c:dPt>
            <c:idx val="2"/>
            <c:bubble3D val="0"/>
            <c:explosion val="11"/>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F41-4A4E-B98C-C1AAC707A7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pitch!$A$4:$A$7</c:f>
              <c:strCache>
                <c:ptCount val="3"/>
                <c:pt idx="0">
                  <c:v>High</c:v>
                </c:pt>
                <c:pt idx="1">
                  <c:v>Low</c:v>
                </c:pt>
                <c:pt idx="2">
                  <c:v>Moderate</c:v>
                </c:pt>
              </c:strCache>
            </c:strRef>
          </c:cat>
          <c:val>
            <c:numRef>
              <c:f>pitch!$B$4:$B$7</c:f>
              <c:numCache>
                <c:formatCode>0.00%</c:formatCode>
                <c:ptCount val="3"/>
                <c:pt idx="0">
                  <c:v>0.23499999999999999</c:v>
                </c:pt>
                <c:pt idx="1">
                  <c:v>0.52</c:v>
                </c:pt>
                <c:pt idx="2">
                  <c:v>0.245</c:v>
                </c:pt>
              </c:numCache>
            </c:numRef>
          </c:val>
          <c:extLst>
            <c:ext xmlns:c16="http://schemas.microsoft.com/office/drawing/2014/chart" uri="{C3380CC4-5D6E-409C-BE32-E72D297353CC}">
              <c16:uniqueId val="{00000000-3F41-4A4E-B98C-C1AAC707A72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Certification</a:t>
            </a:r>
            <a:r>
              <a:rPr lang="en-US" baseline="0"/>
              <a:t> % vs </a:t>
            </a:r>
            <a:r>
              <a:rPr lang="en-US"/>
              <a:t>Incident_Reports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certification!$B$1</c:f>
              <c:strCache>
                <c:ptCount val="1"/>
                <c:pt idx="0">
                  <c:v>Incident_Reports</c:v>
                </c:pt>
              </c:strCache>
            </c:strRef>
          </c:tx>
          <c:spPr>
            <a:ln w="19050" cap="rnd">
              <a:noFill/>
              <a:round/>
            </a:ln>
            <a:effectLst/>
          </c:spPr>
          <c:marker>
            <c:symbol val="circle"/>
            <c:size val="5"/>
            <c:spPr>
              <a:solidFill>
                <a:srgbClr val="FFC000"/>
              </a:solidFill>
              <a:ln w="9525">
                <a:noFill/>
              </a:ln>
              <a:effectLst/>
            </c:spPr>
          </c:marker>
          <c:xVal>
            <c:numRef>
              <c:f>certification!$A$2:$A$201</c:f>
              <c:numCache>
                <c:formatCode>General</c:formatCode>
                <c:ptCount val="200"/>
                <c:pt idx="0">
                  <c:v>93</c:v>
                </c:pt>
                <c:pt idx="1">
                  <c:v>62</c:v>
                </c:pt>
                <c:pt idx="2">
                  <c:v>71</c:v>
                </c:pt>
                <c:pt idx="3">
                  <c:v>60</c:v>
                </c:pt>
                <c:pt idx="4">
                  <c:v>64</c:v>
                </c:pt>
                <c:pt idx="5">
                  <c:v>89</c:v>
                </c:pt>
                <c:pt idx="6">
                  <c:v>89</c:v>
                </c:pt>
                <c:pt idx="7">
                  <c:v>76</c:v>
                </c:pt>
                <c:pt idx="8">
                  <c:v>82</c:v>
                </c:pt>
                <c:pt idx="9">
                  <c:v>74</c:v>
                </c:pt>
                <c:pt idx="10">
                  <c:v>96</c:v>
                </c:pt>
                <c:pt idx="11">
                  <c:v>80</c:v>
                </c:pt>
                <c:pt idx="12">
                  <c:v>73</c:v>
                </c:pt>
                <c:pt idx="13">
                  <c:v>61</c:v>
                </c:pt>
                <c:pt idx="14">
                  <c:v>70</c:v>
                </c:pt>
                <c:pt idx="15">
                  <c:v>98</c:v>
                </c:pt>
                <c:pt idx="16">
                  <c:v>97</c:v>
                </c:pt>
                <c:pt idx="17">
                  <c:v>93</c:v>
                </c:pt>
                <c:pt idx="18">
                  <c:v>97</c:v>
                </c:pt>
                <c:pt idx="19">
                  <c:v>93</c:v>
                </c:pt>
                <c:pt idx="20">
                  <c:v>77</c:v>
                </c:pt>
                <c:pt idx="21">
                  <c:v>89</c:v>
                </c:pt>
                <c:pt idx="22">
                  <c:v>74</c:v>
                </c:pt>
                <c:pt idx="23">
                  <c:v>86</c:v>
                </c:pt>
                <c:pt idx="24">
                  <c:v>93</c:v>
                </c:pt>
                <c:pt idx="25">
                  <c:v>97</c:v>
                </c:pt>
                <c:pt idx="26">
                  <c:v>92</c:v>
                </c:pt>
                <c:pt idx="27">
                  <c:v>83</c:v>
                </c:pt>
                <c:pt idx="28">
                  <c:v>74</c:v>
                </c:pt>
                <c:pt idx="29">
                  <c:v>89</c:v>
                </c:pt>
                <c:pt idx="30">
                  <c:v>76</c:v>
                </c:pt>
                <c:pt idx="31">
                  <c:v>64</c:v>
                </c:pt>
                <c:pt idx="32">
                  <c:v>88</c:v>
                </c:pt>
                <c:pt idx="33">
                  <c:v>63</c:v>
                </c:pt>
                <c:pt idx="34">
                  <c:v>69</c:v>
                </c:pt>
                <c:pt idx="35">
                  <c:v>76</c:v>
                </c:pt>
                <c:pt idx="36">
                  <c:v>69</c:v>
                </c:pt>
                <c:pt idx="37">
                  <c:v>76</c:v>
                </c:pt>
                <c:pt idx="38">
                  <c:v>79</c:v>
                </c:pt>
                <c:pt idx="39">
                  <c:v>83</c:v>
                </c:pt>
                <c:pt idx="40">
                  <c:v>64</c:v>
                </c:pt>
                <c:pt idx="41">
                  <c:v>93</c:v>
                </c:pt>
                <c:pt idx="42">
                  <c:v>65</c:v>
                </c:pt>
                <c:pt idx="43">
                  <c:v>61</c:v>
                </c:pt>
                <c:pt idx="44">
                  <c:v>72</c:v>
                </c:pt>
                <c:pt idx="45">
                  <c:v>70</c:v>
                </c:pt>
                <c:pt idx="46">
                  <c:v>82</c:v>
                </c:pt>
                <c:pt idx="47">
                  <c:v>75</c:v>
                </c:pt>
                <c:pt idx="48">
                  <c:v>90</c:v>
                </c:pt>
                <c:pt idx="49">
                  <c:v>70</c:v>
                </c:pt>
                <c:pt idx="50">
                  <c:v>75</c:v>
                </c:pt>
                <c:pt idx="51">
                  <c:v>67</c:v>
                </c:pt>
                <c:pt idx="52">
                  <c:v>63</c:v>
                </c:pt>
                <c:pt idx="53">
                  <c:v>99</c:v>
                </c:pt>
                <c:pt idx="54">
                  <c:v>63</c:v>
                </c:pt>
                <c:pt idx="55">
                  <c:v>84</c:v>
                </c:pt>
                <c:pt idx="56">
                  <c:v>62</c:v>
                </c:pt>
                <c:pt idx="57">
                  <c:v>91</c:v>
                </c:pt>
                <c:pt idx="58">
                  <c:v>62</c:v>
                </c:pt>
                <c:pt idx="59">
                  <c:v>86</c:v>
                </c:pt>
                <c:pt idx="60">
                  <c:v>88</c:v>
                </c:pt>
                <c:pt idx="61">
                  <c:v>91</c:v>
                </c:pt>
                <c:pt idx="62">
                  <c:v>78</c:v>
                </c:pt>
                <c:pt idx="63">
                  <c:v>80</c:v>
                </c:pt>
                <c:pt idx="64">
                  <c:v>64</c:v>
                </c:pt>
                <c:pt idx="65">
                  <c:v>77</c:v>
                </c:pt>
                <c:pt idx="66">
                  <c:v>87</c:v>
                </c:pt>
                <c:pt idx="67">
                  <c:v>81</c:v>
                </c:pt>
                <c:pt idx="68">
                  <c:v>80</c:v>
                </c:pt>
                <c:pt idx="69">
                  <c:v>65</c:v>
                </c:pt>
                <c:pt idx="70">
                  <c:v>60</c:v>
                </c:pt>
                <c:pt idx="71">
                  <c:v>64</c:v>
                </c:pt>
                <c:pt idx="72">
                  <c:v>71</c:v>
                </c:pt>
                <c:pt idx="73">
                  <c:v>85</c:v>
                </c:pt>
                <c:pt idx="74">
                  <c:v>93</c:v>
                </c:pt>
                <c:pt idx="75">
                  <c:v>73</c:v>
                </c:pt>
                <c:pt idx="76">
                  <c:v>85</c:v>
                </c:pt>
                <c:pt idx="77">
                  <c:v>86</c:v>
                </c:pt>
                <c:pt idx="78">
                  <c:v>68</c:v>
                </c:pt>
                <c:pt idx="79">
                  <c:v>85</c:v>
                </c:pt>
                <c:pt idx="80">
                  <c:v>81</c:v>
                </c:pt>
                <c:pt idx="81">
                  <c:v>89</c:v>
                </c:pt>
                <c:pt idx="82">
                  <c:v>76</c:v>
                </c:pt>
                <c:pt idx="83">
                  <c:v>85</c:v>
                </c:pt>
                <c:pt idx="84">
                  <c:v>95</c:v>
                </c:pt>
                <c:pt idx="85">
                  <c:v>60</c:v>
                </c:pt>
                <c:pt idx="86">
                  <c:v>67</c:v>
                </c:pt>
                <c:pt idx="87">
                  <c:v>94</c:v>
                </c:pt>
                <c:pt idx="88">
                  <c:v>74</c:v>
                </c:pt>
                <c:pt idx="89">
                  <c:v>81</c:v>
                </c:pt>
                <c:pt idx="90">
                  <c:v>73</c:v>
                </c:pt>
                <c:pt idx="91">
                  <c:v>85</c:v>
                </c:pt>
                <c:pt idx="92">
                  <c:v>87</c:v>
                </c:pt>
                <c:pt idx="93">
                  <c:v>82</c:v>
                </c:pt>
                <c:pt idx="94">
                  <c:v>73</c:v>
                </c:pt>
                <c:pt idx="95">
                  <c:v>83</c:v>
                </c:pt>
                <c:pt idx="96">
                  <c:v>61</c:v>
                </c:pt>
                <c:pt idx="97">
                  <c:v>85</c:v>
                </c:pt>
                <c:pt idx="98">
                  <c:v>73</c:v>
                </c:pt>
                <c:pt idx="99">
                  <c:v>66</c:v>
                </c:pt>
                <c:pt idx="100">
                  <c:v>62</c:v>
                </c:pt>
                <c:pt idx="101">
                  <c:v>82</c:v>
                </c:pt>
                <c:pt idx="102">
                  <c:v>77</c:v>
                </c:pt>
                <c:pt idx="103">
                  <c:v>97</c:v>
                </c:pt>
                <c:pt idx="104">
                  <c:v>94</c:v>
                </c:pt>
                <c:pt idx="105">
                  <c:v>74</c:v>
                </c:pt>
                <c:pt idx="106">
                  <c:v>84</c:v>
                </c:pt>
                <c:pt idx="107">
                  <c:v>96</c:v>
                </c:pt>
                <c:pt idx="108">
                  <c:v>87</c:v>
                </c:pt>
                <c:pt idx="109">
                  <c:v>69</c:v>
                </c:pt>
                <c:pt idx="110">
                  <c:v>98</c:v>
                </c:pt>
                <c:pt idx="111">
                  <c:v>76</c:v>
                </c:pt>
                <c:pt idx="112">
                  <c:v>98</c:v>
                </c:pt>
                <c:pt idx="113">
                  <c:v>81</c:v>
                </c:pt>
                <c:pt idx="114">
                  <c:v>85</c:v>
                </c:pt>
                <c:pt idx="115">
                  <c:v>84</c:v>
                </c:pt>
                <c:pt idx="116">
                  <c:v>76</c:v>
                </c:pt>
                <c:pt idx="117">
                  <c:v>72</c:v>
                </c:pt>
                <c:pt idx="118">
                  <c:v>79</c:v>
                </c:pt>
                <c:pt idx="119">
                  <c:v>84</c:v>
                </c:pt>
                <c:pt idx="120">
                  <c:v>63</c:v>
                </c:pt>
                <c:pt idx="121">
                  <c:v>69</c:v>
                </c:pt>
                <c:pt idx="122">
                  <c:v>62</c:v>
                </c:pt>
                <c:pt idx="123">
                  <c:v>77</c:v>
                </c:pt>
                <c:pt idx="124">
                  <c:v>95</c:v>
                </c:pt>
                <c:pt idx="125">
                  <c:v>81</c:v>
                </c:pt>
                <c:pt idx="126">
                  <c:v>93</c:v>
                </c:pt>
                <c:pt idx="127">
                  <c:v>67</c:v>
                </c:pt>
                <c:pt idx="128">
                  <c:v>99</c:v>
                </c:pt>
                <c:pt idx="129">
                  <c:v>78</c:v>
                </c:pt>
                <c:pt idx="130">
                  <c:v>96</c:v>
                </c:pt>
                <c:pt idx="131">
                  <c:v>65</c:v>
                </c:pt>
                <c:pt idx="132">
                  <c:v>85</c:v>
                </c:pt>
                <c:pt idx="133">
                  <c:v>93</c:v>
                </c:pt>
                <c:pt idx="134">
                  <c:v>65</c:v>
                </c:pt>
                <c:pt idx="135">
                  <c:v>96</c:v>
                </c:pt>
                <c:pt idx="136">
                  <c:v>92</c:v>
                </c:pt>
                <c:pt idx="137">
                  <c:v>81</c:v>
                </c:pt>
                <c:pt idx="138">
                  <c:v>80</c:v>
                </c:pt>
                <c:pt idx="139">
                  <c:v>65</c:v>
                </c:pt>
                <c:pt idx="140">
                  <c:v>65</c:v>
                </c:pt>
                <c:pt idx="141">
                  <c:v>63</c:v>
                </c:pt>
                <c:pt idx="142">
                  <c:v>89</c:v>
                </c:pt>
                <c:pt idx="143">
                  <c:v>70</c:v>
                </c:pt>
                <c:pt idx="144">
                  <c:v>89</c:v>
                </c:pt>
                <c:pt idx="145">
                  <c:v>90</c:v>
                </c:pt>
                <c:pt idx="146">
                  <c:v>83</c:v>
                </c:pt>
                <c:pt idx="147">
                  <c:v>68</c:v>
                </c:pt>
                <c:pt idx="148">
                  <c:v>62</c:v>
                </c:pt>
                <c:pt idx="149">
                  <c:v>90</c:v>
                </c:pt>
                <c:pt idx="150">
                  <c:v>99</c:v>
                </c:pt>
                <c:pt idx="151">
                  <c:v>96</c:v>
                </c:pt>
                <c:pt idx="152">
                  <c:v>95</c:v>
                </c:pt>
                <c:pt idx="153">
                  <c:v>83</c:v>
                </c:pt>
                <c:pt idx="154">
                  <c:v>90</c:v>
                </c:pt>
                <c:pt idx="155">
                  <c:v>65</c:v>
                </c:pt>
                <c:pt idx="156">
                  <c:v>61</c:v>
                </c:pt>
                <c:pt idx="157">
                  <c:v>79</c:v>
                </c:pt>
                <c:pt idx="158">
                  <c:v>87</c:v>
                </c:pt>
                <c:pt idx="159">
                  <c:v>70</c:v>
                </c:pt>
                <c:pt idx="160">
                  <c:v>63</c:v>
                </c:pt>
                <c:pt idx="161">
                  <c:v>74</c:v>
                </c:pt>
                <c:pt idx="162">
                  <c:v>65</c:v>
                </c:pt>
                <c:pt idx="163">
                  <c:v>89</c:v>
                </c:pt>
                <c:pt idx="164">
                  <c:v>97</c:v>
                </c:pt>
                <c:pt idx="165">
                  <c:v>61</c:v>
                </c:pt>
                <c:pt idx="166">
                  <c:v>74</c:v>
                </c:pt>
                <c:pt idx="167">
                  <c:v>70</c:v>
                </c:pt>
                <c:pt idx="168">
                  <c:v>67</c:v>
                </c:pt>
                <c:pt idx="169">
                  <c:v>85</c:v>
                </c:pt>
                <c:pt idx="170">
                  <c:v>64</c:v>
                </c:pt>
                <c:pt idx="171">
                  <c:v>65</c:v>
                </c:pt>
                <c:pt idx="172">
                  <c:v>85</c:v>
                </c:pt>
                <c:pt idx="173">
                  <c:v>63</c:v>
                </c:pt>
                <c:pt idx="174">
                  <c:v>78</c:v>
                </c:pt>
                <c:pt idx="175">
                  <c:v>79</c:v>
                </c:pt>
                <c:pt idx="176">
                  <c:v>92</c:v>
                </c:pt>
                <c:pt idx="177">
                  <c:v>79</c:v>
                </c:pt>
                <c:pt idx="178">
                  <c:v>71</c:v>
                </c:pt>
                <c:pt idx="179">
                  <c:v>60</c:v>
                </c:pt>
                <c:pt idx="180">
                  <c:v>85</c:v>
                </c:pt>
                <c:pt idx="181">
                  <c:v>73</c:v>
                </c:pt>
                <c:pt idx="182">
                  <c:v>97</c:v>
                </c:pt>
                <c:pt idx="183">
                  <c:v>96</c:v>
                </c:pt>
                <c:pt idx="184">
                  <c:v>70</c:v>
                </c:pt>
                <c:pt idx="185">
                  <c:v>95</c:v>
                </c:pt>
                <c:pt idx="186">
                  <c:v>72</c:v>
                </c:pt>
                <c:pt idx="187">
                  <c:v>62</c:v>
                </c:pt>
                <c:pt idx="188">
                  <c:v>92</c:v>
                </c:pt>
                <c:pt idx="189">
                  <c:v>65</c:v>
                </c:pt>
                <c:pt idx="190">
                  <c:v>69</c:v>
                </c:pt>
                <c:pt idx="191">
                  <c:v>64</c:v>
                </c:pt>
                <c:pt idx="192">
                  <c:v>82</c:v>
                </c:pt>
                <c:pt idx="193">
                  <c:v>69</c:v>
                </c:pt>
                <c:pt idx="194">
                  <c:v>61</c:v>
                </c:pt>
                <c:pt idx="195">
                  <c:v>72</c:v>
                </c:pt>
                <c:pt idx="196">
                  <c:v>99</c:v>
                </c:pt>
                <c:pt idx="197">
                  <c:v>61</c:v>
                </c:pt>
                <c:pt idx="198">
                  <c:v>79</c:v>
                </c:pt>
                <c:pt idx="199">
                  <c:v>60</c:v>
                </c:pt>
              </c:numCache>
            </c:numRef>
          </c:xVal>
          <c:yVal>
            <c:numRef>
              <c:f>certification!$B$2:$B$201</c:f>
              <c:numCache>
                <c:formatCode>General</c:formatCode>
                <c:ptCount val="200"/>
                <c:pt idx="0">
                  <c:v>0</c:v>
                </c:pt>
                <c:pt idx="1">
                  <c:v>0</c:v>
                </c:pt>
                <c:pt idx="2">
                  <c:v>0</c:v>
                </c:pt>
                <c:pt idx="3">
                  <c:v>3</c:v>
                </c:pt>
                <c:pt idx="4">
                  <c:v>5</c:v>
                </c:pt>
                <c:pt idx="5">
                  <c:v>3</c:v>
                </c:pt>
                <c:pt idx="6">
                  <c:v>5</c:v>
                </c:pt>
                <c:pt idx="7">
                  <c:v>1</c:v>
                </c:pt>
                <c:pt idx="8">
                  <c:v>2</c:v>
                </c:pt>
                <c:pt idx="9">
                  <c:v>2</c:v>
                </c:pt>
                <c:pt idx="10">
                  <c:v>3</c:v>
                </c:pt>
                <c:pt idx="11">
                  <c:v>1</c:v>
                </c:pt>
                <c:pt idx="12">
                  <c:v>1</c:v>
                </c:pt>
                <c:pt idx="13">
                  <c:v>0</c:v>
                </c:pt>
                <c:pt idx="14">
                  <c:v>1</c:v>
                </c:pt>
                <c:pt idx="15">
                  <c:v>1</c:v>
                </c:pt>
                <c:pt idx="16">
                  <c:v>2</c:v>
                </c:pt>
                <c:pt idx="17">
                  <c:v>3</c:v>
                </c:pt>
                <c:pt idx="18">
                  <c:v>4</c:v>
                </c:pt>
                <c:pt idx="19">
                  <c:v>0</c:v>
                </c:pt>
                <c:pt idx="20">
                  <c:v>3</c:v>
                </c:pt>
                <c:pt idx="21">
                  <c:v>1</c:v>
                </c:pt>
                <c:pt idx="22">
                  <c:v>2</c:v>
                </c:pt>
                <c:pt idx="23">
                  <c:v>2</c:v>
                </c:pt>
                <c:pt idx="24">
                  <c:v>1</c:v>
                </c:pt>
                <c:pt idx="25">
                  <c:v>3</c:v>
                </c:pt>
                <c:pt idx="26">
                  <c:v>3</c:v>
                </c:pt>
                <c:pt idx="27">
                  <c:v>1</c:v>
                </c:pt>
                <c:pt idx="28">
                  <c:v>2</c:v>
                </c:pt>
                <c:pt idx="29">
                  <c:v>0</c:v>
                </c:pt>
                <c:pt idx="30">
                  <c:v>1</c:v>
                </c:pt>
                <c:pt idx="31">
                  <c:v>1</c:v>
                </c:pt>
                <c:pt idx="32">
                  <c:v>2</c:v>
                </c:pt>
                <c:pt idx="33">
                  <c:v>2</c:v>
                </c:pt>
                <c:pt idx="34">
                  <c:v>0</c:v>
                </c:pt>
                <c:pt idx="35">
                  <c:v>0</c:v>
                </c:pt>
                <c:pt idx="36">
                  <c:v>0</c:v>
                </c:pt>
                <c:pt idx="37">
                  <c:v>2</c:v>
                </c:pt>
                <c:pt idx="38">
                  <c:v>1</c:v>
                </c:pt>
                <c:pt idx="39">
                  <c:v>0</c:v>
                </c:pt>
                <c:pt idx="40">
                  <c:v>2</c:v>
                </c:pt>
                <c:pt idx="41">
                  <c:v>1</c:v>
                </c:pt>
                <c:pt idx="42">
                  <c:v>2</c:v>
                </c:pt>
                <c:pt idx="43">
                  <c:v>2</c:v>
                </c:pt>
                <c:pt idx="44">
                  <c:v>3</c:v>
                </c:pt>
                <c:pt idx="45">
                  <c:v>3</c:v>
                </c:pt>
                <c:pt idx="46">
                  <c:v>2</c:v>
                </c:pt>
                <c:pt idx="47">
                  <c:v>0</c:v>
                </c:pt>
                <c:pt idx="48">
                  <c:v>0</c:v>
                </c:pt>
                <c:pt idx="49">
                  <c:v>2</c:v>
                </c:pt>
                <c:pt idx="50">
                  <c:v>0</c:v>
                </c:pt>
                <c:pt idx="51">
                  <c:v>0</c:v>
                </c:pt>
                <c:pt idx="52">
                  <c:v>3</c:v>
                </c:pt>
                <c:pt idx="53">
                  <c:v>2</c:v>
                </c:pt>
                <c:pt idx="54">
                  <c:v>1</c:v>
                </c:pt>
                <c:pt idx="55">
                  <c:v>1</c:v>
                </c:pt>
                <c:pt idx="56">
                  <c:v>2</c:v>
                </c:pt>
                <c:pt idx="57">
                  <c:v>2</c:v>
                </c:pt>
                <c:pt idx="58">
                  <c:v>1</c:v>
                </c:pt>
                <c:pt idx="59">
                  <c:v>2</c:v>
                </c:pt>
                <c:pt idx="60">
                  <c:v>2</c:v>
                </c:pt>
                <c:pt idx="61">
                  <c:v>0</c:v>
                </c:pt>
                <c:pt idx="62">
                  <c:v>1</c:v>
                </c:pt>
                <c:pt idx="63">
                  <c:v>1</c:v>
                </c:pt>
                <c:pt idx="64">
                  <c:v>6</c:v>
                </c:pt>
                <c:pt idx="65">
                  <c:v>1</c:v>
                </c:pt>
                <c:pt idx="66">
                  <c:v>0</c:v>
                </c:pt>
                <c:pt idx="67">
                  <c:v>2</c:v>
                </c:pt>
                <c:pt idx="68">
                  <c:v>3</c:v>
                </c:pt>
                <c:pt idx="69">
                  <c:v>6</c:v>
                </c:pt>
                <c:pt idx="70">
                  <c:v>1</c:v>
                </c:pt>
                <c:pt idx="71">
                  <c:v>0</c:v>
                </c:pt>
                <c:pt idx="72">
                  <c:v>3</c:v>
                </c:pt>
                <c:pt idx="73">
                  <c:v>5</c:v>
                </c:pt>
                <c:pt idx="74">
                  <c:v>2</c:v>
                </c:pt>
                <c:pt idx="75">
                  <c:v>2</c:v>
                </c:pt>
                <c:pt idx="76">
                  <c:v>2</c:v>
                </c:pt>
                <c:pt idx="77">
                  <c:v>2</c:v>
                </c:pt>
                <c:pt idx="78">
                  <c:v>3</c:v>
                </c:pt>
                <c:pt idx="79">
                  <c:v>2</c:v>
                </c:pt>
                <c:pt idx="80">
                  <c:v>2</c:v>
                </c:pt>
                <c:pt idx="81">
                  <c:v>2</c:v>
                </c:pt>
                <c:pt idx="82">
                  <c:v>4</c:v>
                </c:pt>
                <c:pt idx="83">
                  <c:v>2</c:v>
                </c:pt>
                <c:pt idx="84">
                  <c:v>1</c:v>
                </c:pt>
                <c:pt idx="85">
                  <c:v>1</c:v>
                </c:pt>
                <c:pt idx="86">
                  <c:v>0</c:v>
                </c:pt>
                <c:pt idx="87">
                  <c:v>1</c:v>
                </c:pt>
                <c:pt idx="88">
                  <c:v>1</c:v>
                </c:pt>
                <c:pt idx="89">
                  <c:v>2</c:v>
                </c:pt>
                <c:pt idx="90">
                  <c:v>3</c:v>
                </c:pt>
                <c:pt idx="91">
                  <c:v>2</c:v>
                </c:pt>
                <c:pt idx="92">
                  <c:v>0</c:v>
                </c:pt>
                <c:pt idx="93">
                  <c:v>1</c:v>
                </c:pt>
                <c:pt idx="94">
                  <c:v>4</c:v>
                </c:pt>
                <c:pt idx="95">
                  <c:v>3</c:v>
                </c:pt>
                <c:pt idx="96">
                  <c:v>1</c:v>
                </c:pt>
                <c:pt idx="97">
                  <c:v>1</c:v>
                </c:pt>
                <c:pt idx="98">
                  <c:v>3</c:v>
                </c:pt>
                <c:pt idx="99">
                  <c:v>2</c:v>
                </c:pt>
                <c:pt idx="100">
                  <c:v>1</c:v>
                </c:pt>
                <c:pt idx="101">
                  <c:v>2</c:v>
                </c:pt>
                <c:pt idx="102">
                  <c:v>0</c:v>
                </c:pt>
                <c:pt idx="103">
                  <c:v>0</c:v>
                </c:pt>
                <c:pt idx="104">
                  <c:v>0</c:v>
                </c:pt>
                <c:pt idx="105">
                  <c:v>1</c:v>
                </c:pt>
                <c:pt idx="106">
                  <c:v>0</c:v>
                </c:pt>
                <c:pt idx="107">
                  <c:v>3</c:v>
                </c:pt>
                <c:pt idx="108">
                  <c:v>2</c:v>
                </c:pt>
                <c:pt idx="109">
                  <c:v>5</c:v>
                </c:pt>
                <c:pt idx="110">
                  <c:v>4</c:v>
                </c:pt>
                <c:pt idx="111">
                  <c:v>1</c:v>
                </c:pt>
                <c:pt idx="112">
                  <c:v>3</c:v>
                </c:pt>
                <c:pt idx="113">
                  <c:v>1</c:v>
                </c:pt>
                <c:pt idx="114">
                  <c:v>1</c:v>
                </c:pt>
                <c:pt idx="115">
                  <c:v>0</c:v>
                </c:pt>
                <c:pt idx="116">
                  <c:v>3</c:v>
                </c:pt>
                <c:pt idx="117">
                  <c:v>2</c:v>
                </c:pt>
                <c:pt idx="118">
                  <c:v>2</c:v>
                </c:pt>
                <c:pt idx="119">
                  <c:v>3</c:v>
                </c:pt>
                <c:pt idx="120">
                  <c:v>2</c:v>
                </c:pt>
                <c:pt idx="121">
                  <c:v>3</c:v>
                </c:pt>
                <c:pt idx="122">
                  <c:v>2</c:v>
                </c:pt>
                <c:pt idx="123">
                  <c:v>2</c:v>
                </c:pt>
                <c:pt idx="124">
                  <c:v>0</c:v>
                </c:pt>
                <c:pt idx="125">
                  <c:v>2</c:v>
                </c:pt>
                <c:pt idx="126">
                  <c:v>0</c:v>
                </c:pt>
                <c:pt idx="127">
                  <c:v>0</c:v>
                </c:pt>
                <c:pt idx="128">
                  <c:v>0</c:v>
                </c:pt>
                <c:pt idx="129">
                  <c:v>0</c:v>
                </c:pt>
                <c:pt idx="130">
                  <c:v>2</c:v>
                </c:pt>
                <c:pt idx="131">
                  <c:v>1</c:v>
                </c:pt>
                <c:pt idx="132">
                  <c:v>1</c:v>
                </c:pt>
                <c:pt idx="133">
                  <c:v>1</c:v>
                </c:pt>
                <c:pt idx="134">
                  <c:v>1</c:v>
                </c:pt>
                <c:pt idx="135">
                  <c:v>3</c:v>
                </c:pt>
                <c:pt idx="136">
                  <c:v>1</c:v>
                </c:pt>
                <c:pt idx="137">
                  <c:v>0</c:v>
                </c:pt>
                <c:pt idx="138">
                  <c:v>1</c:v>
                </c:pt>
                <c:pt idx="139">
                  <c:v>2</c:v>
                </c:pt>
                <c:pt idx="140">
                  <c:v>6</c:v>
                </c:pt>
                <c:pt idx="141">
                  <c:v>0</c:v>
                </c:pt>
                <c:pt idx="142">
                  <c:v>2</c:v>
                </c:pt>
                <c:pt idx="143">
                  <c:v>1</c:v>
                </c:pt>
                <c:pt idx="144">
                  <c:v>0</c:v>
                </c:pt>
                <c:pt idx="145">
                  <c:v>1</c:v>
                </c:pt>
                <c:pt idx="146">
                  <c:v>4</c:v>
                </c:pt>
                <c:pt idx="147">
                  <c:v>2</c:v>
                </c:pt>
                <c:pt idx="148">
                  <c:v>1</c:v>
                </c:pt>
                <c:pt idx="149">
                  <c:v>3</c:v>
                </c:pt>
                <c:pt idx="150">
                  <c:v>2</c:v>
                </c:pt>
                <c:pt idx="151">
                  <c:v>3</c:v>
                </c:pt>
                <c:pt idx="152">
                  <c:v>1</c:v>
                </c:pt>
                <c:pt idx="153">
                  <c:v>0</c:v>
                </c:pt>
                <c:pt idx="154">
                  <c:v>1</c:v>
                </c:pt>
                <c:pt idx="155">
                  <c:v>3</c:v>
                </c:pt>
                <c:pt idx="156">
                  <c:v>1</c:v>
                </c:pt>
                <c:pt idx="157">
                  <c:v>1</c:v>
                </c:pt>
                <c:pt idx="158">
                  <c:v>2</c:v>
                </c:pt>
                <c:pt idx="159">
                  <c:v>2</c:v>
                </c:pt>
                <c:pt idx="160">
                  <c:v>4</c:v>
                </c:pt>
                <c:pt idx="161">
                  <c:v>3</c:v>
                </c:pt>
                <c:pt idx="162">
                  <c:v>1</c:v>
                </c:pt>
                <c:pt idx="163">
                  <c:v>0</c:v>
                </c:pt>
                <c:pt idx="164">
                  <c:v>0</c:v>
                </c:pt>
                <c:pt idx="165">
                  <c:v>1</c:v>
                </c:pt>
                <c:pt idx="166">
                  <c:v>1</c:v>
                </c:pt>
                <c:pt idx="167">
                  <c:v>1</c:v>
                </c:pt>
                <c:pt idx="168">
                  <c:v>4</c:v>
                </c:pt>
                <c:pt idx="169">
                  <c:v>1</c:v>
                </c:pt>
                <c:pt idx="170">
                  <c:v>1</c:v>
                </c:pt>
                <c:pt idx="171">
                  <c:v>2</c:v>
                </c:pt>
                <c:pt idx="172">
                  <c:v>0</c:v>
                </c:pt>
                <c:pt idx="173">
                  <c:v>0</c:v>
                </c:pt>
                <c:pt idx="174">
                  <c:v>1</c:v>
                </c:pt>
                <c:pt idx="175">
                  <c:v>0</c:v>
                </c:pt>
                <c:pt idx="176">
                  <c:v>1</c:v>
                </c:pt>
                <c:pt idx="177">
                  <c:v>1</c:v>
                </c:pt>
                <c:pt idx="178">
                  <c:v>1</c:v>
                </c:pt>
                <c:pt idx="179">
                  <c:v>2</c:v>
                </c:pt>
                <c:pt idx="180">
                  <c:v>0</c:v>
                </c:pt>
                <c:pt idx="181">
                  <c:v>2</c:v>
                </c:pt>
                <c:pt idx="182">
                  <c:v>2</c:v>
                </c:pt>
                <c:pt idx="183">
                  <c:v>3</c:v>
                </c:pt>
                <c:pt idx="184">
                  <c:v>0</c:v>
                </c:pt>
                <c:pt idx="185">
                  <c:v>4</c:v>
                </c:pt>
                <c:pt idx="186">
                  <c:v>2</c:v>
                </c:pt>
                <c:pt idx="187">
                  <c:v>3</c:v>
                </c:pt>
                <c:pt idx="188">
                  <c:v>0</c:v>
                </c:pt>
                <c:pt idx="189">
                  <c:v>0</c:v>
                </c:pt>
                <c:pt idx="190">
                  <c:v>2</c:v>
                </c:pt>
                <c:pt idx="191">
                  <c:v>3</c:v>
                </c:pt>
                <c:pt idx="192">
                  <c:v>2</c:v>
                </c:pt>
                <c:pt idx="193">
                  <c:v>0</c:v>
                </c:pt>
                <c:pt idx="194">
                  <c:v>2</c:v>
                </c:pt>
                <c:pt idx="195">
                  <c:v>5</c:v>
                </c:pt>
                <c:pt idx="196">
                  <c:v>1</c:v>
                </c:pt>
                <c:pt idx="197">
                  <c:v>2</c:v>
                </c:pt>
                <c:pt idx="198">
                  <c:v>3</c:v>
                </c:pt>
                <c:pt idx="199">
                  <c:v>1</c:v>
                </c:pt>
              </c:numCache>
            </c:numRef>
          </c:yVal>
          <c:smooth val="0"/>
          <c:extLst>
            <c:ext xmlns:c16="http://schemas.microsoft.com/office/drawing/2014/chart" uri="{C3380CC4-5D6E-409C-BE32-E72D297353CC}">
              <c16:uniqueId val="{00000000-3BB3-493B-B458-D07F8F2AE311}"/>
            </c:ext>
          </c:extLst>
        </c:ser>
        <c:dLbls>
          <c:showLegendKey val="0"/>
          <c:showVal val="0"/>
          <c:showCatName val="0"/>
          <c:showSerName val="0"/>
          <c:showPercent val="0"/>
          <c:showBubbleSize val="0"/>
        </c:dLbls>
        <c:axId val="191277439"/>
        <c:axId val="187532303"/>
      </c:scatterChart>
      <c:valAx>
        <c:axId val="191277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32303"/>
        <c:crosses val="autoZero"/>
        <c:crossBetween val="midCat"/>
      </c:valAx>
      <c:valAx>
        <c:axId val="18753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7439"/>
        <c:crosses val="autoZero"/>
        <c:crossBetween val="midCat"/>
      </c:valAx>
      <c:spPr>
        <a:noFill/>
        <a:ln>
          <a:noFill/>
          <a:prstDash val="sysDot"/>
        </a:ln>
        <a:effectLst>
          <a:outerShdw blurRad="50800" dist="50800" dir="5400000" sx="16000" sy="16000" algn="ctr" rotWithShape="0">
            <a:schemeClr val="accent2">
              <a:lumMod val="60000"/>
              <a:lumOff val="40000"/>
              <a:alpha val="43000"/>
            </a:schemeClr>
          </a:outerShdw>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[eagle_dashboard_mock_data1.xlsx]sector revenue!PivotTable1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 wise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hade val="53000"/>
            </a:schemeClr>
          </a:solidFill>
          <a:ln w="19050">
            <a:solidFill>
              <a:schemeClr val="lt1"/>
            </a:solidFill>
          </a:ln>
          <a:effectLst/>
        </c:spPr>
      </c:pivotFmt>
      <c:pivotFmt>
        <c:idx val="5"/>
        <c:dLbl>
          <c:idx val="0"/>
          <c:numFmt formatCode="0.00,,&quot;M&quot;" sourceLinked="0"/>
          <c:spPr>
            <a:noFill/>
            <a:ln>
              <a:noFill/>
            </a:ln>
            <a:effectLst>
              <a:glow rad="2159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0.00,,&quot;M&quot;" sourceLinked="0"/>
          <c:spPr>
            <a:noFill/>
            <a:ln>
              <a:noFill/>
            </a:ln>
            <a:effectLst>
              <a:glow rad="2159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tint val="54000"/>
            </a:schemeClr>
          </a:solidFill>
          <a:ln w="19050">
            <a:solidFill>
              <a:schemeClr val="lt1"/>
            </a:solidFill>
          </a:ln>
          <a:effectLst/>
        </c:spPr>
      </c:pivotFmt>
      <c:pivotFmt>
        <c:idx val="8"/>
        <c:spPr>
          <a:solidFill>
            <a:schemeClr val="accent1">
              <a:tint val="77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hade val="76000"/>
            </a:schemeClr>
          </a:solidFill>
          <a:ln w="19050">
            <a:solidFill>
              <a:schemeClr val="lt1"/>
            </a:solidFill>
          </a:ln>
          <a:effectLst/>
        </c:spPr>
      </c:pivotFmt>
      <c:pivotFmt>
        <c:idx val="11"/>
        <c:spPr>
          <a:solidFill>
            <a:schemeClr val="accent1">
              <a:shade val="53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numFmt formatCode="0.00,,&quot;M&quot;" sourceLinked="0"/>
          <c:spPr>
            <a:noFill/>
            <a:ln>
              <a:noFill/>
            </a:ln>
            <a:effectLst>
              <a:glow rad="2159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tint val="54000"/>
            </a:schemeClr>
          </a:solidFill>
          <a:ln w="19050">
            <a:solidFill>
              <a:schemeClr val="lt1"/>
            </a:solidFill>
          </a:ln>
          <a:effectLst/>
        </c:spPr>
      </c:pivotFmt>
      <c:pivotFmt>
        <c:idx val="14"/>
        <c:spPr>
          <a:solidFill>
            <a:schemeClr val="accent1">
              <a:tint val="77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hade val="76000"/>
            </a:schemeClr>
          </a:solidFill>
          <a:ln w="19050">
            <a:solidFill>
              <a:schemeClr val="lt1"/>
            </a:solidFill>
          </a:ln>
          <a:effectLst/>
        </c:spPr>
      </c:pivotFmt>
      <c:pivotFmt>
        <c:idx val="17"/>
        <c:spPr>
          <a:solidFill>
            <a:schemeClr val="accent1">
              <a:shade val="53000"/>
            </a:schemeClr>
          </a:solidFill>
          <a:ln w="19050">
            <a:solidFill>
              <a:schemeClr val="lt1"/>
            </a:solidFill>
          </a:ln>
          <a:effectLst/>
        </c:spPr>
      </c:pivotFmt>
    </c:pivotFmts>
    <c:plotArea>
      <c:layout/>
      <c:doughnutChart>
        <c:varyColors val="1"/>
        <c:ser>
          <c:idx val="0"/>
          <c:order val="0"/>
          <c:tx>
            <c:strRef>
              <c:f>'sector revenue'!$B$3</c:f>
              <c:strCache>
                <c:ptCount val="1"/>
                <c:pt idx="0">
                  <c:v>Total</c:v>
                </c:pt>
              </c:strCache>
            </c:strRef>
          </c:tx>
          <c:explosion val="10"/>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2C90-4326-B426-E26728AC51A0}"/>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2C90-4326-B426-E26728AC51A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2C90-4326-B426-E26728AC51A0}"/>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2C90-4326-B426-E26728AC51A0}"/>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2C90-4326-B426-E26728AC51A0}"/>
              </c:ext>
            </c:extLst>
          </c:dPt>
          <c:dLbls>
            <c:numFmt formatCode="0.00,,&quot;M&quot;" sourceLinked="0"/>
            <c:spPr>
              <a:noFill/>
              <a:ln>
                <a:noFill/>
              </a:ln>
              <a:effectLst>
                <a:glow rad="2159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'sector revenue'!$A$4:$A$8</c:f>
              <c:strCache>
                <c:ptCount val="5"/>
                <c:pt idx="0">
                  <c:v>Construction</c:v>
                </c:pt>
                <c:pt idx="1">
                  <c:v>Corporate</c:v>
                </c:pt>
                <c:pt idx="2">
                  <c:v>Industrial</c:v>
                </c:pt>
                <c:pt idx="3">
                  <c:v>Residential</c:v>
                </c:pt>
                <c:pt idx="4">
                  <c:v>Retail</c:v>
                </c:pt>
              </c:strCache>
            </c:strRef>
          </c:cat>
          <c:val>
            <c:numRef>
              <c:f>'sector revenue'!$B$4:$B$8</c:f>
              <c:numCache>
                <c:formatCode>General</c:formatCode>
                <c:ptCount val="5"/>
                <c:pt idx="0">
                  <c:v>6388274</c:v>
                </c:pt>
                <c:pt idx="1">
                  <c:v>8745119</c:v>
                </c:pt>
                <c:pt idx="2">
                  <c:v>6033785</c:v>
                </c:pt>
                <c:pt idx="3">
                  <c:v>6507217</c:v>
                </c:pt>
                <c:pt idx="4">
                  <c:v>5811510</c:v>
                </c:pt>
              </c:numCache>
            </c:numRef>
          </c:val>
          <c:extLst>
            <c:ext xmlns:c16="http://schemas.microsoft.com/office/drawing/2014/chart" uri="{C3380CC4-5D6E-409C-BE32-E72D297353CC}">
              <c16:uniqueId val="{0000000A-2C90-4326-B426-E26728AC51A0}"/>
            </c:ext>
          </c:extLst>
        </c:ser>
        <c:dLbls>
          <c:showLegendKey val="0"/>
          <c:showVal val="1"/>
          <c:showCatName val="0"/>
          <c:showSerName val="0"/>
          <c:showPercent val="0"/>
          <c:showBubbleSize val="0"/>
          <c:showLeaderLines val="1"/>
        </c:dLbls>
        <c:firstSliceAng val="10"/>
        <c:holeSize val="4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[eagle_dashboard_mock_data1.xlsx]risk location!PivotTable2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Compliance</a:t>
            </a:r>
            <a:r>
              <a:rPr lang="en-IN" baseline="0"/>
              <a:t> Overview</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669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0.11935870516185478"/>
          <c:y val="0.25"/>
          <c:w val="0.6988874153888659"/>
          <c:h val="0.5963735783027122"/>
        </c:manualLayout>
      </c:layout>
      <c:barChart>
        <c:barDir val="col"/>
        <c:grouping val="clustered"/>
        <c:varyColors val="0"/>
        <c:ser>
          <c:idx val="0"/>
          <c:order val="0"/>
          <c:tx>
            <c:strRef>
              <c:f>'risk location'!$B$3:$B$4</c:f>
              <c:strCache>
                <c:ptCount val="1"/>
                <c:pt idx="0">
                  <c:v>At Risk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'risk location'!$A$5:$A$10</c:f>
              <c:strCache>
                <c:ptCount val="6"/>
                <c:pt idx="0">
                  <c:v>Andheri</c:v>
                </c:pt>
                <c:pt idx="1">
                  <c:v>Borivali</c:v>
                </c:pt>
                <c:pt idx="2">
                  <c:v>Malad</c:v>
                </c:pt>
                <c:pt idx="3">
                  <c:v>Navi Mumbai</c:v>
                </c:pt>
                <c:pt idx="4">
                  <c:v>Thane</c:v>
                </c:pt>
                <c:pt idx="5">
                  <c:v>Vashi</c:v>
                </c:pt>
              </c:strCache>
            </c:strRef>
          </c:cat>
          <c:val>
            <c:numRef>
              <c:f>'risk location'!$B$5:$B$10</c:f>
              <c:numCache>
                <c:formatCode>General</c:formatCode>
                <c:ptCount val="6"/>
                <c:pt idx="0">
                  <c:v>4</c:v>
                </c:pt>
                <c:pt idx="1">
                  <c:v>2</c:v>
                </c:pt>
                <c:pt idx="2">
                  <c:v>5</c:v>
                </c:pt>
                <c:pt idx="3">
                  <c:v>5</c:v>
                </c:pt>
                <c:pt idx="4">
                  <c:v>8</c:v>
                </c:pt>
                <c:pt idx="5">
                  <c:v>4</c:v>
                </c:pt>
              </c:numCache>
            </c:numRef>
          </c:val>
          <c:extLst>
            <c:ext xmlns:c16="http://schemas.microsoft.com/office/drawing/2014/chart" uri="{C3380CC4-5D6E-409C-BE32-E72D297353CC}">
              <c16:uniqueId val="{00000000-1704-4A5D-852E-359FE0E664A3}"/>
            </c:ext>
          </c:extLst>
        </c:ser>
        <c:ser>
          <c:idx val="1"/>
          <c:order val="1"/>
          <c:tx>
            <c:strRef>
              <c:f>'risk location'!$C$3:$C$4</c:f>
              <c:strCache>
                <c:ptCount val="1"/>
                <c:pt idx="0">
                  <c:v>Compliant</c:v>
                </c:pt>
              </c:strCache>
            </c:strRef>
          </c:tx>
          <c:spPr>
            <a:solidFill>
              <a:srgbClr val="FF6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'risk location'!$A$5:$A$10</c:f>
              <c:strCache>
                <c:ptCount val="6"/>
                <c:pt idx="0">
                  <c:v>Andheri</c:v>
                </c:pt>
                <c:pt idx="1">
                  <c:v>Borivali</c:v>
                </c:pt>
                <c:pt idx="2">
                  <c:v>Malad</c:v>
                </c:pt>
                <c:pt idx="3">
                  <c:v>Navi Mumbai</c:v>
                </c:pt>
                <c:pt idx="4">
                  <c:v>Thane</c:v>
                </c:pt>
                <c:pt idx="5">
                  <c:v>Vashi</c:v>
                </c:pt>
              </c:strCache>
            </c:strRef>
          </c:cat>
          <c:val>
            <c:numRef>
              <c:f>'risk location'!$C$5:$C$10</c:f>
              <c:numCache>
                <c:formatCode>General</c:formatCode>
                <c:ptCount val="6"/>
                <c:pt idx="0">
                  <c:v>25</c:v>
                </c:pt>
                <c:pt idx="1">
                  <c:v>35</c:v>
                </c:pt>
                <c:pt idx="2">
                  <c:v>31</c:v>
                </c:pt>
                <c:pt idx="3">
                  <c:v>30</c:v>
                </c:pt>
                <c:pt idx="4">
                  <c:v>31</c:v>
                </c:pt>
                <c:pt idx="5">
                  <c:v>20</c:v>
                </c:pt>
              </c:numCache>
            </c:numRef>
          </c:val>
          <c:extLst>
            <c:ext xmlns:c16="http://schemas.microsoft.com/office/drawing/2014/chart" uri="{C3380CC4-5D6E-409C-BE32-E72D297353CC}">
              <c16:uniqueId val="{00000001-4743-48A0-A3CA-7BCB462BFFDB}"/>
            </c:ext>
          </c:extLst>
        </c:ser>
        <c:dLbls>
          <c:dLblPos val="outEnd"/>
          <c:showLegendKey val="0"/>
          <c:showVal val="1"/>
          <c:showCatName val="0"/>
          <c:showSerName val="0"/>
          <c:showPercent val="0"/>
          <c:showBubbleSize val="0"/>
        </c:dLbls>
        <c:gapWidth val="219"/>
        <c:overlap val="-27"/>
        <c:axId val="1019663888"/>
        <c:axId val="1019658480"/>
      </c:barChart>
      <c:catAx>
        <c:axId val="101966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58480"/>
        <c:crosses val="autoZero"/>
        <c:auto val="1"/>
        <c:lblAlgn val="ctr"/>
        <c:lblOffset val="100"/>
        <c:noMultiLvlLbl val="0"/>
      </c:catAx>
      <c:valAx>
        <c:axId val="101965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clients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663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[eagle_dashboard_mock_data1.xlsx]incident!PivotTable3</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Client Incident Distribution vs. Guard Incident Rate</a:t>
            </a:r>
          </a:p>
        </c:rich>
      </c:tx>
      <c:layout>
        <c:manualLayout>
          <c:xMode val="edge"/>
          <c:yMode val="edge"/>
          <c:x val="0.14217804741620413"/>
          <c:y val="2.696629213483146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rgbClr val="FF6699"/>
            </a:solidFill>
            <a:round/>
          </a:ln>
          <a:effectLst/>
        </c:spPr>
        <c:marker>
          <c:symbol val="circle"/>
          <c:size val="5"/>
          <c:spPr>
            <a:solidFill>
              <a:srgbClr val="FF6699"/>
            </a:solidFill>
            <a:ln w="9525" cap="flat" cmpd="sng" algn="ctr">
              <a:solidFill>
                <a:schemeClr val="accent2">
                  <a:shade val="95000"/>
                </a:schemeClr>
              </a:solidFill>
              <a:round/>
            </a:ln>
            <a:effectLst/>
          </c:spPr>
        </c:marker>
      </c:pivotFmt>
      <c:pivotFmt>
        <c:idx val="3"/>
        <c:spPr>
          <a:solidFill>
            <a:srgbClr val="00B0F0"/>
          </a:soli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5"/>
          <c:spPr>
            <a:solidFill>
              <a:srgbClr val="FF6699"/>
            </a:solidFill>
            <a:ln w="9525" cap="flat" cmpd="sng" algn="ctr">
              <a:solidFill>
                <a:schemeClr val="accent2">
                  <a:shade val="95000"/>
                </a:schemeClr>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rgbClr val="FF6699"/>
            </a:solidFill>
            <a:round/>
          </a:ln>
          <a:effectLst/>
        </c:spPr>
        <c:marker>
          <c:symbol val="circle"/>
          <c:size val="5"/>
          <c:spPr>
            <a:solidFill>
              <a:srgbClr val="FF6699"/>
            </a:solidFill>
            <a:ln w="9525" cap="flat" cmpd="sng" algn="ctr">
              <a:solidFill>
                <a:schemeClr val="accent2">
                  <a:shade val="95000"/>
                </a:schemeClr>
              </a:solidFill>
              <a:round/>
            </a:ln>
            <a:effectLst/>
          </c:spPr>
        </c:marker>
      </c:pivotFmt>
      <c:pivotFmt>
        <c:idx val="6"/>
        <c:spPr>
          <a:solidFill>
            <a:srgbClr val="00B0F0"/>
          </a:solidFill>
          <a:ln w="9525" cap="flat" cmpd="sng" algn="ctr">
            <a:solidFill>
              <a:schemeClr val="accent1">
                <a:shade val="95000"/>
              </a:schemeClr>
            </a:solidFill>
            <a:round/>
          </a:ln>
          <a:effectLst/>
        </c:spPr>
        <c:marker>
          <c:symbol val="none"/>
        </c:marker>
      </c:pivotFmt>
      <c:pivotFmt>
        <c:idx val="7"/>
        <c:spPr>
          <a:ln w="15875" cap="rnd">
            <a:solidFill>
              <a:schemeClr val="accent1"/>
            </a:solidFill>
            <a:round/>
          </a:ln>
          <a:effectLst/>
        </c:spPr>
        <c:marker>
          <c:symbol val="circle"/>
          <c:size val="5"/>
          <c:spPr>
            <a:solidFill>
              <a:srgbClr val="FF6699"/>
            </a:solidFill>
            <a:ln w="9525" cap="flat" cmpd="sng" algn="ctr">
              <a:solidFill>
                <a:schemeClr val="accent2">
                  <a:shade val="95000"/>
                </a:schemeClr>
              </a:solidFill>
              <a:round/>
            </a:ln>
            <a:effectLst/>
          </c:spPr>
        </c:marker>
      </c:pivotFmt>
      <c:pivotFmt>
        <c:idx val="8"/>
        <c:spPr>
          <a:ln w="15875" cap="rnd">
            <a:solidFill>
              <a:srgbClr val="FF6699"/>
            </a:solidFill>
            <a:round/>
          </a:ln>
          <a:effectLst/>
        </c:spPr>
        <c:marker>
          <c:symbol val="circle"/>
          <c:size val="5"/>
          <c:spPr>
            <a:solidFill>
              <a:srgbClr val="FF6699"/>
            </a:solidFill>
            <a:ln w="9525" cap="flat" cmpd="sng" algn="ctr">
              <a:solidFill>
                <a:schemeClr val="accent2">
                  <a:shade val="95000"/>
                </a:schemeClr>
              </a:solidFill>
              <a:round/>
            </a:ln>
            <a:effectLst/>
          </c:spPr>
        </c:marker>
      </c:pivotFmt>
    </c:pivotFmts>
    <c:plotArea>
      <c:layout>
        <c:manualLayout>
          <c:layoutTarget val="inner"/>
          <c:xMode val="edge"/>
          <c:yMode val="edge"/>
          <c:x val="0.14105908892535973"/>
          <c:y val="0.21272370167212246"/>
          <c:w val="0.47997393768401903"/>
          <c:h val="0.58170538795010174"/>
        </c:manualLayout>
      </c:layout>
      <c:barChart>
        <c:barDir val="col"/>
        <c:grouping val="clustered"/>
        <c:varyColors val="0"/>
        <c:ser>
          <c:idx val="0"/>
          <c:order val="0"/>
          <c:tx>
            <c:strRef>
              <c:f>incident!$B$3</c:f>
              <c:strCache>
                <c:ptCount val="1"/>
                <c:pt idx="0">
                  <c:v>Count of Client_Name</c:v>
                </c:pt>
              </c:strCache>
            </c:strRef>
          </c:tx>
          <c:spPr>
            <a:solidFill>
              <a:srgbClr val="00B0F0"/>
            </a:solidFill>
            <a:ln w="9525" cap="flat" cmpd="sng" algn="ctr">
              <a:solidFill>
                <a:schemeClr val="accent1">
                  <a:shade val="95000"/>
                </a:schemeClr>
              </a:solidFill>
              <a:round/>
            </a:ln>
            <a:effectLst/>
          </c:spPr>
          <c:invertIfNegative val="0"/>
          <c:cat>
            <c:strRef>
              <c:f>incident!$A$4:$A$10</c:f>
              <c:strCache>
                <c:ptCount val="7"/>
                <c:pt idx="0">
                  <c:v>0</c:v>
                </c:pt>
                <c:pt idx="1">
                  <c:v>1</c:v>
                </c:pt>
                <c:pt idx="2">
                  <c:v>2</c:v>
                </c:pt>
                <c:pt idx="3">
                  <c:v>3</c:v>
                </c:pt>
                <c:pt idx="4">
                  <c:v>4</c:v>
                </c:pt>
                <c:pt idx="5">
                  <c:v>5</c:v>
                </c:pt>
                <c:pt idx="6">
                  <c:v>6</c:v>
                </c:pt>
              </c:strCache>
            </c:strRef>
          </c:cat>
          <c:val>
            <c:numRef>
              <c:f>incident!$B$4:$B$10</c:f>
              <c:numCache>
                <c:formatCode>General</c:formatCode>
                <c:ptCount val="7"/>
                <c:pt idx="0">
                  <c:v>43</c:v>
                </c:pt>
                <c:pt idx="1">
                  <c:v>56</c:v>
                </c:pt>
                <c:pt idx="2">
                  <c:v>55</c:v>
                </c:pt>
                <c:pt idx="3">
                  <c:v>30</c:v>
                </c:pt>
                <c:pt idx="4">
                  <c:v>8</c:v>
                </c:pt>
                <c:pt idx="5">
                  <c:v>5</c:v>
                </c:pt>
                <c:pt idx="6">
                  <c:v>3</c:v>
                </c:pt>
              </c:numCache>
            </c:numRef>
          </c:val>
          <c:extLst>
            <c:ext xmlns:c16="http://schemas.microsoft.com/office/drawing/2014/chart" uri="{C3380CC4-5D6E-409C-BE32-E72D297353CC}">
              <c16:uniqueId val="{00000000-3BD8-44EA-BCD8-8ACC98718BAB}"/>
            </c:ext>
          </c:extLst>
        </c:ser>
        <c:dLbls>
          <c:showLegendKey val="0"/>
          <c:showVal val="0"/>
          <c:showCatName val="0"/>
          <c:showSerName val="0"/>
          <c:showPercent val="0"/>
          <c:showBubbleSize val="0"/>
        </c:dLbls>
        <c:gapWidth val="219"/>
        <c:overlap val="-27"/>
        <c:axId val="1019656816"/>
        <c:axId val="1019662224"/>
      </c:barChart>
      <c:lineChart>
        <c:grouping val="standard"/>
        <c:varyColors val="0"/>
        <c:ser>
          <c:idx val="1"/>
          <c:order val="1"/>
          <c:tx>
            <c:strRef>
              <c:f>incident!$C$3</c:f>
              <c:strCache>
                <c:ptCount val="1"/>
                <c:pt idx="0">
                  <c:v>Sum of Incident_Rate_per_guard</c:v>
                </c:pt>
              </c:strCache>
            </c:strRef>
          </c:tx>
          <c:spPr>
            <a:ln w="15875" cap="rnd">
              <a:solidFill>
                <a:schemeClr val="accent2"/>
              </a:solidFill>
              <a:round/>
            </a:ln>
            <a:effectLst/>
          </c:spPr>
          <c:marker>
            <c:symbol val="circle"/>
            <c:size val="5"/>
            <c:spPr>
              <a:solidFill>
                <a:srgbClr val="FF6699"/>
              </a:solidFill>
              <a:ln w="9525" cap="flat" cmpd="sng" algn="ctr">
                <a:solidFill>
                  <a:schemeClr val="accent2">
                    <a:shade val="95000"/>
                  </a:schemeClr>
                </a:solidFill>
                <a:round/>
              </a:ln>
              <a:effectLst/>
            </c:spPr>
          </c:marker>
          <c:dPt>
            <c:idx val="4"/>
            <c:marker>
              <c:symbol val="circle"/>
              <c:size val="5"/>
              <c:spPr>
                <a:solidFill>
                  <a:srgbClr val="FF6699"/>
                </a:solidFill>
                <a:ln w="9525" cap="flat" cmpd="sng" algn="ctr">
                  <a:solidFill>
                    <a:schemeClr val="accent2">
                      <a:shade val="95000"/>
                    </a:schemeClr>
                  </a:solidFill>
                  <a:round/>
                </a:ln>
                <a:effectLst/>
              </c:spPr>
            </c:marker>
            <c:bubble3D val="0"/>
            <c:spPr>
              <a:ln w="15875" cap="rnd">
                <a:solidFill>
                  <a:srgbClr val="FF6699"/>
                </a:solidFill>
                <a:round/>
              </a:ln>
              <a:effectLst/>
            </c:spPr>
            <c:extLst>
              <c:ext xmlns:c16="http://schemas.microsoft.com/office/drawing/2014/chart" uri="{C3380CC4-5D6E-409C-BE32-E72D297353CC}">
                <c16:uniqueId val="{00000002-3BD8-44EA-BCD8-8ACC98718BAB}"/>
              </c:ext>
            </c:extLst>
          </c:dPt>
          <c:cat>
            <c:strRef>
              <c:f>incident!$A$4:$A$10</c:f>
              <c:strCache>
                <c:ptCount val="7"/>
                <c:pt idx="0">
                  <c:v>0</c:v>
                </c:pt>
                <c:pt idx="1">
                  <c:v>1</c:v>
                </c:pt>
                <c:pt idx="2">
                  <c:v>2</c:v>
                </c:pt>
                <c:pt idx="3">
                  <c:v>3</c:v>
                </c:pt>
                <c:pt idx="4">
                  <c:v>4</c:v>
                </c:pt>
                <c:pt idx="5">
                  <c:v>5</c:v>
                </c:pt>
                <c:pt idx="6">
                  <c:v>6</c:v>
                </c:pt>
              </c:strCache>
            </c:strRef>
          </c:cat>
          <c:val>
            <c:numRef>
              <c:f>incident!$C$4:$C$10</c:f>
              <c:numCache>
                <c:formatCode>General</c:formatCode>
                <c:ptCount val="7"/>
                <c:pt idx="0">
                  <c:v>0</c:v>
                </c:pt>
                <c:pt idx="1">
                  <c:v>2.5625969523172598</c:v>
                </c:pt>
                <c:pt idx="2">
                  <c:v>5.6929196569375566</c:v>
                </c:pt>
                <c:pt idx="3">
                  <c:v>4.4571615388843933</c:v>
                </c:pt>
                <c:pt idx="4">
                  <c:v>1.6929839670322713</c:v>
                </c:pt>
                <c:pt idx="5">
                  <c:v>1.7723641093206313</c:v>
                </c:pt>
                <c:pt idx="6">
                  <c:v>1.2608695652173914</c:v>
                </c:pt>
              </c:numCache>
            </c:numRef>
          </c:val>
          <c:smooth val="0"/>
          <c:extLst>
            <c:ext xmlns:c16="http://schemas.microsoft.com/office/drawing/2014/chart" uri="{C3380CC4-5D6E-409C-BE32-E72D297353CC}">
              <c16:uniqueId val="{00000003-3BD8-44EA-BCD8-8ACC98718BAB}"/>
            </c:ext>
          </c:extLst>
        </c:ser>
        <c:dLbls>
          <c:showLegendKey val="0"/>
          <c:showVal val="0"/>
          <c:showCatName val="0"/>
          <c:showSerName val="0"/>
          <c:showPercent val="0"/>
          <c:showBubbleSize val="0"/>
        </c:dLbls>
        <c:marker val="1"/>
        <c:smooth val="0"/>
        <c:axId val="1019646000"/>
        <c:axId val="1019660560"/>
      </c:lineChart>
      <c:catAx>
        <c:axId val="10196568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Incident Report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9662224"/>
        <c:crosses val="autoZero"/>
        <c:auto val="1"/>
        <c:lblAlgn val="ctr"/>
        <c:lblOffset val="100"/>
        <c:noMultiLvlLbl val="0"/>
      </c:catAx>
      <c:valAx>
        <c:axId val="10196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9656816"/>
        <c:crosses val="autoZero"/>
        <c:crossBetween val="between"/>
      </c:valAx>
      <c:valAx>
        <c:axId val="10196605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9646000"/>
        <c:crosses val="max"/>
        <c:crossBetween val="between"/>
      </c:valAx>
      <c:catAx>
        <c:axId val="1019646000"/>
        <c:scaling>
          <c:orientation val="minMax"/>
        </c:scaling>
        <c:delete val="1"/>
        <c:axPos val="b"/>
        <c:numFmt formatCode="General" sourceLinked="1"/>
        <c:majorTickMark val="none"/>
        <c:minorTickMark val="none"/>
        <c:tickLblPos val="nextTo"/>
        <c:crossAx val="1019660560"/>
        <c:crosses val="autoZero"/>
        <c:auto val="1"/>
        <c:lblAlgn val="ctr"/>
        <c:lblOffset val="100"/>
        <c:noMultiLvlLbl val="0"/>
      </c:catAx>
      <c:spPr>
        <a:noFill/>
        <a:ln>
          <a:noFill/>
        </a:ln>
        <a:effectLst/>
      </c:spPr>
    </c:plotArea>
    <c:legend>
      <c:legendPos val="r"/>
      <c:layout>
        <c:manualLayout>
          <c:xMode val="edge"/>
          <c:yMode val="edge"/>
          <c:x val="0.7386553603876439"/>
          <c:y val="0.21992450381904513"/>
          <c:w val="0.22393155663234404"/>
          <c:h val="0.65587513639446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[eagle_dashboard_mock_data1.xlsx]SLA!PivotTable1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SLA breaches by Client</a:t>
            </a:r>
            <a:endParaRPr lang="en-US"/>
          </a:p>
        </c:rich>
      </c:tx>
      <c:layout>
        <c:manualLayout>
          <c:xMode val="edge"/>
          <c:yMode val="edge"/>
          <c:x val="0.13694444444444448"/>
          <c:y val="1.9925277594156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99"/>
          </a:solidFill>
          <a:ln>
            <a:noFill/>
          </a:ln>
          <a:effectLst/>
        </c:spPr>
        <c:marker>
          <c:symbol val="none"/>
        </c:marker>
      </c:pivotFmt>
      <c:pivotFmt>
        <c:idx val="1"/>
        <c:spPr>
          <a:solidFill>
            <a:srgbClr val="FF6699"/>
          </a:solidFill>
          <a:ln>
            <a:noFill/>
          </a:ln>
          <a:effectLst/>
        </c:spPr>
        <c:marker>
          <c:symbol val="none"/>
        </c:marker>
      </c:pivotFmt>
      <c:pivotFmt>
        <c:idx val="2"/>
        <c:spPr>
          <a:solidFill>
            <a:srgbClr val="FF6699"/>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SLA!$B$3</c:f>
              <c:strCache>
                <c:ptCount val="1"/>
                <c:pt idx="0">
                  <c:v>Total</c:v>
                </c:pt>
              </c:strCache>
            </c:strRef>
          </c:tx>
          <c:spPr>
            <a:solidFill>
              <a:srgbClr val="FF6699"/>
            </a:solidFill>
            <a:ln>
              <a:noFill/>
            </a:ln>
            <a:effectLst/>
          </c:spPr>
          <c:invertIfNegative val="0"/>
          <c:cat>
            <c:multiLvlStrRef>
              <c:f>SLA!$A$4:$A$39</c:f>
              <c:multiLvlStrCache>
                <c:ptCount val="30"/>
                <c:lvl>
                  <c:pt idx="0">
                    <c:v>Construction</c:v>
                  </c:pt>
                  <c:pt idx="1">
                    <c:v>Corporate</c:v>
                  </c:pt>
                  <c:pt idx="2">
                    <c:v>Industrial</c:v>
                  </c:pt>
                  <c:pt idx="3">
                    <c:v>Residential</c:v>
                  </c:pt>
                  <c:pt idx="4">
                    <c:v>Retail</c:v>
                  </c:pt>
                  <c:pt idx="5">
                    <c:v>Construction</c:v>
                  </c:pt>
                  <c:pt idx="6">
                    <c:v>Corporate</c:v>
                  </c:pt>
                  <c:pt idx="7">
                    <c:v>Industrial</c:v>
                  </c:pt>
                  <c:pt idx="8">
                    <c:v>Residential</c:v>
                  </c:pt>
                  <c:pt idx="9">
                    <c:v>Retail</c:v>
                  </c:pt>
                  <c:pt idx="10">
                    <c:v>Construction</c:v>
                  </c:pt>
                  <c:pt idx="11">
                    <c:v>Corporate</c:v>
                  </c:pt>
                  <c:pt idx="12">
                    <c:v>Industrial</c:v>
                  </c:pt>
                  <c:pt idx="13">
                    <c:v>Residential</c:v>
                  </c:pt>
                  <c:pt idx="14">
                    <c:v>Retail</c:v>
                  </c:pt>
                  <c:pt idx="15">
                    <c:v>Construction</c:v>
                  </c:pt>
                  <c:pt idx="16">
                    <c:v>Corporate</c:v>
                  </c:pt>
                  <c:pt idx="17">
                    <c:v>Industrial</c:v>
                  </c:pt>
                  <c:pt idx="18">
                    <c:v>Residential</c:v>
                  </c:pt>
                  <c:pt idx="19">
                    <c:v>Retail</c:v>
                  </c:pt>
                  <c:pt idx="20">
                    <c:v>Construction</c:v>
                  </c:pt>
                  <c:pt idx="21">
                    <c:v>Corporate</c:v>
                  </c:pt>
                  <c:pt idx="22">
                    <c:v>Industrial</c:v>
                  </c:pt>
                  <c:pt idx="23">
                    <c:v>Residential</c:v>
                  </c:pt>
                  <c:pt idx="24">
                    <c:v>Retail</c:v>
                  </c:pt>
                  <c:pt idx="25">
                    <c:v>Construction</c:v>
                  </c:pt>
                  <c:pt idx="26">
                    <c:v>Corporate</c:v>
                  </c:pt>
                  <c:pt idx="27">
                    <c:v>Industrial</c:v>
                  </c:pt>
                  <c:pt idx="28">
                    <c:v>Residential</c:v>
                  </c:pt>
                  <c:pt idx="29">
                    <c:v>Retail</c:v>
                  </c:pt>
                </c:lvl>
                <c:lvl>
                  <c:pt idx="0">
                    <c:v>Andheri</c:v>
                  </c:pt>
                  <c:pt idx="5">
                    <c:v>Borivali</c:v>
                  </c:pt>
                  <c:pt idx="10">
                    <c:v>Malad</c:v>
                  </c:pt>
                  <c:pt idx="15">
                    <c:v>Navi Mumbai</c:v>
                  </c:pt>
                  <c:pt idx="20">
                    <c:v>Thane</c:v>
                  </c:pt>
                  <c:pt idx="25">
                    <c:v>Vashi</c:v>
                  </c:pt>
                </c:lvl>
              </c:multiLvlStrCache>
            </c:multiLvlStrRef>
          </c:cat>
          <c:val>
            <c:numRef>
              <c:f>SLA!$B$4:$B$39</c:f>
              <c:numCache>
                <c:formatCode>General</c:formatCode>
                <c:ptCount val="30"/>
                <c:pt idx="0">
                  <c:v>4</c:v>
                </c:pt>
                <c:pt idx="1">
                  <c:v>1</c:v>
                </c:pt>
                <c:pt idx="2">
                  <c:v>5</c:v>
                </c:pt>
                <c:pt idx="3">
                  <c:v>0</c:v>
                </c:pt>
                <c:pt idx="4">
                  <c:v>2</c:v>
                </c:pt>
                <c:pt idx="5">
                  <c:v>2</c:v>
                </c:pt>
                <c:pt idx="6">
                  <c:v>4</c:v>
                </c:pt>
                <c:pt idx="7">
                  <c:v>4</c:v>
                </c:pt>
                <c:pt idx="8">
                  <c:v>2</c:v>
                </c:pt>
                <c:pt idx="9">
                  <c:v>3</c:v>
                </c:pt>
                <c:pt idx="10">
                  <c:v>0</c:v>
                </c:pt>
                <c:pt idx="11">
                  <c:v>6</c:v>
                </c:pt>
                <c:pt idx="12">
                  <c:v>4</c:v>
                </c:pt>
                <c:pt idx="13">
                  <c:v>1</c:v>
                </c:pt>
                <c:pt idx="14">
                  <c:v>1</c:v>
                </c:pt>
                <c:pt idx="15">
                  <c:v>7</c:v>
                </c:pt>
                <c:pt idx="16">
                  <c:v>2</c:v>
                </c:pt>
                <c:pt idx="17">
                  <c:v>3</c:v>
                </c:pt>
                <c:pt idx="18">
                  <c:v>1</c:v>
                </c:pt>
                <c:pt idx="19">
                  <c:v>2</c:v>
                </c:pt>
                <c:pt idx="20">
                  <c:v>8</c:v>
                </c:pt>
                <c:pt idx="21">
                  <c:v>5</c:v>
                </c:pt>
                <c:pt idx="22">
                  <c:v>5</c:v>
                </c:pt>
                <c:pt idx="23">
                  <c:v>7</c:v>
                </c:pt>
                <c:pt idx="24">
                  <c:v>0</c:v>
                </c:pt>
                <c:pt idx="25">
                  <c:v>0</c:v>
                </c:pt>
                <c:pt idx="26">
                  <c:v>3</c:v>
                </c:pt>
                <c:pt idx="27">
                  <c:v>3</c:v>
                </c:pt>
                <c:pt idx="28">
                  <c:v>2</c:v>
                </c:pt>
                <c:pt idx="29">
                  <c:v>3</c:v>
                </c:pt>
              </c:numCache>
            </c:numRef>
          </c:val>
          <c:extLst>
            <c:ext xmlns:c16="http://schemas.microsoft.com/office/drawing/2014/chart" uri="{C3380CC4-5D6E-409C-BE32-E72D297353CC}">
              <c16:uniqueId val="{00000000-919F-436F-A633-38AD10A4D13A}"/>
            </c:ext>
          </c:extLst>
        </c:ser>
        <c:dLbls>
          <c:showLegendKey val="0"/>
          <c:showVal val="0"/>
          <c:showCatName val="0"/>
          <c:showSerName val="0"/>
          <c:showPercent val="0"/>
          <c:showBubbleSize val="0"/>
        </c:dLbls>
        <c:gapWidth val="182"/>
        <c:axId val="1008111407"/>
        <c:axId val="1008102671"/>
      </c:barChart>
      <c:catAx>
        <c:axId val="100811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02671"/>
        <c:crosses val="autoZero"/>
        <c:auto val="1"/>
        <c:lblAlgn val="ctr"/>
        <c:lblOffset val="100"/>
        <c:noMultiLvlLbl val="0"/>
      </c:catAx>
      <c:valAx>
        <c:axId val="100810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11407"/>
        <c:crosses val="autoZero"/>
        <c:crossBetween val="between"/>
      </c:valAx>
      <c:spPr>
        <a:noFill/>
        <a:ln>
          <a:noFill/>
        </a:ln>
        <a:effectLst/>
      </c:spPr>
    </c:plotArea>
    <c:plotVisOnly val="1"/>
    <c:dispBlanksAs val="gap"/>
    <c:showDLblsOverMax val="0"/>
  </c:chart>
  <c:spPr>
    <a:solidFill>
      <a:schemeClr val="bg2">
        <a:lumMod val="9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[eagle_dashboard_mock_data1.xlsx]pitch!PivotTable1</c:name>
    <c:fmtId val="3"/>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t>Pitch</a:t>
            </a:r>
            <a:r>
              <a:rPr lang="en-US" sz="1200" baseline="0"/>
              <a:t> Efficiency by Client</a:t>
            </a:r>
            <a:endParaRPr lang="en-US" sz="1200"/>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pitch!$B$3</c:f>
              <c:strCache>
                <c:ptCount val="1"/>
                <c:pt idx="0">
                  <c:v>Total</c:v>
                </c:pt>
              </c:strCache>
            </c:strRef>
          </c:tx>
          <c:dPt>
            <c:idx val="0"/>
            <c:bubble3D val="0"/>
            <c:explosion val="4"/>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CA7-4714-9D64-195DF46A295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CA7-4714-9D64-195DF46A2955}"/>
              </c:ext>
            </c:extLst>
          </c:dPt>
          <c:dPt>
            <c:idx val="2"/>
            <c:bubble3D val="0"/>
            <c:explosion val="11"/>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CA7-4714-9D64-195DF46A295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pitch!$A$4:$A$7</c:f>
              <c:strCache>
                <c:ptCount val="3"/>
                <c:pt idx="0">
                  <c:v>High</c:v>
                </c:pt>
                <c:pt idx="1">
                  <c:v>Low</c:v>
                </c:pt>
                <c:pt idx="2">
                  <c:v>Moderate</c:v>
                </c:pt>
              </c:strCache>
            </c:strRef>
          </c:cat>
          <c:val>
            <c:numRef>
              <c:f>pitch!$B$4:$B$7</c:f>
              <c:numCache>
                <c:formatCode>0.00%</c:formatCode>
                <c:ptCount val="3"/>
                <c:pt idx="0">
                  <c:v>0.23499999999999999</c:v>
                </c:pt>
                <c:pt idx="1">
                  <c:v>0.52</c:v>
                </c:pt>
                <c:pt idx="2">
                  <c:v>0.245</c:v>
                </c:pt>
              </c:numCache>
            </c:numRef>
          </c:val>
          <c:extLst>
            <c:ext xmlns:c16="http://schemas.microsoft.com/office/drawing/2014/chart" uri="{C3380CC4-5D6E-409C-BE32-E72D297353CC}">
              <c16:uniqueId val="{00000006-FCA7-4714-9D64-195DF46A295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Certification</a:t>
            </a:r>
            <a:r>
              <a:rPr lang="en-US" baseline="0"/>
              <a:t> % vs </a:t>
            </a:r>
            <a:r>
              <a:rPr lang="en-US"/>
              <a:t>Incident_Reports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certification!$B$1</c:f>
              <c:strCache>
                <c:ptCount val="1"/>
                <c:pt idx="0">
                  <c:v>Incident_Reports</c:v>
                </c:pt>
              </c:strCache>
            </c:strRef>
          </c:tx>
          <c:spPr>
            <a:ln w="19050" cap="rnd">
              <a:noFill/>
              <a:round/>
            </a:ln>
            <a:effectLst/>
          </c:spPr>
          <c:marker>
            <c:symbol val="circle"/>
            <c:size val="5"/>
            <c:spPr>
              <a:solidFill>
                <a:srgbClr val="00B0F0"/>
              </a:solidFill>
              <a:ln w="9525">
                <a:noFill/>
              </a:ln>
              <a:effectLst/>
            </c:spPr>
          </c:marker>
          <c:xVal>
            <c:numRef>
              <c:f>certification!$A$2:$A$201</c:f>
              <c:numCache>
                <c:formatCode>General</c:formatCode>
                <c:ptCount val="200"/>
                <c:pt idx="0">
                  <c:v>93</c:v>
                </c:pt>
                <c:pt idx="1">
                  <c:v>62</c:v>
                </c:pt>
                <c:pt idx="2">
                  <c:v>71</c:v>
                </c:pt>
                <c:pt idx="3">
                  <c:v>60</c:v>
                </c:pt>
                <c:pt idx="4">
                  <c:v>64</c:v>
                </c:pt>
                <c:pt idx="5">
                  <c:v>89</c:v>
                </c:pt>
                <c:pt idx="6">
                  <c:v>89</c:v>
                </c:pt>
                <c:pt idx="7">
                  <c:v>76</c:v>
                </c:pt>
                <c:pt idx="8">
                  <c:v>82</c:v>
                </c:pt>
                <c:pt idx="9">
                  <c:v>74</c:v>
                </c:pt>
                <c:pt idx="10">
                  <c:v>96</c:v>
                </c:pt>
                <c:pt idx="11">
                  <c:v>80</c:v>
                </c:pt>
                <c:pt idx="12">
                  <c:v>73</c:v>
                </c:pt>
                <c:pt idx="13">
                  <c:v>61</c:v>
                </c:pt>
                <c:pt idx="14">
                  <c:v>70</c:v>
                </c:pt>
                <c:pt idx="15">
                  <c:v>98</c:v>
                </c:pt>
                <c:pt idx="16">
                  <c:v>97</c:v>
                </c:pt>
                <c:pt idx="17">
                  <c:v>93</c:v>
                </c:pt>
                <c:pt idx="18">
                  <c:v>97</c:v>
                </c:pt>
                <c:pt idx="19">
                  <c:v>93</c:v>
                </c:pt>
                <c:pt idx="20">
                  <c:v>77</c:v>
                </c:pt>
                <c:pt idx="21">
                  <c:v>89</c:v>
                </c:pt>
                <c:pt idx="22">
                  <c:v>74</c:v>
                </c:pt>
                <c:pt idx="23">
                  <c:v>86</c:v>
                </c:pt>
                <c:pt idx="24">
                  <c:v>93</c:v>
                </c:pt>
                <c:pt idx="25">
                  <c:v>97</c:v>
                </c:pt>
                <c:pt idx="26">
                  <c:v>92</c:v>
                </c:pt>
                <c:pt idx="27">
                  <c:v>83</c:v>
                </c:pt>
                <c:pt idx="28">
                  <c:v>74</c:v>
                </c:pt>
                <c:pt idx="29">
                  <c:v>89</c:v>
                </c:pt>
                <c:pt idx="30">
                  <c:v>76</c:v>
                </c:pt>
                <c:pt idx="31">
                  <c:v>64</c:v>
                </c:pt>
                <c:pt idx="32">
                  <c:v>88</c:v>
                </c:pt>
                <c:pt idx="33">
                  <c:v>63</c:v>
                </c:pt>
                <c:pt idx="34">
                  <c:v>69</c:v>
                </c:pt>
                <c:pt idx="35">
                  <c:v>76</c:v>
                </c:pt>
                <c:pt idx="36">
                  <c:v>69</c:v>
                </c:pt>
                <c:pt idx="37">
                  <c:v>76</c:v>
                </c:pt>
                <c:pt idx="38">
                  <c:v>79</c:v>
                </c:pt>
                <c:pt idx="39">
                  <c:v>83</c:v>
                </c:pt>
                <c:pt idx="40">
                  <c:v>64</c:v>
                </c:pt>
                <c:pt idx="41">
                  <c:v>93</c:v>
                </c:pt>
                <c:pt idx="42">
                  <c:v>65</c:v>
                </c:pt>
                <c:pt idx="43">
                  <c:v>61</c:v>
                </c:pt>
                <c:pt idx="44">
                  <c:v>72</c:v>
                </c:pt>
                <c:pt idx="45">
                  <c:v>70</c:v>
                </c:pt>
                <c:pt idx="46">
                  <c:v>82</c:v>
                </c:pt>
                <c:pt idx="47">
                  <c:v>75</c:v>
                </c:pt>
                <c:pt idx="48">
                  <c:v>90</c:v>
                </c:pt>
                <c:pt idx="49">
                  <c:v>70</c:v>
                </c:pt>
                <c:pt idx="50">
                  <c:v>75</c:v>
                </c:pt>
                <c:pt idx="51">
                  <c:v>67</c:v>
                </c:pt>
                <c:pt idx="52">
                  <c:v>63</c:v>
                </c:pt>
                <c:pt idx="53">
                  <c:v>99</c:v>
                </c:pt>
                <c:pt idx="54">
                  <c:v>63</c:v>
                </c:pt>
                <c:pt idx="55">
                  <c:v>84</c:v>
                </c:pt>
                <c:pt idx="56">
                  <c:v>62</c:v>
                </c:pt>
                <c:pt idx="57">
                  <c:v>91</c:v>
                </c:pt>
                <c:pt idx="58">
                  <c:v>62</c:v>
                </c:pt>
                <c:pt idx="59">
                  <c:v>86</c:v>
                </c:pt>
                <c:pt idx="60">
                  <c:v>88</c:v>
                </c:pt>
                <c:pt idx="61">
                  <c:v>91</c:v>
                </c:pt>
                <c:pt idx="62">
                  <c:v>78</c:v>
                </c:pt>
                <c:pt idx="63">
                  <c:v>80</c:v>
                </c:pt>
                <c:pt idx="64">
                  <c:v>64</c:v>
                </c:pt>
                <c:pt idx="65">
                  <c:v>77</c:v>
                </c:pt>
                <c:pt idx="66">
                  <c:v>87</c:v>
                </c:pt>
                <c:pt idx="67">
                  <c:v>81</c:v>
                </c:pt>
                <c:pt idx="68">
                  <c:v>80</c:v>
                </c:pt>
                <c:pt idx="69">
                  <c:v>65</c:v>
                </c:pt>
                <c:pt idx="70">
                  <c:v>60</c:v>
                </c:pt>
                <c:pt idx="71">
                  <c:v>64</c:v>
                </c:pt>
                <c:pt idx="72">
                  <c:v>71</c:v>
                </c:pt>
                <c:pt idx="73">
                  <c:v>85</c:v>
                </c:pt>
                <c:pt idx="74">
                  <c:v>93</c:v>
                </c:pt>
                <c:pt idx="75">
                  <c:v>73</c:v>
                </c:pt>
                <c:pt idx="76">
                  <c:v>85</c:v>
                </c:pt>
                <c:pt idx="77">
                  <c:v>86</c:v>
                </c:pt>
                <c:pt idx="78">
                  <c:v>68</c:v>
                </c:pt>
                <c:pt idx="79">
                  <c:v>85</c:v>
                </c:pt>
                <c:pt idx="80">
                  <c:v>81</c:v>
                </c:pt>
                <c:pt idx="81">
                  <c:v>89</c:v>
                </c:pt>
                <c:pt idx="82">
                  <c:v>76</c:v>
                </c:pt>
                <c:pt idx="83">
                  <c:v>85</c:v>
                </c:pt>
                <c:pt idx="84">
                  <c:v>95</c:v>
                </c:pt>
                <c:pt idx="85">
                  <c:v>60</c:v>
                </c:pt>
                <c:pt idx="86">
                  <c:v>67</c:v>
                </c:pt>
                <c:pt idx="87">
                  <c:v>94</c:v>
                </c:pt>
                <c:pt idx="88">
                  <c:v>74</c:v>
                </c:pt>
                <c:pt idx="89">
                  <c:v>81</c:v>
                </c:pt>
                <c:pt idx="90">
                  <c:v>73</c:v>
                </c:pt>
                <c:pt idx="91">
                  <c:v>85</c:v>
                </c:pt>
                <c:pt idx="92">
                  <c:v>87</c:v>
                </c:pt>
                <c:pt idx="93">
                  <c:v>82</c:v>
                </c:pt>
                <c:pt idx="94">
                  <c:v>73</c:v>
                </c:pt>
                <c:pt idx="95">
                  <c:v>83</c:v>
                </c:pt>
                <c:pt idx="96">
                  <c:v>61</c:v>
                </c:pt>
                <c:pt idx="97">
                  <c:v>85</c:v>
                </c:pt>
                <c:pt idx="98">
                  <c:v>73</c:v>
                </c:pt>
                <c:pt idx="99">
                  <c:v>66</c:v>
                </c:pt>
                <c:pt idx="100">
                  <c:v>62</c:v>
                </c:pt>
                <c:pt idx="101">
                  <c:v>82</c:v>
                </c:pt>
                <c:pt idx="102">
                  <c:v>77</c:v>
                </c:pt>
                <c:pt idx="103">
                  <c:v>97</c:v>
                </c:pt>
                <c:pt idx="104">
                  <c:v>94</c:v>
                </c:pt>
                <c:pt idx="105">
                  <c:v>74</c:v>
                </c:pt>
                <c:pt idx="106">
                  <c:v>84</c:v>
                </c:pt>
                <c:pt idx="107">
                  <c:v>96</c:v>
                </c:pt>
                <c:pt idx="108">
                  <c:v>87</c:v>
                </c:pt>
                <c:pt idx="109">
                  <c:v>69</c:v>
                </c:pt>
                <c:pt idx="110">
                  <c:v>98</c:v>
                </c:pt>
                <c:pt idx="111">
                  <c:v>76</c:v>
                </c:pt>
                <c:pt idx="112">
                  <c:v>98</c:v>
                </c:pt>
                <c:pt idx="113">
                  <c:v>81</c:v>
                </c:pt>
                <c:pt idx="114">
                  <c:v>85</c:v>
                </c:pt>
                <c:pt idx="115">
                  <c:v>84</c:v>
                </c:pt>
                <c:pt idx="116">
                  <c:v>76</c:v>
                </c:pt>
                <c:pt idx="117">
                  <c:v>72</c:v>
                </c:pt>
                <c:pt idx="118">
                  <c:v>79</c:v>
                </c:pt>
                <c:pt idx="119">
                  <c:v>84</c:v>
                </c:pt>
                <c:pt idx="120">
                  <c:v>63</c:v>
                </c:pt>
                <c:pt idx="121">
                  <c:v>69</c:v>
                </c:pt>
                <c:pt idx="122">
                  <c:v>62</c:v>
                </c:pt>
                <c:pt idx="123">
                  <c:v>77</c:v>
                </c:pt>
                <c:pt idx="124">
                  <c:v>95</c:v>
                </c:pt>
                <c:pt idx="125">
                  <c:v>81</c:v>
                </c:pt>
                <c:pt idx="126">
                  <c:v>93</c:v>
                </c:pt>
                <c:pt idx="127">
                  <c:v>67</c:v>
                </c:pt>
                <c:pt idx="128">
                  <c:v>99</c:v>
                </c:pt>
                <c:pt idx="129">
                  <c:v>78</c:v>
                </c:pt>
                <c:pt idx="130">
                  <c:v>96</c:v>
                </c:pt>
                <c:pt idx="131">
                  <c:v>65</c:v>
                </c:pt>
                <c:pt idx="132">
                  <c:v>85</c:v>
                </c:pt>
                <c:pt idx="133">
                  <c:v>93</c:v>
                </c:pt>
                <c:pt idx="134">
                  <c:v>65</c:v>
                </c:pt>
                <c:pt idx="135">
                  <c:v>96</c:v>
                </c:pt>
                <c:pt idx="136">
                  <c:v>92</c:v>
                </c:pt>
                <c:pt idx="137">
                  <c:v>81</c:v>
                </c:pt>
                <c:pt idx="138">
                  <c:v>80</c:v>
                </c:pt>
                <c:pt idx="139">
                  <c:v>65</c:v>
                </c:pt>
                <c:pt idx="140">
                  <c:v>65</c:v>
                </c:pt>
                <c:pt idx="141">
                  <c:v>63</c:v>
                </c:pt>
                <c:pt idx="142">
                  <c:v>89</c:v>
                </c:pt>
                <c:pt idx="143">
                  <c:v>70</c:v>
                </c:pt>
                <c:pt idx="144">
                  <c:v>89</c:v>
                </c:pt>
                <c:pt idx="145">
                  <c:v>90</c:v>
                </c:pt>
                <c:pt idx="146">
                  <c:v>83</c:v>
                </c:pt>
                <c:pt idx="147">
                  <c:v>68</c:v>
                </c:pt>
                <c:pt idx="148">
                  <c:v>62</c:v>
                </c:pt>
                <c:pt idx="149">
                  <c:v>90</c:v>
                </c:pt>
                <c:pt idx="150">
                  <c:v>99</c:v>
                </c:pt>
                <c:pt idx="151">
                  <c:v>96</c:v>
                </c:pt>
                <c:pt idx="152">
                  <c:v>95</c:v>
                </c:pt>
                <c:pt idx="153">
                  <c:v>83</c:v>
                </c:pt>
                <c:pt idx="154">
                  <c:v>90</c:v>
                </c:pt>
                <c:pt idx="155">
                  <c:v>65</c:v>
                </c:pt>
                <c:pt idx="156">
                  <c:v>61</c:v>
                </c:pt>
                <c:pt idx="157">
                  <c:v>79</c:v>
                </c:pt>
                <c:pt idx="158">
                  <c:v>87</c:v>
                </c:pt>
                <c:pt idx="159">
                  <c:v>70</c:v>
                </c:pt>
                <c:pt idx="160">
                  <c:v>63</c:v>
                </c:pt>
                <c:pt idx="161">
                  <c:v>74</c:v>
                </c:pt>
                <c:pt idx="162">
                  <c:v>65</c:v>
                </c:pt>
                <c:pt idx="163">
                  <c:v>89</c:v>
                </c:pt>
                <c:pt idx="164">
                  <c:v>97</c:v>
                </c:pt>
                <c:pt idx="165">
                  <c:v>61</c:v>
                </c:pt>
                <c:pt idx="166">
                  <c:v>74</c:v>
                </c:pt>
                <c:pt idx="167">
                  <c:v>70</c:v>
                </c:pt>
                <c:pt idx="168">
                  <c:v>67</c:v>
                </c:pt>
                <c:pt idx="169">
                  <c:v>85</c:v>
                </c:pt>
                <c:pt idx="170">
                  <c:v>64</c:v>
                </c:pt>
                <c:pt idx="171">
                  <c:v>65</c:v>
                </c:pt>
                <c:pt idx="172">
                  <c:v>85</c:v>
                </c:pt>
                <c:pt idx="173">
                  <c:v>63</c:v>
                </c:pt>
                <c:pt idx="174">
                  <c:v>78</c:v>
                </c:pt>
                <c:pt idx="175">
                  <c:v>79</c:v>
                </c:pt>
                <c:pt idx="176">
                  <c:v>92</c:v>
                </c:pt>
                <c:pt idx="177">
                  <c:v>79</c:v>
                </c:pt>
                <c:pt idx="178">
                  <c:v>71</c:v>
                </c:pt>
                <c:pt idx="179">
                  <c:v>60</c:v>
                </c:pt>
                <c:pt idx="180">
                  <c:v>85</c:v>
                </c:pt>
                <c:pt idx="181">
                  <c:v>73</c:v>
                </c:pt>
                <c:pt idx="182">
                  <c:v>97</c:v>
                </c:pt>
                <c:pt idx="183">
                  <c:v>96</c:v>
                </c:pt>
                <c:pt idx="184">
                  <c:v>70</c:v>
                </c:pt>
                <c:pt idx="185">
                  <c:v>95</c:v>
                </c:pt>
                <c:pt idx="186">
                  <c:v>72</c:v>
                </c:pt>
                <c:pt idx="187">
                  <c:v>62</c:v>
                </c:pt>
                <c:pt idx="188">
                  <c:v>92</c:v>
                </c:pt>
                <c:pt idx="189">
                  <c:v>65</c:v>
                </c:pt>
                <c:pt idx="190">
                  <c:v>69</c:v>
                </c:pt>
                <c:pt idx="191">
                  <c:v>64</c:v>
                </c:pt>
                <c:pt idx="192">
                  <c:v>82</c:v>
                </c:pt>
                <c:pt idx="193">
                  <c:v>69</c:v>
                </c:pt>
                <c:pt idx="194">
                  <c:v>61</c:v>
                </c:pt>
                <c:pt idx="195">
                  <c:v>72</c:v>
                </c:pt>
                <c:pt idx="196">
                  <c:v>99</c:v>
                </c:pt>
                <c:pt idx="197">
                  <c:v>61</c:v>
                </c:pt>
                <c:pt idx="198">
                  <c:v>79</c:v>
                </c:pt>
                <c:pt idx="199">
                  <c:v>60</c:v>
                </c:pt>
              </c:numCache>
            </c:numRef>
          </c:xVal>
          <c:yVal>
            <c:numRef>
              <c:f>certification!$B$2:$B$201</c:f>
              <c:numCache>
                <c:formatCode>General</c:formatCode>
                <c:ptCount val="200"/>
                <c:pt idx="0">
                  <c:v>0</c:v>
                </c:pt>
                <c:pt idx="1">
                  <c:v>0</c:v>
                </c:pt>
                <c:pt idx="2">
                  <c:v>0</c:v>
                </c:pt>
                <c:pt idx="3">
                  <c:v>3</c:v>
                </c:pt>
                <c:pt idx="4">
                  <c:v>5</c:v>
                </c:pt>
                <c:pt idx="5">
                  <c:v>3</c:v>
                </c:pt>
                <c:pt idx="6">
                  <c:v>5</c:v>
                </c:pt>
                <c:pt idx="7">
                  <c:v>1</c:v>
                </c:pt>
                <c:pt idx="8">
                  <c:v>2</c:v>
                </c:pt>
                <c:pt idx="9">
                  <c:v>2</c:v>
                </c:pt>
                <c:pt idx="10">
                  <c:v>3</c:v>
                </c:pt>
                <c:pt idx="11">
                  <c:v>1</c:v>
                </c:pt>
                <c:pt idx="12">
                  <c:v>1</c:v>
                </c:pt>
                <c:pt idx="13">
                  <c:v>0</c:v>
                </c:pt>
                <c:pt idx="14">
                  <c:v>1</c:v>
                </c:pt>
                <c:pt idx="15">
                  <c:v>1</c:v>
                </c:pt>
                <c:pt idx="16">
                  <c:v>2</c:v>
                </c:pt>
                <c:pt idx="17">
                  <c:v>3</c:v>
                </c:pt>
                <c:pt idx="18">
                  <c:v>4</c:v>
                </c:pt>
                <c:pt idx="19">
                  <c:v>0</c:v>
                </c:pt>
                <c:pt idx="20">
                  <c:v>3</c:v>
                </c:pt>
                <c:pt idx="21">
                  <c:v>1</c:v>
                </c:pt>
                <c:pt idx="22">
                  <c:v>2</c:v>
                </c:pt>
                <c:pt idx="23">
                  <c:v>2</c:v>
                </c:pt>
                <c:pt idx="24">
                  <c:v>1</c:v>
                </c:pt>
                <c:pt idx="25">
                  <c:v>3</c:v>
                </c:pt>
                <c:pt idx="26">
                  <c:v>3</c:v>
                </c:pt>
                <c:pt idx="27">
                  <c:v>1</c:v>
                </c:pt>
                <c:pt idx="28">
                  <c:v>2</c:v>
                </c:pt>
                <c:pt idx="29">
                  <c:v>0</c:v>
                </c:pt>
                <c:pt idx="30">
                  <c:v>1</c:v>
                </c:pt>
                <c:pt idx="31">
                  <c:v>1</c:v>
                </c:pt>
                <c:pt idx="32">
                  <c:v>2</c:v>
                </c:pt>
                <c:pt idx="33">
                  <c:v>2</c:v>
                </c:pt>
                <c:pt idx="34">
                  <c:v>0</c:v>
                </c:pt>
                <c:pt idx="35">
                  <c:v>0</c:v>
                </c:pt>
                <c:pt idx="36">
                  <c:v>0</c:v>
                </c:pt>
                <c:pt idx="37">
                  <c:v>2</c:v>
                </c:pt>
                <c:pt idx="38">
                  <c:v>1</c:v>
                </c:pt>
                <c:pt idx="39">
                  <c:v>0</c:v>
                </c:pt>
                <c:pt idx="40">
                  <c:v>2</c:v>
                </c:pt>
                <c:pt idx="41">
                  <c:v>1</c:v>
                </c:pt>
                <c:pt idx="42">
                  <c:v>2</c:v>
                </c:pt>
                <c:pt idx="43">
                  <c:v>2</c:v>
                </c:pt>
                <c:pt idx="44">
                  <c:v>3</c:v>
                </c:pt>
                <c:pt idx="45">
                  <c:v>3</c:v>
                </c:pt>
                <c:pt idx="46">
                  <c:v>2</c:v>
                </c:pt>
                <c:pt idx="47">
                  <c:v>0</c:v>
                </c:pt>
                <c:pt idx="48">
                  <c:v>0</c:v>
                </c:pt>
                <c:pt idx="49">
                  <c:v>2</c:v>
                </c:pt>
                <c:pt idx="50">
                  <c:v>0</c:v>
                </c:pt>
                <c:pt idx="51">
                  <c:v>0</c:v>
                </c:pt>
                <c:pt idx="52">
                  <c:v>3</c:v>
                </c:pt>
                <c:pt idx="53">
                  <c:v>2</c:v>
                </c:pt>
                <c:pt idx="54">
                  <c:v>1</c:v>
                </c:pt>
                <c:pt idx="55">
                  <c:v>1</c:v>
                </c:pt>
                <c:pt idx="56">
                  <c:v>2</c:v>
                </c:pt>
                <c:pt idx="57">
                  <c:v>2</c:v>
                </c:pt>
                <c:pt idx="58">
                  <c:v>1</c:v>
                </c:pt>
                <c:pt idx="59">
                  <c:v>2</c:v>
                </c:pt>
                <c:pt idx="60">
                  <c:v>2</c:v>
                </c:pt>
                <c:pt idx="61">
                  <c:v>0</c:v>
                </c:pt>
                <c:pt idx="62">
                  <c:v>1</c:v>
                </c:pt>
                <c:pt idx="63">
                  <c:v>1</c:v>
                </c:pt>
                <c:pt idx="64">
                  <c:v>6</c:v>
                </c:pt>
                <c:pt idx="65">
                  <c:v>1</c:v>
                </c:pt>
                <c:pt idx="66">
                  <c:v>0</c:v>
                </c:pt>
                <c:pt idx="67">
                  <c:v>2</c:v>
                </c:pt>
                <c:pt idx="68">
                  <c:v>3</c:v>
                </c:pt>
                <c:pt idx="69">
                  <c:v>6</c:v>
                </c:pt>
                <c:pt idx="70">
                  <c:v>1</c:v>
                </c:pt>
                <c:pt idx="71">
                  <c:v>0</c:v>
                </c:pt>
                <c:pt idx="72">
                  <c:v>3</c:v>
                </c:pt>
                <c:pt idx="73">
                  <c:v>5</c:v>
                </c:pt>
                <c:pt idx="74">
                  <c:v>2</c:v>
                </c:pt>
                <c:pt idx="75">
                  <c:v>2</c:v>
                </c:pt>
                <c:pt idx="76">
                  <c:v>2</c:v>
                </c:pt>
                <c:pt idx="77">
                  <c:v>2</c:v>
                </c:pt>
                <c:pt idx="78">
                  <c:v>3</c:v>
                </c:pt>
                <c:pt idx="79">
                  <c:v>2</c:v>
                </c:pt>
                <c:pt idx="80">
                  <c:v>2</c:v>
                </c:pt>
                <c:pt idx="81">
                  <c:v>2</c:v>
                </c:pt>
                <c:pt idx="82">
                  <c:v>4</c:v>
                </c:pt>
                <c:pt idx="83">
                  <c:v>2</c:v>
                </c:pt>
                <c:pt idx="84">
                  <c:v>1</c:v>
                </c:pt>
                <c:pt idx="85">
                  <c:v>1</c:v>
                </c:pt>
                <c:pt idx="86">
                  <c:v>0</c:v>
                </c:pt>
                <c:pt idx="87">
                  <c:v>1</c:v>
                </c:pt>
                <c:pt idx="88">
                  <c:v>1</c:v>
                </c:pt>
                <c:pt idx="89">
                  <c:v>2</c:v>
                </c:pt>
                <c:pt idx="90">
                  <c:v>3</c:v>
                </c:pt>
                <c:pt idx="91">
                  <c:v>2</c:v>
                </c:pt>
                <c:pt idx="92">
                  <c:v>0</c:v>
                </c:pt>
                <c:pt idx="93">
                  <c:v>1</c:v>
                </c:pt>
                <c:pt idx="94">
                  <c:v>4</c:v>
                </c:pt>
                <c:pt idx="95">
                  <c:v>3</c:v>
                </c:pt>
                <c:pt idx="96">
                  <c:v>1</c:v>
                </c:pt>
                <c:pt idx="97">
                  <c:v>1</c:v>
                </c:pt>
                <c:pt idx="98">
                  <c:v>3</c:v>
                </c:pt>
                <c:pt idx="99">
                  <c:v>2</c:v>
                </c:pt>
                <c:pt idx="100">
                  <c:v>1</c:v>
                </c:pt>
                <c:pt idx="101">
                  <c:v>2</c:v>
                </c:pt>
                <c:pt idx="102">
                  <c:v>0</c:v>
                </c:pt>
                <c:pt idx="103">
                  <c:v>0</c:v>
                </c:pt>
                <c:pt idx="104">
                  <c:v>0</c:v>
                </c:pt>
                <c:pt idx="105">
                  <c:v>1</c:v>
                </c:pt>
                <c:pt idx="106">
                  <c:v>0</c:v>
                </c:pt>
                <c:pt idx="107">
                  <c:v>3</c:v>
                </c:pt>
                <c:pt idx="108">
                  <c:v>2</c:v>
                </c:pt>
                <c:pt idx="109">
                  <c:v>5</c:v>
                </c:pt>
                <c:pt idx="110">
                  <c:v>4</c:v>
                </c:pt>
                <c:pt idx="111">
                  <c:v>1</c:v>
                </c:pt>
                <c:pt idx="112">
                  <c:v>3</c:v>
                </c:pt>
                <c:pt idx="113">
                  <c:v>1</c:v>
                </c:pt>
                <c:pt idx="114">
                  <c:v>1</c:v>
                </c:pt>
                <c:pt idx="115">
                  <c:v>0</c:v>
                </c:pt>
                <c:pt idx="116">
                  <c:v>3</c:v>
                </c:pt>
                <c:pt idx="117">
                  <c:v>2</c:v>
                </c:pt>
                <c:pt idx="118">
                  <c:v>2</c:v>
                </c:pt>
                <c:pt idx="119">
                  <c:v>3</c:v>
                </c:pt>
                <c:pt idx="120">
                  <c:v>2</c:v>
                </c:pt>
                <c:pt idx="121">
                  <c:v>3</c:v>
                </c:pt>
                <c:pt idx="122">
                  <c:v>2</c:v>
                </c:pt>
                <c:pt idx="123">
                  <c:v>2</c:v>
                </c:pt>
                <c:pt idx="124">
                  <c:v>0</c:v>
                </c:pt>
                <c:pt idx="125">
                  <c:v>2</c:v>
                </c:pt>
                <c:pt idx="126">
                  <c:v>0</c:v>
                </c:pt>
                <c:pt idx="127">
                  <c:v>0</c:v>
                </c:pt>
                <c:pt idx="128">
                  <c:v>0</c:v>
                </c:pt>
                <c:pt idx="129">
                  <c:v>0</c:v>
                </c:pt>
                <c:pt idx="130">
                  <c:v>2</c:v>
                </c:pt>
                <c:pt idx="131">
                  <c:v>1</c:v>
                </c:pt>
                <c:pt idx="132">
                  <c:v>1</c:v>
                </c:pt>
                <c:pt idx="133">
                  <c:v>1</c:v>
                </c:pt>
                <c:pt idx="134">
                  <c:v>1</c:v>
                </c:pt>
                <c:pt idx="135">
                  <c:v>3</c:v>
                </c:pt>
                <c:pt idx="136">
                  <c:v>1</c:v>
                </c:pt>
                <c:pt idx="137">
                  <c:v>0</c:v>
                </c:pt>
                <c:pt idx="138">
                  <c:v>1</c:v>
                </c:pt>
                <c:pt idx="139">
                  <c:v>2</c:v>
                </c:pt>
                <c:pt idx="140">
                  <c:v>6</c:v>
                </c:pt>
                <c:pt idx="141">
                  <c:v>0</c:v>
                </c:pt>
                <c:pt idx="142">
                  <c:v>2</c:v>
                </c:pt>
                <c:pt idx="143">
                  <c:v>1</c:v>
                </c:pt>
                <c:pt idx="144">
                  <c:v>0</c:v>
                </c:pt>
                <c:pt idx="145">
                  <c:v>1</c:v>
                </c:pt>
                <c:pt idx="146">
                  <c:v>4</c:v>
                </c:pt>
                <c:pt idx="147">
                  <c:v>2</c:v>
                </c:pt>
                <c:pt idx="148">
                  <c:v>1</c:v>
                </c:pt>
                <c:pt idx="149">
                  <c:v>3</c:v>
                </c:pt>
                <c:pt idx="150">
                  <c:v>2</c:v>
                </c:pt>
                <c:pt idx="151">
                  <c:v>3</c:v>
                </c:pt>
                <c:pt idx="152">
                  <c:v>1</c:v>
                </c:pt>
                <c:pt idx="153">
                  <c:v>0</c:v>
                </c:pt>
                <c:pt idx="154">
                  <c:v>1</c:v>
                </c:pt>
                <c:pt idx="155">
                  <c:v>3</c:v>
                </c:pt>
                <c:pt idx="156">
                  <c:v>1</c:v>
                </c:pt>
                <c:pt idx="157">
                  <c:v>1</c:v>
                </c:pt>
                <c:pt idx="158">
                  <c:v>2</c:v>
                </c:pt>
                <c:pt idx="159">
                  <c:v>2</c:v>
                </c:pt>
                <c:pt idx="160">
                  <c:v>4</c:v>
                </c:pt>
                <c:pt idx="161">
                  <c:v>3</c:v>
                </c:pt>
                <c:pt idx="162">
                  <c:v>1</c:v>
                </c:pt>
                <c:pt idx="163">
                  <c:v>0</c:v>
                </c:pt>
                <c:pt idx="164">
                  <c:v>0</c:v>
                </c:pt>
                <c:pt idx="165">
                  <c:v>1</c:v>
                </c:pt>
                <c:pt idx="166">
                  <c:v>1</c:v>
                </c:pt>
                <c:pt idx="167">
                  <c:v>1</c:v>
                </c:pt>
                <c:pt idx="168">
                  <c:v>4</c:v>
                </c:pt>
                <c:pt idx="169">
                  <c:v>1</c:v>
                </c:pt>
                <c:pt idx="170">
                  <c:v>1</c:v>
                </c:pt>
                <c:pt idx="171">
                  <c:v>2</c:v>
                </c:pt>
                <c:pt idx="172">
                  <c:v>0</c:v>
                </c:pt>
                <c:pt idx="173">
                  <c:v>0</c:v>
                </c:pt>
                <c:pt idx="174">
                  <c:v>1</c:v>
                </c:pt>
                <c:pt idx="175">
                  <c:v>0</c:v>
                </c:pt>
                <c:pt idx="176">
                  <c:v>1</c:v>
                </c:pt>
                <c:pt idx="177">
                  <c:v>1</c:v>
                </c:pt>
                <c:pt idx="178">
                  <c:v>1</c:v>
                </c:pt>
                <c:pt idx="179">
                  <c:v>2</c:v>
                </c:pt>
                <c:pt idx="180">
                  <c:v>0</c:v>
                </c:pt>
                <c:pt idx="181">
                  <c:v>2</c:v>
                </c:pt>
                <c:pt idx="182">
                  <c:v>2</c:v>
                </c:pt>
                <c:pt idx="183">
                  <c:v>3</c:v>
                </c:pt>
                <c:pt idx="184">
                  <c:v>0</c:v>
                </c:pt>
                <c:pt idx="185">
                  <c:v>4</c:v>
                </c:pt>
                <c:pt idx="186">
                  <c:v>2</c:v>
                </c:pt>
                <c:pt idx="187">
                  <c:v>3</c:v>
                </c:pt>
                <c:pt idx="188">
                  <c:v>0</c:v>
                </c:pt>
                <c:pt idx="189">
                  <c:v>0</c:v>
                </c:pt>
                <c:pt idx="190">
                  <c:v>2</c:v>
                </c:pt>
                <c:pt idx="191">
                  <c:v>3</c:v>
                </c:pt>
                <c:pt idx="192">
                  <c:v>2</c:v>
                </c:pt>
                <c:pt idx="193">
                  <c:v>0</c:v>
                </c:pt>
                <c:pt idx="194">
                  <c:v>2</c:v>
                </c:pt>
                <c:pt idx="195">
                  <c:v>5</c:v>
                </c:pt>
                <c:pt idx="196">
                  <c:v>1</c:v>
                </c:pt>
                <c:pt idx="197">
                  <c:v>2</c:v>
                </c:pt>
                <c:pt idx="198">
                  <c:v>3</c:v>
                </c:pt>
                <c:pt idx="199">
                  <c:v>1</c:v>
                </c:pt>
              </c:numCache>
            </c:numRef>
          </c:yVal>
          <c:smooth val="0"/>
          <c:extLst>
            <c:ext xmlns:c16="http://schemas.microsoft.com/office/drawing/2014/chart" uri="{C3380CC4-5D6E-409C-BE32-E72D297353CC}">
              <c16:uniqueId val="{00000000-0B6E-495F-BC6E-4438C52A56F4}"/>
            </c:ext>
          </c:extLst>
        </c:ser>
        <c:dLbls>
          <c:showLegendKey val="0"/>
          <c:showVal val="0"/>
          <c:showCatName val="0"/>
          <c:showSerName val="0"/>
          <c:showPercent val="0"/>
          <c:showBubbleSize val="0"/>
        </c:dLbls>
        <c:axId val="191277439"/>
        <c:axId val="187532303"/>
      </c:scatterChart>
      <c:valAx>
        <c:axId val="191277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32303"/>
        <c:crosses val="autoZero"/>
        <c:crossBetween val="midCat"/>
      </c:valAx>
      <c:valAx>
        <c:axId val="18753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7439"/>
        <c:crosses val="autoZero"/>
        <c:crossBetween val="midCat"/>
      </c:valAx>
      <c:spPr>
        <a:noFill/>
        <a:ln>
          <a:noFill/>
          <a:prstDash val="sysDot"/>
        </a:ln>
        <a:effectLst>
          <a:outerShdw blurRad="50800" dist="50800" dir="5400000" sx="16000" sy="16000" algn="ctr" rotWithShape="0">
            <a:schemeClr val="accent2">
              <a:lumMod val="60000"/>
              <a:lumOff val="40000"/>
              <a:alpha val="43000"/>
            </a:schemeClr>
          </a:outerShdw>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[eagle_dashboard_mock_data1.xlsx]client_lead!PivotTable1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Client</a:t>
            </a:r>
            <a:r>
              <a:rPr lang="en-US" baseline="0"/>
              <a:t> Acquisition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rgbClr val="FF669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client_lead!$B$3</c:f>
              <c:strCache>
                <c:ptCount val="1"/>
                <c:pt idx="0">
                  <c:v>Total</c:v>
                </c:pt>
              </c:strCache>
            </c:strRef>
          </c:tx>
          <c:spPr>
            <a:solidFill>
              <a:srgbClr val="FF6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client_lead!$A$4:$A$6</c:f>
              <c:strCache>
                <c:ptCount val="3"/>
                <c:pt idx="0">
                  <c:v>Cold_Lead</c:v>
                </c:pt>
                <c:pt idx="1">
                  <c:v>Converted</c:v>
                </c:pt>
                <c:pt idx="2">
                  <c:v>Pitch_Ongoing</c:v>
                </c:pt>
              </c:strCache>
            </c:strRef>
          </c:cat>
          <c:val>
            <c:numRef>
              <c:f>client_lead!$B$4:$B$6</c:f>
              <c:numCache>
                <c:formatCode>0.00%</c:formatCode>
                <c:ptCount val="3"/>
                <c:pt idx="0">
                  <c:v>0.155</c:v>
                </c:pt>
                <c:pt idx="1">
                  <c:v>0.52</c:v>
                </c:pt>
                <c:pt idx="2">
                  <c:v>0.32500000000000001</c:v>
                </c:pt>
              </c:numCache>
            </c:numRef>
          </c:val>
          <c:extLst>
            <c:ext xmlns:c16="http://schemas.microsoft.com/office/drawing/2014/chart" uri="{C3380CC4-5D6E-409C-BE32-E72D297353CC}">
              <c16:uniqueId val="{00000000-7594-41F5-8932-384CA106EAFD}"/>
            </c:ext>
          </c:extLst>
        </c:ser>
        <c:dLbls>
          <c:dLblPos val="ctr"/>
          <c:showLegendKey val="0"/>
          <c:showVal val="1"/>
          <c:showCatName val="0"/>
          <c:showSerName val="0"/>
          <c:showPercent val="0"/>
          <c:showBubbleSize val="0"/>
        </c:dLbls>
        <c:gapWidth val="79"/>
        <c:overlap val="100"/>
        <c:axId val="332854528"/>
        <c:axId val="332858688"/>
      </c:barChart>
      <c:catAx>
        <c:axId val="3328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2858688"/>
        <c:crosses val="autoZero"/>
        <c:auto val="1"/>
        <c:lblAlgn val="ctr"/>
        <c:lblOffset val="100"/>
        <c:noMultiLvlLbl val="0"/>
      </c:catAx>
      <c:valAx>
        <c:axId val="332858688"/>
        <c:scaling>
          <c:orientation val="minMax"/>
        </c:scaling>
        <c:delete val="1"/>
        <c:axPos val="l"/>
        <c:numFmt formatCode="0.00%" sourceLinked="1"/>
        <c:majorTickMark val="none"/>
        <c:minorTickMark val="none"/>
        <c:tickLblPos val="nextTo"/>
        <c:crossAx val="332854528"/>
        <c:crosses val="autoZero"/>
        <c:crossBetween val="between"/>
      </c:valAx>
      <c:spPr>
        <a:noFill/>
        <a:ln>
          <a:noFill/>
        </a:ln>
        <a:effectLst/>
      </c:spPr>
    </c:plotArea>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[eagle_dashboard_mock_data1.xlsx]sector revenue!PivotTable1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 wise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hade val="53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numFmt formatCode="0.00,,&quot;M&quot;" sourceLinked="0"/>
          <c:spPr>
            <a:noFill/>
            <a:ln>
              <a:noFill/>
            </a:ln>
            <a:effectLst>
              <a:glow rad="2159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ext>
          </c:extLst>
        </c:dLbl>
      </c:pivotFmt>
      <c:pivotFmt>
        <c:idx val="6"/>
        <c:spPr>
          <a:solidFill>
            <a:schemeClr val="accent1">
              <a:tint val="54000"/>
            </a:schemeClr>
          </a:solidFill>
          <a:ln w="19050">
            <a:solidFill>
              <a:schemeClr val="lt1"/>
            </a:solidFill>
          </a:ln>
          <a:effectLst/>
        </c:spPr>
      </c:pivotFmt>
      <c:pivotFmt>
        <c:idx val="7"/>
        <c:spPr>
          <a:solidFill>
            <a:schemeClr val="accent1">
              <a:tint val="77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s>
    <c:plotArea>
      <c:layout/>
      <c:doughnutChart>
        <c:varyColors val="1"/>
        <c:ser>
          <c:idx val="0"/>
          <c:order val="0"/>
          <c:tx>
            <c:strRef>
              <c:f>'sector revenue'!$B$3</c:f>
              <c:strCache>
                <c:ptCount val="1"/>
                <c:pt idx="0">
                  <c:v>Total</c:v>
                </c:pt>
              </c:strCache>
            </c:strRef>
          </c:tx>
          <c:explosion val="10"/>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3CC6-488D-8AD7-910A37AEE9DF}"/>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3CC6-488D-8AD7-910A37AEE9DF}"/>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3CC6-488D-8AD7-910A37AEE9DF}"/>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3CC6-488D-8AD7-910A37AEE9DF}"/>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98ED-4A0C-A0DB-B9534B4F6BE6}"/>
              </c:ext>
            </c:extLst>
          </c:dPt>
          <c:dLbls>
            <c:numFmt formatCode="0.00,,&quot;M&quot;" sourceLinked="0"/>
            <c:spPr>
              <a:noFill/>
              <a:ln>
                <a:noFill/>
              </a:ln>
              <a:effectLst>
                <a:glow rad="2159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'sector revenue'!$A$4:$A$8</c:f>
              <c:strCache>
                <c:ptCount val="5"/>
                <c:pt idx="0">
                  <c:v>Construction</c:v>
                </c:pt>
                <c:pt idx="1">
                  <c:v>Corporate</c:v>
                </c:pt>
                <c:pt idx="2">
                  <c:v>Industrial</c:v>
                </c:pt>
                <c:pt idx="3">
                  <c:v>Residential</c:v>
                </c:pt>
                <c:pt idx="4">
                  <c:v>Retail</c:v>
                </c:pt>
              </c:strCache>
            </c:strRef>
          </c:cat>
          <c:val>
            <c:numRef>
              <c:f>'sector revenue'!$B$4:$B$8</c:f>
              <c:numCache>
                <c:formatCode>General</c:formatCode>
                <c:ptCount val="5"/>
                <c:pt idx="0">
                  <c:v>6388274</c:v>
                </c:pt>
                <c:pt idx="1">
                  <c:v>8745119</c:v>
                </c:pt>
                <c:pt idx="2">
                  <c:v>6033785</c:v>
                </c:pt>
                <c:pt idx="3">
                  <c:v>6507217</c:v>
                </c:pt>
                <c:pt idx="4">
                  <c:v>5811510</c:v>
                </c:pt>
              </c:numCache>
            </c:numRef>
          </c:val>
          <c:extLst>
            <c:ext xmlns:c16="http://schemas.microsoft.com/office/drawing/2014/chart" uri="{C3380CC4-5D6E-409C-BE32-E72D297353CC}">
              <c16:uniqueId val="{00000000-98ED-4A0C-A0DB-B9534B4F6BE6}"/>
            </c:ext>
          </c:extLst>
        </c:ser>
        <c:dLbls>
          <c:showLegendKey val="0"/>
          <c:showVal val="1"/>
          <c:showCatName val="0"/>
          <c:showSerName val="0"/>
          <c:showPercent val="0"/>
          <c:showBubbleSize val="0"/>
          <c:showLeaderLines val="1"/>
        </c:dLbls>
        <c:firstSliceAng val="10"/>
        <c:holeSize val="4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69850</xdr:rowOff>
    </xdr:from>
    <xdr:to>
      <xdr:col>4</xdr:col>
      <xdr:colOff>266700</xdr:colOff>
      <xdr:row>11</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1</xdr:row>
      <xdr:rowOff>57150</xdr:rowOff>
    </xdr:from>
    <xdr:to>
      <xdr:col>9</xdr:col>
      <xdr:colOff>234950</xdr:colOff>
      <xdr:row>11</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1</xdr:row>
      <xdr:rowOff>44450</xdr:rowOff>
    </xdr:from>
    <xdr:to>
      <xdr:col>15</xdr:col>
      <xdr:colOff>508000</xdr:colOff>
      <xdr:row>11</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31751</xdr:colOff>
      <xdr:row>12</xdr:row>
      <xdr:rowOff>101600</xdr:rowOff>
    </xdr:from>
    <xdr:to>
      <xdr:col>5</xdr:col>
      <xdr:colOff>285751</xdr:colOff>
      <xdr:row>27</xdr:row>
      <xdr:rowOff>165100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317500</xdr:colOff>
      <xdr:row>12</xdr:row>
      <xdr:rowOff>101600</xdr:rowOff>
    </xdr:from>
    <xdr:to>
      <xdr:col>10</xdr:col>
      <xdr:colOff>552450</xdr:colOff>
      <xdr:row>27</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558800</xdr:colOff>
      <xdr:row>1</xdr:row>
      <xdr:rowOff>44451</xdr:rowOff>
    </xdr:from>
    <xdr:to>
      <xdr:col>18</xdr:col>
      <xdr:colOff>558800</xdr:colOff>
      <xdr:row>12</xdr:row>
      <xdr:rowOff>6350</xdr:rowOff>
    </xdr:to>
    <mc:AlternateContent xmlns:mc="http://schemas.openxmlformats.org/markup-compatibility/2006" xmlns:a14="http://schemas.microsoft.com/office/drawing/2010/main">
      <mc:Choice Requires="a14">
        <xdr:graphicFrame macro="">
          <xdr:nvGraphicFramePr>
            <xdr:cNvPr id="7" name="Client_Name"/>
            <xdr:cNvGraphicFramePr/>
          </xdr:nvGraphicFramePr>
          <xdr:xfrm>
            <a:off x="0" y="0"/>
            <a:ext cx="0" cy="0"/>
          </xdr:xfrm>
          <a:graphic>
            <a:graphicData uri="http://schemas.microsoft.com/office/drawing/2010/slicer">
              <sle:slicer xmlns:sle="http://schemas.microsoft.com/office/drawing/2010/slicer" name="Client_Name"/>
            </a:graphicData>
          </a:graphic>
        </xdr:graphicFrame>
      </mc:Choice>
      <mc:Fallback xmlns="">
        <xdr:sp macro="" textlink="">
          <xdr:nvSpPr>
            <xdr:cNvPr id="0" name=""/>
            <xdr:cNvSpPr>
              <a:spLocks noTextEdit="1"/>
            </xdr:cNvSpPr>
          </xdr:nvSpPr>
          <xdr:spPr>
            <a:xfrm>
              <a:off x="9925050" y="304801"/>
              <a:ext cx="1828800" cy="1987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349249</xdr:colOff>
      <xdr:row>12</xdr:row>
      <xdr:rowOff>107950</xdr:rowOff>
    </xdr:from>
    <xdr:to>
      <xdr:col>19</xdr:col>
      <xdr:colOff>247650</xdr:colOff>
      <xdr:row>27</xdr:row>
      <xdr:rowOff>139700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596900</xdr:colOff>
      <xdr:row>12</xdr:row>
      <xdr:rowOff>95250</xdr:rowOff>
    </xdr:from>
    <xdr:to>
      <xdr:col>15</xdr:col>
      <xdr:colOff>292100</xdr:colOff>
      <xdr:row>27</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146050</xdr:colOff>
      <xdr:row>1</xdr:row>
      <xdr:rowOff>101600</xdr:rowOff>
    </xdr:from>
    <xdr:to>
      <xdr:col>7</xdr:col>
      <xdr:colOff>317500</xdr:colOff>
      <xdr:row>13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1282700</xdr:colOff>
      <xdr:row>9</xdr:row>
      <xdr:rowOff>44450</xdr:rowOff>
    </xdr:from>
    <xdr:to>
      <xdr:col>8</xdr:col>
      <xdr:colOff>457200</xdr:colOff>
      <xdr:row>24</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479425</xdr:colOff>
      <xdr:row>11</xdr:row>
      <xdr:rowOff>12700</xdr:rowOff>
    </xdr:from>
    <xdr:to>
      <xdr:col>7</xdr:col>
      <xdr:colOff>381000</xdr:colOff>
      <xdr:row>23</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365125</xdr:colOff>
      <xdr:row>4</xdr:row>
      <xdr:rowOff>127000</xdr:rowOff>
    </xdr:from>
    <xdr:to>
      <xdr:col>9</xdr:col>
      <xdr:colOff>406400</xdr:colOff>
      <xdr:row>20</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214312</xdr:colOff>
      <xdr:row>11</xdr:row>
      <xdr:rowOff>95250</xdr:rowOff>
    </xdr:from>
    <xdr:to>
      <xdr:col>8</xdr:col>
      <xdr:colOff>1071562</xdr:colOff>
      <xdr:row>37</xdr:row>
      <xdr:rowOff>111125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330199</xdr:colOff>
      <xdr:row>1</xdr:row>
      <xdr:rowOff>177800</xdr:rowOff>
    </xdr:from>
    <xdr:to>
      <xdr:col>7</xdr:col>
      <xdr:colOff>241300</xdr:colOff>
      <xdr:row>13</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501650</xdr:colOff>
      <xdr:row>1</xdr:row>
      <xdr:rowOff>127000</xdr:rowOff>
    </xdr:from>
    <xdr:to>
      <xdr:col>10</xdr:col>
      <xdr:colOff>196850</xdr:colOff>
      <xdr:row>16</xdr:row>
      <xdr:rowOff>107950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858.878509490743" createdVersion="6" refreshedVersion="6" minRefreshableVersion="3" recordCount="200">
  <cacheSource type="worksheet">
    <worksheetSource ref="A1:N201" sheet="eagle_dashboard_mock_data"/>
  </cacheSource>
  <cacheFields count="14">
    <cacheField name="Client_Name" numFmtId="0">
      <sharedItems count="36">
        <s v="Indus Enterprises"/>
        <s v="SecureMax Group"/>
        <s v="RetailOne Corp"/>
        <s v="Urban Enterprises"/>
        <s v="RetailOne Enterprises"/>
        <s v="SecureMax Systems"/>
        <s v="Indus Corp"/>
        <s v="ABC Solutions"/>
        <s v="Urban Infra"/>
        <s v="BuildRight Corp"/>
        <s v="SecureMax Infra"/>
        <s v="BuildRight Systems"/>
        <s v="SecureMax Enterprises"/>
        <s v="Indus Infra"/>
        <s v="RetailOne Systems"/>
        <s v="Indus Group"/>
        <s v="SecureMax Corp"/>
        <s v="BuildRight Infra"/>
        <s v="ABC Enterprises"/>
        <s v="RetailOne Group"/>
        <s v="ABC Infra"/>
        <s v="Indus Solutions"/>
        <s v="ABC Corp"/>
        <s v="BuildRight Enterprises"/>
        <s v="BuildRight Solutions"/>
        <s v="Urban Group"/>
        <s v="Urban Solutions"/>
        <s v="RetailOne Solutions"/>
        <s v="ABC Group"/>
        <s v="RetailOne Infra"/>
        <s v="BuildRight Group"/>
        <s v="Urban Systems"/>
        <s v="Indus Systems"/>
        <s v="ABC Systems"/>
        <s v="SecureMax Solutions"/>
        <s v="Urban Corp"/>
      </sharedItems>
    </cacheField>
    <cacheField name="Sector" numFmtId="0">
      <sharedItems count="5">
        <s v="Corporate"/>
        <s v="Residential"/>
        <s v="Industrial"/>
        <s v="Retail"/>
        <s v="Construction"/>
      </sharedItems>
    </cacheField>
    <cacheField name="Location" numFmtId="0">
      <sharedItems count="6">
        <s v="Andheri"/>
        <s v="Malad"/>
        <s v="Navi Mumbai"/>
        <s v="Thane"/>
        <s v="Borivali"/>
        <s v="Vashi"/>
      </sharedItems>
    </cacheField>
    <cacheField name="Guard_Count" numFmtId="0">
      <sharedItems containsSemiMixedTypes="0" containsString="0" containsNumber="1" containsInteger="1" minValue="5" maxValue="49" count="44">
        <n v="43"/>
        <n v="8"/>
        <n v="10"/>
        <n v="49"/>
        <n v="36"/>
        <n v="34"/>
        <n v="39"/>
        <n v="44"/>
        <n v="20"/>
        <n v="17"/>
        <n v="46"/>
        <n v="23"/>
        <n v="21"/>
        <n v="32"/>
        <n v="30"/>
        <n v="41"/>
        <n v="27"/>
        <n v="13"/>
        <n v="16"/>
        <n v="5"/>
        <n v="38"/>
        <n v="29"/>
        <n v="9"/>
        <n v="26"/>
        <n v="33"/>
        <n v="7"/>
        <n v="18"/>
        <n v="25"/>
        <n v="40"/>
        <n v="37"/>
        <n v="14"/>
        <n v="35"/>
        <n v="28"/>
        <n v="6"/>
        <n v="31"/>
        <n v="24"/>
        <n v="47"/>
        <n v="48"/>
        <n v="12"/>
        <n v="45"/>
        <n v="11"/>
        <n v="15"/>
        <n v="22"/>
        <n v="42"/>
      </sharedItems>
    </cacheField>
    <cacheField name="Monthly_Deal_Value" numFmtId="164">
      <sharedItems containsSemiMixedTypes="0" containsString="0" containsNumber="1" containsInteger="1" minValue="50404" maxValue="298683"/>
    </cacheField>
    <cacheField name="Certification_Valid (%)" numFmtId="0">
      <sharedItems containsSemiMixedTypes="0" containsString="0" containsNumber="1" containsInteger="1" minValue="60" maxValue="99" count="40">
        <n v="93"/>
        <n v="62"/>
        <n v="71"/>
        <n v="60"/>
        <n v="64"/>
        <n v="89"/>
        <n v="76"/>
        <n v="82"/>
        <n v="74"/>
        <n v="96"/>
        <n v="80"/>
        <n v="73"/>
        <n v="61"/>
        <n v="70"/>
        <n v="98"/>
        <n v="97"/>
        <n v="77"/>
        <n v="86"/>
        <n v="92"/>
        <n v="83"/>
        <n v="88"/>
        <n v="63"/>
        <n v="69"/>
        <n v="79"/>
        <n v="65"/>
        <n v="72"/>
        <n v="75"/>
        <n v="90"/>
        <n v="67"/>
        <n v="99"/>
        <n v="84"/>
        <n v="91"/>
        <n v="78"/>
        <n v="87"/>
        <n v="81"/>
        <n v="85"/>
        <n v="68"/>
        <n v="95"/>
        <n v="94"/>
        <n v="66"/>
      </sharedItems>
    </cacheField>
    <cacheField name="Incident_Reports" numFmtId="0">
      <sharedItems containsSemiMixedTypes="0" containsString="0" containsNumber="1" containsInteger="1" minValue="0" maxValue="6" count="7">
        <n v="0"/>
        <n v="3"/>
        <n v="5"/>
        <n v="1"/>
        <n v="2"/>
        <n v="4"/>
        <n v="6"/>
      </sharedItems>
    </cacheField>
    <cacheField name="SLA_Breaches" numFmtId="0">
      <sharedItems containsSemiMixedTypes="0" containsString="0" containsNumber="1" containsInteger="1" minValue="0" maxValue="3"/>
    </cacheField>
    <cacheField name="Lead_Status" numFmtId="0">
      <sharedItems count="3">
        <s v="Pitch_Ongoing"/>
        <s v="Converted"/>
        <s v="Cold_Lead"/>
      </sharedItems>
    </cacheField>
    <cacheField name="Pitch_Success (%)" numFmtId="0">
      <sharedItems containsSemiMixedTypes="0" containsString="0" containsNumber="1" containsInteger="1" minValue="30" maxValue="94"/>
    </cacheField>
    <cacheField name="Compliance_Flag" numFmtId="0">
      <sharedItems count="2">
        <s v="Compliant"/>
        <s v="At Risk"/>
      </sharedItems>
    </cacheField>
    <cacheField name="Pitch_Efficency" numFmtId="0">
      <sharedItems count="3">
        <s v="High"/>
        <s v="Moderate"/>
        <s v="Low"/>
      </sharedItems>
    </cacheField>
    <cacheField name="Revenue_per_guard" numFmtId="0">
      <sharedItems containsSemiMixedTypes="0" containsString="0" containsNumber="1" minValue="1133.6666666666667" maxValue="47368.6"/>
    </cacheField>
    <cacheField name="Incident_Rate_per_guard" numFmtId="9">
      <sharedItems containsSemiMixedTypes="0" containsString="0" containsNumber="1" minValue="0" maxValue="0.83333333333333337" count="81">
        <n v="0"/>
        <n v="6.1224489795918366E-2"/>
        <n v="0.1388888888888889"/>
        <n v="8.8235294117647065E-2"/>
        <n v="0.12820512820512819"/>
        <n v="2.2727272727272728E-2"/>
        <n v="0.1"/>
        <n v="0.11764705882352941"/>
        <n v="6.5217391304347824E-2"/>
        <n v="2.9411764705882353E-2"/>
        <n v="4.3478260869565216E-2"/>
        <n v="3.125E-2"/>
        <n v="6.6666666666666666E-2"/>
        <n v="7.3170731707317069E-2"/>
        <n v="0.13333333333333333"/>
        <n v="0.23076923076923078"/>
        <n v="6.25E-2"/>
        <n v="0.4"/>
        <n v="2.6315789473684209E-2"/>
        <n v="8.3333333333333329E-2"/>
        <n v="0.10344827586206896"/>
        <n v="4.0816326530612242E-2"/>
        <n v="0.05"/>
        <n v="2.3255813953488372E-2"/>
        <n v="0.22222222222222221"/>
        <n v="7.6923076923076927E-2"/>
        <n v="3.0303030303030304E-2"/>
        <n v="0.1111111111111111"/>
        <n v="0.33333333333333331"/>
        <n v="6.9767441860465115E-2"/>
        <n v="2.7027027027027029E-2"/>
        <n v="4.878048780487805E-2"/>
        <n v="7.407407407407407E-2"/>
        <n v="7.1428571428571425E-2"/>
        <n v="2.8571428571428571E-2"/>
        <n v="0.2608695652173913"/>
        <n v="2.7777777777777776E-2"/>
        <n v="0.75"/>
        <n v="0.15"/>
        <n v="0.83333333333333337"/>
        <n v="5.5555555555555552E-2"/>
        <n v="6.4516129032258063E-2"/>
        <n v="0.10714285714285714"/>
        <n v="0.125"/>
        <n v="5.128205128205128E-2"/>
        <n v="5.4054054054054057E-2"/>
        <n v="0.10810810810810811"/>
        <n v="4.2553191489361701E-2"/>
        <n v="2.4390243902439025E-2"/>
        <n v="0.2"/>
        <n v="4.5454545454545456E-2"/>
        <n v="0.21428571428571427"/>
        <n v="0.23529411764705882"/>
        <n v="0.1875"/>
        <n v="0.16666666666666666"/>
        <n v="4.7619047619047616E-2"/>
        <n v="7.8947368421052627E-2"/>
        <n v="4.4444444444444446E-2"/>
        <n v="0.45454545454545453"/>
        <n v="0.5"/>
        <n v="2.0408163265306121E-2"/>
        <n v="2.5000000000000001E-2"/>
        <n v="0.12"/>
        <n v="0.14285714285714285"/>
        <n v="0.15384615384615385"/>
        <n v="9.0909090909090912E-2"/>
        <n v="5.8823529411764705E-2"/>
        <n v="3.7037037037037035E-2"/>
        <n v="2.564102564102564E-2"/>
        <n v="9.5238095238095233E-2"/>
        <n v="0.25"/>
        <n v="0.27272727272727271"/>
        <n v="0.13043478260869565"/>
        <n v="0.13793103448275862"/>
        <n v="2.1739130434782608E-2"/>
        <n v="9.3023255813953487E-2"/>
        <n v="4.1666666666666664E-2"/>
        <n v="6.0606060606060608E-2"/>
        <n v="0.21739130434782608"/>
        <n v="0.6"/>
        <n v="3.8461538461538464E-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x v="0"/>
    <x v="0"/>
    <x v="0"/>
    <x v="0"/>
    <n v="288067"/>
    <x v="0"/>
    <x v="0"/>
    <n v="0"/>
    <x v="0"/>
    <n v="81"/>
    <x v="0"/>
    <x v="0"/>
    <n v="6699.2325581395353"/>
    <x v="0"/>
  </r>
  <r>
    <x v="1"/>
    <x v="1"/>
    <x v="1"/>
    <x v="1"/>
    <n v="272864"/>
    <x v="1"/>
    <x v="0"/>
    <n v="0"/>
    <x v="1"/>
    <n v="81"/>
    <x v="0"/>
    <x v="0"/>
    <n v="34108"/>
    <x v="0"/>
  </r>
  <r>
    <x v="2"/>
    <x v="2"/>
    <x v="1"/>
    <x v="2"/>
    <n v="238926"/>
    <x v="2"/>
    <x v="0"/>
    <n v="0"/>
    <x v="0"/>
    <n v="65"/>
    <x v="0"/>
    <x v="1"/>
    <n v="23892.6"/>
    <x v="0"/>
  </r>
  <r>
    <x v="3"/>
    <x v="1"/>
    <x v="2"/>
    <x v="3"/>
    <n v="221334"/>
    <x v="3"/>
    <x v="1"/>
    <n v="0"/>
    <x v="1"/>
    <n v="67"/>
    <x v="0"/>
    <x v="1"/>
    <n v="4517.0204081632655"/>
    <x v="1"/>
  </r>
  <r>
    <x v="4"/>
    <x v="1"/>
    <x v="3"/>
    <x v="4"/>
    <n v="218152"/>
    <x v="4"/>
    <x v="2"/>
    <n v="0"/>
    <x v="2"/>
    <n v="79"/>
    <x v="0"/>
    <x v="1"/>
    <n v="6059.7777777777774"/>
    <x v="2"/>
  </r>
  <r>
    <x v="5"/>
    <x v="3"/>
    <x v="3"/>
    <x v="5"/>
    <n v="182396"/>
    <x v="5"/>
    <x v="1"/>
    <n v="0"/>
    <x v="2"/>
    <n v="92"/>
    <x v="0"/>
    <x v="0"/>
    <n v="5364.588235294118"/>
    <x v="3"/>
  </r>
  <r>
    <x v="6"/>
    <x v="2"/>
    <x v="4"/>
    <x v="6"/>
    <n v="141267"/>
    <x v="5"/>
    <x v="2"/>
    <n v="1"/>
    <x v="0"/>
    <n v="92"/>
    <x v="0"/>
    <x v="0"/>
    <n v="3622.2307692307691"/>
    <x v="4"/>
  </r>
  <r>
    <x v="7"/>
    <x v="2"/>
    <x v="2"/>
    <x v="7"/>
    <n v="216981"/>
    <x v="6"/>
    <x v="3"/>
    <n v="2"/>
    <x v="1"/>
    <n v="91"/>
    <x v="0"/>
    <x v="0"/>
    <n v="4931.386363636364"/>
    <x v="5"/>
  </r>
  <r>
    <x v="8"/>
    <x v="2"/>
    <x v="1"/>
    <x v="8"/>
    <n v="270411"/>
    <x v="7"/>
    <x v="4"/>
    <n v="0"/>
    <x v="2"/>
    <n v="36"/>
    <x v="0"/>
    <x v="2"/>
    <n v="13520.55"/>
    <x v="6"/>
  </r>
  <r>
    <x v="9"/>
    <x v="1"/>
    <x v="5"/>
    <x v="9"/>
    <n v="69870"/>
    <x v="8"/>
    <x v="4"/>
    <n v="0"/>
    <x v="0"/>
    <n v="56"/>
    <x v="0"/>
    <x v="2"/>
    <n v="4110"/>
    <x v="7"/>
  </r>
  <r>
    <x v="10"/>
    <x v="0"/>
    <x v="2"/>
    <x v="10"/>
    <n v="215650"/>
    <x v="9"/>
    <x v="1"/>
    <n v="0"/>
    <x v="1"/>
    <n v="43"/>
    <x v="0"/>
    <x v="2"/>
    <n v="4688.04347826087"/>
    <x v="8"/>
  </r>
  <r>
    <x v="11"/>
    <x v="2"/>
    <x v="4"/>
    <x v="5"/>
    <n v="253196"/>
    <x v="10"/>
    <x v="3"/>
    <n v="1"/>
    <x v="1"/>
    <n v="34"/>
    <x v="0"/>
    <x v="2"/>
    <n v="7446.9411764705883"/>
    <x v="9"/>
  </r>
  <r>
    <x v="12"/>
    <x v="1"/>
    <x v="4"/>
    <x v="11"/>
    <n v="298683"/>
    <x v="11"/>
    <x v="3"/>
    <n v="0"/>
    <x v="0"/>
    <n v="84"/>
    <x v="0"/>
    <x v="0"/>
    <n v="12986.217391304348"/>
    <x v="10"/>
  </r>
  <r>
    <x v="13"/>
    <x v="3"/>
    <x v="2"/>
    <x v="12"/>
    <n v="284677"/>
    <x v="12"/>
    <x v="0"/>
    <n v="0"/>
    <x v="1"/>
    <n v="31"/>
    <x v="0"/>
    <x v="2"/>
    <n v="13556.047619047618"/>
    <x v="0"/>
  </r>
  <r>
    <x v="5"/>
    <x v="0"/>
    <x v="4"/>
    <x v="11"/>
    <n v="76790"/>
    <x v="13"/>
    <x v="3"/>
    <n v="0"/>
    <x v="2"/>
    <n v="91"/>
    <x v="0"/>
    <x v="0"/>
    <n v="3338.695652173913"/>
    <x v="10"/>
  </r>
  <r>
    <x v="14"/>
    <x v="3"/>
    <x v="2"/>
    <x v="13"/>
    <n v="168874"/>
    <x v="14"/>
    <x v="3"/>
    <n v="1"/>
    <x v="1"/>
    <n v="50"/>
    <x v="0"/>
    <x v="2"/>
    <n v="5277.3125"/>
    <x v="11"/>
  </r>
  <r>
    <x v="15"/>
    <x v="0"/>
    <x v="0"/>
    <x v="14"/>
    <n v="75289"/>
    <x v="15"/>
    <x v="4"/>
    <n v="0"/>
    <x v="1"/>
    <n v="50"/>
    <x v="0"/>
    <x v="2"/>
    <n v="2509.6333333333332"/>
    <x v="12"/>
  </r>
  <r>
    <x v="16"/>
    <x v="1"/>
    <x v="2"/>
    <x v="15"/>
    <n v="236201"/>
    <x v="0"/>
    <x v="1"/>
    <n v="0"/>
    <x v="2"/>
    <n v="39"/>
    <x v="0"/>
    <x v="2"/>
    <n v="5761"/>
    <x v="13"/>
  </r>
  <r>
    <x v="17"/>
    <x v="4"/>
    <x v="2"/>
    <x v="14"/>
    <n v="274786"/>
    <x v="15"/>
    <x v="5"/>
    <n v="1"/>
    <x v="1"/>
    <n v="87"/>
    <x v="0"/>
    <x v="0"/>
    <n v="9159.5333333333328"/>
    <x v="14"/>
  </r>
  <r>
    <x v="17"/>
    <x v="0"/>
    <x v="4"/>
    <x v="16"/>
    <n v="275318"/>
    <x v="0"/>
    <x v="0"/>
    <n v="0"/>
    <x v="0"/>
    <n v="68"/>
    <x v="0"/>
    <x v="1"/>
    <n v="10196.962962962964"/>
    <x v="0"/>
  </r>
  <r>
    <x v="18"/>
    <x v="3"/>
    <x v="4"/>
    <x v="17"/>
    <n v="65485"/>
    <x v="16"/>
    <x v="1"/>
    <n v="1"/>
    <x v="1"/>
    <n v="34"/>
    <x v="0"/>
    <x v="2"/>
    <n v="5037.3076923076924"/>
    <x v="15"/>
  </r>
  <r>
    <x v="13"/>
    <x v="1"/>
    <x v="3"/>
    <x v="18"/>
    <n v="94482"/>
    <x v="5"/>
    <x v="3"/>
    <n v="2"/>
    <x v="1"/>
    <n v="94"/>
    <x v="0"/>
    <x v="0"/>
    <n v="5905.125"/>
    <x v="16"/>
  </r>
  <r>
    <x v="19"/>
    <x v="0"/>
    <x v="3"/>
    <x v="19"/>
    <n v="136188"/>
    <x v="8"/>
    <x v="4"/>
    <n v="3"/>
    <x v="0"/>
    <n v="42"/>
    <x v="0"/>
    <x v="2"/>
    <n v="27237.599999999999"/>
    <x v="17"/>
  </r>
  <r>
    <x v="15"/>
    <x v="4"/>
    <x v="0"/>
    <x v="19"/>
    <n v="54748"/>
    <x v="17"/>
    <x v="4"/>
    <n v="1"/>
    <x v="0"/>
    <n v="82"/>
    <x v="0"/>
    <x v="0"/>
    <n v="10949.6"/>
    <x v="17"/>
  </r>
  <r>
    <x v="20"/>
    <x v="4"/>
    <x v="3"/>
    <x v="20"/>
    <n v="267841"/>
    <x v="0"/>
    <x v="3"/>
    <n v="0"/>
    <x v="0"/>
    <n v="74"/>
    <x v="0"/>
    <x v="1"/>
    <n v="7048.4473684210525"/>
    <x v="18"/>
  </r>
  <r>
    <x v="9"/>
    <x v="2"/>
    <x v="2"/>
    <x v="4"/>
    <n v="190507"/>
    <x v="15"/>
    <x v="1"/>
    <n v="0"/>
    <x v="0"/>
    <n v="61"/>
    <x v="0"/>
    <x v="1"/>
    <n v="5291.8611111111113"/>
    <x v="19"/>
  </r>
  <r>
    <x v="7"/>
    <x v="2"/>
    <x v="4"/>
    <x v="21"/>
    <n v="53709"/>
    <x v="18"/>
    <x v="1"/>
    <n v="0"/>
    <x v="0"/>
    <n v="65"/>
    <x v="0"/>
    <x v="1"/>
    <n v="1852.0344827586207"/>
    <x v="20"/>
  </r>
  <r>
    <x v="21"/>
    <x v="3"/>
    <x v="3"/>
    <x v="7"/>
    <n v="173961"/>
    <x v="19"/>
    <x v="3"/>
    <n v="0"/>
    <x v="1"/>
    <n v="89"/>
    <x v="0"/>
    <x v="0"/>
    <n v="3953.659090909091"/>
    <x v="5"/>
  </r>
  <r>
    <x v="22"/>
    <x v="0"/>
    <x v="3"/>
    <x v="3"/>
    <n v="80355"/>
    <x v="8"/>
    <x v="4"/>
    <n v="0"/>
    <x v="1"/>
    <n v="40"/>
    <x v="0"/>
    <x v="2"/>
    <n v="1639.8979591836735"/>
    <x v="21"/>
  </r>
  <r>
    <x v="23"/>
    <x v="0"/>
    <x v="0"/>
    <x v="19"/>
    <n v="236843"/>
    <x v="5"/>
    <x v="0"/>
    <n v="0"/>
    <x v="2"/>
    <n v="92"/>
    <x v="0"/>
    <x v="0"/>
    <n v="47368.6"/>
    <x v="0"/>
  </r>
  <r>
    <x v="24"/>
    <x v="2"/>
    <x v="1"/>
    <x v="8"/>
    <n v="238871"/>
    <x v="6"/>
    <x v="3"/>
    <n v="2"/>
    <x v="0"/>
    <n v="50"/>
    <x v="0"/>
    <x v="2"/>
    <n v="11943.55"/>
    <x v="22"/>
  </r>
  <r>
    <x v="16"/>
    <x v="0"/>
    <x v="0"/>
    <x v="0"/>
    <n v="194188"/>
    <x v="4"/>
    <x v="3"/>
    <n v="0"/>
    <x v="0"/>
    <n v="81"/>
    <x v="1"/>
    <x v="0"/>
    <n v="4516"/>
    <x v="23"/>
  </r>
  <r>
    <x v="6"/>
    <x v="0"/>
    <x v="2"/>
    <x v="22"/>
    <n v="206542"/>
    <x v="20"/>
    <x v="4"/>
    <n v="1"/>
    <x v="1"/>
    <n v="84"/>
    <x v="1"/>
    <x v="0"/>
    <n v="22949.111111111109"/>
    <x v="24"/>
  </r>
  <r>
    <x v="25"/>
    <x v="4"/>
    <x v="4"/>
    <x v="23"/>
    <n v="223416"/>
    <x v="21"/>
    <x v="4"/>
    <n v="1"/>
    <x v="1"/>
    <n v="55"/>
    <x v="0"/>
    <x v="2"/>
    <n v="8592.9230769230762"/>
    <x v="25"/>
  </r>
  <r>
    <x v="26"/>
    <x v="2"/>
    <x v="0"/>
    <x v="24"/>
    <n v="92918"/>
    <x v="22"/>
    <x v="0"/>
    <n v="0"/>
    <x v="0"/>
    <n v="63"/>
    <x v="0"/>
    <x v="1"/>
    <n v="2815.6969696969695"/>
    <x v="0"/>
  </r>
  <r>
    <x v="27"/>
    <x v="1"/>
    <x v="3"/>
    <x v="25"/>
    <n v="102224"/>
    <x v="6"/>
    <x v="0"/>
    <n v="1"/>
    <x v="2"/>
    <n v="81"/>
    <x v="0"/>
    <x v="0"/>
    <n v="14603.428571428571"/>
    <x v="0"/>
  </r>
  <r>
    <x v="17"/>
    <x v="2"/>
    <x v="4"/>
    <x v="18"/>
    <n v="89298"/>
    <x v="22"/>
    <x v="0"/>
    <n v="1"/>
    <x v="0"/>
    <n v="81"/>
    <x v="0"/>
    <x v="0"/>
    <n v="5581.125"/>
    <x v="0"/>
  </r>
  <r>
    <x v="8"/>
    <x v="1"/>
    <x v="4"/>
    <x v="14"/>
    <n v="289564"/>
    <x v="6"/>
    <x v="4"/>
    <n v="0"/>
    <x v="2"/>
    <n v="58"/>
    <x v="0"/>
    <x v="2"/>
    <n v="9652.1333333333332"/>
    <x v="12"/>
  </r>
  <r>
    <x v="3"/>
    <x v="4"/>
    <x v="3"/>
    <x v="8"/>
    <n v="130219"/>
    <x v="23"/>
    <x v="3"/>
    <n v="2"/>
    <x v="0"/>
    <n v="67"/>
    <x v="0"/>
    <x v="1"/>
    <n v="6510.95"/>
    <x v="22"/>
  </r>
  <r>
    <x v="4"/>
    <x v="3"/>
    <x v="0"/>
    <x v="15"/>
    <n v="111629"/>
    <x v="19"/>
    <x v="0"/>
    <n v="1"/>
    <x v="1"/>
    <n v="71"/>
    <x v="0"/>
    <x v="1"/>
    <n v="2722.6585365853657"/>
    <x v="0"/>
  </r>
  <r>
    <x v="25"/>
    <x v="0"/>
    <x v="3"/>
    <x v="23"/>
    <n v="116040"/>
    <x v="4"/>
    <x v="4"/>
    <n v="1"/>
    <x v="1"/>
    <n v="50"/>
    <x v="0"/>
    <x v="2"/>
    <n v="4463.0769230769229"/>
    <x v="25"/>
  </r>
  <r>
    <x v="28"/>
    <x v="4"/>
    <x v="1"/>
    <x v="24"/>
    <n v="280590"/>
    <x v="0"/>
    <x v="3"/>
    <n v="0"/>
    <x v="1"/>
    <n v="71"/>
    <x v="0"/>
    <x v="1"/>
    <n v="8502.7272727272721"/>
    <x v="26"/>
  </r>
  <r>
    <x v="22"/>
    <x v="0"/>
    <x v="4"/>
    <x v="26"/>
    <n v="280907"/>
    <x v="24"/>
    <x v="4"/>
    <n v="2"/>
    <x v="1"/>
    <n v="42"/>
    <x v="0"/>
    <x v="2"/>
    <n v="15605.944444444445"/>
    <x v="27"/>
  </r>
  <r>
    <x v="2"/>
    <x v="3"/>
    <x v="5"/>
    <x v="13"/>
    <n v="78016"/>
    <x v="12"/>
    <x v="4"/>
    <n v="1"/>
    <x v="2"/>
    <n v="93"/>
    <x v="0"/>
    <x v="0"/>
    <n v="2438"/>
    <x v="16"/>
  </r>
  <r>
    <x v="1"/>
    <x v="3"/>
    <x v="5"/>
    <x v="22"/>
    <n v="73960"/>
    <x v="25"/>
    <x v="1"/>
    <n v="0"/>
    <x v="1"/>
    <n v="46"/>
    <x v="0"/>
    <x v="2"/>
    <n v="8217.7777777777774"/>
    <x v="28"/>
  </r>
  <r>
    <x v="9"/>
    <x v="4"/>
    <x v="2"/>
    <x v="5"/>
    <n v="83591"/>
    <x v="13"/>
    <x v="1"/>
    <n v="1"/>
    <x v="0"/>
    <n v="38"/>
    <x v="0"/>
    <x v="2"/>
    <n v="2458.5588235294117"/>
    <x v="3"/>
  </r>
  <r>
    <x v="18"/>
    <x v="3"/>
    <x v="3"/>
    <x v="22"/>
    <n v="263920"/>
    <x v="7"/>
    <x v="4"/>
    <n v="0"/>
    <x v="1"/>
    <n v="70"/>
    <x v="0"/>
    <x v="1"/>
    <n v="29324.444444444445"/>
    <x v="24"/>
  </r>
  <r>
    <x v="11"/>
    <x v="1"/>
    <x v="3"/>
    <x v="18"/>
    <n v="153333"/>
    <x v="26"/>
    <x v="0"/>
    <n v="1"/>
    <x v="1"/>
    <n v="30"/>
    <x v="0"/>
    <x v="2"/>
    <n v="9583.3125"/>
    <x v="0"/>
  </r>
  <r>
    <x v="23"/>
    <x v="3"/>
    <x v="2"/>
    <x v="8"/>
    <n v="292804"/>
    <x v="27"/>
    <x v="0"/>
    <n v="0"/>
    <x v="1"/>
    <n v="31"/>
    <x v="0"/>
    <x v="2"/>
    <n v="14640.2"/>
    <x v="0"/>
  </r>
  <r>
    <x v="8"/>
    <x v="0"/>
    <x v="2"/>
    <x v="14"/>
    <n v="164821"/>
    <x v="13"/>
    <x v="4"/>
    <n v="0"/>
    <x v="1"/>
    <n v="89"/>
    <x v="0"/>
    <x v="0"/>
    <n v="5494.0333333333338"/>
    <x v="12"/>
  </r>
  <r>
    <x v="23"/>
    <x v="0"/>
    <x v="2"/>
    <x v="14"/>
    <n v="248713"/>
    <x v="26"/>
    <x v="0"/>
    <n v="0"/>
    <x v="0"/>
    <n v="77"/>
    <x v="0"/>
    <x v="1"/>
    <n v="8290.4333333333325"/>
    <x v="0"/>
  </r>
  <r>
    <x v="27"/>
    <x v="0"/>
    <x v="4"/>
    <x v="27"/>
    <n v="86395"/>
    <x v="28"/>
    <x v="0"/>
    <n v="1"/>
    <x v="1"/>
    <n v="58"/>
    <x v="0"/>
    <x v="2"/>
    <n v="3455.8"/>
    <x v="0"/>
  </r>
  <r>
    <x v="8"/>
    <x v="0"/>
    <x v="1"/>
    <x v="0"/>
    <n v="292348"/>
    <x v="21"/>
    <x v="1"/>
    <n v="1"/>
    <x v="0"/>
    <n v="39"/>
    <x v="1"/>
    <x v="2"/>
    <n v="6798.7906976744189"/>
    <x v="29"/>
  </r>
  <r>
    <x v="20"/>
    <x v="1"/>
    <x v="3"/>
    <x v="28"/>
    <n v="179695"/>
    <x v="29"/>
    <x v="4"/>
    <n v="1"/>
    <x v="1"/>
    <n v="87"/>
    <x v="0"/>
    <x v="0"/>
    <n v="4492.375"/>
    <x v="22"/>
  </r>
  <r>
    <x v="29"/>
    <x v="2"/>
    <x v="4"/>
    <x v="29"/>
    <n v="203772"/>
    <x v="21"/>
    <x v="3"/>
    <n v="0"/>
    <x v="1"/>
    <n v="89"/>
    <x v="0"/>
    <x v="0"/>
    <n v="5507.3513513513517"/>
    <x v="30"/>
  </r>
  <r>
    <x v="1"/>
    <x v="4"/>
    <x v="2"/>
    <x v="5"/>
    <n v="84620"/>
    <x v="30"/>
    <x v="3"/>
    <n v="2"/>
    <x v="1"/>
    <n v="50"/>
    <x v="1"/>
    <x v="2"/>
    <n v="2488.8235294117649"/>
    <x v="9"/>
  </r>
  <r>
    <x v="30"/>
    <x v="0"/>
    <x v="3"/>
    <x v="15"/>
    <n v="284286"/>
    <x v="1"/>
    <x v="4"/>
    <n v="0"/>
    <x v="0"/>
    <n v="57"/>
    <x v="0"/>
    <x v="2"/>
    <n v="6933.8048780487807"/>
    <x v="31"/>
  </r>
  <r>
    <x v="11"/>
    <x v="3"/>
    <x v="4"/>
    <x v="16"/>
    <n v="178148"/>
    <x v="31"/>
    <x v="4"/>
    <n v="0"/>
    <x v="0"/>
    <n v="63"/>
    <x v="0"/>
    <x v="1"/>
    <n v="6598.0740740740739"/>
    <x v="32"/>
  </r>
  <r>
    <x v="31"/>
    <x v="0"/>
    <x v="1"/>
    <x v="30"/>
    <n v="70559"/>
    <x v="1"/>
    <x v="3"/>
    <n v="0"/>
    <x v="1"/>
    <n v="37"/>
    <x v="0"/>
    <x v="2"/>
    <n v="5039.9285714285716"/>
    <x v="33"/>
  </r>
  <r>
    <x v="15"/>
    <x v="3"/>
    <x v="4"/>
    <x v="22"/>
    <n v="274117"/>
    <x v="17"/>
    <x v="4"/>
    <n v="1"/>
    <x v="1"/>
    <n v="88"/>
    <x v="0"/>
    <x v="0"/>
    <n v="30457.444444444445"/>
    <x v="24"/>
  </r>
  <r>
    <x v="7"/>
    <x v="3"/>
    <x v="1"/>
    <x v="28"/>
    <n v="143396"/>
    <x v="20"/>
    <x v="4"/>
    <n v="0"/>
    <x v="0"/>
    <n v="78"/>
    <x v="0"/>
    <x v="1"/>
    <n v="3584.9"/>
    <x v="22"/>
  </r>
  <r>
    <x v="27"/>
    <x v="0"/>
    <x v="2"/>
    <x v="20"/>
    <n v="242714"/>
    <x v="31"/>
    <x v="0"/>
    <n v="0"/>
    <x v="1"/>
    <n v="46"/>
    <x v="0"/>
    <x v="2"/>
    <n v="6387.2105263157891"/>
    <x v="0"/>
  </r>
  <r>
    <x v="31"/>
    <x v="1"/>
    <x v="1"/>
    <x v="31"/>
    <n v="257611"/>
    <x v="32"/>
    <x v="3"/>
    <n v="0"/>
    <x v="1"/>
    <n v="89"/>
    <x v="0"/>
    <x v="0"/>
    <n v="7360.3142857142857"/>
    <x v="34"/>
  </r>
  <r>
    <x v="1"/>
    <x v="3"/>
    <x v="3"/>
    <x v="30"/>
    <n v="71732"/>
    <x v="10"/>
    <x v="3"/>
    <n v="0"/>
    <x v="2"/>
    <n v="74"/>
    <x v="0"/>
    <x v="1"/>
    <n v="5123.7142857142853"/>
    <x v="33"/>
  </r>
  <r>
    <x v="3"/>
    <x v="3"/>
    <x v="2"/>
    <x v="11"/>
    <n v="141362"/>
    <x v="4"/>
    <x v="6"/>
    <n v="0"/>
    <x v="0"/>
    <n v="61"/>
    <x v="0"/>
    <x v="1"/>
    <n v="6146.173913043478"/>
    <x v="35"/>
  </r>
  <r>
    <x v="32"/>
    <x v="0"/>
    <x v="3"/>
    <x v="4"/>
    <n v="211426"/>
    <x v="16"/>
    <x v="3"/>
    <n v="0"/>
    <x v="1"/>
    <n v="73"/>
    <x v="0"/>
    <x v="1"/>
    <n v="5872.9444444444443"/>
    <x v="36"/>
  </r>
  <r>
    <x v="18"/>
    <x v="3"/>
    <x v="5"/>
    <x v="19"/>
    <n v="63843"/>
    <x v="33"/>
    <x v="0"/>
    <n v="0"/>
    <x v="2"/>
    <n v="94"/>
    <x v="0"/>
    <x v="0"/>
    <n v="12768.6"/>
    <x v="0"/>
  </r>
  <r>
    <x v="19"/>
    <x v="3"/>
    <x v="0"/>
    <x v="22"/>
    <n v="291080"/>
    <x v="34"/>
    <x v="4"/>
    <n v="1"/>
    <x v="0"/>
    <n v="37"/>
    <x v="0"/>
    <x v="2"/>
    <n v="32342.222222222223"/>
    <x v="24"/>
  </r>
  <r>
    <x v="0"/>
    <x v="0"/>
    <x v="1"/>
    <x v="3"/>
    <n v="164065"/>
    <x v="10"/>
    <x v="1"/>
    <n v="1"/>
    <x v="1"/>
    <n v="72"/>
    <x v="0"/>
    <x v="1"/>
    <n v="3348.2653061224491"/>
    <x v="1"/>
  </r>
  <r>
    <x v="25"/>
    <x v="0"/>
    <x v="0"/>
    <x v="1"/>
    <n v="121726"/>
    <x v="24"/>
    <x v="6"/>
    <n v="1"/>
    <x v="0"/>
    <n v="30"/>
    <x v="0"/>
    <x v="2"/>
    <n v="15215.75"/>
    <x v="37"/>
  </r>
  <r>
    <x v="29"/>
    <x v="4"/>
    <x v="0"/>
    <x v="8"/>
    <n v="67640"/>
    <x v="3"/>
    <x v="3"/>
    <n v="1"/>
    <x v="0"/>
    <n v="80"/>
    <x v="0"/>
    <x v="0"/>
    <n v="3382"/>
    <x v="22"/>
  </r>
  <r>
    <x v="28"/>
    <x v="1"/>
    <x v="1"/>
    <x v="32"/>
    <n v="102528"/>
    <x v="4"/>
    <x v="0"/>
    <n v="0"/>
    <x v="1"/>
    <n v="53"/>
    <x v="0"/>
    <x v="2"/>
    <n v="3661.7142857142858"/>
    <x v="0"/>
  </r>
  <r>
    <x v="24"/>
    <x v="1"/>
    <x v="2"/>
    <x v="8"/>
    <n v="88413"/>
    <x v="2"/>
    <x v="1"/>
    <n v="0"/>
    <x v="1"/>
    <n v="53"/>
    <x v="0"/>
    <x v="2"/>
    <n v="4420.6499999999996"/>
    <x v="38"/>
  </r>
  <r>
    <x v="17"/>
    <x v="3"/>
    <x v="5"/>
    <x v="33"/>
    <n v="102638"/>
    <x v="35"/>
    <x v="2"/>
    <n v="0"/>
    <x v="1"/>
    <n v="46"/>
    <x v="1"/>
    <x v="2"/>
    <n v="17106.333333333332"/>
    <x v="39"/>
  </r>
  <r>
    <x v="21"/>
    <x v="1"/>
    <x v="3"/>
    <x v="13"/>
    <n v="233808"/>
    <x v="0"/>
    <x v="4"/>
    <n v="0"/>
    <x v="0"/>
    <n v="34"/>
    <x v="0"/>
    <x v="2"/>
    <n v="7306.5"/>
    <x v="16"/>
  </r>
  <r>
    <x v="0"/>
    <x v="3"/>
    <x v="4"/>
    <x v="4"/>
    <n v="288964"/>
    <x v="11"/>
    <x v="4"/>
    <n v="0"/>
    <x v="1"/>
    <n v="49"/>
    <x v="0"/>
    <x v="2"/>
    <n v="8026.7777777777774"/>
    <x v="40"/>
  </r>
  <r>
    <x v="31"/>
    <x v="4"/>
    <x v="3"/>
    <x v="34"/>
    <n v="160133"/>
    <x v="35"/>
    <x v="4"/>
    <n v="0"/>
    <x v="2"/>
    <n v="50"/>
    <x v="0"/>
    <x v="2"/>
    <n v="5165.5806451612907"/>
    <x v="41"/>
  </r>
  <r>
    <x v="28"/>
    <x v="0"/>
    <x v="4"/>
    <x v="35"/>
    <n v="156357"/>
    <x v="17"/>
    <x v="4"/>
    <n v="0"/>
    <x v="0"/>
    <n v="87"/>
    <x v="0"/>
    <x v="0"/>
    <n v="6514.875"/>
    <x v="19"/>
  </r>
  <r>
    <x v="3"/>
    <x v="0"/>
    <x v="3"/>
    <x v="32"/>
    <n v="249938"/>
    <x v="36"/>
    <x v="1"/>
    <n v="0"/>
    <x v="1"/>
    <n v="60"/>
    <x v="0"/>
    <x v="1"/>
    <n v="8926.3571428571431"/>
    <x v="42"/>
  </r>
  <r>
    <x v="1"/>
    <x v="0"/>
    <x v="1"/>
    <x v="18"/>
    <n v="200159"/>
    <x v="35"/>
    <x v="4"/>
    <n v="1"/>
    <x v="0"/>
    <n v="40"/>
    <x v="1"/>
    <x v="2"/>
    <n v="12509.9375"/>
    <x v="43"/>
  </r>
  <r>
    <x v="28"/>
    <x v="1"/>
    <x v="5"/>
    <x v="6"/>
    <n v="222502"/>
    <x v="34"/>
    <x v="4"/>
    <n v="1"/>
    <x v="1"/>
    <n v="81"/>
    <x v="0"/>
    <x v="0"/>
    <n v="5705.1794871794873"/>
    <x v="44"/>
  </r>
  <r>
    <x v="6"/>
    <x v="4"/>
    <x v="4"/>
    <x v="29"/>
    <n v="205576"/>
    <x v="5"/>
    <x v="4"/>
    <n v="0"/>
    <x v="0"/>
    <n v="44"/>
    <x v="0"/>
    <x v="2"/>
    <n v="5556.1081081081084"/>
    <x v="45"/>
  </r>
  <r>
    <x v="33"/>
    <x v="1"/>
    <x v="2"/>
    <x v="29"/>
    <n v="188186"/>
    <x v="6"/>
    <x v="5"/>
    <n v="0"/>
    <x v="0"/>
    <n v="36"/>
    <x v="0"/>
    <x v="2"/>
    <n v="5086.1081081081084"/>
    <x v="46"/>
  </r>
  <r>
    <x v="1"/>
    <x v="1"/>
    <x v="3"/>
    <x v="36"/>
    <n v="128859"/>
    <x v="35"/>
    <x v="4"/>
    <n v="0"/>
    <x v="1"/>
    <n v="57"/>
    <x v="0"/>
    <x v="2"/>
    <n v="2741.6808510638298"/>
    <x v="47"/>
  </r>
  <r>
    <x v="25"/>
    <x v="4"/>
    <x v="3"/>
    <x v="15"/>
    <n v="149657"/>
    <x v="37"/>
    <x v="3"/>
    <n v="1"/>
    <x v="1"/>
    <n v="80"/>
    <x v="0"/>
    <x v="0"/>
    <n v="3650.1707317073169"/>
    <x v="48"/>
  </r>
  <r>
    <x v="16"/>
    <x v="4"/>
    <x v="4"/>
    <x v="18"/>
    <n v="192047"/>
    <x v="3"/>
    <x v="3"/>
    <n v="1"/>
    <x v="1"/>
    <n v="87"/>
    <x v="0"/>
    <x v="0"/>
    <n v="12002.9375"/>
    <x v="16"/>
  </r>
  <r>
    <x v="28"/>
    <x v="4"/>
    <x v="2"/>
    <x v="25"/>
    <n v="61023"/>
    <x v="28"/>
    <x v="0"/>
    <n v="0"/>
    <x v="1"/>
    <n v="34"/>
    <x v="0"/>
    <x v="2"/>
    <n v="8717.5714285714294"/>
    <x v="0"/>
  </r>
  <r>
    <x v="16"/>
    <x v="4"/>
    <x v="2"/>
    <x v="19"/>
    <n v="71447"/>
    <x v="38"/>
    <x v="3"/>
    <n v="1"/>
    <x v="1"/>
    <n v="34"/>
    <x v="0"/>
    <x v="2"/>
    <n v="14289.4"/>
    <x v="49"/>
  </r>
  <r>
    <x v="15"/>
    <x v="0"/>
    <x v="1"/>
    <x v="29"/>
    <n v="271541"/>
    <x v="8"/>
    <x v="3"/>
    <n v="0"/>
    <x v="1"/>
    <n v="37"/>
    <x v="0"/>
    <x v="2"/>
    <n v="7338.9459459459458"/>
    <x v="30"/>
  </r>
  <r>
    <x v="4"/>
    <x v="2"/>
    <x v="1"/>
    <x v="7"/>
    <n v="175899"/>
    <x v="34"/>
    <x v="4"/>
    <n v="0"/>
    <x v="2"/>
    <n v="93"/>
    <x v="1"/>
    <x v="0"/>
    <n v="3997.7045454545455"/>
    <x v="50"/>
  </r>
  <r>
    <x v="6"/>
    <x v="2"/>
    <x v="1"/>
    <x v="30"/>
    <n v="73959"/>
    <x v="11"/>
    <x v="1"/>
    <n v="0"/>
    <x v="1"/>
    <n v="39"/>
    <x v="0"/>
    <x v="2"/>
    <n v="5282.7857142857147"/>
    <x v="51"/>
  </r>
  <r>
    <x v="7"/>
    <x v="4"/>
    <x v="1"/>
    <x v="36"/>
    <n v="116203"/>
    <x v="35"/>
    <x v="4"/>
    <n v="0"/>
    <x v="1"/>
    <n v="67"/>
    <x v="0"/>
    <x v="1"/>
    <n v="2472.4042553191489"/>
    <x v="47"/>
  </r>
  <r>
    <x v="24"/>
    <x v="2"/>
    <x v="1"/>
    <x v="37"/>
    <n v="169156"/>
    <x v="33"/>
    <x v="0"/>
    <n v="0"/>
    <x v="0"/>
    <n v="37"/>
    <x v="0"/>
    <x v="2"/>
    <n v="3524.0833333333335"/>
    <x v="0"/>
  </r>
  <r>
    <x v="11"/>
    <x v="2"/>
    <x v="1"/>
    <x v="24"/>
    <n v="210775"/>
    <x v="7"/>
    <x v="3"/>
    <n v="0"/>
    <x v="1"/>
    <n v="54"/>
    <x v="0"/>
    <x v="2"/>
    <n v="6387.121212121212"/>
    <x v="26"/>
  </r>
  <r>
    <x v="6"/>
    <x v="4"/>
    <x v="5"/>
    <x v="9"/>
    <n v="59337"/>
    <x v="11"/>
    <x v="5"/>
    <n v="0"/>
    <x v="2"/>
    <n v="79"/>
    <x v="1"/>
    <x v="1"/>
    <n v="3490.4117647058824"/>
    <x v="52"/>
  </r>
  <r>
    <x v="34"/>
    <x v="2"/>
    <x v="2"/>
    <x v="18"/>
    <n v="96427"/>
    <x v="19"/>
    <x v="1"/>
    <n v="0"/>
    <x v="0"/>
    <n v="78"/>
    <x v="0"/>
    <x v="1"/>
    <n v="6026.6875"/>
    <x v="53"/>
  </r>
  <r>
    <x v="27"/>
    <x v="1"/>
    <x v="1"/>
    <x v="31"/>
    <n v="111529"/>
    <x v="12"/>
    <x v="3"/>
    <n v="1"/>
    <x v="0"/>
    <n v="65"/>
    <x v="0"/>
    <x v="1"/>
    <n v="3186.542857142857"/>
    <x v="34"/>
  </r>
  <r>
    <x v="21"/>
    <x v="3"/>
    <x v="2"/>
    <x v="33"/>
    <n v="152023"/>
    <x v="35"/>
    <x v="3"/>
    <n v="1"/>
    <x v="1"/>
    <n v="70"/>
    <x v="1"/>
    <x v="1"/>
    <n v="25337.166666666668"/>
    <x v="54"/>
  </r>
  <r>
    <x v="20"/>
    <x v="3"/>
    <x v="2"/>
    <x v="6"/>
    <n v="134665"/>
    <x v="11"/>
    <x v="1"/>
    <n v="0"/>
    <x v="1"/>
    <n v="91"/>
    <x v="0"/>
    <x v="0"/>
    <n v="3452.9487179487178"/>
    <x v="25"/>
  </r>
  <r>
    <x v="14"/>
    <x v="4"/>
    <x v="0"/>
    <x v="16"/>
    <n v="155787"/>
    <x v="39"/>
    <x v="4"/>
    <n v="1"/>
    <x v="1"/>
    <n v="39"/>
    <x v="1"/>
    <x v="2"/>
    <n v="5769.8888888888887"/>
    <x v="32"/>
  </r>
  <r>
    <x v="9"/>
    <x v="0"/>
    <x v="5"/>
    <x v="12"/>
    <n v="212993"/>
    <x v="1"/>
    <x v="3"/>
    <n v="0"/>
    <x v="2"/>
    <n v="50"/>
    <x v="0"/>
    <x v="2"/>
    <n v="10142.523809523809"/>
    <x v="55"/>
  </r>
  <r>
    <x v="2"/>
    <x v="4"/>
    <x v="1"/>
    <x v="14"/>
    <n v="83307"/>
    <x v="7"/>
    <x v="4"/>
    <n v="0"/>
    <x v="1"/>
    <n v="65"/>
    <x v="0"/>
    <x v="1"/>
    <n v="2776.9"/>
    <x v="12"/>
  </r>
  <r>
    <x v="31"/>
    <x v="0"/>
    <x v="3"/>
    <x v="38"/>
    <n v="208427"/>
    <x v="16"/>
    <x v="0"/>
    <n v="0"/>
    <x v="1"/>
    <n v="41"/>
    <x v="0"/>
    <x v="2"/>
    <n v="17368.916666666668"/>
    <x v="0"/>
  </r>
  <r>
    <x v="31"/>
    <x v="3"/>
    <x v="4"/>
    <x v="24"/>
    <n v="284340"/>
    <x v="15"/>
    <x v="0"/>
    <n v="0"/>
    <x v="2"/>
    <n v="31"/>
    <x v="0"/>
    <x v="2"/>
    <n v="8616.363636363636"/>
    <x v="0"/>
  </r>
  <r>
    <x v="1"/>
    <x v="4"/>
    <x v="3"/>
    <x v="14"/>
    <n v="177016"/>
    <x v="38"/>
    <x v="0"/>
    <n v="0"/>
    <x v="1"/>
    <n v="42"/>
    <x v="1"/>
    <x v="2"/>
    <n v="5900.5333333333338"/>
    <x v="0"/>
  </r>
  <r>
    <x v="0"/>
    <x v="1"/>
    <x v="5"/>
    <x v="30"/>
    <n v="54835"/>
    <x v="8"/>
    <x v="3"/>
    <n v="1"/>
    <x v="1"/>
    <n v="82"/>
    <x v="0"/>
    <x v="0"/>
    <n v="3916.7857142857142"/>
    <x v="33"/>
  </r>
  <r>
    <x v="14"/>
    <x v="2"/>
    <x v="4"/>
    <x v="14"/>
    <n v="70159"/>
    <x v="30"/>
    <x v="0"/>
    <n v="0"/>
    <x v="1"/>
    <n v="61"/>
    <x v="0"/>
    <x v="1"/>
    <n v="2338.6333333333332"/>
    <x v="0"/>
  </r>
  <r>
    <x v="9"/>
    <x v="0"/>
    <x v="5"/>
    <x v="20"/>
    <n v="285418"/>
    <x v="9"/>
    <x v="1"/>
    <n v="0"/>
    <x v="2"/>
    <n v="45"/>
    <x v="0"/>
    <x v="2"/>
    <n v="7511"/>
    <x v="56"/>
  </r>
  <r>
    <x v="16"/>
    <x v="2"/>
    <x v="2"/>
    <x v="39"/>
    <n v="228677"/>
    <x v="33"/>
    <x v="4"/>
    <n v="1"/>
    <x v="1"/>
    <n v="61"/>
    <x v="0"/>
    <x v="1"/>
    <n v="5081.7111111111108"/>
    <x v="57"/>
  </r>
  <r>
    <x v="25"/>
    <x v="2"/>
    <x v="4"/>
    <x v="40"/>
    <n v="171790"/>
    <x v="22"/>
    <x v="2"/>
    <n v="0"/>
    <x v="0"/>
    <n v="61"/>
    <x v="0"/>
    <x v="1"/>
    <n v="15617.272727272728"/>
    <x v="58"/>
  </r>
  <r>
    <x v="34"/>
    <x v="4"/>
    <x v="2"/>
    <x v="1"/>
    <n v="155616"/>
    <x v="14"/>
    <x v="5"/>
    <n v="0"/>
    <x v="0"/>
    <n v="40"/>
    <x v="1"/>
    <x v="2"/>
    <n v="19452"/>
    <x v="59"/>
  </r>
  <r>
    <x v="14"/>
    <x v="2"/>
    <x v="3"/>
    <x v="3"/>
    <n v="219160"/>
    <x v="6"/>
    <x v="3"/>
    <n v="1"/>
    <x v="1"/>
    <n v="39"/>
    <x v="0"/>
    <x v="2"/>
    <n v="4472.6530612244896"/>
    <x v="60"/>
  </r>
  <r>
    <x v="2"/>
    <x v="1"/>
    <x v="3"/>
    <x v="41"/>
    <n v="128752"/>
    <x v="14"/>
    <x v="1"/>
    <n v="0"/>
    <x v="0"/>
    <n v="44"/>
    <x v="0"/>
    <x v="2"/>
    <n v="8583.4666666666672"/>
    <x v="49"/>
  </r>
  <r>
    <x v="19"/>
    <x v="2"/>
    <x v="4"/>
    <x v="24"/>
    <n v="105284"/>
    <x v="34"/>
    <x v="3"/>
    <n v="0"/>
    <x v="1"/>
    <n v="46"/>
    <x v="0"/>
    <x v="2"/>
    <n v="3190.4242424242425"/>
    <x v="26"/>
  </r>
  <r>
    <x v="16"/>
    <x v="4"/>
    <x v="4"/>
    <x v="28"/>
    <n v="107043"/>
    <x v="35"/>
    <x v="3"/>
    <n v="0"/>
    <x v="1"/>
    <n v="69"/>
    <x v="0"/>
    <x v="1"/>
    <n v="2676.0749999999998"/>
    <x v="61"/>
  </r>
  <r>
    <x v="30"/>
    <x v="1"/>
    <x v="1"/>
    <x v="21"/>
    <n v="216619"/>
    <x v="30"/>
    <x v="0"/>
    <n v="0"/>
    <x v="0"/>
    <n v="47"/>
    <x v="0"/>
    <x v="2"/>
    <n v="7469.6206896551721"/>
    <x v="0"/>
  </r>
  <r>
    <x v="17"/>
    <x v="3"/>
    <x v="5"/>
    <x v="27"/>
    <n v="147007"/>
    <x v="6"/>
    <x v="1"/>
    <n v="0"/>
    <x v="2"/>
    <n v="84"/>
    <x v="0"/>
    <x v="0"/>
    <n v="5880.28"/>
    <x v="62"/>
  </r>
  <r>
    <x v="11"/>
    <x v="2"/>
    <x v="1"/>
    <x v="28"/>
    <n v="132844"/>
    <x v="25"/>
    <x v="4"/>
    <n v="1"/>
    <x v="0"/>
    <n v="54"/>
    <x v="1"/>
    <x v="2"/>
    <n v="3321.1"/>
    <x v="22"/>
  </r>
  <r>
    <x v="6"/>
    <x v="4"/>
    <x v="5"/>
    <x v="30"/>
    <n v="77532"/>
    <x v="23"/>
    <x v="4"/>
    <n v="0"/>
    <x v="0"/>
    <n v="88"/>
    <x v="0"/>
    <x v="0"/>
    <n v="5538"/>
    <x v="63"/>
  </r>
  <r>
    <x v="18"/>
    <x v="3"/>
    <x v="1"/>
    <x v="15"/>
    <n v="215421"/>
    <x v="30"/>
    <x v="1"/>
    <n v="1"/>
    <x v="1"/>
    <n v="51"/>
    <x v="0"/>
    <x v="2"/>
    <n v="5254.1707317073169"/>
    <x v="13"/>
  </r>
  <r>
    <x v="4"/>
    <x v="3"/>
    <x v="2"/>
    <x v="17"/>
    <n v="172402"/>
    <x v="21"/>
    <x v="4"/>
    <n v="0"/>
    <x v="1"/>
    <n v="59"/>
    <x v="0"/>
    <x v="2"/>
    <n v="13261.692307692309"/>
    <x v="64"/>
  </r>
  <r>
    <x v="13"/>
    <x v="0"/>
    <x v="4"/>
    <x v="32"/>
    <n v="168012"/>
    <x v="22"/>
    <x v="1"/>
    <n v="0"/>
    <x v="1"/>
    <n v="73"/>
    <x v="1"/>
    <x v="1"/>
    <n v="6000.4285714285716"/>
    <x v="42"/>
  </r>
  <r>
    <x v="1"/>
    <x v="1"/>
    <x v="3"/>
    <x v="6"/>
    <n v="226517"/>
    <x v="1"/>
    <x v="4"/>
    <n v="1"/>
    <x v="1"/>
    <n v="61"/>
    <x v="0"/>
    <x v="1"/>
    <n v="5808.1282051282051"/>
    <x v="44"/>
  </r>
  <r>
    <x v="26"/>
    <x v="2"/>
    <x v="5"/>
    <x v="6"/>
    <n v="186785"/>
    <x v="16"/>
    <x v="4"/>
    <n v="0"/>
    <x v="1"/>
    <n v="80"/>
    <x v="0"/>
    <x v="0"/>
    <n v="4789.3589743589746"/>
    <x v="44"/>
  </r>
  <r>
    <x v="8"/>
    <x v="4"/>
    <x v="5"/>
    <x v="28"/>
    <n v="106178"/>
    <x v="37"/>
    <x v="0"/>
    <n v="0"/>
    <x v="1"/>
    <n v="75"/>
    <x v="0"/>
    <x v="1"/>
    <n v="2654.45"/>
    <x v="0"/>
  </r>
  <r>
    <x v="29"/>
    <x v="0"/>
    <x v="3"/>
    <x v="42"/>
    <n v="99407"/>
    <x v="34"/>
    <x v="4"/>
    <n v="1"/>
    <x v="1"/>
    <n v="50"/>
    <x v="0"/>
    <x v="2"/>
    <n v="4518.5"/>
    <x v="65"/>
  </r>
  <r>
    <x v="11"/>
    <x v="1"/>
    <x v="1"/>
    <x v="0"/>
    <n v="251412"/>
    <x v="0"/>
    <x v="0"/>
    <n v="0"/>
    <x v="1"/>
    <n v="61"/>
    <x v="0"/>
    <x v="1"/>
    <n v="5846.7906976744189"/>
    <x v="0"/>
  </r>
  <r>
    <x v="14"/>
    <x v="0"/>
    <x v="5"/>
    <x v="4"/>
    <n v="100990"/>
    <x v="28"/>
    <x v="0"/>
    <n v="0"/>
    <x v="0"/>
    <n v="68"/>
    <x v="0"/>
    <x v="1"/>
    <n v="2805.2777777777778"/>
    <x v="0"/>
  </r>
  <r>
    <x v="35"/>
    <x v="1"/>
    <x v="2"/>
    <x v="32"/>
    <n v="256744"/>
    <x v="29"/>
    <x v="0"/>
    <n v="0"/>
    <x v="2"/>
    <n v="41"/>
    <x v="0"/>
    <x v="2"/>
    <n v="9169.4285714285706"/>
    <x v="0"/>
  </r>
  <r>
    <x v="20"/>
    <x v="1"/>
    <x v="4"/>
    <x v="16"/>
    <n v="179473"/>
    <x v="32"/>
    <x v="0"/>
    <n v="0"/>
    <x v="1"/>
    <n v="76"/>
    <x v="0"/>
    <x v="1"/>
    <n v="6647.1481481481478"/>
    <x v="0"/>
  </r>
  <r>
    <x v="25"/>
    <x v="2"/>
    <x v="3"/>
    <x v="4"/>
    <n v="246617"/>
    <x v="9"/>
    <x v="4"/>
    <n v="1"/>
    <x v="2"/>
    <n v="47"/>
    <x v="1"/>
    <x v="2"/>
    <n v="6850.4722222222226"/>
    <x v="40"/>
  </r>
  <r>
    <x v="28"/>
    <x v="1"/>
    <x v="4"/>
    <x v="15"/>
    <n v="265863"/>
    <x v="24"/>
    <x v="3"/>
    <n v="0"/>
    <x v="2"/>
    <n v="50"/>
    <x v="0"/>
    <x v="2"/>
    <n v="6484.4634146341459"/>
    <x v="48"/>
  </r>
  <r>
    <x v="17"/>
    <x v="0"/>
    <x v="5"/>
    <x v="18"/>
    <n v="108141"/>
    <x v="35"/>
    <x v="3"/>
    <n v="1"/>
    <x v="1"/>
    <n v="42"/>
    <x v="0"/>
    <x v="2"/>
    <n v="6758.8125"/>
    <x v="16"/>
  </r>
  <r>
    <x v="22"/>
    <x v="1"/>
    <x v="5"/>
    <x v="9"/>
    <n v="204865"/>
    <x v="0"/>
    <x v="3"/>
    <n v="0"/>
    <x v="0"/>
    <n v="50"/>
    <x v="0"/>
    <x v="2"/>
    <n v="12050.882352941177"/>
    <x v="66"/>
  </r>
  <r>
    <x v="10"/>
    <x v="2"/>
    <x v="3"/>
    <x v="16"/>
    <n v="106570"/>
    <x v="24"/>
    <x v="3"/>
    <n v="1"/>
    <x v="0"/>
    <n v="37"/>
    <x v="0"/>
    <x v="2"/>
    <n v="3947.037037037037"/>
    <x v="67"/>
  </r>
  <r>
    <x v="19"/>
    <x v="2"/>
    <x v="2"/>
    <x v="21"/>
    <n v="276156"/>
    <x v="9"/>
    <x v="1"/>
    <n v="0"/>
    <x v="0"/>
    <n v="75"/>
    <x v="0"/>
    <x v="1"/>
    <n v="9522.6206896551721"/>
    <x v="20"/>
  </r>
  <r>
    <x v="4"/>
    <x v="0"/>
    <x v="0"/>
    <x v="6"/>
    <n v="218964"/>
    <x v="18"/>
    <x v="3"/>
    <n v="0"/>
    <x v="1"/>
    <n v="36"/>
    <x v="0"/>
    <x v="2"/>
    <n v="5614.4615384615381"/>
    <x v="68"/>
  </r>
  <r>
    <x v="10"/>
    <x v="3"/>
    <x v="3"/>
    <x v="39"/>
    <n v="51015"/>
    <x v="34"/>
    <x v="0"/>
    <n v="0"/>
    <x v="0"/>
    <n v="52"/>
    <x v="0"/>
    <x v="2"/>
    <n v="1133.6666666666667"/>
    <x v="0"/>
  </r>
  <r>
    <x v="27"/>
    <x v="3"/>
    <x v="0"/>
    <x v="5"/>
    <n v="111813"/>
    <x v="10"/>
    <x v="3"/>
    <n v="0"/>
    <x v="1"/>
    <n v="51"/>
    <x v="0"/>
    <x v="2"/>
    <n v="3288.6176470588234"/>
    <x v="9"/>
  </r>
  <r>
    <x v="5"/>
    <x v="1"/>
    <x v="1"/>
    <x v="12"/>
    <n v="77712"/>
    <x v="24"/>
    <x v="4"/>
    <n v="0"/>
    <x v="0"/>
    <n v="51"/>
    <x v="0"/>
    <x v="2"/>
    <n v="3700.5714285714284"/>
    <x v="69"/>
  </r>
  <r>
    <x v="33"/>
    <x v="4"/>
    <x v="0"/>
    <x v="35"/>
    <n v="150497"/>
    <x v="24"/>
    <x v="6"/>
    <n v="0"/>
    <x v="0"/>
    <n v="58"/>
    <x v="0"/>
    <x v="2"/>
    <n v="6270.708333333333"/>
    <x v="70"/>
  </r>
  <r>
    <x v="14"/>
    <x v="1"/>
    <x v="2"/>
    <x v="21"/>
    <n v="189487"/>
    <x v="21"/>
    <x v="0"/>
    <n v="0"/>
    <x v="0"/>
    <n v="42"/>
    <x v="0"/>
    <x v="2"/>
    <n v="6534.0344827586205"/>
    <x v="0"/>
  </r>
  <r>
    <x v="24"/>
    <x v="0"/>
    <x v="1"/>
    <x v="23"/>
    <n v="292926"/>
    <x v="5"/>
    <x v="4"/>
    <n v="2"/>
    <x v="0"/>
    <n v="31"/>
    <x v="0"/>
    <x v="2"/>
    <n v="11266.384615384615"/>
    <x v="25"/>
  </r>
  <r>
    <x v="7"/>
    <x v="0"/>
    <x v="0"/>
    <x v="9"/>
    <n v="162816"/>
    <x v="13"/>
    <x v="3"/>
    <n v="0"/>
    <x v="0"/>
    <n v="58"/>
    <x v="0"/>
    <x v="2"/>
    <n v="9577.4117647058829"/>
    <x v="66"/>
  </r>
  <r>
    <x v="3"/>
    <x v="0"/>
    <x v="1"/>
    <x v="11"/>
    <n v="178778"/>
    <x v="5"/>
    <x v="0"/>
    <n v="1"/>
    <x v="1"/>
    <n v="81"/>
    <x v="0"/>
    <x v="0"/>
    <n v="7772.95652173913"/>
    <x v="0"/>
  </r>
  <r>
    <x v="2"/>
    <x v="0"/>
    <x v="0"/>
    <x v="28"/>
    <n v="112292"/>
    <x v="27"/>
    <x v="3"/>
    <n v="0"/>
    <x v="1"/>
    <n v="56"/>
    <x v="0"/>
    <x v="2"/>
    <n v="2807.3"/>
    <x v="61"/>
  </r>
  <r>
    <x v="29"/>
    <x v="0"/>
    <x v="2"/>
    <x v="18"/>
    <n v="73833"/>
    <x v="19"/>
    <x v="5"/>
    <n v="1"/>
    <x v="2"/>
    <n v="79"/>
    <x v="0"/>
    <x v="1"/>
    <n v="4614.5625"/>
    <x v="70"/>
  </r>
  <r>
    <x v="5"/>
    <x v="2"/>
    <x v="0"/>
    <x v="39"/>
    <n v="185230"/>
    <x v="36"/>
    <x v="4"/>
    <n v="2"/>
    <x v="1"/>
    <n v="52"/>
    <x v="0"/>
    <x v="2"/>
    <n v="4116.2222222222226"/>
    <x v="57"/>
  </r>
  <r>
    <x v="5"/>
    <x v="3"/>
    <x v="0"/>
    <x v="11"/>
    <n v="243752"/>
    <x v="1"/>
    <x v="3"/>
    <n v="0"/>
    <x v="1"/>
    <n v="73"/>
    <x v="0"/>
    <x v="1"/>
    <n v="10597.91304347826"/>
    <x v="10"/>
  </r>
  <r>
    <x v="16"/>
    <x v="0"/>
    <x v="0"/>
    <x v="18"/>
    <n v="70309"/>
    <x v="27"/>
    <x v="1"/>
    <n v="0"/>
    <x v="1"/>
    <n v="51"/>
    <x v="0"/>
    <x v="2"/>
    <n v="4394.3125"/>
    <x v="53"/>
  </r>
  <r>
    <x v="13"/>
    <x v="4"/>
    <x v="3"/>
    <x v="17"/>
    <n v="56970"/>
    <x v="29"/>
    <x v="4"/>
    <n v="2"/>
    <x v="1"/>
    <n v="72"/>
    <x v="1"/>
    <x v="1"/>
    <n v="4382.3076923076924"/>
    <x v="64"/>
  </r>
  <r>
    <x v="25"/>
    <x v="4"/>
    <x v="3"/>
    <x v="40"/>
    <n v="122474"/>
    <x v="9"/>
    <x v="1"/>
    <n v="0"/>
    <x v="2"/>
    <n v="66"/>
    <x v="1"/>
    <x v="1"/>
    <n v="11134"/>
    <x v="71"/>
  </r>
  <r>
    <x v="28"/>
    <x v="4"/>
    <x v="3"/>
    <x v="13"/>
    <n v="267776"/>
    <x v="37"/>
    <x v="3"/>
    <n v="2"/>
    <x v="0"/>
    <n v="90"/>
    <x v="1"/>
    <x v="0"/>
    <n v="8368"/>
    <x v="11"/>
  </r>
  <r>
    <x v="1"/>
    <x v="4"/>
    <x v="2"/>
    <x v="26"/>
    <n v="96540"/>
    <x v="19"/>
    <x v="0"/>
    <n v="2"/>
    <x v="2"/>
    <n v="85"/>
    <x v="0"/>
    <x v="0"/>
    <n v="5363.333333333333"/>
    <x v="0"/>
  </r>
  <r>
    <x v="28"/>
    <x v="2"/>
    <x v="1"/>
    <x v="31"/>
    <n v="201456"/>
    <x v="27"/>
    <x v="3"/>
    <n v="0"/>
    <x v="0"/>
    <n v="32"/>
    <x v="0"/>
    <x v="2"/>
    <n v="5755.8857142857141"/>
    <x v="34"/>
  </r>
  <r>
    <x v="21"/>
    <x v="4"/>
    <x v="5"/>
    <x v="11"/>
    <n v="68017"/>
    <x v="24"/>
    <x v="1"/>
    <n v="0"/>
    <x v="1"/>
    <n v="92"/>
    <x v="1"/>
    <x v="0"/>
    <n v="2957.2608695652175"/>
    <x v="72"/>
  </r>
  <r>
    <x v="16"/>
    <x v="0"/>
    <x v="0"/>
    <x v="8"/>
    <n v="125880"/>
    <x v="12"/>
    <x v="3"/>
    <n v="0"/>
    <x v="1"/>
    <n v="48"/>
    <x v="0"/>
    <x v="2"/>
    <n v="6294"/>
    <x v="22"/>
  </r>
  <r>
    <x v="6"/>
    <x v="1"/>
    <x v="0"/>
    <x v="22"/>
    <n v="155570"/>
    <x v="23"/>
    <x v="3"/>
    <n v="0"/>
    <x v="0"/>
    <n v="52"/>
    <x v="0"/>
    <x v="2"/>
    <n v="17285.555555555555"/>
    <x v="27"/>
  </r>
  <r>
    <x v="16"/>
    <x v="4"/>
    <x v="2"/>
    <x v="6"/>
    <n v="58702"/>
    <x v="33"/>
    <x v="4"/>
    <n v="0"/>
    <x v="1"/>
    <n v="58"/>
    <x v="0"/>
    <x v="2"/>
    <n v="1505.1794871794871"/>
    <x v="44"/>
  </r>
  <r>
    <x v="0"/>
    <x v="2"/>
    <x v="0"/>
    <x v="18"/>
    <n v="181456"/>
    <x v="13"/>
    <x v="4"/>
    <n v="3"/>
    <x v="2"/>
    <n v="59"/>
    <x v="0"/>
    <x v="2"/>
    <n v="11341"/>
    <x v="43"/>
  </r>
  <r>
    <x v="27"/>
    <x v="2"/>
    <x v="3"/>
    <x v="21"/>
    <n v="50404"/>
    <x v="21"/>
    <x v="5"/>
    <n v="0"/>
    <x v="2"/>
    <n v="68"/>
    <x v="1"/>
    <x v="1"/>
    <n v="1738.0689655172414"/>
    <x v="73"/>
  </r>
  <r>
    <x v="27"/>
    <x v="4"/>
    <x v="5"/>
    <x v="27"/>
    <n v="222015"/>
    <x v="8"/>
    <x v="1"/>
    <n v="0"/>
    <x v="1"/>
    <n v="54"/>
    <x v="0"/>
    <x v="2"/>
    <n v="8880.6"/>
    <x v="62"/>
  </r>
  <r>
    <x v="16"/>
    <x v="1"/>
    <x v="4"/>
    <x v="28"/>
    <n v="228998"/>
    <x v="24"/>
    <x v="3"/>
    <n v="1"/>
    <x v="2"/>
    <n v="37"/>
    <x v="0"/>
    <x v="2"/>
    <n v="5724.95"/>
    <x v="61"/>
  </r>
  <r>
    <x v="35"/>
    <x v="4"/>
    <x v="0"/>
    <x v="16"/>
    <n v="210261"/>
    <x v="5"/>
    <x v="0"/>
    <n v="1"/>
    <x v="2"/>
    <n v="87"/>
    <x v="0"/>
    <x v="0"/>
    <n v="7787.4444444444443"/>
    <x v="0"/>
  </r>
  <r>
    <x v="31"/>
    <x v="2"/>
    <x v="3"/>
    <x v="8"/>
    <n v="62763"/>
    <x v="15"/>
    <x v="0"/>
    <n v="2"/>
    <x v="0"/>
    <n v="45"/>
    <x v="0"/>
    <x v="2"/>
    <n v="3138.15"/>
    <x v="0"/>
  </r>
  <r>
    <x v="14"/>
    <x v="3"/>
    <x v="4"/>
    <x v="0"/>
    <n v="199456"/>
    <x v="12"/>
    <x v="3"/>
    <n v="1"/>
    <x v="1"/>
    <n v="30"/>
    <x v="0"/>
    <x v="2"/>
    <n v="4638.5116279069771"/>
    <x v="23"/>
  </r>
  <r>
    <x v="6"/>
    <x v="0"/>
    <x v="5"/>
    <x v="3"/>
    <n v="241172"/>
    <x v="8"/>
    <x v="3"/>
    <n v="0"/>
    <x v="1"/>
    <n v="34"/>
    <x v="0"/>
    <x v="2"/>
    <n v="4921.8775510204077"/>
    <x v="60"/>
  </r>
  <r>
    <x v="20"/>
    <x v="2"/>
    <x v="4"/>
    <x v="10"/>
    <n v="148142"/>
    <x v="13"/>
    <x v="3"/>
    <n v="1"/>
    <x v="0"/>
    <n v="32"/>
    <x v="0"/>
    <x v="2"/>
    <n v="3220.478260869565"/>
    <x v="74"/>
  </r>
  <r>
    <x v="22"/>
    <x v="4"/>
    <x v="3"/>
    <x v="0"/>
    <n v="190932"/>
    <x v="28"/>
    <x v="5"/>
    <n v="1"/>
    <x v="1"/>
    <n v="94"/>
    <x v="1"/>
    <x v="0"/>
    <n v="4440.2790697674418"/>
    <x v="75"/>
  </r>
  <r>
    <x v="33"/>
    <x v="0"/>
    <x v="1"/>
    <x v="26"/>
    <n v="285365"/>
    <x v="35"/>
    <x v="3"/>
    <n v="0"/>
    <x v="1"/>
    <n v="33"/>
    <x v="0"/>
    <x v="2"/>
    <n v="15853.611111111111"/>
    <x v="40"/>
  </r>
  <r>
    <x v="17"/>
    <x v="4"/>
    <x v="1"/>
    <x v="31"/>
    <n v="130642"/>
    <x v="4"/>
    <x v="3"/>
    <n v="0"/>
    <x v="0"/>
    <n v="93"/>
    <x v="0"/>
    <x v="0"/>
    <n v="3732.6285714285714"/>
    <x v="34"/>
  </r>
  <r>
    <x v="2"/>
    <x v="4"/>
    <x v="4"/>
    <x v="22"/>
    <n v="100612"/>
    <x v="24"/>
    <x v="4"/>
    <n v="0"/>
    <x v="1"/>
    <n v="39"/>
    <x v="0"/>
    <x v="2"/>
    <n v="11179.111111111111"/>
    <x v="24"/>
  </r>
  <r>
    <x v="7"/>
    <x v="3"/>
    <x v="2"/>
    <x v="6"/>
    <n v="73574"/>
    <x v="35"/>
    <x v="0"/>
    <n v="0"/>
    <x v="0"/>
    <n v="50"/>
    <x v="0"/>
    <x v="2"/>
    <n v="1886.5128205128206"/>
    <x v="0"/>
  </r>
  <r>
    <x v="29"/>
    <x v="0"/>
    <x v="4"/>
    <x v="16"/>
    <n v="73524"/>
    <x v="21"/>
    <x v="0"/>
    <n v="0"/>
    <x v="2"/>
    <n v="75"/>
    <x v="0"/>
    <x v="1"/>
    <n v="2723.1111111111113"/>
    <x v="0"/>
  </r>
  <r>
    <x v="34"/>
    <x v="0"/>
    <x v="0"/>
    <x v="24"/>
    <n v="250244"/>
    <x v="32"/>
    <x v="3"/>
    <n v="0"/>
    <x v="2"/>
    <n v="56"/>
    <x v="0"/>
    <x v="2"/>
    <n v="7583.151515151515"/>
    <x v="26"/>
  </r>
  <r>
    <x v="12"/>
    <x v="3"/>
    <x v="0"/>
    <x v="36"/>
    <n v="60916"/>
    <x v="23"/>
    <x v="0"/>
    <n v="0"/>
    <x v="1"/>
    <n v="70"/>
    <x v="0"/>
    <x v="1"/>
    <n v="1296.0851063829787"/>
    <x v="0"/>
  </r>
  <r>
    <x v="24"/>
    <x v="2"/>
    <x v="1"/>
    <x v="41"/>
    <n v="54809"/>
    <x v="18"/>
    <x v="3"/>
    <n v="0"/>
    <x v="2"/>
    <n v="42"/>
    <x v="0"/>
    <x v="2"/>
    <n v="3653.9333333333334"/>
    <x v="12"/>
  </r>
  <r>
    <x v="21"/>
    <x v="4"/>
    <x v="2"/>
    <x v="42"/>
    <n v="213273"/>
    <x v="23"/>
    <x v="3"/>
    <n v="0"/>
    <x v="1"/>
    <n v="38"/>
    <x v="1"/>
    <x v="2"/>
    <n v="9694.2272727272721"/>
    <x v="50"/>
  </r>
  <r>
    <x v="31"/>
    <x v="1"/>
    <x v="3"/>
    <x v="18"/>
    <n v="234402"/>
    <x v="2"/>
    <x v="3"/>
    <n v="1"/>
    <x v="1"/>
    <n v="65"/>
    <x v="0"/>
    <x v="1"/>
    <n v="14650.125"/>
    <x v="16"/>
  </r>
  <r>
    <x v="31"/>
    <x v="4"/>
    <x v="0"/>
    <x v="17"/>
    <n v="194528"/>
    <x v="3"/>
    <x v="4"/>
    <n v="0"/>
    <x v="0"/>
    <n v="87"/>
    <x v="0"/>
    <x v="0"/>
    <n v="14963.692307692309"/>
    <x v="64"/>
  </r>
  <r>
    <x v="14"/>
    <x v="4"/>
    <x v="1"/>
    <x v="30"/>
    <n v="294820"/>
    <x v="35"/>
    <x v="0"/>
    <n v="0"/>
    <x v="1"/>
    <n v="83"/>
    <x v="0"/>
    <x v="0"/>
    <n v="21058.571428571428"/>
    <x v="0"/>
  </r>
  <r>
    <x v="22"/>
    <x v="2"/>
    <x v="5"/>
    <x v="37"/>
    <n v="237469"/>
    <x v="11"/>
    <x v="4"/>
    <n v="3"/>
    <x v="1"/>
    <n v="41"/>
    <x v="0"/>
    <x v="2"/>
    <n v="4947.270833333333"/>
    <x v="76"/>
  </r>
  <r>
    <x v="23"/>
    <x v="4"/>
    <x v="1"/>
    <x v="12"/>
    <n v="171288"/>
    <x v="15"/>
    <x v="4"/>
    <n v="0"/>
    <x v="0"/>
    <n v="43"/>
    <x v="0"/>
    <x v="2"/>
    <n v="8156.5714285714284"/>
    <x v="69"/>
  </r>
  <r>
    <x v="4"/>
    <x v="3"/>
    <x v="0"/>
    <x v="43"/>
    <n v="88765"/>
    <x v="9"/>
    <x v="1"/>
    <n v="0"/>
    <x v="1"/>
    <n v="63"/>
    <x v="1"/>
    <x v="1"/>
    <n v="2113.4523809523807"/>
    <x v="33"/>
  </r>
  <r>
    <x v="11"/>
    <x v="3"/>
    <x v="0"/>
    <x v="40"/>
    <n v="215888"/>
    <x v="13"/>
    <x v="0"/>
    <n v="0"/>
    <x v="1"/>
    <n v="82"/>
    <x v="1"/>
    <x v="0"/>
    <n v="19626.18181818182"/>
    <x v="0"/>
  </r>
  <r>
    <x v="16"/>
    <x v="0"/>
    <x v="1"/>
    <x v="9"/>
    <n v="95106"/>
    <x v="37"/>
    <x v="5"/>
    <n v="0"/>
    <x v="1"/>
    <n v="49"/>
    <x v="0"/>
    <x v="2"/>
    <n v="5594.4705882352937"/>
    <x v="52"/>
  </r>
  <r>
    <x v="30"/>
    <x v="1"/>
    <x v="3"/>
    <x v="7"/>
    <n v="103932"/>
    <x v="25"/>
    <x v="4"/>
    <n v="0"/>
    <x v="0"/>
    <n v="45"/>
    <x v="1"/>
    <x v="2"/>
    <n v="2362.090909090909"/>
    <x v="50"/>
  </r>
  <r>
    <x v="24"/>
    <x v="4"/>
    <x v="4"/>
    <x v="10"/>
    <n v="198172"/>
    <x v="1"/>
    <x v="1"/>
    <n v="0"/>
    <x v="0"/>
    <n v="85"/>
    <x v="0"/>
    <x v="0"/>
    <n v="4308.086956521739"/>
    <x v="8"/>
  </r>
  <r>
    <x v="22"/>
    <x v="4"/>
    <x v="0"/>
    <x v="17"/>
    <n v="107091"/>
    <x v="18"/>
    <x v="0"/>
    <n v="0"/>
    <x v="1"/>
    <n v="87"/>
    <x v="0"/>
    <x v="0"/>
    <n v="8237.7692307692305"/>
    <x v="0"/>
  </r>
  <r>
    <x v="28"/>
    <x v="2"/>
    <x v="1"/>
    <x v="34"/>
    <n v="71949"/>
    <x v="24"/>
    <x v="0"/>
    <n v="1"/>
    <x v="1"/>
    <n v="33"/>
    <x v="0"/>
    <x v="2"/>
    <n v="2320.9354838709678"/>
    <x v="0"/>
  </r>
  <r>
    <x v="11"/>
    <x v="3"/>
    <x v="1"/>
    <x v="33"/>
    <n v="251152"/>
    <x v="22"/>
    <x v="4"/>
    <n v="0"/>
    <x v="1"/>
    <n v="33"/>
    <x v="1"/>
    <x v="2"/>
    <n v="41858.666666666664"/>
    <x v="28"/>
  </r>
  <r>
    <x v="32"/>
    <x v="1"/>
    <x v="2"/>
    <x v="22"/>
    <n v="87744"/>
    <x v="4"/>
    <x v="1"/>
    <n v="1"/>
    <x v="1"/>
    <n v="49"/>
    <x v="0"/>
    <x v="2"/>
    <n v="9749.3333333333339"/>
    <x v="28"/>
  </r>
  <r>
    <x v="28"/>
    <x v="0"/>
    <x v="4"/>
    <x v="24"/>
    <n v="226615"/>
    <x v="7"/>
    <x v="4"/>
    <n v="1"/>
    <x v="0"/>
    <n v="39"/>
    <x v="0"/>
    <x v="2"/>
    <n v="6867.121212121212"/>
    <x v="77"/>
  </r>
  <r>
    <x v="10"/>
    <x v="3"/>
    <x v="5"/>
    <x v="15"/>
    <n v="158319"/>
    <x v="22"/>
    <x v="0"/>
    <n v="2"/>
    <x v="1"/>
    <n v="53"/>
    <x v="0"/>
    <x v="2"/>
    <n v="3861.439024390244"/>
    <x v="0"/>
  </r>
  <r>
    <x v="7"/>
    <x v="0"/>
    <x v="3"/>
    <x v="43"/>
    <n v="142193"/>
    <x v="12"/>
    <x v="4"/>
    <n v="0"/>
    <x v="1"/>
    <n v="55"/>
    <x v="0"/>
    <x v="2"/>
    <n v="3385.5476190476193"/>
    <x v="55"/>
  </r>
  <r>
    <x v="14"/>
    <x v="2"/>
    <x v="5"/>
    <x v="11"/>
    <n v="86187"/>
    <x v="25"/>
    <x v="2"/>
    <n v="0"/>
    <x v="0"/>
    <n v="66"/>
    <x v="0"/>
    <x v="1"/>
    <n v="3747.2608695652175"/>
    <x v="78"/>
  </r>
  <r>
    <x v="0"/>
    <x v="2"/>
    <x v="4"/>
    <x v="38"/>
    <n v="293806"/>
    <x v="29"/>
    <x v="3"/>
    <n v="0"/>
    <x v="0"/>
    <n v="83"/>
    <x v="1"/>
    <x v="0"/>
    <n v="24483.833333333332"/>
    <x v="19"/>
  </r>
  <r>
    <x v="2"/>
    <x v="4"/>
    <x v="4"/>
    <x v="3"/>
    <n v="188311"/>
    <x v="12"/>
    <x v="4"/>
    <n v="0"/>
    <x v="0"/>
    <n v="50"/>
    <x v="0"/>
    <x v="2"/>
    <n v="3843.0816326530612"/>
    <x v="21"/>
  </r>
  <r>
    <x v="0"/>
    <x v="1"/>
    <x v="4"/>
    <x v="19"/>
    <n v="174454"/>
    <x v="23"/>
    <x v="1"/>
    <n v="1"/>
    <x v="1"/>
    <n v="67"/>
    <x v="0"/>
    <x v="1"/>
    <n v="34890.800000000003"/>
    <x v="79"/>
  </r>
  <r>
    <x v="19"/>
    <x v="0"/>
    <x v="5"/>
    <x v="23"/>
    <n v="64489"/>
    <x v="3"/>
    <x v="3"/>
    <n v="2"/>
    <x v="1"/>
    <n v="75"/>
    <x v="1"/>
    <x v="1"/>
    <n v="2480.3461538461538"/>
    <x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3:B6" firstHeaderRow="1" firstDataRow="1" firstDataCol="1"/>
  <pivotFields count="14">
    <pivotField dataField="1" showAll="0">
      <items count="37">
        <item x="22"/>
        <item x="18"/>
        <item x="28"/>
        <item x="20"/>
        <item x="7"/>
        <item x="33"/>
        <item x="9"/>
        <item x="23"/>
        <item x="30"/>
        <item x="17"/>
        <item x="24"/>
        <item x="11"/>
        <item x="6"/>
        <item x="0"/>
        <item x="15"/>
        <item x="13"/>
        <item x="21"/>
        <item x="32"/>
        <item x="2"/>
        <item x="4"/>
        <item x="19"/>
        <item x="29"/>
        <item x="27"/>
        <item x="14"/>
        <item x="16"/>
        <item x="12"/>
        <item x="1"/>
        <item x="10"/>
        <item x="34"/>
        <item x="5"/>
        <item x="35"/>
        <item x="3"/>
        <item x="25"/>
        <item x="8"/>
        <item x="26"/>
        <item x="31"/>
        <item t="default"/>
      </items>
    </pivotField>
    <pivotField showAll="0"/>
    <pivotField showAll="0"/>
    <pivotField showAll="0"/>
    <pivotField numFmtId="164" showAll="0"/>
    <pivotField showAll="0"/>
    <pivotField showAll="0"/>
    <pivotField showAll="0"/>
    <pivotField axis="axisRow" showAll="0">
      <items count="4">
        <item x="2"/>
        <item x="1"/>
        <item x="0"/>
        <item t="default"/>
      </items>
    </pivotField>
    <pivotField showAll="0"/>
    <pivotField showAll="0"/>
    <pivotField showAll="0"/>
    <pivotField showAll="0"/>
    <pivotField numFmtId="9" showAll="0"/>
  </pivotFields>
  <rowFields count="1">
    <field x="8"/>
  </rowFields>
  <rowItems count="3">
    <i>
      <x/>
    </i>
    <i>
      <x v="1"/>
    </i>
    <i>
      <x v="2"/>
    </i>
  </rowItems>
  <colItems count="1">
    <i/>
  </colItems>
  <dataFields count="1">
    <dataField name="Count of Client_Name" fld="0" subtotal="count" showDataAs="percentOfTotal" baseField="0" baseItem="0" numFmtId="10"/>
  </dataFields>
  <chartFormats count="2">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3:B8" firstHeaderRow="1" firstDataRow="1" firstDataCol="1"/>
  <pivotFields count="14">
    <pivotField showAll="0">
      <items count="37">
        <item x="22"/>
        <item x="18"/>
        <item x="28"/>
        <item x="20"/>
        <item x="7"/>
        <item x="33"/>
        <item x="9"/>
        <item x="23"/>
        <item x="30"/>
        <item x="17"/>
        <item x="24"/>
        <item x="11"/>
        <item x="6"/>
        <item x="0"/>
        <item x="15"/>
        <item x="13"/>
        <item x="21"/>
        <item x="32"/>
        <item x="2"/>
        <item x="4"/>
        <item x="19"/>
        <item x="29"/>
        <item x="27"/>
        <item x="14"/>
        <item x="16"/>
        <item x="12"/>
        <item x="1"/>
        <item x="10"/>
        <item x="34"/>
        <item x="5"/>
        <item x="35"/>
        <item x="3"/>
        <item x="25"/>
        <item x="8"/>
        <item x="26"/>
        <item x="31"/>
        <item t="default"/>
      </items>
    </pivotField>
    <pivotField axis="axisRow" showAll="0">
      <items count="6">
        <item x="4"/>
        <item x="0"/>
        <item x="2"/>
        <item x="1"/>
        <item x="3"/>
        <item t="default"/>
      </items>
    </pivotField>
    <pivotField showAll="0"/>
    <pivotField showAll="0"/>
    <pivotField dataField="1" numFmtId="164" showAll="0"/>
    <pivotField showAll="0"/>
    <pivotField showAll="0"/>
    <pivotField showAll="0"/>
    <pivotField showAll="0"/>
    <pivotField showAll="0"/>
    <pivotField showAll="0"/>
    <pivotField showAll="0"/>
    <pivotField showAll="0"/>
    <pivotField numFmtId="9" showAll="0"/>
  </pivotFields>
  <rowFields count="1">
    <field x="1"/>
  </rowFields>
  <rowItems count="5">
    <i>
      <x/>
    </i>
    <i>
      <x v="1"/>
    </i>
    <i>
      <x v="2"/>
    </i>
    <i>
      <x v="3"/>
    </i>
    <i>
      <x v="4"/>
    </i>
  </rowItems>
  <colItems count="1">
    <i/>
  </colItems>
  <dataFields count="1">
    <dataField name="Sum of Monthly_Deal_Value" fld="4" baseField="0" baseItem="0"/>
  </dataFields>
  <chartFormats count="12">
    <chartFormat chart="3" format="4">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8" format="16">
      <pivotArea type="data" outline="0" fieldPosition="0">
        <references count="2">
          <reference field="4294967294" count="1" selected="0">
            <x v="0"/>
          </reference>
          <reference field="1" count="1" selected="0">
            <x v="3"/>
          </reference>
        </references>
      </pivotArea>
    </chartFormat>
    <chartFormat chart="8" format="17">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3" format="9">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10" firstHeaderRow="1" firstDataRow="2" firstDataCol="1"/>
  <pivotFields count="14">
    <pivotField dataField="1" showAll="0">
      <items count="37">
        <item x="22"/>
        <item x="18"/>
        <item x="28"/>
        <item x="20"/>
        <item x="7"/>
        <item x="33"/>
        <item x="9"/>
        <item x="23"/>
        <item x="30"/>
        <item x="17"/>
        <item x="24"/>
        <item x="11"/>
        <item x="6"/>
        <item x="0"/>
        <item x="15"/>
        <item x="13"/>
        <item x="21"/>
        <item x="32"/>
        <item x="2"/>
        <item x="4"/>
        <item x="19"/>
        <item x="29"/>
        <item x="27"/>
        <item x="14"/>
        <item x="16"/>
        <item x="12"/>
        <item x="1"/>
        <item x="10"/>
        <item x="34"/>
        <item x="5"/>
        <item x="35"/>
        <item x="3"/>
        <item x="25"/>
        <item x="8"/>
        <item x="26"/>
        <item x="31"/>
        <item t="default"/>
      </items>
    </pivotField>
    <pivotField showAll="0"/>
    <pivotField axis="axisRow" showAll="0">
      <items count="7">
        <item x="0"/>
        <item x="4"/>
        <item x="1"/>
        <item x="2"/>
        <item x="3"/>
        <item x="5"/>
        <item t="default"/>
      </items>
    </pivotField>
    <pivotField showAll="0"/>
    <pivotField numFmtId="164" showAll="0"/>
    <pivotField showAll="0"/>
    <pivotField showAll="0"/>
    <pivotField showAll="0"/>
    <pivotField showAll="0"/>
    <pivotField showAll="0"/>
    <pivotField axis="axisCol" showAll="0">
      <items count="3">
        <item x="1"/>
        <item x="0"/>
        <item t="default"/>
      </items>
    </pivotField>
    <pivotField showAll="0"/>
    <pivotField showAll="0"/>
    <pivotField numFmtId="9" showAll="0"/>
  </pivotFields>
  <rowFields count="1">
    <field x="2"/>
  </rowFields>
  <rowItems count="6">
    <i>
      <x/>
    </i>
    <i>
      <x v="1"/>
    </i>
    <i>
      <x v="2"/>
    </i>
    <i>
      <x v="3"/>
    </i>
    <i>
      <x v="4"/>
    </i>
    <i>
      <x v="5"/>
    </i>
  </rowItems>
  <colFields count="1">
    <field x="10"/>
  </colFields>
  <colItems count="2">
    <i>
      <x/>
    </i>
    <i>
      <x v="1"/>
    </i>
  </colItems>
  <dataFields count="1">
    <dataField name="Count of Client_Name" fld="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10" firstHeaderRow="0" firstDataRow="1" firstDataCol="1"/>
  <pivotFields count="14">
    <pivotField dataField="1" showAll="0">
      <items count="37">
        <item x="22"/>
        <item x="18"/>
        <item x="28"/>
        <item x="20"/>
        <item x="7"/>
        <item x="33"/>
        <item x="9"/>
        <item x="23"/>
        <item x="30"/>
        <item x="17"/>
        <item x="24"/>
        <item x="11"/>
        <item x="6"/>
        <item x="0"/>
        <item x="15"/>
        <item x="13"/>
        <item x="21"/>
        <item x="32"/>
        <item x="2"/>
        <item x="4"/>
        <item x="19"/>
        <item x="29"/>
        <item x="27"/>
        <item x="14"/>
        <item x="16"/>
        <item x="12"/>
        <item x="1"/>
        <item x="10"/>
        <item x="34"/>
        <item x="5"/>
        <item x="35"/>
        <item x="3"/>
        <item x="25"/>
        <item x="8"/>
        <item x="26"/>
        <item x="31"/>
        <item t="default"/>
      </items>
    </pivotField>
    <pivotField showAll="0"/>
    <pivotField showAll="0"/>
    <pivotField showAll="0">
      <items count="45">
        <item x="19"/>
        <item x="33"/>
        <item x="25"/>
        <item x="1"/>
        <item x="22"/>
        <item x="2"/>
        <item x="40"/>
        <item x="38"/>
        <item x="17"/>
        <item x="30"/>
        <item x="41"/>
        <item x="18"/>
        <item x="9"/>
        <item x="26"/>
        <item x="8"/>
        <item x="12"/>
        <item x="42"/>
        <item x="11"/>
        <item x="35"/>
        <item x="27"/>
        <item x="23"/>
        <item x="16"/>
        <item x="32"/>
        <item x="21"/>
        <item x="14"/>
        <item x="34"/>
        <item x="13"/>
        <item x="24"/>
        <item x="5"/>
        <item x="31"/>
        <item x="4"/>
        <item x="29"/>
        <item x="20"/>
        <item x="6"/>
        <item x="28"/>
        <item x="15"/>
        <item x="43"/>
        <item x="0"/>
        <item x="7"/>
        <item x="39"/>
        <item x="10"/>
        <item x="36"/>
        <item x="37"/>
        <item x="3"/>
        <item t="default"/>
      </items>
    </pivotField>
    <pivotField numFmtId="164" showAll="0"/>
    <pivotField showAll="0"/>
    <pivotField axis="axisRow" showAll="0">
      <items count="8">
        <item x="0"/>
        <item x="3"/>
        <item x="4"/>
        <item x="1"/>
        <item x="5"/>
        <item x="2"/>
        <item x="6"/>
        <item t="default"/>
      </items>
    </pivotField>
    <pivotField showAll="0"/>
    <pivotField showAll="0">
      <items count="4">
        <item x="2"/>
        <item x="1"/>
        <item x="0"/>
        <item t="default"/>
      </items>
    </pivotField>
    <pivotField showAll="0"/>
    <pivotField showAll="0"/>
    <pivotField showAll="0"/>
    <pivotField showAll="0"/>
    <pivotField dataField="1" numFmtId="9" showAll="0"/>
  </pivotFields>
  <rowFields count="1">
    <field x="6"/>
  </rowFields>
  <rowItems count="7">
    <i>
      <x/>
    </i>
    <i>
      <x v="1"/>
    </i>
    <i>
      <x v="2"/>
    </i>
    <i>
      <x v="3"/>
    </i>
    <i>
      <x v="4"/>
    </i>
    <i>
      <x v="5"/>
    </i>
    <i>
      <x v="6"/>
    </i>
  </rowItems>
  <colFields count="1">
    <field x="-2"/>
  </colFields>
  <colItems count="2">
    <i>
      <x/>
    </i>
    <i i="1">
      <x v="1"/>
    </i>
  </colItems>
  <dataFields count="2">
    <dataField name="Count of Client_Name" fld="0" subtotal="count" baseField="6" baseItem="0"/>
    <dataField name="Sum of Incident_Rate_per_guard" fld="13" baseField="0" baseItem="0"/>
  </dataFields>
  <chartFormats count="12">
    <chartFormat chart="0" format="2">
      <pivotArea type="data" outline="0" fieldPosition="0">
        <references count="2">
          <reference field="4294967294" count="1" selected="0">
            <x v="1"/>
          </reference>
          <reference field="6" count="1" selected="0">
            <x v="4"/>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pivotArea type="data" outline="0" fieldPosition="0">
        <references count="2">
          <reference field="4294967294" count="1" selected="0">
            <x v="1"/>
          </reference>
          <reference field="6"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pivotArea type="data" outline="0" fieldPosition="0">
        <references count="2">
          <reference field="4294967294" count="1" selected="0">
            <x v="1"/>
          </reference>
          <reference field="6"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2">
          <reference field="4294967294" count="1" selected="0">
            <x v="1"/>
          </reference>
          <reference field="6" count="1" selected="0">
            <x v="4"/>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B39" firstHeaderRow="1" firstDataRow="1" firstDataCol="1"/>
  <pivotFields count="14">
    <pivotField showAll="0">
      <items count="37">
        <item x="22"/>
        <item x="18"/>
        <item x="28"/>
        <item x="20"/>
        <item x="7"/>
        <item x="33"/>
        <item x="9"/>
        <item x="23"/>
        <item x="30"/>
        <item x="17"/>
        <item x="24"/>
        <item x="11"/>
        <item x="6"/>
        <item x="0"/>
        <item x="15"/>
        <item x="13"/>
        <item x="21"/>
        <item x="32"/>
        <item x="2"/>
        <item x="4"/>
        <item x="19"/>
        <item x="29"/>
        <item x="27"/>
        <item x="14"/>
        <item x="16"/>
        <item x="12"/>
        <item x="1"/>
        <item x="10"/>
        <item x="34"/>
        <item x="5"/>
        <item x="35"/>
        <item x="3"/>
        <item x="25"/>
        <item x="8"/>
        <item x="26"/>
        <item x="31"/>
        <item t="default"/>
      </items>
    </pivotField>
    <pivotField axis="axisRow" showAll="0">
      <items count="6">
        <item x="4"/>
        <item x="0"/>
        <item x="2"/>
        <item x="1"/>
        <item x="3"/>
        <item t="default"/>
      </items>
    </pivotField>
    <pivotField axis="axisRow" showAll="0">
      <items count="7">
        <item x="0"/>
        <item x="4"/>
        <item x="1"/>
        <item x="2"/>
        <item x="3"/>
        <item x="5"/>
        <item t="default"/>
      </items>
    </pivotField>
    <pivotField showAll="0"/>
    <pivotField numFmtId="164" showAll="0"/>
    <pivotField showAll="0"/>
    <pivotField showAll="0"/>
    <pivotField dataField="1" showAll="0"/>
    <pivotField showAll="0"/>
    <pivotField showAll="0"/>
    <pivotField showAll="0"/>
    <pivotField showAll="0">
      <items count="4">
        <item x="0"/>
        <item x="2"/>
        <item x="1"/>
        <item t="default"/>
      </items>
    </pivotField>
    <pivotField showAll="0"/>
    <pivotField numFmtId="9" showAll="0"/>
  </pivotFields>
  <rowFields count="2">
    <field x="2"/>
    <field x="1"/>
  </rowFields>
  <rowItems count="36">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rowItems>
  <colItems count="1">
    <i/>
  </colItems>
  <dataFields count="1">
    <dataField name="Sum of SLA_Breaches" fld="7" baseField="0" baseItem="0"/>
  </dataFields>
  <chartFormats count="5">
    <chartFormat chart="0" format="5"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4">
    <pivotField dataField="1" showAll="0">
      <items count="37">
        <item x="22"/>
        <item x="18"/>
        <item x="28"/>
        <item x="20"/>
        <item x="7"/>
        <item x="33"/>
        <item x="9"/>
        <item x="23"/>
        <item x="30"/>
        <item x="17"/>
        <item x="24"/>
        <item x="11"/>
        <item x="6"/>
        <item x="0"/>
        <item x="15"/>
        <item x="13"/>
        <item x="21"/>
        <item x="32"/>
        <item x="2"/>
        <item x="4"/>
        <item x="19"/>
        <item x="29"/>
        <item x="27"/>
        <item x="14"/>
        <item x="16"/>
        <item x="12"/>
        <item x="1"/>
        <item x="10"/>
        <item x="34"/>
        <item x="5"/>
        <item x="35"/>
        <item x="3"/>
        <item x="25"/>
        <item x="8"/>
        <item x="26"/>
        <item x="31"/>
        <item t="default"/>
      </items>
    </pivotField>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numFmtId="9" showAll="0"/>
  </pivotFields>
  <rowFields count="1">
    <field x="11"/>
  </rowFields>
  <rowItems count="4">
    <i>
      <x/>
    </i>
    <i>
      <x v="1"/>
    </i>
    <i>
      <x v="2"/>
    </i>
    <i t="grand">
      <x/>
    </i>
  </rowItems>
  <colItems count="1">
    <i/>
  </colItems>
  <dataFields count="1">
    <dataField name="Count of Client_Name" fld="0" subtotal="count" showDataAs="percentOfTotal" baseField="0" baseItem="0" numFmtId="10"/>
  </dataFields>
  <chartFormats count="7">
    <chartFormat chart="0" format="1"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1"/>
          </reference>
        </references>
      </pivotArea>
    </chartFormat>
    <chartFormat chart="3" format="11">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0"/>
          </reference>
        </references>
      </pivotArea>
    </chartFormat>
    <chartFormat chart="0" format="5">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ent_Name" sourceName="Client_Name">
  <pivotTables>
    <pivotTable tabId="8" name="PivotTable1"/>
    <pivotTable tabId="2" name="PivotTable1"/>
    <pivotTable tabId="7" name="PivotTable3"/>
    <pivotTable tabId="9" name="PivotTable1"/>
    <pivotTable tabId="6" name="PivotTable2"/>
    <pivotTable tabId="5" name="PivotTable1"/>
  </pivotTables>
  <data>
    <tabular pivotCacheId="1">
      <items count="36">
        <i x="22" s="1"/>
        <i x="18" s="1"/>
        <i x="28" s="1"/>
        <i x="20" s="1"/>
        <i x="7" s="1"/>
        <i x="33" s="1"/>
        <i x="9" s="1"/>
        <i x="23" s="1"/>
        <i x="30" s="1"/>
        <i x="17" s="1"/>
        <i x="24" s="1"/>
        <i x="11" s="1"/>
        <i x="6" s="1"/>
        <i x="0" s="1"/>
        <i x="15" s="1"/>
        <i x="13" s="1"/>
        <i x="21" s="1"/>
        <i x="32" s="1"/>
        <i x="2" s="1"/>
        <i x="4" s="1"/>
        <i x="19" s="1"/>
        <i x="29" s="1"/>
        <i x="27" s="1"/>
        <i x="14" s="1"/>
        <i x="16" s="1"/>
        <i x="12" s="1"/>
        <i x="1" s="1"/>
        <i x="10" s="1"/>
        <i x="34" s="1"/>
        <i x="5" s="1"/>
        <i x="35" s="1"/>
        <i x="3" s="1"/>
        <i x="25" s="1"/>
        <i x="8" s="1"/>
        <i x="26"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ent_Name" cache="Slicer_Client_Name" caption="Client_Name" rowHeight="241300"/>
</slicers>
</file>

<file path=xl/tables/table1.xml><?xml version="1.0" encoding="utf-8"?>
<table xmlns="http://schemas.openxmlformats.org/spreadsheetml/2006/main" id="1" name="Table1" displayName="Table1" ref="B1:N201" totalsRowShown="0">
  <tableColumns count="13">
    <tableColumn id="1" name="Sector"/>
    <tableColumn id="2" name="Location"/>
    <tableColumn id="3" name="Guard_Count"/>
    <tableColumn id="4" name="Monthly_Deal_Value" dataDxfId="3"/>
    <tableColumn id="5" name="Certification_Valid (%)"/>
    <tableColumn id="6" name="Incident_Reports"/>
    <tableColumn id="7" name="SLA_Breaches"/>
    <tableColumn id="8" name="Lead_Status"/>
    <tableColumn id="9" name="Pitch_Success (%)"/>
    <tableColumn id="10" name="Compliance_Flag"/>
    <tableColumn id="11" name="Pitch_Efficency" dataDxfId="2">
      <calculatedColumnFormula>IF(Table1[[#This Row],[Pitch_Success (%)]]&gt;=80,"High",IF(Table1[[#This Row],[Pitch_Success (%)]]&gt;=60,"Moderate","Low"))</calculatedColumnFormula>
    </tableColumn>
    <tableColumn id="12" name="Revenue_per_guard" dataDxfId="1">
      <calculatedColumnFormula>IF(Table1[[#This Row],[Guard_Count]]=0,0,Table1[[#This Row],[Monthly_Deal_Value]]/Table1[[#This Row],[Guard_Count]])</calculatedColumnFormula>
    </tableColumn>
    <tableColumn id="13" name="Incident_Rate_per_guard" dataCellStyle="Percent">
      <calculatedColumnFormula>IF(Table1[[#This Row],[Guard_Count]]=0,0,Table1[[#This Row],[Incident_Reports]]/Table1[[#This Row],[Guard_Count]])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tabSelected="1" workbookViewId="0">
      <selection activeCell="O30" sqref="O30"/>
    </sheetView>
  </sheetViews>
  <sheetFormatPr defaultRowHeight="14.5" x14ac:dyDescent="0.35"/>
  <cols>
    <col min="1" max="12" width="8.7265625" style="6"/>
    <col min="13" max="13" width="11.90625" style="6" bestFit="1" customWidth="1"/>
    <col min="14" max="16384" width="8.7265625" style="6"/>
  </cols>
  <sheetData>
    <row r="1" spans="1:20" ht="20.5" thickBot="1" x14ac:dyDescent="0.45">
      <c r="A1" s="14" t="s">
        <v>68</v>
      </c>
      <c r="B1" s="15"/>
      <c r="C1" s="15"/>
      <c r="D1" s="15"/>
      <c r="E1" s="15"/>
      <c r="F1" s="15"/>
      <c r="G1" s="15"/>
      <c r="H1" s="15"/>
      <c r="I1" s="15"/>
      <c r="J1" s="15"/>
      <c r="K1" s="15"/>
      <c r="L1" s="15"/>
      <c r="M1" s="15"/>
      <c r="N1" s="15"/>
      <c r="O1" s="15"/>
      <c r="P1" s="15"/>
      <c r="Q1" s="15"/>
      <c r="R1" s="15"/>
      <c r="S1" s="15"/>
      <c r="T1" s="16"/>
    </row>
    <row r="14" spans="1:20" x14ac:dyDescent="0.35">
      <c r="O14" s="9"/>
    </row>
    <row r="26" spans="12:16" ht="15.5" x14ac:dyDescent="0.35">
      <c r="L26" s="11"/>
      <c r="M26" s="12"/>
      <c r="O26" s="10"/>
      <c r="P26" s="13"/>
    </row>
  </sheetData>
  <mergeCells count="1">
    <mergeCell ref="A1:T1"/>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8" sqref="C18"/>
    </sheetView>
  </sheetViews>
  <sheetFormatPr defaultRowHeight="14.5" x14ac:dyDescent="0.35"/>
  <cols>
    <col min="1" max="1" width="12.7265625" bestFit="1" customWidth="1"/>
    <col min="2" max="2" width="19.453125" bestFit="1" customWidth="1"/>
  </cols>
  <sheetData>
    <row r="3" spans="1:2" x14ac:dyDescent="0.35">
      <c r="A3" s="4" t="s">
        <v>67</v>
      </c>
      <c r="B3" t="s">
        <v>66</v>
      </c>
    </row>
    <row r="4" spans="1:2" x14ac:dyDescent="0.35">
      <c r="A4" s="5" t="s">
        <v>26</v>
      </c>
      <c r="B4" s="7">
        <v>0.155</v>
      </c>
    </row>
    <row r="5" spans="1:2" x14ac:dyDescent="0.35">
      <c r="A5" s="5" t="s">
        <v>19</v>
      </c>
      <c r="B5" s="7">
        <v>0.52</v>
      </c>
    </row>
    <row r="6" spans="1:2" x14ac:dyDescent="0.35">
      <c r="A6" s="5" t="s">
        <v>14</v>
      </c>
      <c r="B6" s="7">
        <v>0.32500000000000001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4" sqref="B14"/>
    </sheetView>
  </sheetViews>
  <sheetFormatPr defaultRowHeight="14.5" x14ac:dyDescent="0.35"/>
  <cols>
    <col min="1" max="1" width="12.36328125" bestFit="1" customWidth="1"/>
    <col min="2" max="2" width="24.90625" bestFit="1" customWidth="1"/>
  </cols>
  <sheetData>
    <row r="3" spans="1:2" x14ac:dyDescent="0.35">
      <c r="A3" s="4" t="s">
        <v>67</v>
      </c>
      <c r="B3" t="s">
        <v>69</v>
      </c>
    </row>
    <row r="4" spans="1:2" x14ac:dyDescent="0.35">
      <c r="A4" s="5" t="s">
        <v>43</v>
      </c>
      <c r="B4" s="3">
        <v>6388274</v>
      </c>
    </row>
    <row r="5" spans="1:2" x14ac:dyDescent="0.35">
      <c r="A5" s="5" t="s">
        <v>12</v>
      </c>
      <c r="B5" s="3">
        <v>8745119</v>
      </c>
    </row>
    <row r="6" spans="1:2" x14ac:dyDescent="0.35">
      <c r="A6" s="5" t="s">
        <v>21</v>
      </c>
      <c r="B6" s="3">
        <v>6033785</v>
      </c>
    </row>
    <row r="7" spans="1:2" x14ac:dyDescent="0.35">
      <c r="A7" s="5" t="s">
        <v>17</v>
      </c>
      <c r="B7" s="3">
        <v>6507217</v>
      </c>
    </row>
    <row r="8" spans="1:2" x14ac:dyDescent="0.35">
      <c r="A8" s="5" t="s">
        <v>28</v>
      </c>
      <c r="B8" s="3">
        <v>5811510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H4" sqref="H4"/>
    </sheetView>
  </sheetViews>
  <sheetFormatPr defaultRowHeight="14.5" x14ac:dyDescent="0.35"/>
  <cols>
    <col min="1" max="1" width="19.453125" bestFit="1" customWidth="1"/>
    <col min="2" max="2" width="15.26953125" bestFit="1" customWidth="1"/>
    <col min="3" max="3" width="9.453125" bestFit="1" customWidth="1"/>
    <col min="4" max="4" width="10.7265625" bestFit="1" customWidth="1"/>
  </cols>
  <sheetData>
    <row r="3" spans="1:3" x14ac:dyDescent="0.35">
      <c r="A3" s="4" t="s">
        <v>66</v>
      </c>
      <c r="B3" s="4" t="s">
        <v>70</v>
      </c>
    </row>
    <row r="4" spans="1:3" x14ac:dyDescent="0.35">
      <c r="A4" s="4" t="s">
        <v>67</v>
      </c>
      <c r="B4" t="s">
        <v>51</v>
      </c>
      <c r="C4" t="s">
        <v>15</v>
      </c>
    </row>
    <row r="5" spans="1:3" x14ac:dyDescent="0.35">
      <c r="A5" s="5" t="s">
        <v>13</v>
      </c>
      <c r="B5" s="3">
        <v>4</v>
      </c>
      <c r="C5" s="3">
        <v>25</v>
      </c>
    </row>
    <row r="6" spans="1:3" x14ac:dyDescent="0.35">
      <c r="A6" s="5" t="s">
        <v>30</v>
      </c>
      <c r="B6" s="3">
        <v>2</v>
      </c>
      <c r="C6" s="3">
        <v>35</v>
      </c>
    </row>
    <row r="7" spans="1:3" x14ac:dyDescent="0.35">
      <c r="A7" s="5" t="s">
        <v>18</v>
      </c>
      <c r="B7" s="3">
        <v>5</v>
      </c>
      <c r="C7" s="3">
        <v>31</v>
      </c>
    </row>
    <row r="8" spans="1:3" x14ac:dyDescent="0.35">
      <c r="A8" s="5" t="s">
        <v>23</v>
      </c>
      <c r="B8" s="3">
        <v>5</v>
      </c>
      <c r="C8" s="3">
        <v>30</v>
      </c>
    </row>
    <row r="9" spans="1:3" x14ac:dyDescent="0.35">
      <c r="A9" s="5" t="s">
        <v>25</v>
      </c>
      <c r="B9" s="3">
        <v>8</v>
      </c>
      <c r="C9" s="3">
        <v>31</v>
      </c>
    </row>
    <row r="10" spans="1:3" x14ac:dyDescent="0.35">
      <c r="A10" s="5" t="s">
        <v>34</v>
      </c>
      <c r="B10" s="3">
        <v>4</v>
      </c>
      <c r="C10" s="3">
        <v>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C25" sqref="C25"/>
    </sheetView>
  </sheetViews>
  <sheetFormatPr defaultRowHeight="14.5" x14ac:dyDescent="0.35"/>
  <cols>
    <col min="1" max="1" width="12.36328125" customWidth="1"/>
    <col min="2" max="2" width="19.453125" bestFit="1" customWidth="1"/>
    <col min="3" max="3" width="28.7265625" bestFit="1" customWidth="1"/>
  </cols>
  <sheetData>
    <row r="3" spans="1:3" x14ac:dyDescent="0.35">
      <c r="A3" s="4" t="s">
        <v>67</v>
      </c>
      <c r="B3" t="s">
        <v>66</v>
      </c>
      <c r="C3" t="s">
        <v>71</v>
      </c>
    </row>
    <row r="4" spans="1:3" x14ac:dyDescent="0.35">
      <c r="A4" s="5">
        <v>0</v>
      </c>
      <c r="B4" s="3">
        <v>43</v>
      </c>
      <c r="C4" s="3">
        <v>0</v>
      </c>
    </row>
    <row r="5" spans="1:3" x14ac:dyDescent="0.35">
      <c r="A5" s="5">
        <v>1</v>
      </c>
      <c r="B5" s="3">
        <v>56</v>
      </c>
      <c r="C5" s="3">
        <v>2.5625969523172598</v>
      </c>
    </row>
    <row r="6" spans="1:3" x14ac:dyDescent="0.35">
      <c r="A6" s="5">
        <v>2</v>
      </c>
      <c r="B6" s="3">
        <v>55</v>
      </c>
      <c r="C6" s="3">
        <v>5.6929196569375566</v>
      </c>
    </row>
    <row r="7" spans="1:3" x14ac:dyDescent="0.35">
      <c r="A7" s="5">
        <v>3</v>
      </c>
      <c r="B7" s="3">
        <v>30</v>
      </c>
      <c r="C7" s="3">
        <v>4.4571615388843933</v>
      </c>
    </row>
    <row r="8" spans="1:3" x14ac:dyDescent="0.35">
      <c r="A8" s="5">
        <v>4</v>
      </c>
      <c r="B8" s="3">
        <v>8</v>
      </c>
      <c r="C8" s="3">
        <v>1.6929839670322713</v>
      </c>
    </row>
    <row r="9" spans="1:3" x14ac:dyDescent="0.35">
      <c r="A9" s="5">
        <v>5</v>
      </c>
      <c r="B9" s="3">
        <v>5</v>
      </c>
      <c r="C9" s="3">
        <v>1.7723641093206313</v>
      </c>
    </row>
    <row r="10" spans="1:3" x14ac:dyDescent="0.35">
      <c r="A10" s="5">
        <v>6</v>
      </c>
      <c r="B10" s="3">
        <v>3</v>
      </c>
      <c r="C10" s="3">
        <v>1.2608695652173914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9"/>
  <sheetViews>
    <sheetView topLeftCell="A10" zoomScale="80" workbookViewId="0">
      <selection activeCell="J28" sqref="J28"/>
    </sheetView>
  </sheetViews>
  <sheetFormatPr defaultRowHeight="14.5" x14ac:dyDescent="0.35"/>
  <cols>
    <col min="1" max="1" width="15.36328125" customWidth="1"/>
    <col min="2" max="2" width="19.7265625" customWidth="1"/>
    <col min="3" max="3" width="23.1796875" bestFit="1" customWidth="1"/>
    <col min="4" max="4" width="9.90625" bestFit="1" customWidth="1"/>
    <col min="5" max="5" width="8.6328125" customWidth="1"/>
    <col min="6" max="6" width="12.36328125" bestFit="1" customWidth="1"/>
    <col min="7" max="7" width="11.453125" bestFit="1" customWidth="1"/>
    <col min="8" max="8" width="13.81640625" bestFit="1" customWidth="1"/>
    <col min="9" max="9" width="19.36328125" bestFit="1" customWidth="1"/>
    <col min="10" max="10" width="15.08984375" bestFit="1" customWidth="1"/>
    <col min="11" max="11" width="13.81640625" bestFit="1" customWidth="1"/>
    <col min="12" max="12" width="17.6328125" bestFit="1" customWidth="1"/>
    <col min="13" max="13" width="16.6328125" bestFit="1" customWidth="1"/>
    <col min="14" max="14" width="9.90625" bestFit="1" customWidth="1"/>
    <col min="15" max="15" width="15.453125" bestFit="1" customWidth="1"/>
    <col min="16" max="16" width="11.1796875" bestFit="1" customWidth="1"/>
    <col min="17" max="17" width="9.90625" bestFit="1" customWidth="1"/>
    <col min="18" max="18" width="13.7265625" bestFit="1" customWidth="1"/>
    <col min="19" max="19" width="12.7265625" bestFit="1" customWidth="1"/>
    <col min="20" max="20" width="13.54296875" bestFit="1" customWidth="1"/>
    <col min="21" max="21" width="19.08984375" bestFit="1" customWidth="1"/>
    <col min="22" max="22" width="14.81640625" bestFit="1" customWidth="1"/>
    <col min="23" max="23" width="13.54296875" bestFit="1" customWidth="1"/>
    <col min="24" max="24" width="17.36328125" bestFit="1" customWidth="1"/>
    <col min="25" max="25" width="16.36328125" bestFit="1" customWidth="1"/>
    <col min="26" max="26" width="14.54296875" bestFit="1" customWidth="1"/>
    <col min="27" max="27" width="20.08984375" bestFit="1" customWidth="1"/>
    <col min="28" max="28" width="15.81640625" bestFit="1" customWidth="1"/>
    <col min="29" max="29" width="14.54296875" bestFit="1" customWidth="1"/>
    <col min="30" max="30" width="18.36328125" bestFit="1" customWidth="1"/>
    <col min="31" max="31" width="17.453125" bestFit="1" customWidth="1"/>
    <col min="32" max="32" width="10.453125" bestFit="1" customWidth="1"/>
    <col min="33" max="33" width="16" bestFit="1" customWidth="1"/>
    <col min="34" max="34" width="11.7265625" bestFit="1" customWidth="1"/>
    <col min="35" max="35" width="10.453125" bestFit="1" customWidth="1"/>
    <col min="36" max="36" width="14.26953125" bestFit="1" customWidth="1"/>
    <col min="37" max="37" width="13.36328125" bestFit="1" customWidth="1"/>
    <col min="38" max="38" width="10.7265625" bestFit="1" customWidth="1"/>
  </cols>
  <sheetData>
    <row r="3" spans="1:2" x14ac:dyDescent="0.35">
      <c r="A3" s="4" t="s">
        <v>67</v>
      </c>
      <c r="B3" t="s">
        <v>72</v>
      </c>
    </row>
    <row r="4" spans="1:2" x14ac:dyDescent="0.35">
      <c r="A4" s="5" t="s">
        <v>13</v>
      </c>
      <c r="B4" s="3">
        <v>12</v>
      </c>
    </row>
    <row r="5" spans="1:2" x14ac:dyDescent="0.35">
      <c r="A5" s="8" t="s">
        <v>43</v>
      </c>
      <c r="B5" s="3">
        <v>4</v>
      </c>
    </row>
    <row r="6" spans="1:2" x14ac:dyDescent="0.35">
      <c r="A6" s="8" t="s">
        <v>12</v>
      </c>
      <c r="B6" s="3">
        <v>1</v>
      </c>
    </row>
    <row r="7" spans="1:2" x14ac:dyDescent="0.35">
      <c r="A7" s="8" t="s">
        <v>21</v>
      </c>
      <c r="B7" s="3">
        <v>5</v>
      </c>
    </row>
    <row r="8" spans="1:2" x14ac:dyDescent="0.35">
      <c r="A8" s="8" t="s">
        <v>17</v>
      </c>
      <c r="B8" s="3">
        <v>0</v>
      </c>
    </row>
    <row r="9" spans="1:2" x14ac:dyDescent="0.35">
      <c r="A9" s="8" t="s">
        <v>28</v>
      </c>
      <c r="B9" s="3">
        <v>2</v>
      </c>
    </row>
    <row r="10" spans="1:2" x14ac:dyDescent="0.35">
      <c r="A10" s="5" t="s">
        <v>30</v>
      </c>
      <c r="B10" s="3">
        <v>15</v>
      </c>
    </row>
    <row r="11" spans="1:2" x14ac:dyDescent="0.35">
      <c r="A11" s="8" t="s">
        <v>43</v>
      </c>
      <c r="B11" s="3">
        <v>2</v>
      </c>
    </row>
    <row r="12" spans="1:2" x14ac:dyDescent="0.35">
      <c r="A12" s="8" t="s">
        <v>12</v>
      </c>
      <c r="B12" s="3">
        <v>4</v>
      </c>
    </row>
    <row r="13" spans="1:2" x14ac:dyDescent="0.35">
      <c r="A13" s="8" t="s">
        <v>21</v>
      </c>
      <c r="B13" s="3">
        <v>4</v>
      </c>
    </row>
    <row r="14" spans="1:2" x14ac:dyDescent="0.35">
      <c r="A14" s="8" t="s">
        <v>17</v>
      </c>
      <c r="B14" s="3">
        <v>2</v>
      </c>
    </row>
    <row r="15" spans="1:2" x14ac:dyDescent="0.35">
      <c r="A15" s="8" t="s">
        <v>28</v>
      </c>
      <c r="B15" s="3">
        <v>3</v>
      </c>
    </row>
    <row r="16" spans="1:2" x14ac:dyDescent="0.35">
      <c r="A16" s="5" t="s">
        <v>18</v>
      </c>
      <c r="B16" s="3">
        <v>12</v>
      </c>
    </row>
    <row r="17" spans="1:10" x14ac:dyDescent="0.35">
      <c r="A17" s="8" t="s">
        <v>43</v>
      </c>
      <c r="B17" s="3">
        <v>0</v>
      </c>
    </row>
    <row r="18" spans="1:10" x14ac:dyDescent="0.35">
      <c r="A18" s="8" t="s">
        <v>12</v>
      </c>
      <c r="B18" s="3">
        <v>6</v>
      </c>
    </row>
    <row r="19" spans="1:10" x14ac:dyDescent="0.35">
      <c r="A19" s="8" t="s">
        <v>21</v>
      </c>
      <c r="B19" s="3">
        <v>4</v>
      </c>
    </row>
    <row r="20" spans="1:10" x14ac:dyDescent="0.35">
      <c r="A20" s="8" t="s">
        <v>17</v>
      </c>
      <c r="B20" s="3">
        <v>1</v>
      </c>
    </row>
    <row r="21" spans="1:10" x14ac:dyDescent="0.35">
      <c r="A21" s="8" t="s">
        <v>28</v>
      </c>
      <c r="B21" s="3">
        <v>1</v>
      </c>
    </row>
    <row r="22" spans="1:10" x14ac:dyDescent="0.35">
      <c r="A22" s="5" t="s">
        <v>23</v>
      </c>
      <c r="B22" s="3">
        <v>15</v>
      </c>
    </row>
    <row r="23" spans="1:10" x14ac:dyDescent="0.35">
      <c r="A23" s="8" t="s">
        <v>43</v>
      </c>
      <c r="B23" s="3">
        <v>7</v>
      </c>
    </row>
    <row r="24" spans="1:10" x14ac:dyDescent="0.35">
      <c r="A24" s="8" t="s">
        <v>12</v>
      </c>
      <c r="B24" s="3">
        <v>2</v>
      </c>
    </row>
    <row r="25" spans="1:10" x14ac:dyDescent="0.35">
      <c r="A25" s="8" t="s">
        <v>21</v>
      </c>
      <c r="B25" s="3">
        <v>3</v>
      </c>
    </row>
    <row r="26" spans="1:10" x14ac:dyDescent="0.35">
      <c r="A26" s="8" t="s">
        <v>17</v>
      </c>
      <c r="B26" s="3">
        <v>1</v>
      </c>
    </row>
    <row r="27" spans="1:10" x14ac:dyDescent="0.35">
      <c r="A27" s="8" t="s">
        <v>28</v>
      </c>
      <c r="B27" s="3">
        <v>2</v>
      </c>
    </row>
    <row r="28" spans="1:10" x14ac:dyDescent="0.35">
      <c r="A28" s="5" t="s">
        <v>25</v>
      </c>
      <c r="B28" s="3">
        <v>25</v>
      </c>
      <c r="J28" t="s">
        <v>77</v>
      </c>
    </row>
    <row r="29" spans="1:10" x14ac:dyDescent="0.35">
      <c r="A29" s="8" t="s">
        <v>43</v>
      </c>
      <c r="B29" s="3">
        <v>8</v>
      </c>
    </row>
    <row r="30" spans="1:10" x14ac:dyDescent="0.35">
      <c r="A30" s="8" t="s">
        <v>12</v>
      </c>
      <c r="B30" s="3">
        <v>5</v>
      </c>
    </row>
    <row r="31" spans="1:10" x14ac:dyDescent="0.35">
      <c r="A31" s="8" t="s">
        <v>21</v>
      </c>
      <c r="B31" s="3">
        <v>5</v>
      </c>
    </row>
    <row r="32" spans="1:10" x14ac:dyDescent="0.35">
      <c r="A32" s="8" t="s">
        <v>17</v>
      </c>
      <c r="B32" s="3">
        <v>7</v>
      </c>
    </row>
    <row r="33" spans="1:2" x14ac:dyDescent="0.35">
      <c r="A33" s="8" t="s">
        <v>28</v>
      </c>
      <c r="B33" s="3">
        <v>0</v>
      </c>
    </row>
    <row r="34" spans="1:2" x14ac:dyDescent="0.35">
      <c r="A34" s="5" t="s">
        <v>34</v>
      </c>
      <c r="B34" s="3">
        <v>11</v>
      </c>
    </row>
    <row r="35" spans="1:2" x14ac:dyDescent="0.35">
      <c r="A35" s="8" t="s">
        <v>43</v>
      </c>
      <c r="B35" s="3">
        <v>0</v>
      </c>
    </row>
    <row r="36" spans="1:2" x14ac:dyDescent="0.35">
      <c r="A36" s="8" t="s">
        <v>12</v>
      </c>
      <c r="B36" s="3">
        <v>3</v>
      </c>
    </row>
    <row r="37" spans="1:2" x14ac:dyDescent="0.35">
      <c r="A37" s="8" t="s">
        <v>21</v>
      </c>
      <c r="B37" s="3">
        <v>3</v>
      </c>
    </row>
    <row r="38" spans="1:2" x14ac:dyDescent="0.35">
      <c r="A38" s="8" t="s">
        <v>17</v>
      </c>
      <c r="B38" s="3">
        <v>2</v>
      </c>
    </row>
    <row r="39" spans="1:2" x14ac:dyDescent="0.35">
      <c r="A39" s="8" t="s">
        <v>28</v>
      </c>
      <c r="B39" s="3">
        <v>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G16" sqref="G16"/>
    </sheetView>
  </sheetViews>
  <sheetFormatPr defaultRowHeight="14.5" x14ac:dyDescent="0.35"/>
  <cols>
    <col min="1" max="1" width="12.36328125" customWidth="1"/>
    <col min="2" max="2" width="19.453125" bestFit="1" customWidth="1"/>
    <col min="3" max="3" width="22" bestFit="1" customWidth="1"/>
  </cols>
  <sheetData>
    <row r="3" spans="1:2" x14ac:dyDescent="0.35">
      <c r="A3" s="4" t="s">
        <v>67</v>
      </c>
      <c r="B3" t="s">
        <v>66</v>
      </c>
    </row>
    <row r="4" spans="1:2" x14ac:dyDescent="0.35">
      <c r="A4" s="5" t="s">
        <v>73</v>
      </c>
      <c r="B4" s="7">
        <v>0.23499999999999999</v>
      </c>
    </row>
    <row r="5" spans="1:2" x14ac:dyDescent="0.35">
      <c r="A5" s="5" t="s">
        <v>74</v>
      </c>
      <c r="B5" s="7">
        <v>0.52</v>
      </c>
    </row>
    <row r="6" spans="1:2" x14ac:dyDescent="0.35">
      <c r="A6" s="5" t="s">
        <v>75</v>
      </c>
      <c r="B6" s="7">
        <v>0.245</v>
      </c>
    </row>
    <row r="7" spans="1:2" x14ac:dyDescent="0.35">
      <c r="A7" s="5" t="s">
        <v>76</v>
      </c>
      <c r="B7" s="7">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topLeftCell="F1" workbookViewId="0">
      <selection activeCell="H16" sqref="H16"/>
    </sheetView>
  </sheetViews>
  <sheetFormatPr defaultRowHeight="14.5" x14ac:dyDescent="0.35"/>
  <cols>
    <col min="1" max="1" width="20" bestFit="1" customWidth="1"/>
    <col min="2" max="2" width="11.453125" customWidth="1"/>
    <col min="3" max="3" width="11.90625" bestFit="1" customWidth="1"/>
    <col min="4" max="4" width="14.08984375" customWidth="1"/>
    <col min="5" max="5" width="20.36328125" style="1" customWidth="1"/>
    <col min="6" max="6" width="21.453125" customWidth="1"/>
    <col min="7" max="7" width="17.1796875" customWidth="1"/>
    <col min="8" max="8" width="14.26953125" customWidth="1"/>
    <col min="9" max="9" width="13" customWidth="1"/>
    <col min="10" max="10" width="17.453125" customWidth="1"/>
    <col min="11" max="11" width="16.81640625" customWidth="1"/>
    <col min="12" max="12" width="15.7265625" bestFit="1" customWidth="1"/>
    <col min="13" max="13" width="20.08984375" bestFit="1" customWidth="1"/>
    <col min="14" max="14" width="24.6328125" style="2" bestFit="1" customWidth="1"/>
  </cols>
  <sheetData>
    <row r="1" spans="1:14" x14ac:dyDescent="0.35">
      <c r="A1" t="s">
        <v>0</v>
      </c>
      <c r="B1" t="s">
        <v>1</v>
      </c>
      <c r="C1" t="s">
        <v>2</v>
      </c>
      <c r="D1" t="s">
        <v>3</v>
      </c>
      <c r="E1" s="1" t="s">
        <v>4</v>
      </c>
      <c r="F1" t="s">
        <v>5</v>
      </c>
      <c r="G1" t="s">
        <v>6</v>
      </c>
      <c r="H1" t="s">
        <v>7</v>
      </c>
      <c r="I1" t="s">
        <v>8</v>
      </c>
      <c r="J1" t="s">
        <v>9</v>
      </c>
      <c r="K1" t="s">
        <v>10</v>
      </c>
      <c r="L1" t="s">
        <v>63</v>
      </c>
      <c r="M1" t="s">
        <v>64</v>
      </c>
      <c r="N1" s="2" t="s">
        <v>65</v>
      </c>
    </row>
    <row r="2" spans="1:14" x14ac:dyDescent="0.35">
      <c r="A2" t="s">
        <v>11</v>
      </c>
      <c r="B2" t="s">
        <v>12</v>
      </c>
      <c r="C2" t="s">
        <v>13</v>
      </c>
      <c r="D2">
        <v>43</v>
      </c>
      <c r="E2" s="1">
        <v>288067</v>
      </c>
      <c r="F2">
        <v>93</v>
      </c>
      <c r="G2">
        <v>0</v>
      </c>
      <c r="H2">
        <v>0</v>
      </c>
      <c r="I2" t="s">
        <v>14</v>
      </c>
      <c r="J2">
        <v>81</v>
      </c>
      <c r="K2" t="s">
        <v>15</v>
      </c>
      <c r="L2" t="str">
        <f>IF(Table1[[#This Row],[Pitch_Success (%)]]&gt;=80,"High",IF(Table1[[#This Row],[Pitch_Success (%)]]&gt;=60,"Moderate","Low"))</f>
        <v>High</v>
      </c>
      <c r="M2">
        <f>IF(Table1[[#This Row],[Guard_Count]]=0,0,Table1[[#This Row],[Monthly_Deal_Value]]/Table1[[#This Row],[Guard_Count]])</f>
        <v>6699.2325581395353</v>
      </c>
      <c r="N2" s="2">
        <f>IF(Table1[[#This Row],[Guard_Count]]=0,0,Table1[[#This Row],[Incident_Reports]]/Table1[[#This Row],[Guard_Count]])</f>
        <v>0</v>
      </c>
    </row>
    <row r="3" spans="1:14" x14ac:dyDescent="0.35">
      <c r="A3" t="s">
        <v>16</v>
      </c>
      <c r="B3" t="s">
        <v>17</v>
      </c>
      <c r="C3" t="s">
        <v>18</v>
      </c>
      <c r="D3">
        <v>8</v>
      </c>
      <c r="E3" s="1">
        <v>272864</v>
      </c>
      <c r="F3">
        <v>62</v>
      </c>
      <c r="G3">
        <v>0</v>
      </c>
      <c r="H3">
        <v>0</v>
      </c>
      <c r="I3" t="s">
        <v>19</v>
      </c>
      <c r="J3">
        <v>81</v>
      </c>
      <c r="K3" t="s">
        <v>15</v>
      </c>
      <c r="L3" t="str">
        <f>IF(Table1[[#This Row],[Pitch_Success (%)]]&gt;=80,"High",IF(Table1[[#This Row],[Pitch_Success (%)]]&gt;=60,"Moderate","Low"))</f>
        <v>High</v>
      </c>
      <c r="M3">
        <f>IF(Table1[[#This Row],[Guard_Count]]=0,0,Table1[[#This Row],[Monthly_Deal_Value]]/Table1[[#This Row],[Guard_Count]])</f>
        <v>34108</v>
      </c>
      <c r="N3" s="2">
        <f>IF(Table1[[#This Row],[Guard_Count]]=0,0,Table1[[#This Row],[Incident_Reports]]/Table1[[#This Row],[Guard_Count]])</f>
        <v>0</v>
      </c>
    </row>
    <row r="4" spans="1:14" x14ac:dyDescent="0.35">
      <c r="A4" t="s">
        <v>20</v>
      </c>
      <c r="B4" t="s">
        <v>21</v>
      </c>
      <c r="C4" t="s">
        <v>18</v>
      </c>
      <c r="D4">
        <v>10</v>
      </c>
      <c r="E4" s="1">
        <v>238926</v>
      </c>
      <c r="F4">
        <v>71</v>
      </c>
      <c r="G4">
        <v>0</v>
      </c>
      <c r="H4">
        <v>0</v>
      </c>
      <c r="I4" t="s">
        <v>14</v>
      </c>
      <c r="J4">
        <v>65</v>
      </c>
      <c r="K4" t="s">
        <v>15</v>
      </c>
      <c r="L4" t="str">
        <f>IF(Table1[[#This Row],[Pitch_Success (%)]]&gt;=80,"High",IF(Table1[[#This Row],[Pitch_Success (%)]]&gt;=60,"Moderate","Low"))</f>
        <v>Moderate</v>
      </c>
      <c r="M4">
        <f>IF(Table1[[#This Row],[Guard_Count]]=0,0,Table1[[#This Row],[Monthly_Deal_Value]]/Table1[[#This Row],[Guard_Count]])</f>
        <v>23892.6</v>
      </c>
      <c r="N4" s="2">
        <f>IF(Table1[[#This Row],[Guard_Count]]=0,0,Table1[[#This Row],[Incident_Reports]]/Table1[[#This Row],[Guard_Count]])</f>
        <v>0</v>
      </c>
    </row>
    <row r="5" spans="1:14" x14ac:dyDescent="0.35">
      <c r="A5" t="s">
        <v>22</v>
      </c>
      <c r="B5" t="s">
        <v>17</v>
      </c>
      <c r="C5" t="s">
        <v>23</v>
      </c>
      <c r="D5">
        <v>49</v>
      </c>
      <c r="E5" s="1">
        <v>221334</v>
      </c>
      <c r="F5">
        <v>60</v>
      </c>
      <c r="G5">
        <v>3</v>
      </c>
      <c r="H5">
        <v>0</v>
      </c>
      <c r="I5" t="s">
        <v>19</v>
      </c>
      <c r="J5">
        <v>67</v>
      </c>
      <c r="K5" t="s">
        <v>15</v>
      </c>
      <c r="L5" t="str">
        <f>IF(Table1[[#This Row],[Pitch_Success (%)]]&gt;=80,"High",IF(Table1[[#This Row],[Pitch_Success (%)]]&gt;=60,"Moderate","Low"))</f>
        <v>Moderate</v>
      </c>
      <c r="M5">
        <f>IF(Table1[[#This Row],[Guard_Count]]=0,0,Table1[[#This Row],[Monthly_Deal_Value]]/Table1[[#This Row],[Guard_Count]])</f>
        <v>4517.0204081632655</v>
      </c>
      <c r="N5" s="2">
        <f>IF(Table1[[#This Row],[Guard_Count]]=0,0,Table1[[#This Row],[Incident_Reports]]/Table1[[#This Row],[Guard_Count]])</f>
        <v>6.1224489795918366E-2</v>
      </c>
    </row>
    <row r="6" spans="1:14" x14ac:dyDescent="0.35">
      <c r="A6" t="s">
        <v>24</v>
      </c>
      <c r="B6" t="s">
        <v>17</v>
      </c>
      <c r="C6" t="s">
        <v>25</v>
      </c>
      <c r="D6">
        <v>36</v>
      </c>
      <c r="E6" s="1">
        <v>218152</v>
      </c>
      <c r="F6">
        <v>64</v>
      </c>
      <c r="G6">
        <v>5</v>
      </c>
      <c r="H6">
        <v>0</v>
      </c>
      <c r="I6" t="s">
        <v>26</v>
      </c>
      <c r="J6">
        <v>79</v>
      </c>
      <c r="K6" t="s">
        <v>15</v>
      </c>
      <c r="L6" t="str">
        <f>IF(Table1[[#This Row],[Pitch_Success (%)]]&gt;=80,"High",IF(Table1[[#This Row],[Pitch_Success (%)]]&gt;=60,"Moderate","Low"))</f>
        <v>Moderate</v>
      </c>
      <c r="M6">
        <f>IF(Table1[[#This Row],[Guard_Count]]=0,0,Table1[[#This Row],[Monthly_Deal_Value]]/Table1[[#This Row],[Guard_Count]])</f>
        <v>6059.7777777777774</v>
      </c>
      <c r="N6" s="2">
        <f>IF(Table1[[#This Row],[Guard_Count]]=0,0,Table1[[#This Row],[Incident_Reports]]/Table1[[#This Row],[Guard_Count]])</f>
        <v>0.1388888888888889</v>
      </c>
    </row>
    <row r="7" spans="1:14" x14ac:dyDescent="0.35">
      <c r="A7" t="s">
        <v>27</v>
      </c>
      <c r="B7" t="s">
        <v>28</v>
      </c>
      <c r="C7" t="s">
        <v>25</v>
      </c>
      <c r="D7">
        <v>34</v>
      </c>
      <c r="E7" s="1">
        <v>182396</v>
      </c>
      <c r="F7">
        <v>89</v>
      </c>
      <c r="G7">
        <v>3</v>
      </c>
      <c r="H7">
        <v>0</v>
      </c>
      <c r="I7" t="s">
        <v>26</v>
      </c>
      <c r="J7">
        <v>92</v>
      </c>
      <c r="K7" t="s">
        <v>15</v>
      </c>
      <c r="L7" t="str">
        <f>IF(Table1[[#This Row],[Pitch_Success (%)]]&gt;=80,"High",IF(Table1[[#This Row],[Pitch_Success (%)]]&gt;=60,"Moderate","Low"))</f>
        <v>High</v>
      </c>
      <c r="M7">
        <f>IF(Table1[[#This Row],[Guard_Count]]=0,0,Table1[[#This Row],[Monthly_Deal_Value]]/Table1[[#This Row],[Guard_Count]])</f>
        <v>5364.588235294118</v>
      </c>
      <c r="N7" s="2">
        <f>IF(Table1[[#This Row],[Guard_Count]]=0,0,Table1[[#This Row],[Incident_Reports]]/Table1[[#This Row],[Guard_Count]])</f>
        <v>8.8235294117647065E-2</v>
      </c>
    </row>
    <row r="8" spans="1:14" x14ac:dyDescent="0.35">
      <c r="A8" t="s">
        <v>29</v>
      </c>
      <c r="B8" t="s">
        <v>21</v>
      </c>
      <c r="C8" t="s">
        <v>30</v>
      </c>
      <c r="D8">
        <v>39</v>
      </c>
      <c r="E8" s="1">
        <v>141267</v>
      </c>
      <c r="F8">
        <v>89</v>
      </c>
      <c r="G8">
        <v>5</v>
      </c>
      <c r="H8">
        <v>1</v>
      </c>
      <c r="I8" t="s">
        <v>14</v>
      </c>
      <c r="J8">
        <v>92</v>
      </c>
      <c r="K8" t="s">
        <v>15</v>
      </c>
      <c r="L8" t="str">
        <f>IF(Table1[[#This Row],[Pitch_Success (%)]]&gt;=80,"High",IF(Table1[[#This Row],[Pitch_Success (%)]]&gt;=60,"Moderate","Low"))</f>
        <v>High</v>
      </c>
      <c r="M8">
        <f>IF(Table1[[#This Row],[Guard_Count]]=0,0,Table1[[#This Row],[Monthly_Deal_Value]]/Table1[[#This Row],[Guard_Count]])</f>
        <v>3622.2307692307691</v>
      </c>
      <c r="N8" s="2">
        <f>IF(Table1[[#This Row],[Guard_Count]]=0,0,Table1[[#This Row],[Incident_Reports]]/Table1[[#This Row],[Guard_Count]])</f>
        <v>0.12820512820512819</v>
      </c>
    </row>
    <row r="9" spans="1:14" x14ac:dyDescent="0.35">
      <c r="A9" t="s">
        <v>31</v>
      </c>
      <c r="B9" t="s">
        <v>21</v>
      </c>
      <c r="C9" t="s">
        <v>23</v>
      </c>
      <c r="D9">
        <v>44</v>
      </c>
      <c r="E9" s="1">
        <v>216981</v>
      </c>
      <c r="F9">
        <v>76</v>
      </c>
      <c r="G9">
        <v>1</v>
      </c>
      <c r="H9">
        <v>2</v>
      </c>
      <c r="I9" t="s">
        <v>19</v>
      </c>
      <c r="J9">
        <v>91</v>
      </c>
      <c r="K9" t="s">
        <v>15</v>
      </c>
      <c r="L9" t="str">
        <f>IF(Table1[[#This Row],[Pitch_Success (%)]]&gt;=80,"High",IF(Table1[[#This Row],[Pitch_Success (%)]]&gt;=60,"Moderate","Low"))</f>
        <v>High</v>
      </c>
      <c r="M9">
        <f>IF(Table1[[#This Row],[Guard_Count]]=0,0,Table1[[#This Row],[Monthly_Deal_Value]]/Table1[[#This Row],[Guard_Count]])</f>
        <v>4931.386363636364</v>
      </c>
      <c r="N9" s="2">
        <f>IF(Table1[[#This Row],[Guard_Count]]=0,0,Table1[[#This Row],[Incident_Reports]]/Table1[[#This Row],[Guard_Count]])</f>
        <v>2.2727272727272728E-2</v>
      </c>
    </row>
    <row r="10" spans="1:14" x14ac:dyDescent="0.35">
      <c r="A10" t="s">
        <v>32</v>
      </c>
      <c r="B10" t="s">
        <v>21</v>
      </c>
      <c r="C10" t="s">
        <v>18</v>
      </c>
      <c r="D10">
        <v>20</v>
      </c>
      <c r="E10" s="1">
        <v>270411</v>
      </c>
      <c r="F10">
        <v>82</v>
      </c>
      <c r="G10">
        <v>2</v>
      </c>
      <c r="H10">
        <v>0</v>
      </c>
      <c r="I10" t="s">
        <v>26</v>
      </c>
      <c r="J10">
        <v>36</v>
      </c>
      <c r="K10" t="s">
        <v>15</v>
      </c>
      <c r="L10" t="str">
        <f>IF(Table1[[#This Row],[Pitch_Success (%)]]&gt;=80,"High",IF(Table1[[#This Row],[Pitch_Success (%)]]&gt;=60,"Moderate","Low"))</f>
        <v>Low</v>
      </c>
      <c r="M10">
        <f>IF(Table1[[#This Row],[Guard_Count]]=0,0,Table1[[#This Row],[Monthly_Deal_Value]]/Table1[[#This Row],[Guard_Count]])</f>
        <v>13520.55</v>
      </c>
      <c r="N10" s="2">
        <f>IF(Table1[[#This Row],[Guard_Count]]=0,0,Table1[[#This Row],[Incident_Reports]]/Table1[[#This Row],[Guard_Count]])</f>
        <v>0.1</v>
      </c>
    </row>
    <row r="11" spans="1:14" x14ac:dyDescent="0.35">
      <c r="A11" t="s">
        <v>33</v>
      </c>
      <c r="B11" t="s">
        <v>17</v>
      </c>
      <c r="C11" t="s">
        <v>34</v>
      </c>
      <c r="D11">
        <v>17</v>
      </c>
      <c r="E11" s="1">
        <v>69870</v>
      </c>
      <c r="F11">
        <v>74</v>
      </c>
      <c r="G11">
        <v>2</v>
      </c>
      <c r="H11">
        <v>0</v>
      </c>
      <c r="I11" t="s">
        <v>14</v>
      </c>
      <c r="J11">
        <v>56</v>
      </c>
      <c r="K11" t="s">
        <v>15</v>
      </c>
      <c r="L11" t="str">
        <f>IF(Table1[[#This Row],[Pitch_Success (%)]]&gt;=80,"High",IF(Table1[[#This Row],[Pitch_Success (%)]]&gt;=60,"Moderate","Low"))</f>
        <v>Low</v>
      </c>
      <c r="M11">
        <f>IF(Table1[[#This Row],[Guard_Count]]=0,0,Table1[[#This Row],[Monthly_Deal_Value]]/Table1[[#This Row],[Guard_Count]])</f>
        <v>4110</v>
      </c>
      <c r="N11" s="2">
        <f>IF(Table1[[#This Row],[Guard_Count]]=0,0,Table1[[#This Row],[Incident_Reports]]/Table1[[#This Row],[Guard_Count]])</f>
        <v>0.11764705882352941</v>
      </c>
    </row>
    <row r="12" spans="1:14" x14ac:dyDescent="0.35">
      <c r="A12" t="s">
        <v>35</v>
      </c>
      <c r="B12" t="s">
        <v>12</v>
      </c>
      <c r="C12" t="s">
        <v>23</v>
      </c>
      <c r="D12">
        <v>46</v>
      </c>
      <c r="E12" s="1">
        <v>215650</v>
      </c>
      <c r="F12">
        <v>96</v>
      </c>
      <c r="G12">
        <v>3</v>
      </c>
      <c r="H12">
        <v>0</v>
      </c>
      <c r="I12" t="s">
        <v>19</v>
      </c>
      <c r="J12">
        <v>43</v>
      </c>
      <c r="K12" t="s">
        <v>15</v>
      </c>
      <c r="L12" t="str">
        <f>IF(Table1[[#This Row],[Pitch_Success (%)]]&gt;=80,"High",IF(Table1[[#This Row],[Pitch_Success (%)]]&gt;=60,"Moderate","Low"))</f>
        <v>Low</v>
      </c>
      <c r="M12">
        <f>IF(Table1[[#This Row],[Guard_Count]]=0,0,Table1[[#This Row],[Monthly_Deal_Value]]/Table1[[#This Row],[Guard_Count]])</f>
        <v>4688.04347826087</v>
      </c>
      <c r="N12" s="2">
        <f>IF(Table1[[#This Row],[Guard_Count]]=0,0,Table1[[#This Row],[Incident_Reports]]/Table1[[#This Row],[Guard_Count]])</f>
        <v>6.5217391304347824E-2</v>
      </c>
    </row>
    <row r="13" spans="1:14" x14ac:dyDescent="0.35">
      <c r="A13" t="s">
        <v>36</v>
      </c>
      <c r="B13" t="s">
        <v>21</v>
      </c>
      <c r="C13" t="s">
        <v>30</v>
      </c>
      <c r="D13">
        <v>34</v>
      </c>
      <c r="E13" s="1">
        <v>253196</v>
      </c>
      <c r="F13">
        <v>80</v>
      </c>
      <c r="G13">
        <v>1</v>
      </c>
      <c r="H13">
        <v>1</v>
      </c>
      <c r="I13" t="s">
        <v>19</v>
      </c>
      <c r="J13">
        <v>34</v>
      </c>
      <c r="K13" t="s">
        <v>15</v>
      </c>
      <c r="L13" t="str">
        <f>IF(Table1[[#This Row],[Pitch_Success (%)]]&gt;=80,"High",IF(Table1[[#This Row],[Pitch_Success (%)]]&gt;=60,"Moderate","Low"))</f>
        <v>Low</v>
      </c>
      <c r="M13">
        <f>IF(Table1[[#This Row],[Guard_Count]]=0,0,Table1[[#This Row],[Monthly_Deal_Value]]/Table1[[#This Row],[Guard_Count]])</f>
        <v>7446.9411764705883</v>
      </c>
      <c r="N13" s="2">
        <f>IF(Table1[[#This Row],[Guard_Count]]=0,0,Table1[[#This Row],[Incident_Reports]]/Table1[[#This Row],[Guard_Count]])</f>
        <v>2.9411764705882353E-2</v>
      </c>
    </row>
    <row r="14" spans="1:14" x14ac:dyDescent="0.35">
      <c r="A14" t="s">
        <v>37</v>
      </c>
      <c r="B14" t="s">
        <v>17</v>
      </c>
      <c r="C14" t="s">
        <v>30</v>
      </c>
      <c r="D14">
        <v>23</v>
      </c>
      <c r="E14" s="1">
        <v>298683</v>
      </c>
      <c r="F14">
        <v>73</v>
      </c>
      <c r="G14">
        <v>1</v>
      </c>
      <c r="H14">
        <v>0</v>
      </c>
      <c r="I14" t="s">
        <v>14</v>
      </c>
      <c r="J14">
        <v>84</v>
      </c>
      <c r="K14" t="s">
        <v>15</v>
      </c>
      <c r="L14" t="str">
        <f>IF(Table1[[#This Row],[Pitch_Success (%)]]&gt;=80,"High",IF(Table1[[#This Row],[Pitch_Success (%)]]&gt;=60,"Moderate","Low"))</f>
        <v>High</v>
      </c>
      <c r="M14">
        <f>IF(Table1[[#This Row],[Guard_Count]]=0,0,Table1[[#This Row],[Monthly_Deal_Value]]/Table1[[#This Row],[Guard_Count]])</f>
        <v>12986.217391304348</v>
      </c>
      <c r="N14" s="2">
        <f>IF(Table1[[#This Row],[Guard_Count]]=0,0,Table1[[#This Row],[Incident_Reports]]/Table1[[#This Row],[Guard_Count]])</f>
        <v>4.3478260869565216E-2</v>
      </c>
    </row>
    <row r="15" spans="1:14" x14ac:dyDescent="0.35">
      <c r="A15" t="s">
        <v>38</v>
      </c>
      <c r="B15" t="s">
        <v>28</v>
      </c>
      <c r="C15" t="s">
        <v>23</v>
      </c>
      <c r="D15">
        <v>21</v>
      </c>
      <c r="E15" s="1">
        <v>284677</v>
      </c>
      <c r="F15">
        <v>61</v>
      </c>
      <c r="G15">
        <v>0</v>
      </c>
      <c r="H15">
        <v>0</v>
      </c>
      <c r="I15" t="s">
        <v>19</v>
      </c>
      <c r="J15">
        <v>31</v>
      </c>
      <c r="K15" t="s">
        <v>15</v>
      </c>
      <c r="L15" t="str">
        <f>IF(Table1[[#This Row],[Pitch_Success (%)]]&gt;=80,"High",IF(Table1[[#This Row],[Pitch_Success (%)]]&gt;=60,"Moderate","Low"))</f>
        <v>Low</v>
      </c>
      <c r="M15">
        <f>IF(Table1[[#This Row],[Guard_Count]]=0,0,Table1[[#This Row],[Monthly_Deal_Value]]/Table1[[#This Row],[Guard_Count]])</f>
        <v>13556.047619047618</v>
      </c>
      <c r="N15" s="2">
        <f>IF(Table1[[#This Row],[Guard_Count]]=0,0,Table1[[#This Row],[Incident_Reports]]/Table1[[#This Row],[Guard_Count]])</f>
        <v>0</v>
      </c>
    </row>
    <row r="16" spans="1:14" x14ac:dyDescent="0.35">
      <c r="A16" t="s">
        <v>27</v>
      </c>
      <c r="B16" t="s">
        <v>12</v>
      </c>
      <c r="C16" t="s">
        <v>30</v>
      </c>
      <c r="D16">
        <v>23</v>
      </c>
      <c r="E16" s="1">
        <v>76790</v>
      </c>
      <c r="F16">
        <v>70</v>
      </c>
      <c r="G16">
        <v>1</v>
      </c>
      <c r="H16">
        <v>0</v>
      </c>
      <c r="I16" t="s">
        <v>26</v>
      </c>
      <c r="J16">
        <v>91</v>
      </c>
      <c r="K16" t="s">
        <v>15</v>
      </c>
      <c r="L16" t="str">
        <f>IF(Table1[[#This Row],[Pitch_Success (%)]]&gt;=80,"High",IF(Table1[[#This Row],[Pitch_Success (%)]]&gt;=60,"Moderate","Low"))</f>
        <v>High</v>
      </c>
      <c r="M16">
        <f>IF(Table1[[#This Row],[Guard_Count]]=0,0,Table1[[#This Row],[Monthly_Deal_Value]]/Table1[[#This Row],[Guard_Count]])</f>
        <v>3338.695652173913</v>
      </c>
      <c r="N16" s="2">
        <f>IF(Table1[[#This Row],[Guard_Count]]=0,0,Table1[[#This Row],[Incident_Reports]]/Table1[[#This Row],[Guard_Count]])</f>
        <v>4.3478260869565216E-2</v>
      </c>
    </row>
    <row r="17" spans="1:14" x14ac:dyDescent="0.35">
      <c r="A17" t="s">
        <v>39</v>
      </c>
      <c r="B17" t="s">
        <v>28</v>
      </c>
      <c r="C17" t="s">
        <v>23</v>
      </c>
      <c r="D17">
        <v>32</v>
      </c>
      <c r="E17" s="1">
        <v>168874</v>
      </c>
      <c r="F17">
        <v>98</v>
      </c>
      <c r="G17">
        <v>1</v>
      </c>
      <c r="H17">
        <v>1</v>
      </c>
      <c r="I17" t="s">
        <v>19</v>
      </c>
      <c r="J17">
        <v>50</v>
      </c>
      <c r="K17" t="s">
        <v>15</v>
      </c>
      <c r="L17" t="str">
        <f>IF(Table1[[#This Row],[Pitch_Success (%)]]&gt;=80,"High",IF(Table1[[#This Row],[Pitch_Success (%)]]&gt;=60,"Moderate","Low"))</f>
        <v>Low</v>
      </c>
      <c r="M17">
        <f>IF(Table1[[#This Row],[Guard_Count]]=0,0,Table1[[#This Row],[Monthly_Deal_Value]]/Table1[[#This Row],[Guard_Count]])</f>
        <v>5277.3125</v>
      </c>
      <c r="N17" s="2">
        <f>IF(Table1[[#This Row],[Guard_Count]]=0,0,Table1[[#This Row],[Incident_Reports]]/Table1[[#This Row],[Guard_Count]])</f>
        <v>3.125E-2</v>
      </c>
    </row>
    <row r="18" spans="1:14" x14ac:dyDescent="0.35">
      <c r="A18" t="s">
        <v>40</v>
      </c>
      <c r="B18" t="s">
        <v>12</v>
      </c>
      <c r="C18" t="s">
        <v>13</v>
      </c>
      <c r="D18">
        <v>30</v>
      </c>
      <c r="E18" s="1">
        <v>75289</v>
      </c>
      <c r="F18">
        <v>97</v>
      </c>
      <c r="G18">
        <v>2</v>
      </c>
      <c r="H18">
        <v>0</v>
      </c>
      <c r="I18" t="s">
        <v>19</v>
      </c>
      <c r="J18">
        <v>50</v>
      </c>
      <c r="K18" t="s">
        <v>15</v>
      </c>
      <c r="L18" t="str">
        <f>IF(Table1[[#This Row],[Pitch_Success (%)]]&gt;=80,"High",IF(Table1[[#This Row],[Pitch_Success (%)]]&gt;=60,"Moderate","Low"))</f>
        <v>Low</v>
      </c>
      <c r="M18">
        <f>IF(Table1[[#This Row],[Guard_Count]]=0,0,Table1[[#This Row],[Monthly_Deal_Value]]/Table1[[#This Row],[Guard_Count]])</f>
        <v>2509.6333333333332</v>
      </c>
      <c r="N18" s="2">
        <f>IF(Table1[[#This Row],[Guard_Count]]=0,0,Table1[[#This Row],[Incident_Reports]]/Table1[[#This Row],[Guard_Count]])</f>
        <v>6.6666666666666666E-2</v>
      </c>
    </row>
    <row r="19" spans="1:14" x14ac:dyDescent="0.35">
      <c r="A19" t="s">
        <v>41</v>
      </c>
      <c r="B19" t="s">
        <v>17</v>
      </c>
      <c r="C19" t="s">
        <v>23</v>
      </c>
      <c r="D19">
        <v>41</v>
      </c>
      <c r="E19" s="1">
        <v>236201</v>
      </c>
      <c r="F19">
        <v>93</v>
      </c>
      <c r="G19">
        <v>3</v>
      </c>
      <c r="H19">
        <v>0</v>
      </c>
      <c r="I19" t="s">
        <v>26</v>
      </c>
      <c r="J19">
        <v>39</v>
      </c>
      <c r="K19" t="s">
        <v>15</v>
      </c>
      <c r="L19" t="str">
        <f>IF(Table1[[#This Row],[Pitch_Success (%)]]&gt;=80,"High",IF(Table1[[#This Row],[Pitch_Success (%)]]&gt;=60,"Moderate","Low"))</f>
        <v>Low</v>
      </c>
      <c r="M19">
        <f>IF(Table1[[#This Row],[Guard_Count]]=0,0,Table1[[#This Row],[Monthly_Deal_Value]]/Table1[[#This Row],[Guard_Count]])</f>
        <v>5761</v>
      </c>
      <c r="N19" s="2">
        <f>IF(Table1[[#This Row],[Guard_Count]]=0,0,Table1[[#This Row],[Incident_Reports]]/Table1[[#This Row],[Guard_Count]])</f>
        <v>7.3170731707317069E-2</v>
      </c>
    </row>
    <row r="20" spans="1:14" x14ac:dyDescent="0.35">
      <c r="A20" t="s">
        <v>42</v>
      </c>
      <c r="B20" t="s">
        <v>43</v>
      </c>
      <c r="C20" t="s">
        <v>23</v>
      </c>
      <c r="D20">
        <v>30</v>
      </c>
      <c r="E20" s="1">
        <v>274786</v>
      </c>
      <c r="F20">
        <v>97</v>
      </c>
      <c r="G20">
        <v>4</v>
      </c>
      <c r="H20">
        <v>1</v>
      </c>
      <c r="I20" t="s">
        <v>19</v>
      </c>
      <c r="J20">
        <v>87</v>
      </c>
      <c r="K20" t="s">
        <v>15</v>
      </c>
      <c r="L20" t="str">
        <f>IF(Table1[[#This Row],[Pitch_Success (%)]]&gt;=80,"High",IF(Table1[[#This Row],[Pitch_Success (%)]]&gt;=60,"Moderate","Low"))</f>
        <v>High</v>
      </c>
      <c r="M20">
        <f>IF(Table1[[#This Row],[Guard_Count]]=0,0,Table1[[#This Row],[Monthly_Deal_Value]]/Table1[[#This Row],[Guard_Count]])</f>
        <v>9159.5333333333328</v>
      </c>
      <c r="N20" s="2">
        <f>IF(Table1[[#This Row],[Guard_Count]]=0,0,Table1[[#This Row],[Incident_Reports]]/Table1[[#This Row],[Guard_Count]])</f>
        <v>0.13333333333333333</v>
      </c>
    </row>
    <row r="21" spans="1:14" x14ac:dyDescent="0.35">
      <c r="A21" t="s">
        <v>42</v>
      </c>
      <c r="B21" t="s">
        <v>12</v>
      </c>
      <c r="C21" t="s">
        <v>30</v>
      </c>
      <c r="D21">
        <v>27</v>
      </c>
      <c r="E21" s="1">
        <v>275318</v>
      </c>
      <c r="F21">
        <v>93</v>
      </c>
      <c r="G21">
        <v>0</v>
      </c>
      <c r="H21">
        <v>0</v>
      </c>
      <c r="I21" t="s">
        <v>14</v>
      </c>
      <c r="J21">
        <v>68</v>
      </c>
      <c r="K21" t="s">
        <v>15</v>
      </c>
      <c r="L21" t="str">
        <f>IF(Table1[[#This Row],[Pitch_Success (%)]]&gt;=80,"High",IF(Table1[[#This Row],[Pitch_Success (%)]]&gt;=60,"Moderate","Low"))</f>
        <v>Moderate</v>
      </c>
      <c r="M21">
        <f>IF(Table1[[#This Row],[Guard_Count]]=0,0,Table1[[#This Row],[Monthly_Deal_Value]]/Table1[[#This Row],[Guard_Count]])</f>
        <v>10196.962962962964</v>
      </c>
      <c r="N21" s="2">
        <f>IF(Table1[[#This Row],[Guard_Count]]=0,0,Table1[[#This Row],[Incident_Reports]]/Table1[[#This Row],[Guard_Count]])</f>
        <v>0</v>
      </c>
    </row>
    <row r="22" spans="1:14" x14ac:dyDescent="0.35">
      <c r="A22" t="s">
        <v>44</v>
      </c>
      <c r="B22" t="s">
        <v>28</v>
      </c>
      <c r="C22" t="s">
        <v>30</v>
      </c>
      <c r="D22">
        <v>13</v>
      </c>
      <c r="E22" s="1">
        <v>65485</v>
      </c>
      <c r="F22">
        <v>77</v>
      </c>
      <c r="G22">
        <v>3</v>
      </c>
      <c r="H22">
        <v>1</v>
      </c>
      <c r="I22" t="s">
        <v>19</v>
      </c>
      <c r="J22">
        <v>34</v>
      </c>
      <c r="K22" t="s">
        <v>15</v>
      </c>
      <c r="L22" t="str">
        <f>IF(Table1[[#This Row],[Pitch_Success (%)]]&gt;=80,"High",IF(Table1[[#This Row],[Pitch_Success (%)]]&gt;=60,"Moderate","Low"))</f>
        <v>Low</v>
      </c>
      <c r="M22">
        <f>IF(Table1[[#This Row],[Guard_Count]]=0,0,Table1[[#This Row],[Monthly_Deal_Value]]/Table1[[#This Row],[Guard_Count]])</f>
        <v>5037.3076923076924</v>
      </c>
      <c r="N22" s="2">
        <f>IF(Table1[[#This Row],[Guard_Count]]=0,0,Table1[[#This Row],[Incident_Reports]]/Table1[[#This Row],[Guard_Count]])</f>
        <v>0.23076923076923078</v>
      </c>
    </row>
    <row r="23" spans="1:14" x14ac:dyDescent="0.35">
      <c r="A23" t="s">
        <v>38</v>
      </c>
      <c r="B23" t="s">
        <v>17</v>
      </c>
      <c r="C23" t="s">
        <v>25</v>
      </c>
      <c r="D23">
        <v>16</v>
      </c>
      <c r="E23" s="1">
        <v>94482</v>
      </c>
      <c r="F23">
        <v>89</v>
      </c>
      <c r="G23">
        <v>1</v>
      </c>
      <c r="H23">
        <v>2</v>
      </c>
      <c r="I23" t="s">
        <v>19</v>
      </c>
      <c r="J23">
        <v>94</v>
      </c>
      <c r="K23" t="s">
        <v>15</v>
      </c>
      <c r="L23" t="str">
        <f>IF(Table1[[#This Row],[Pitch_Success (%)]]&gt;=80,"High",IF(Table1[[#This Row],[Pitch_Success (%)]]&gt;=60,"Moderate","Low"))</f>
        <v>High</v>
      </c>
      <c r="M23">
        <f>IF(Table1[[#This Row],[Guard_Count]]=0,0,Table1[[#This Row],[Monthly_Deal_Value]]/Table1[[#This Row],[Guard_Count]])</f>
        <v>5905.125</v>
      </c>
      <c r="N23" s="2">
        <f>IF(Table1[[#This Row],[Guard_Count]]=0,0,Table1[[#This Row],[Incident_Reports]]/Table1[[#This Row],[Guard_Count]])</f>
        <v>6.25E-2</v>
      </c>
    </row>
    <row r="24" spans="1:14" x14ac:dyDescent="0.35">
      <c r="A24" t="s">
        <v>45</v>
      </c>
      <c r="B24" t="s">
        <v>12</v>
      </c>
      <c r="C24" t="s">
        <v>25</v>
      </c>
      <c r="D24">
        <v>5</v>
      </c>
      <c r="E24" s="1">
        <v>136188</v>
      </c>
      <c r="F24">
        <v>74</v>
      </c>
      <c r="G24">
        <v>2</v>
      </c>
      <c r="H24">
        <v>3</v>
      </c>
      <c r="I24" t="s">
        <v>14</v>
      </c>
      <c r="J24">
        <v>42</v>
      </c>
      <c r="K24" t="s">
        <v>15</v>
      </c>
      <c r="L24" t="str">
        <f>IF(Table1[[#This Row],[Pitch_Success (%)]]&gt;=80,"High",IF(Table1[[#This Row],[Pitch_Success (%)]]&gt;=60,"Moderate","Low"))</f>
        <v>Low</v>
      </c>
      <c r="M24">
        <f>IF(Table1[[#This Row],[Guard_Count]]=0,0,Table1[[#This Row],[Monthly_Deal_Value]]/Table1[[#This Row],[Guard_Count]])</f>
        <v>27237.599999999999</v>
      </c>
      <c r="N24" s="2">
        <f>IF(Table1[[#This Row],[Guard_Count]]=0,0,Table1[[#This Row],[Incident_Reports]]/Table1[[#This Row],[Guard_Count]])</f>
        <v>0.4</v>
      </c>
    </row>
    <row r="25" spans="1:14" x14ac:dyDescent="0.35">
      <c r="A25" t="s">
        <v>40</v>
      </c>
      <c r="B25" t="s">
        <v>43</v>
      </c>
      <c r="C25" t="s">
        <v>13</v>
      </c>
      <c r="D25">
        <v>5</v>
      </c>
      <c r="E25" s="1">
        <v>54748</v>
      </c>
      <c r="F25">
        <v>86</v>
      </c>
      <c r="G25">
        <v>2</v>
      </c>
      <c r="H25">
        <v>1</v>
      </c>
      <c r="I25" t="s">
        <v>14</v>
      </c>
      <c r="J25">
        <v>82</v>
      </c>
      <c r="K25" t="s">
        <v>15</v>
      </c>
      <c r="L25" t="str">
        <f>IF(Table1[[#This Row],[Pitch_Success (%)]]&gt;=80,"High",IF(Table1[[#This Row],[Pitch_Success (%)]]&gt;=60,"Moderate","Low"))</f>
        <v>High</v>
      </c>
      <c r="M25">
        <f>IF(Table1[[#This Row],[Guard_Count]]=0,0,Table1[[#This Row],[Monthly_Deal_Value]]/Table1[[#This Row],[Guard_Count]])</f>
        <v>10949.6</v>
      </c>
      <c r="N25" s="2">
        <f>IF(Table1[[#This Row],[Guard_Count]]=0,0,Table1[[#This Row],[Incident_Reports]]/Table1[[#This Row],[Guard_Count]])</f>
        <v>0.4</v>
      </c>
    </row>
    <row r="26" spans="1:14" x14ac:dyDescent="0.35">
      <c r="A26" t="s">
        <v>46</v>
      </c>
      <c r="B26" t="s">
        <v>43</v>
      </c>
      <c r="C26" t="s">
        <v>25</v>
      </c>
      <c r="D26">
        <v>38</v>
      </c>
      <c r="E26" s="1">
        <v>267841</v>
      </c>
      <c r="F26">
        <v>93</v>
      </c>
      <c r="G26">
        <v>1</v>
      </c>
      <c r="H26">
        <v>0</v>
      </c>
      <c r="I26" t="s">
        <v>14</v>
      </c>
      <c r="J26">
        <v>74</v>
      </c>
      <c r="K26" t="s">
        <v>15</v>
      </c>
      <c r="L26" t="str">
        <f>IF(Table1[[#This Row],[Pitch_Success (%)]]&gt;=80,"High",IF(Table1[[#This Row],[Pitch_Success (%)]]&gt;=60,"Moderate","Low"))</f>
        <v>Moderate</v>
      </c>
      <c r="M26">
        <f>IF(Table1[[#This Row],[Guard_Count]]=0,0,Table1[[#This Row],[Monthly_Deal_Value]]/Table1[[#This Row],[Guard_Count]])</f>
        <v>7048.4473684210525</v>
      </c>
      <c r="N26" s="2">
        <f>IF(Table1[[#This Row],[Guard_Count]]=0,0,Table1[[#This Row],[Incident_Reports]]/Table1[[#This Row],[Guard_Count]])</f>
        <v>2.6315789473684209E-2</v>
      </c>
    </row>
    <row r="27" spans="1:14" x14ac:dyDescent="0.35">
      <c r="A27" t="s">
        <v>33</v>
      </c>
      <c r="B27" t="s">
        <v>21</v>
      </c>
      <c r="C27" t="s">
        <v>23</v>
      </c>
      <c r="D27">
        <v>36</v>
      </c>
      <c r="E27" s="1">
        <v>190507</v>
      </c>
      <c r="F27">
        <v>97</v>
      </c>
      <c r="G27">
        <v>3</v>
      </c>
      <c r="H27">
        <v>0</v>
      </c>
      <c r="I27" t="s">
        <v>14</v>
      </c>
      <c r="J27">
        <v>61</v>
      </c>
      <c r="K27" t="s">
        <v>15</v>
      </c>
      <c r="L27" t="str">
        <f>IF(Table1[[#This Row],[Pitch_Success (%)]]&gt;=80,"High",IF(Table1[[#This Row],[Pitch_Success (%)]]&gt;=60,"Moderate","Low"))</f>
        <v>Moderate</v>
      </c>
      <c r="M27">
        <f>IF(Table1[[#This Row],[Guard_Count]]=0,0,Table1[[#This Row],[Monthly_Deal_Value]]/Table1[[#This Row],[Guard_Count]])</f>
        <v>5291.8611111111113</v>
      </c>
      <c r="N27" s="2">
        <f>IF(Table1[[#This Row],[Guard_Count]]=0,0,Table1[[#This Row],[Incident_Reports]]/Table1[[#This Row],[Guard_Count]])</f>
        <v>8.3333333333333329E-2</v>
      </c>
    </row>
    <row r="28" spans="1:14" x14ac:dyDescent="0.35">
      <c r="A28" t="s">
        <v>31</v>
      </c>
      <c r="B28" t="s">
        <v>21</v>
      </c>
      <c r="C28" t="s">
        <v>30</v>
      </c>
      <c r="D28">
        <v>29</v>
      </c>
      <c r="E28" s="1">
        <v>53709</v>
      </c>
      <c r="F28">
        <v>92</v>
      </c>
      <c r="G28">
        <v>3</v>
      </c>
      <c r="H28">
        <v>0</v>
      </c>
      <c r="I28" t="s">
        <v>14</v>
      </c>
      <c r="J28">
        <v>65</v>
      </c>
      <c r="K28" t="s">
        <v>15</v>
      </c>
      <c r="L28" t="str">
        <f>IF(Table1[[#This Row],[Pitch_Success (%)]]&gt;=80,"High",IF(Table1[[#This Row],[Pitch_Success (%)]]&gt;=60,"Moderate","Low"))</f>
        <v>Moderate</v>
      </c>
      <c r="M28">
        <f>IF(Table1[[#This Row],[Guard_Count]]=0,0,Table1[[#This Row],[Monthly_Deal_Value]]/Table1[[#This Row],[Guard_Count]])</f>
        <v>1852.0344827586207</v>
      </c>
      <c r="N28" s="2">
        <f>IF(Table1[[#This Row],[Guard_Count]]=0,0,Table1[[#This Row],[Incident_Reports]]/Table1[[#This Row],[Guard_Count]])</f>
        <v>0.10344827586206896</v>
      </c>
    </row>
    <row r="29" spans="1:14" x14ac:dyDescent="0.35">
      <c r="A29" t="s">
        <v>47</v>
      </c>
      <c r="B29" t="s">
        <v>28</v>
      </c>
      <c r="C29" t="s">
        <v>25</v>
      </c>
      <c r="D29">
        <v>44</v>
      </c>
      <c r="E29" s="1">
        <v>173961</v>
      </c>
      <c r="F29">
        <v>83</v>
      </c>
      <c r="G29">
        <v>1</v>
      </c>
      <c r="H29">
        <v>0</v>
      </c>
      <c r="I29" t="s">
        <v>19</v>
      </c>
      <c r="J29">
        <v>89</v>
      </c>
      <c r="K29" t="s">
        <v>15</v>
      </c>
      <c r="L29" t="str">
        <f>IF(Table1[[#This Row],[Pitch_Success (%)]]&gt;=80,"High",IF(Table1[[#This Row],[Pitch_Success (%)]]&gt;=60,"Moderate","Low"))</f>
        <v>High</v>
      </c>
      <c r="M29">
        <f>IF(Table1[[#This Row],[Guard_Count]]=0,0,Table1[[#This Row],[Monthly_Deal_Value]]/Table1[[#This Row],[Guard_Count]])</f>
        <v>3953.659090909091</v>
      </c>
      <c r="N29" s="2">
        <f>IF(Table1[[#This Row],[Guard_Count]]=0,0,Table1[[#This Row],[Incident_Reports]]/Table1[[#This Row],[Guard_Count]])</f>
        <v>2.2727272727272728E-2</v>
      </c>
    </row>
    <row r="30" spans="1:14" x14ac:dyDescent="0.35">
      <c r="A30" t="s">
        <v>48</v>
      </c>
      <c r="B30" t="s">
        <v>12</v>
      </c>
      <c r="C30" t="s">
        <v>25</v>
      </c>
      <c r="D30">
        <v>49</v>
      </c>
      <c r="E30" s="1">
        <v>80355</v>
      </c>
      <c r="F30">
        <v>74</v>
      </c>
      <c r="G30">
        <v>2</v>
      </c>
      <c r="H30">
        <v>0</v>
      </c>
      <c r="I30" t="s">
        <v>19</v>
      </c>
      <c r="J30">
        <v>40</v>
      </c>
      <c r="K30" t="s">
        <v>15</v>
      </c>
      <c r="L30" t="str">
        <f>IF(Table1[[#This Row],[Pitch_Success (%)]]&gt;=80,"High",IF(Table1[[#This Row],[Pitch_Success (%)]]&gt;=60,"Moderate","Low"))</f>
        <v>Low</v>
      </c>
      <c r="M30">
        <f>IF(Table1[[#This Row],[Guard_Count]]=0,0,Table1[[#This Row],[Monthly_Deal_Value]]/Table1[[#This Row],[Guard_Count]])</f>
        <v>1639.8979591836735</v>
      </c>
      <c r="N30" s="2">
        <f>IF(Table1[[#This Row],[Guard_Count]]=0,0,Table1[[#This Row],[Incident_Reports]]/Table1[[#This Row],[Guard_Count]])</f>
        <v>4.0816326530612242E-2</v>
      </c>
    </row>
    <row r="31" spans="1:14" x14ac:dyDescent="0.35">
      <c r="A31" t="s">
        <v>49</v>
      </c>
      <c r="B31" t="s">
        <v>12</v>
      </c>
      <c r="C31" t="s">
        <v>13</v>
      </c>
      <c r="D31">
        <v>5</v>
      </c>
      <c r="E31" s="1">
        <v>236843</v>
      </c>
      <c r="F31">
        <v>89</v>
      </c>
      <c r="G31">
        <v>0</v>
      </c>
      <c r="H31">
        <v>0</v>
      </c>
      <c r="I31" t="s">
        <v>26</v>
      </c>
      <c r="J31">
        <v>92</v>
      </c>
      <c r="K31" t="s">
        <v>15</v>
      </c>
      <c r="L31" t="str">
        <f>IF(Table1[[#This Row],[Pitch_Success (%)]]&gt;=80,"High",IF(Table1[[#This Row],[Pitch_Success (%)]]&gt;=60,"Moderate","Low"))</f>
        <v>High</v>
      </c>
      <c r="M31">
        <f>IF(Table1[[#This Row],[Guard_Count]]=0,0,Table1[[#This Row],[Monthly_Deal_Value]]/Table1[[#This Row],[Guard_Count]])</f>
        <v>47368.6</v>
      </c>
      <c r="N31" s="2">
        <f>IF(Table1[[#This Row],[Guard_Count]]=0,0,Table1[[#This Row],[Incident_Reports]]/Table1[[#This Row],[Guard_Count]])</f>
        <v>0</v>
      </c>
    </row>
    <row r="32" spans="1:14" x14ac:dyDescent="0.35">
      <c r="A32" t="s">
        <v>50</v>
      </c>
      <c r="B32" t="s">
        <v>21</v>
      </c>
      <c r="C32" t="s">
        <v>18</v>
      </c>
      <c r="D32">
        <v>20</v>
      </c>
      <c r="E32" s="1">
        <v>238871</v>
      </c>
      <c r="F32">
        <v>76</v>
      </c>
      <c r="G32">
        <v>1</v>
      </c>
      <c r="H32">
        <v>2</v>
      </c>
      <c r="I32" t="s">
        <v>14</v>
      </c>
      <c r="J32">
        <v>50</v>
      </c>
      <c r="K32" t="s">
        <v>15</v>
      </c>
      <c r="L32" t="str">
        <f>IF(Table1[[#This Row],[Pitch_Success (%)]]&gt;=80,"High",IF(Table1[[#This Row],[Pitch_Success (%)]]&gt;=60,"Moderate","Low"))</f>
        <v>Low</v>
      </c>
      <c r="M32">
        <f>IF(Table1[[#This Row],[Guard_Count]]=0,0,Table1[[#This Row],[Monthly_Deal_Value]]/Table1[[#This Row],[Guard_Count]])</f>
        <v>11943.55</v>
      </c>
      <c r="N32" s="2">
        <f>IF(Table1[[#This Row],[Guard_Count]]=0,0,Table1[[#This Row],[Incident_Reports]]/Table1[[#This Row],[Guard_Count]])</f>
        <v>0.05</v>
      </c>
    </row>
    <row r="33" spans="1:14" x14ac:dyDescent="0.35">
      <c r="A33" t="s">
        <v>41</v>
      </c>
      <c r="B33" t="s">
        <v>12</v>
      </c>
      <c r="C33" t="s">
        <v>13</v>
      </c>
      <c r="D33">
        <v>43</v>
      </c>
      <c r="E33" s="1">
        <v>194188</v>
      </c>
      <c r="F33">
        <v>64</v>
      </c>
      <c r="G33">
        <v>1</v>
      </c>
      <c r="H33">
        <v>0</v>
      </c>
      <c r="I33" t="s">
        <v>14</v>
      </c>
      <c r="J33">
        <v>81</v>
      </c>
      <c r="K33" t="s">
        <v>51</v>
      </c>
      <c r="L33" t="str">
        <f>IF(Table1[[#This Row],[Pitch_Success (%)]]&gt;=80,"High",IF(Table1[[#This Row],[Pitch_Success (%)]]&gt;=60,"Moderate","Low"))</f>
        <v>High</v>
      </c>
      <c r="M33">
        <f>IF(Table1[[#This Row],[Guard_Count]]=0,0,Table1[[#This Row],[Monthly_Deal_Value]]/Table1[[#This Row],[Guard_Count]])</f>
        <v>4516</v>
      </c>
      <c r="N33" s="2">
        <f>IF(Table1[[#This Row],[Guard_Count]]=0,0,Table1[[#This Row],[Incident_Reports]]/Table1[[#This Row],[Guard_Count]])</f>
        <v>2.3255813953488372E-2</v>
      </c>
    </row>
    <row r="34" spans="1:14" x14ac:dyDescent="0.35">
      <c r="A34" t="s">
        <v>29</v>
      </c>
      <c r="B34" t="s">
        <v>12</v>
      </c>
      <c r="C34" t="s">
        <v>23</v>
      </c>
      <c r="D34">
        <v>9</v>
      </c>
      <c r="E34" s="1">
        <v>206542</v>
      </c>
      <c r="F34">
        <v>88</v>
      </c>
      <c r="G34">
        <v>2</v>
      </c>
      <c r="H34">
        <v>1</v>
      </c>
      <c r="I34" t="s">
        <v>19</v>
      </c>
      <c r="J34">
        <v>84</v>
      </c>
      <c r="K34" t="s">
        <v>51</v>
      </c>
      <c r="L34" t="str">
        <f>IF(Table1[[#This Row],[Pitch_Success (%)]]&gt;=80,"High",IF(Table1[[#This Row],[Pitch_Success (%)]]&gt;=60,"Moderate","Low"))</f>
        <v>High</v>
      </c>
      <c r="M34">
        <f>IF(Table1[[#This Row],[Guard_Count]]=0,0,Table1[[#This Row],[Monthly_Deal_Value]]/Table1[[#This Row],[Guard_Count]])</f>
        <v>22949.111111111109</v>
      </c>
      <c r="N34" s="2">
        <f>IF(Table1[[#This Row],[Guard_Count]]=0,0,Table1[[#This Row],[Incident_Reports]]/Table1[[#This Row],[Guard_Count]])</f>
        <v>0.22222222222222221</v>
      </c>
    </row>
    <row r="35" spans="1:14" x14ac:dyDescent="0.35">
      <c r="A35" t="s">
        <v>52</v>
      </c>
      <c r="B35" t="s">
        <v>43</v>
      </c>
      <c r="C35" t="s">
        <v>30</v>
      </c>
      <c r="D35">
        <v>26</v>
      </c>
      <c r="E35" s="1">
        <v>223416</v>
      </c>
      <c r="F35">
        <v>63</v>
      </c>
      <c r="G35">
        <v>2</v>
      </c>
      <c r="H35">
        <v>1</v>
      </c>
      <c r="I35" t="s">
        <v>19</v>
      </c>
      <c r="J35">
        <v>55</v>
      </c>
      <c r="K35" t="s">
        <v>15</v>
      </c>
      <c r="L35" t="str">
        <f>IF(Table1[[#This Row],[Pitch_Success (%)]]&gt;=80,"High",IF(Table1[[#This Row],[Pitch_Success (%)]]&gt;=60,"Moderate","Low"))</f>
        <v>Low</v>
      </c>
      <c r="M35">
        <f>IF(Table1[[#This Row],[Guard_Count]]=0,0,Table1[[#This Row],[Monthly_Deal_Value]]/Table1[[#This Row],[Guard_Count]])</f>
        <v>8592.9230769230762</v>
      </c>
      <c r="N35" s="2">
        <f>IF(Table1[[#This Row],[Guard_Count]]=0,0,Table1[[#This Row],[Incident_Reports]]/Table1[[#This Row],[Guard_Count]])</f>
        <v>7.6923076923076927E-2</v>
      </c>
    </row>
    <row r="36" spans="1:14" x14ac:dyDescent="0.35">
      <c r="A36" t="s">
        <v>53</v>
      </c>
      <c r="B36" t="s">
        <v>21</v>
      </c>
      <c r="C36" t="s">
        <v>13</v>
      </c>
      <c r="D36">
        <v>33</v>
      </c>
      <c r="E36" s="1">
        <v>92918</v>
      </c>
      <c r="F36">
        <v>69</v>
      </c>
      <c r="G36">
        <v>0</v>
      </c>
      <c r="H36">
        <v>0</v>
      </c>
      <c r="I36" t="s">
        <v>14</v>
      </c>
      <c r="J36">
        <v>63</v>
      </c>
      <c r="K36" t="s">
        <v>15</v>
      </c>
      <c r="L36" t="str">
        <f>IF(Table1[[#This Row],[Pitch_Success (%)]]&gt;=80,"High",IF(Table1[[#This Row],[Pitch_Success (%)]]&gt;=60,"Moderate","Low"))</f>
        <v>Moderate</v>
      </c>
      <c r="M36">
        <f>IF(Table1[[#This Row],[Guard_Count]]=0,0,Table1[[#This Row],[Monthly_Deal_Value]]/Table1[[#This Row],[Guard_Count]])</f>
        <v>2815.6969696969695</v>
      </c>
      <c r="N36" s="2">
        <f>IF(Table1[[#This Row],[Guard_Count]]=0,0,Table1[[#This Row],[Incident_Reports]]/Table1[[#This Row],[Guard_Count]])</f>
        <v>0</v>
      </c>
    </row>
    <row r="37" spans="1:14" x14ac:dyDescent="0.35">
      <c r="A37" t="s">
        <v>54</v>
      </c>
      <c r="B37" t="s">
        <v>17</v>
      </c>
      <c r="C37" t="s">
        <v>25</v>
      </c>
      <c r="D37">
        <v>7</v>
      </c>
      <c r="E37" s="1">
        <v>102224</v>
      </c>
      <c r="F37">
        <v>76</v>
      </c>
      <c r="G37">
        <v>0</v>
      </c>
      <c r="H37">
        <v>1</v>
      </c>
      <c r="I37" t="s">
        <v>26</v>
      </c>
      <c r="J37">
        <v>81</v>
      </c>
      <c r="K37" t="s">
        <v>15</v>
      </c>
      <c r="L37" t="str">
        <f>IF(Table1[[#This Row],[Pitch_Success (%)]]&gt;=80,"High",IF(Table1[[#This Row],[Pitch_Success (%)]]&gt;=60,"Moderate","Low"))</f>
        <v>High</v>
      </c>
      <c r="M37">
        <f>IF(Table1[[#This Row],[Guard_Count]]=0,0,Table1[[#This Row],[Monthly_Deal_Value]]/Table1[[#This Row],[Guard_Count]])</f>
        <v>14603.428571428571</v>
      </c>
      <c r="N37" s="2">
        <f>IF(Table1[[#This Row],[Guard_Count]]=0,0,Table1[[#This Row],[Incident_Reports]]/Table1[[#This Row],[Guard_Count]])</f>
        <v>0</v>
      </c>
    </row>
    <row r="38" spans="1:14" x14ac:dyDescent="0.35">
      <c r="A38" t="s">
        <v>42</v>
      </c>
      <c r="B38" t="s">
        <v>21</v>
      </c>
      <c r="C38" t="s">
        <v>30</v>
      </c>
      <c r="D38">
        <v>16</v>
      </c>
      <c r="E38" s="1">
        <v>89298</v>
      </c>
      <c r="F38">
        <v>69</v>
      </c>
      <c r="G38">
        <v>0</v>
      </c>
      <c r="H38">
        <v>1</v>
      </c>
      <c r="I38" t="s">
        <v>14</v>
      </c>
      <c r="J38">
        <v>81</v>
      </c>
      <c r="K38" t="s">
        <v>15</v>
      </c>
      <c r="L38" t="str">
        <f>IF(Table1[[#This Row],[Pitch_Success (%)]]&gt;=80,"High",IF(Table1[[#This Row],[Pitch_Success (%)]]&gt;=60,"Moderate","Low"))</f>
        <v>High</v>
      </c>
      <c r="M38">
        <f>IF(Table1[[#This Row],[Guard_Count]]=0,0,Table1[[#This Row],[Monthly_Deal_Value]]/Table1[[#This Row],[Guard_Count]])</f>
        <v>5581.125</v>
      </c>
      <c r="N38" s="2">
        <f>IF(Table1[[#This Row],[Guard_Count]]=0,0,Table1[[#This Row],[Incident_Reports]]/Table1[[#This Row],[Guard_Count]])</f>
        <v>0</v>
      </c>
    </row>
    <row r="39" spans="1:14" x14ac:dyDescent="0.35">
      <c r="A39" t="s">
        <v>32</v>
      </c>
      <c r="B39" t="s">
        <v>17</v>
      </c>
      <c r="C39" t="s">
        <v>30</v>
      </c>
      <c r="D39">
        <v>30</v>
      </c>
      <c r="E39" s="1">
        <v>289564</v>
      </c>
      <c r="F39">
        <v>76</v>
      </c>
      <c r="G39">
        <v>2</v>
      </c>
      <c r="H39">
        <v>0</v>
      </c>
      <c r="I39" t="s">
        <v>26</v>
      </c>
      <c r="J39">
        <v>58</v>
      </c>
      <c r="K39" t="s">
        <v>15</v>
      </c>
      <c r="L39" t="str">
        <f>IF(Table1[[#This Row],[Pitch_Success (%)]]&gt;=80,"High",IF(Table1[[#This Row],[Pitch_Success (%)]]&gt;=60,"Moderate","Low"))</f>
        <v>Low</v>
      </c>
      <c r="M39">
        <f>IF(Table1[[#This Row],[Guard_Count]]=0,0,Table1[[#This Row],[Monthly_Deal_Value]]/Table1[[#This Row],[Guard_Count]])</f>
        <v>9652.1333333333332</v>
      </c>
      <c r="N39" s="2">
        <f>IF(Table1[[#This Row],[Guard_Count]]=0,0,Table1[[#This Row],[Incident_Reports]]/Table1[[#This Row],[Guard_Count]])</f>
        <v>6.6666666666666666E-2</v>
      </c>
    </row>
    <row r="40" spans="1:14" x14ac:dyDescent="0.35">
      <c r="A40" t="s">
        <v>22</v>
      </c>
      <c r="B40" t="s">
        <v>43</v>
      </c>
      <c r="C40" t="s">
        <v>25</v>
      </c>
      <c r="D40">
        <v>20</v>
      </c>
      <c r="E40" s="1">
        <v>130219</v>
      </c>
      <c r="F40">
        <v>79</v>
      </c>
      <c r="G40">
        <v>1</v>
      </c>
      <c r="H40">
        <v>2</v>
      </c>
      <c r="I40" t="s">
        <v>14</v>
      </c>
      <c r="J40">
        <v>67</v>
      </c>
      <c r="K40" t="s">
        <v>15</v>
      </c>
      <c r="L40" t="str">
        <f>IF(Table1[[#This Row],[Pitch_Success (%)]]&gt;=80,"High",IF(Table1[[#This Row],[Pitch_Success (%)]]&gt;=60,"Moderate","Low"))</f>
        <v>Moderate</v>
      </c>
      <c r="M40">
        <f>IF(Table1[[#This Row],[Guard_Count]]=0,0,Table1[[#This Row],[Monthly_Deal_Value]]/Table1[[#This Row],[Guard_Count]])</f>
        <v>6510.95</v>
      </c>
      <c r="N40" s="2">
        <f>IF(Table1[[#This Row],[Guard_Count]]=0,0,Table1[[#This Row],[Incident_Reports]]/Table1[[#This Row],[Guard_Count]])</f>
        <v>0.05</v>
      </c>
    </row>
    <row r="41" spans="1:14" x14ac:dyDescent="0.35">
      <c r="A41" t="s">
        <v>24</v>
      </c>
      <c r="B41" t="s">
        <v>28</v>
      </c>
      <c r="C41" t="s">
        <v>13</v>
      </c>
      <c r="D41">
        <v>41</v>
      </c>
      <c r="E41" s="1">
        <v>111629</v>
      </c>
      <c r="F41">
        <v>83</v>
      </c>
      <c r="G41">
        <v>0</v>
      </c>
      <c r="H41">
        <v>1</v>
      </c>
      <c r="I41" t="s">
        <v>19</v>
      </c>
      <c r="J41">
        <v>71</v>
      </c>
      <c r="K41" t="s">
        <v>15</v>
      </c>
      <c r="L41" t="str">
        <f>IF(Table1[[#This Row],[Pitch_Success (%)]]&gt;=80,"High",IF(Table1[[#This Row],[Pitch_Success (%)]]&gt;=60,"Moderate","Low"))</f>
        <v>Moderate</v>
      </c>
      <c r="M41">
        <f>IF(Table1[[#This Row],[Guard_Count]]=0,0,Table1[[#This Row],[Monthly_Deal_Value]]/Table1[[#This Row],[Guard_Count]])</f>
        <v>2722.6585365853657</v>
      </c>
      <c r="N41" s="2">
        <f>IF(Table1[[#This Row],[Guard_Count]]=0,0,Table1[[#This Row],[Incident_Reports]]/Table1[[#This Row],[Guard_Count]])</f>
        <v>0</v>
      </c>
    </row>
    <row r="42" spans="1:14" x14ac:dyDescent="0.35">
      <c r="A42" t="s">
        <v>52</v>
      </c>
      <c r="B42" t="s">
        <v>12</v>
      </c>
      <c r="C42" t="s">
        <v>25</v>
      </c>
      <c r="D42">
        <v>26</v>
      </c>
      <c r="E42" s="1">
        <v>116040</v>
      </c>
      <c r="F42">
        <v>64</v>
      </c>
      <c r="G42">
        <v>2</v>
      </c>
      <c r="H42">
        <v>1</v>
      </c>
      <c r="I42" t="s">
        <v>19</v>
      </c>
      <c r="J42">
        <v>50</v>
      </c>
      <c r="K42" t="s">
        <v>15</v>
      </c>
      <c r="L42" t="str">
        <f>IF(Table1[[#This Row],[Pitch_Success (%)]]&gt;=80,"High",IF(Table1[[#This Row],[Pitch_Success (%)]]&gt;=60,"Moderate","Low"))</f>
        <v>Low</v>
      </c>
      <c r="M42">
        <f>IF(Table1[[#This Row],[Guard_Count]]=0,0,Table1[[#This Row],[Monthly_Deal_Value]]/Table1[[#This Row],[Guard_Count]])</f>
        <v>4463.0769230769229</v>
      </c>
      <c r="N42" s="2">
        <f>IF(Table1[[#This Row],[Guard_Count]]=0,0,Table1[[#This Row],[Incident_Reports]]/Table1[[#This Row],[Guard_Count]])</f>
        <v>7.6923076923076927E-2</v>
      </c>
    </row>
    <row r="43" spans="1:14" x14ac:dyDescent="0.35">
      <c r="A43" t="s">
        <v>55</v>
      </c>
      <c r="B43" t="s">
        <v>43</v>
      </c>
      <c r="C43" t="s">
        <v>18</v>
      </c>
      <c r="D43">
        <v>33</v>
      </c>
      <c r="E43" s="1">
        <v>280590</v>
      </c>
      <c r="F43">
        <v>93</v>
      </c>
      <c r="G43">
        <v>1</v>
      </c>
      <c r="H43">
        <v>0</v>
      </c>
      <c r="I43" t="s">
        <v>19</v>
      </c>
      <c r="J43">
        <v>71</v>
      </c>
      <c r="K43" t="s">
        <v>15</v>
      </c>
      <c r="L43" t="str">
        <f>IF(Table1[[#This Row],[Pitch_Success (%)]]&gt;=80,"High",IF(Table1[[#This Row],[Pitch_Success (%)]]&gt;=60,"Moderate","Low"))</f>
        <v>Moderate</v>
      </c>
      <c r="M43">
        <f>IF(Table1[[#This Row],[Guard_Count]]=0,0,Table1[[#This Row],[Monthly_Deal_Value]]/Table1[[#This Row],[Guard_Count]])</f>
        <v>8502.7272727272721</v>
      </c>
      <c r="N43" s="2">
        <f>IF(Table1[[#This Row],[Guard_Count]]=0,0,Table1[[#This Row],[Incident_Reports]]/Table1[[#This Row],[Guard_Count]])</f>
        <v>3.0303030303030304E-2</v>
      </c>
    </row>
    <row r="44" spans="1:14" x14ac:dyDescent="0.35">
      <c r="A44" t="s">
        <v>48</v>
      </c>
      <c r="B44" t="s">
        <v>12</v>
      </c>
      <c r="C44" t="s">
        <v>30</v>
      </c>
      <c r="D44">
        <v>18</v>
      </c>
      <c r="E44" s="1">
        <v>280907</v>
      </c>
      <c r="F44">
        <v>65</v>
      </c>
      <c r="G44">
        <v>2</v>
      </c>
      <c r="H44">
        <v>2</v>
      </c>
      <c r="I44" t="s">
        <v>19</v>
      </c>
      <c r="J44">
        <v>42</v>
      </c>
      <c r="K44" t="s">
        <v>15</v>
      </c>
      <c r="L44" t="str">
        <f>IF(Table1[[#This Row],[Pitch_Success (%)]]&gt;=80,"High",IF(Table1[[#This Row],[Pitch_Success (%)]]&gt;=60,"Moderate","Low"))</f>
        <v>Low</v>
      </c>
      <c r="M44">
        <f>IF(Table1[[#This Row],[Guard_Count]]=0,0,Table1[[#This Row],[Monthly_Deal_Value]]/Table1[[#This Row],[Guard_Count]])</f>
        <v>15605.944444444445</v>
      </c>
      <c r="N44" s="2">
        <f>IF(Table1[[#This Row],[Guard_Count]]=0,0,Table1[[#This Row],[Incident_Reports]]/Table1[[#This Row],[Guard_Count]])</f>
        <v>0.1111111111111111</v>
      </c>
    </row>
    <row r="45" spans="1:14" x14ac:dyDescent="0.35">
      <c r="A45" t="s">
        <v>20</v>
      </c>
      <c r="B45" t="s">
        <v>28</v>
      </c>
      <c r="C45" t="s">
        <v>34</v>
      </c>
      <c r="D45">
        <v>32</v>
      </c>
      <c r="E45" s="1">
        <v>78016</v>
      </c>
      <c r="F45">
        <v>61</v>
      </c>
      <c r="G45">
        <v>2</v>
      </c>
      <c r="H45">
        <v>1</v>
      </c>
      <c r="I45" t="s">
        <v>26</v>
      </c>
      <c r="J45">
        <v>93</v>
      </c>
      <c r="K45" t="s">
        <v>15</v>
      </c>
      <c r="L45" t="str">
        <f>IF(Table1[[#This Row],[Pitch_Success (%)]]&gt;=80,"High",IF(Table1[[#This Row],[Pitch_Success (%)]]&gt;=60,"Moderate","Low"))</f>
        <v>High</v>
      </c>
      <c r="M45">
        <f>IF(Table1[[#This Row],[Guard_Count]]=0,0,Table1[[#This Row],[Monthly_Deal_Value]]/Table1[[#This Row],[Guard_Count]])</f>
        <v>2438</v>
      </c>
      <c r="N45" s="2">
        <f>IF(Table1[[#This Row],[Guard_Count]]=0,0,Table1[[#This Row],[Incident_Reports]]/Table1[[#This Row],[Guard_Count]])</f>
        <v>6.25E-2</v>
      </c>
    </row>
    <row r="46" spans="1:14" x14ac:dyDescent="0.35">
      <c r="A46" t="s">
        <v>16</v>
      </c>
      <c r="B46" t="s">
        <v>28</v>
      </c>
      <c r="C46" t="s">
        <v>34</v>
      </c>
      <c r="D46">
        <v>9</v>
      </c>
      <c r="E46" s="1">
        <v>73960</v>
      </c>
      <c r="F46">
        <v>72</v>
      </c>
      <c r="G46">
        <v>3</v>
      </c>
      <c r="H46">
        <v>0</v>
      </c>
      <c r="I46" t="s">
        <v>19</v>
      </c>
      <c r="J46">
        <v>46</v>
      </c>
      <c r="K46" t="s">
        <v>15</v>
      </c>
      <c r="L46" t="str">
        <f>IF(Table1[[#This Row],[Pitch_Success (%)]]&gt;=80,"High",IF(Table1[[#This Row],[Pitch_Success (%)]]&gt;=60,"Moderate","Low"))</f>
        <v>Low</v>
      </c>
      <c r="M46">
        <f>IF(Table1[[#This Row],[Guard_Count]]=0,0,Table1[[#This Row],[Monthly_Deal_Value]]/Table1[[#This Row],[Guard_Count]])</f>
        <v>8217.7777777777774</v>
      </c>
      <c r="N46" s="2">
        <f>IF(Table1[[#This Row],[Guard_Count]]=0,0,Table1[[#This Row],[Incident_Reports]]/Table1[[#This Row],[Guard_Count]])</f>
        <v>0.33333333333333331</v>
      </c>
    </row>
    <row r="47" spans="1:14" x14ac:dyDescent="0.35">
      <c r="A47" t="s">
        <v>33</v>
      </c>
      <c r="B47" t="s">
        <v>43</v>
      </c>
      <c r="C47" t="s">
        <v>23</v>
      </c>
      <c r="D47">
        <v>34</v>
      </c>
      <c r="E47" s="1">
        <v>83591</v>
      </c>
      <c r="F47">
        <v>70</v>
      </c>
      <c r="G47">
        <v>3</v>
      </c>
      <c r="H47">
        <v>1</v>
      </c>
      <c r="I47" t="s">
        <v>14</v>
      </c>
      <c r="J47">
        <v>38</v>
      </c>
      <c r="K47" t="s">
        <v>15</v>
      </c>
      <c r="L47" t="str">
        <f>IF(Table1[[#This Row],[Pitch_Success (%)]]&gt;=80,"High",IF(Table1[[#This Row],[Pitch_Success (%)]]&gt;=60,"Moderate","Low"))</f>
        <v>Low</v>
      </c>
      <c r="M47">
        <f>IF(Table1[[#This Row],[Guard_Count]]=0,0,Table1[[#This Row],[Monthly_Deal_Value]]/Table1[[#This Row],[Guard_Count]])</f>
        <v>2458.5588235294117</v>
      </c>
      <c r="N47" s="2">
        <f>IF(Table1[[#This Row],[Guard_Count]]=0,0,Table1[[#This Row],[Incident_Reports]]/Table1[[#This Row],[Guard_Count]])</f>
        <v>8.8235294117647065E-2</v>
      </c>
    </row>
    <row r="48" spans="1:14" x14ac:dyDescent="0.35">
      <c r="A48" t="s">
        <v>44</v>
      </c>
      <c r="B48" t="s">
        <v>28</v>
      </c>
      <c r="C48" t="s">
        <v>25</v>
      </c>
      <c r="D48">
        <v>9</v>
      </c>
      <c r="E48" s="1">
        <v>263920</v>
      </c>
      <c r="F48">
        <v>82</v>
      </c>
      <c r="G48">
        <v>2</v>
      </c>
      <c r="H48">
        <v>0</v>
      </c>
      <c r="I48" t="s">
        <v>19</v>
      </c>
      <c r="J48">
        <v>70</v>
      </c>
      <c r="K48" t="s">
        <v>15</v>
      </c>
      <c r="L48" t="str">
        <f>IF(Table1[[#This Row],[Pitch_Success (%)]]&gt;=80,"High",IF(Table1[[#This Row],[Pitch_Success (%)]]&gt;=60,"Moderate","Low"))</f>
        <v>Moderate</v>
      </c>
      <c r="M48">
        <f>IF(Table1[[#This Row],[Guard_Count]]=0,0,Table1[[#This Row],[Monthly_Deal_Value]]/Table1[[#This Row],[Guard_Count]])</f>
        <v>29324.444444444445</v>
      </c>
      <c r="N48" s="2">
        <f>IF(Table1[[#This Row],[Guard_Count]]=0,0,Table1[[#This Row],[Incident_Reports]]/Table1[[#This Row],[Guard_Count]])</f>
        <v>0.22222222222222221</v>
      </c>
    </row>
    <row r="49" spans="1:14" x14ac:dyDescent="0.35">
      <c r="A49" t="s">
        <v>36</v>
      </c>
      <c r="B49" t="s">
        <v>17</v>
      </c>
      <c r="C49" t="s">
        <v>25</v>
      </c>
      <c r="D49">
        <v>16</v>
      </c>
      <c r="E49" s="1">
        <v>153333</v>
      </c>
      <c r="F49">
        <v>75</v>
      </c>
      <c r="G49">
        <v>0</v>
      </c>
      <c r="H49">
        <v>1</v>
      </c>
      <c r="I49" t="s">
        <v>19</v>
      </c>
      <c r="J49">
        <v>30</v>
      </c>
      <c r="K49" t="s">
        <v>15</v>
      </c>
      <c r="L49" t="str">
        <f>IF(Table1[[#This Row],[Pitch_Success (%)]]&gt;=80,"High",IF(Table1[[#This Row],[Pitch_Success (%)]]&gt;=60,"Moderate","Low"))</f>
        <v>Low</v>
      </c>
      <c r="M49">
        <f>IF(Table1[[#This Row],[Guard_Count]]=0,0,Table1[[#This Row],[Monthly_Deal_Value]]/Table1[[#This Row],[Guard_Count]])</f>
        <v>9583.3125</v>
      </c>
      <c r="N49" s="2">
        <f>IF(Table1[[#This Row],[Guard_Count]]=0,0,Table1[[#This Row],[Incident_Reports]]/Table1[[#This Row],[Guard_Count]])</f>
        <v>0</v>
      </c>
    </row>
    <row r="50" spans="1:14" x14ac:dyDescent="0.35">
      <c r="A50" t="s">
        <v>49</v>
      </c>
      <c r="B50" t="s">
        <v>28</v>
      </c>
      <c r="C50" t="s">
        <v>23</v>
      </c>
      <c r="D50">
        <v>20</v>
      </c>
      <c r="E50" s="1">
        <v>292804</v>
      </c>
      <c r="F50">
        <v>90</v>
      </c>
      <c r="G50">
        <v>0</v>
      </c>
      <c r="H50">
        <v>0</v>
      </c>
      <c r="I50" t="s">
        <v>19</v>
      </c>
      <c r="J50">
        <v>31</v>
      </c>
      <c r="K50" t="s">
        <v>15</v>
      </c>
      <c r="L50" t="str">
        <f>IF(Table1[[#This Row],[Pitch_Success (%)]]&gt;=80,"High",IF(Table1[[#This Row],[Pitch_Success (%)]]&gt;=60,"Moderate","Low"))</f>
        <v>Low</v>
      </c>
      <c r="M50">
        <f>IF(Table1[[#This Row],[Guard_Count]]=0,0,Table1[[#This Row],[Monthly_Deal_Value]]/Table1[[#This Row],[Guard_Count]])</f>
        <v>14640.2</v>
      </c>
      <c r="N50" s="2">
        <f>IF(Table1[[#This Row],[Guard_Count]]=0,0,Table1[[#This Row],[Incident_Reports]]/Table1[[#This Row],[Guard_Count]])</f>
        <v>0</v>
      </c>
    </row>
    <row r="51" spans="1:14" x14ac:dyDescent="0.35">
      <c r="A51" t="s">
        <v>32</v>
      </c>
      <c r="B51" t="s">
        <v>12</v>
      </c>
      <c r="C51" t="s">
        <v>23</v>
      </c>
      <c r="D51">
        <v>30</v>
      </c>
      <c r="E51" s="1">
        <v>164821</v>
      </c>
      <c r="F51">
        <v>70</v>
      </c>
      <c r="G51">
        <v>2</v>
      </c>
      <c r="H51">
        <v>0</v>
      </c>
      <c r="I51" t="s">
        <v>19</v>
      </c>
      <c r="J51">
        <v>89</v>
      </c>
      <c r="K51" t="s">
        <v>15</v>
      </c>
      <c r="L51" t="str">
        <f>IF(Table1[[#This Row],[Pitch_Success (%)]]&gt;=80,"High",IF(Table1[[#This Row],[Pitch_Success (%)]]&gt;=60,"Moderate","Low"))</f>
        <v>High</v>
      </c>
      <c r="M51">
        <f>IF(Table1[[#This Row],[Guard_Count]]=0,0,Table1[[#This Row],[Monthly_Deal_Value]]/Table1[[#This Row],[Guard_Count]])</f>
        <v>5494.0333333333338</v>
      </c>
      <c r="N51" s="2">
        <f>IF(Table1[[#This Row],[Guard_Count]]=0,0,Table1[[#This Row],[Incident_Reports]]/Table1[[#This Row],[Guard_Count]])</f>
        <v>6.6666666666666666E-2</v>
      </c>
    </row>
    <row r="52" spans="1:14" x14ac:dyDescent="0.35">
      <c r="A52" t="s">
        <v>49</v>
      </c>
      <c r="B52" t="s">
        <v>12</v>
      </c>
      <c r="C52" t="s">
        <v>23</v>
      </c>
      <c r="D52">
        <v>30</v>
      </c>
      <c r="E52" s="1">
        <v>248713</v>
      </c>
      <c r="F52">
        <v>75</v>
      </c>
      <c r="G52">
        <v>0</v>
      </c>
      <c r="H52">
        <v>0</v>
      </c>
      <c r="I52" t="s">
        <v>14</v>
      </c>
      <c r="J52">
        <v>77</v>
      </c>
      <c r="K52" t="s">
        <v>15</v>
      </c>
      <c r="L52" t="str">
        <f>IF(Table1[[#This Row],[Pitch_Success (%)]]&gt;=80,"High",IF(Table1[[#This Row],[Pitch_Success (%)]]&gt;=60,"Moderate","Low"))</f>
        <v>Moderate</v>
      </c>
      <c r="M52">
        <f>IF(Table1[[#This Row],[Guard_Count]]=0,0,Table1[[#This Row],[Monthly_Deal_Value]]/Table1[[#This Row],[Guard_Count]])</f>
        <v>8290.4333333333325</v>
      </c>
      <c r="N52" s="2">
        <f>IF(Table1[[#This Row],[Guard_Count]]=0,0,Table1[[#This Row],[Incident_Reports]]/Table1[[#This Row],[Guard_Count]])</f>
        <v>0</v>
      </c>
    </row>
    <row r="53" spans="1:14" x14ac:dyDescent="0.35">
      <c r="A53" t="s">
        <v>54</v>
      </c>
      <c r="B53" t="s">
        <v>12</v>
      </c>
      <c r="C53" t="s">
        <v>30</v>
      </c>
      <c r="D53">
        <v>25</v>
      </c>
      <c r="E53" s="1">
        <v>86395</v>
      </c>
      <c r="F53">
        <v>67</v>
      </c>
      <c r="G53">
        <v>0</v>
      </c>
      <c r="H53">
        <v>1</v>
      </c>
      <c r="I53" t="s">
        <v>19</v>
      </c>
      <c r="J53">
        <v>58</v>
      </c>
      <c r="K53" t="s">
        <v>15</v>
      </c>
      <c r="L53" t="str">
        <f>IF(Table1[[#This Row],[Pitch_Success (%)]]&gt;=80,"High",IF(Table1[[#This Row],[Pitch_Success (%)]]&gt;=60,"Moderate","Low"))</f>
        <v>Low</v>
      </c>
      <c r="M53">
        <f>IF(Table1[[#This Row],[Guard_Count]]=0,0,Table1[[#This Row],[Monthly_Deal_Value]]/Table1[[#This Row],[Guard_Count]])</f>
        <v>3455.8</v>
      </c>
      <c r="N53" s="2">
        <f>IF(Table1[[#This Row],[Guard_Count]]=0,0,Table1[[#This Row],[Incident_Reports]]/Table1[[#This Row],[Guard_Count]])</f>
        <v>0</v>
      </c>
    </row>
    <row r="54" spans="1:14" x14ac:dyDescent="0.35">
      <c r="A54" t="s">
        <v>32</v>
      </c>
      <c r="B54" t="s">
        <v>12</v>
      </c>
      <c r="C54" t="s">
        <v>18</v>
      </c>
      <c r="D54">
        <v>43</v>
      </c>
      <c r="E54" s="1">
        <v>292348</v>
      </c>
      <c r="F54">
        <v>63</v>
      </c>
      <c r="G54">
        <v>3</v>
      </c>
      <c r="H54">
        <v>1</v>
      </c>
      <c r="I54" t="s">
        <v>14</v>
      </c>
      <c r="J54">
        <v>39</v>
      </c>
      <c r="K54" t="s">
        <v>51</v>
      </c>
      <c r="L54" t="str">
        <f>IF(Table1[[#This Row],[Pitch_Success (%)]]&gt;=80,"High",IF(Table1[[#This Row],[Pitch_Success (%)]]&gt;=60,"Moderate","Low"))</f>
        <v>Low</v>
      </c>
      <c r="M54">
        <f>IF(Table1[[#This Row],[Guard_Count]]=0,0,Table1[[#This Row],[Monthly_Deal_Value]]/Table1[[#This Row],[Guard_Count]])</f>
        <v>6798.7906976744189</v>
      </c>
      <c r="N54" s="2">
        <f>IF(Table1[[#This Row],[Guard_Count]]=0,0,Table1[[#This Row],[Incident_Reports]]/Table1[[#This Row],[Guard_Count]])</f>
        <v>6.9767441860465115E-2</v>
      </c>
    </row>
    <row r="55" spans="1:14" x14ac:dyDescent="0.35">
      <c r="A55" t="s">
        <v>46</v>
      </c>
      <c r="B55" t="s">
        <v>17</v>
      </c>
      <c r="C55" t="s">
        <v>25</v>
      </c>
      <c r="D55">
        <v>40</v>
      </c>
      <c r="E55" s="1">
        <v>179695</v>
      </c>
      <c r="F55">
        <v>99</v>
      </c>
      <c r="G55">
        <v>2</v>
      </c>
      <c r="H55">
        <v>1</v>
      </c>
      <c r="I55" t="s">
        <v>19</v>
      </c>
      <c r="J55">
        <v>87</v>
      </c>
      <c r="K55" t="s">
        <v>15</v>
      </c>
      <c r="L55" t="str">
        <f>IF(Table1[[#This Row],[Pitch_Success (%)]]&gt;=80,"High",IF(Table1[[#This Row],[Pitch_Success (%)]]&gt;=60,"Moderate","Low"))</f>
        <v>High</v>
      </c>
      <c r="M55">
        <f>IF(Table1[[#This Row],[Guard_Count]]=0,0,Table1[[#This Row],[Monthly_Deal_Value]]/Table1[[#This Row],[Guard_Count]])</f>
        <v>4492.375</v>
      </c>
      <c r="N55" s="2">
        <f>IF(Table1[[#This Row],[Guard_Count]]=0,0,Table1[[#This Row],[Incident_Reports]]/Table1[[#This Row],[Guard_Count]])</f>
        <v>0.05</v>
      </c>
    </row>
    <row r="56" spans="1:14" x14ac:dyDescent="0.35">
      <c r="A56" t="s">
        <v>56</v>
      </c>
      <c r="B56" t="s">
        <v>21</v>
      </c>
      <c r="C56" t="s">
        <v>30</v>
      </c>
      <c r="D56">
        <v>37</v>
      </c>
      <c r="E56" s="1">
        <v>203772</v>
      </c>
      <c r="F56">
        <v>63</v>
      </c>
      <c r="G56">
        <v>1</v>
      </c>
      <c r="H56">
        <v>0</v>
      </c>
      <c r="I56" t="s">
        <v>19</v>
      </c>
      <c r="J56">
        <v>89</v>
      </c>
      <c r="K56" t="s">
        <v>15</v>
      </c>
      <c r="L56" t="str">
        <f>IF(Table1[[#This Row],[Pitch_Success (%)]]&gt;=80,"High",IF(Table1[[#This Row],[Pitch_Success (%)]]&gt;=60,"Moderate","Low"))</f>
        <v>High</v>
      </c>
      <c r="M56">
        <f>IF(Table1[[#This Row],[Guard_Count]]=0,0,Table1[[#This Row],[Monthly_Deal_Value]]/Table1[[#This Row],[Guard_Count]])</f>
        <v>5507.3513513513517</v>
      </c>
      <c r="N56" s="2">
        <f>IF(Table1[[#This Row],[Guard_Count]]=0,0,Table1[[#This Row],[Incident_Reports]]/Table1[[#This Row],[Guard_Count]])</f>
        <v>2.7027027027027029E-2</v>
      </c>
    </row>
    <row r="57" spans="1:14" x14ac:dyDescent="0.35">
      <c r="A57" t="s">
        <v>16</v>
      </c>
      <c r="B57" t="s">
        <v>43</v>
      </c>
      <c r="C57" t="s">
        <v>23</v>
      </c>
      <c r="D57">
        <v>34</v>
      </c>
      <c r="E57" s="1">
        <v>84620</v>
      </c>
      <c r="F57">
        <v>84</v>
      </c>
      <c r="G57">
        <v>1</v>
      </c>
      <c r="H57">
        <v>2</v>
      </c>
      <c r="I57" t="s">
        <v>19</v>
      </c>
      <c r="J57">
        <v>50</v>
      </c>
      <c r="K57" t="s">
        <v>51</v>
      </c>
      <c r="L57" t="str">
        <f>IF(Table1[[#This Row],[Pitch_Success (%)]]&gt;=80,"High",IF(Table1[[#This Row],[Pitch_Success (%)]]&gt;=60,"Moderate","Low"))</f>
        <v>Low</v>
      </c>
      <c r="M57">
        <f>IF(Table1[[#This Row],[Guard_Count]]=0,0,Table1[[#This Row],[Monthly_Deal_Value]]/Table1[[#This Row],[Guard_Count]])</f>
        <v>2488.8235294117649</v>
      </c>
      <c r="N57" s="2">
        <f>IF(Table1[[#This Row],[Guard_Count]]=0,0,Table1[[#This Row],[Incident_Reports]]/Table1[[#This Row],[Guard_Count]])</f>
        <v>2.9411764705882353E-2</v>
      </c>
    </row>
    <row r="58" spans="1:14" x14ac:dyDescent="0.35">
      <c r="A58" t="s">
        <v>57</v>
      </c>
      <c r="B58" t="s">
        <v>12</v>
      </c>
      <c r="C58" t="s">
        <v>25</v>
      </c>
      <c r="D58">
        <v>41</v>
      </c>
      <c r="E58" s="1">
        <v>284286</v>
      </c>
      <c r="F58">
        <v>62</v>
      </c>
      <c r="G58">
        <v>2</v>
      </c>
      <c r="H58">
        <v>0</v>
      </c>
      <c r="I58" t="s">
        <v>14</v>
      </c>
      <c r="J58">
        <v>57</v>
      </c>
      <c r="K58" t="s">
        <v>15</v>
      </c>
      <c r="L58" t="str">
        <f>IF(Table1[[#This Row],[Pitch_Success (%)]]&gt;=80,"High",IF(Table1[[#This Row],[Pitch_Success (%)]]&gt;=60,"Moderate","Low"))</f>
        <v>Low</v>
      </c>
      <c r="M58">
        <f>IF(Table1[[#This Row],[Guard_Count]]=0,0,Table1[[#This Row],[Monthly_Deal_Value]]/Table1[[#This Row],[Guard_Count]])</f>
        <v>6933.8048780487807</v>
      </c>
      <c r="N58" s="2">
        <f>IF(Table1[[#This Row],[Guard_Count]]=0,0,Table1[[#This Row],[Incident_Reports]]/Table1[[#This Row],[Guard_Count]])</f>
        <v>4.878048780487805E-2</v>
      </c>
    </row>
    <row r="59" spans="1:14" x14ac:dyDescent="0.35">
      <c r="A59" t="s">
        <v>36</v>
      </c>
      <c r="B59" t="s">
        <v>28</v>
      </c>
      <c r="C59" t="s">
        <v>30</v>
      </c>
      <c r="D59">
        <v>27</v>
      </c>
      <c r="E59" s="1">
        <v>178148</v>
      </c>
      <c r="F59">
        <v>91</v>
      </c>
      <c r="G59">
        <v>2</v>
      </c>
      <c r="H59">
        <v>0</v>
      </c>
      <c r="I59" t="s">
        <v>14</v>
      </c>
      <c r="J59">
        <v>63</v>
      </c>
      <c r="K59" t="s">
        <v>15</v>
      </c>
      <c r="L59" t="str">
        <f>IF(Table1[[#This Row],[Pitch_Success (%)]]&gt;=80,"High",IF(Table1[[#This Row],[Pitch_Success (%)]]&gt;=60,"Moderate","Low"))</f>
        <v>Moderate</v>
      </c>
      <c r="M59">
        <f>IF(Table1[[#This Row],[Guard_Count]]=0,0,Table1[[#This Row],[Monthly_Deal_Value]]/Table1[[#This Row],[Guard_Count]])</f>
        <v>6598.0740740740739</v>
      </c>
      <c r="N59" s="2">
        <f>IF(Table1[[#This Row],[Guard_Count]]=0,0,Table1[[#This Row],[Incident_Reports]]/Table1[[#This Row],[Guard_Count]])</f>
        <v>7.407407407407407E-2</v>
      </c>
    </row>
    <row r="60" spans="1:14" x14ac:dyDescent="0.35">
      <c r="A60" t="s">
        <v>58</v>
      </c>
      <c r="B60" t="s">
        <v>12</v>
      </c>
      <c r="C60" t="s">
        <v>18</v>
      </c>
      <c r="D60">
        <v>14</v>
      </c>
      <c r="E60" s="1">
        <v>70559</v>
      </c>
      <c r="F60">
        <v>62</v>
      </c>
      <c r="G60">
        <v>1</v>
      </c>
      <c r="H60">
        <v>0</v>
      </c>
      <c r="I60" t="s">
        <v>19</v>
      </c>
      <c r="J60">
        <v>37</v>
      </c>
      <c r="K60" t="s">
        <v>15</v>
      </c>
      <c r="L60" t="str">
        <f>IF(Table1[[#This Row],[Pitch_Success (%)]]&gt;=80,"High",IF(Table1[[#This Row],[Pitch_Success (%)]]&gt;=60,"Moderate","Low"))</f>
        <v>Low</v>
      </c>
      <c r="M60">
        <f>IF(Table1[[#This Row],[Guard_Count]]=0,0,Table1[[#This Row],[Monthly_Deal_Value]]/Table1[[#This Row],[Guard_Count]])</f>
        <v>5039.9285714285716</v>
      </c>
      <c r="N60" s="2">
        <f>IF(Table1[[#This Row],[Guard_Count]]=0,0,Table1[[#This Row],[Incident_Reports]]/Table1[[#This Row],[Guard_Count]])</f>
        <v>7.1428571428571425E-2</v>
      </c>
    </row>
    <row r="61" spans="1:14" x14ac:dyDescent="0.35">
      <c r="A61" t="s">
        <v>40</v>
      </c>
      <c r="B61" t="s">
        <v>28</v>
      </c>
      <c r="C61" t="s">
        <v>30</v>
      </c>
      <c r="D61">
        <v>9</v>
      </c>
      <c r="E61" s="1">
        <v>274117</v>
      </c>
      <c r="F61">
        <v>86</v>
      </c>
      <c r="G61">
        <v>2</v>
      </c>
      <c r="H61">
        <v>1</v>
      </c>
      <c r="I61" t="s">
        <v>19</v>
      </c>
      <c r="J61">
        <v>88</v>
      </c>
      <c r="K61" t="s">
        <v>15</v>
      </c>
      <c r="L61" t="str">
        <f>IF(Table1[[#This Row],[Pitch_Success (%)]]&gt;=80,"High",IF(Table1[[#This Row],[Pitch_Success (%)]]&gt;=60,"Moderate","Low"))</f>
        <v>High</v>
      </c>
      <c r="M61">
        <f>IF(Table1[[#This Row],[Guard_Count]]=0,0,Table1[[#This Row],[Monthly_Deal_Value]]/Table1[[#This Row],[Guard_Count]])</f>
        <v>30457.444444444445</v>
      </c>
      <c r="N61" s="2">
        <f>IF(Table1[[#This Row],[Guard_Count]]=0,0,Table1[[#This Row],[Incident_Reports]]/Table1[[#This Row],[Guard_Count]])</f>
        <v>0.22222222222222221</v>
      </c>
    </row>
    <row r="62" spans="1:14" x14ac:dyDescent="0.35">
      <c r="A62" t="s">
        <v>31</v>
      </c>
      <c r="B62" t="s">
        <v>28</v>
      </c>
      <c r="C62" t="s">
        <v>18</v>
      </c>
      <c r="D62">
        <v>40</v>
      </c>
      <c r="E62" s="1">
        <v>143396</v>
      </c>
      <c r="F62">
        <v>88</v>
      </c>
      <c r="G62">
        <v>2</v>
      </c>
      <c r="H62">
        <v>0</v>
      </c>
      <c r="I62" t="s">
        <v>14</v>
      </c>
      <c r="J62">
        <v>78</v>
      </c>
      <c r="K62" t="s">
        <v>15</v>
      </c>
      <c r="L62" t="str">
        <f>IF(Table1[[#This Row],[Pitch_Success (%)]]&gt;=80,"High",IF(Table1[[#This Row],[Pitch_Success (%)]]&gt;=60,"Moderate","Low"))</f>
        <v>Moderate</v>
      </c>
      <c r="M62">
        <f>IF(Table1[[#This Row],[Guard_Count]]=0,0,Table1[[#This Row],[Monthly_Deal_Value]]/Table1[[#This Row],[Guard_Count]])</f>
        <v>3584.9</v>
      </c>
      <c r="N62" s="2">
        <f>IF(Table1[[#This Row],[Guard_Count]]=0,0,Table1[[#This Row],[Incident_Reports]]/Table1[[#This Row],[Guard_Count]])</f>
        <v>0.05</v>
      </c>
    </row>
    <row r="63" spans="1:14" x14ac:dyDescent="0.35">
      <c r="A63" t="s">
        <v>54</v>
      </c>
      <c r="B63" t="s">
        <v>12</v>
      </c>
      <c r="C63" t="s">
        <v>23</v>
      </c>
      <c r="D63">
        <v>38</v>
      </c>
      <c r="E63" s="1">
        <v>242714</v>
      </c>
      <c r="F63">
        <v>91</v>
      </c>
      <c r="G63">
        <v>0</v>
      </c>
      <c r="H63">
        <v>0</v>
      </c>
      <c r="I63" t="s">
        <v>19</v>
      </c>
      <c r="J63">
        <v>46</v>
      </c>
      <c r="K63" t="s">
        <v>15</v>
      </c>
      <c r="L63" t="str">
        <f>IF(Table1[[#This Row],[Pitch_Success (%)]]&gt;=80,"High",IF(Table1[[#This Row],[Pitch_Success (%)]]&gt;=60,"Moderate","Low"))</f>
        <v>Low</v>
      </c>
      <c r="M63">
        <f>IF(Table1[[#This Row],[Guard_Count]]=0,0,Table1[[#This Row],[Monthly_Deal_Value]]/Table1[[#This Row],[Guard_Count]])</f>
        <v>6387.2105263157891</v>
      </c>
      <c r="N63" s="2">
        <f>IF(Table1[[#This Row],[Guard_Count]]=0,0,Table1[[#This Row],[Incident_Reports]]/Table1[[#This Row],[Guard_Count]])</f>
        <v>0</v>
      </c>
    </row>
    <row r="64" spans="1:14" x14ac:dyDescent="0.35">
      <c r="A64" t="s">
        <v>58</v>
      </c>
      <c r="B64" t="s">
        <v>17</v>
      </c>
      <c r="C64" t="s">
        <v>18</v>
      </c>
      <c r="D64">
        <v>35</v>
      </c>
      <c r="E64" s="1">
        <v>257611</v>
      </c>
      <c r="F64">
        <v>78</v>
      </c>
      <c r="G64">
        <v>1</v>
      </c>
      <c r="H64">
        <v>0</v>
      </c>
      <c r="I64" t="s">
        <v>19</v>
      </c>
      <c r="J64">
        <v>89</v>
      </c>
      <c r="K64" t="s">
        <v>15</v>
      </c>
      <c r="L64" t="str">
        <f>IF(Table1[[#This Row],[Pitch_Success (%)]]&gt;=80,"High",IF(Table1[[#This Row],[Pitch_Success (%)]]&gt;=60,"Moderate","Low"))</f>
        <v>High</v>
      </c>
      <c r="M64">
        <f>IF(Table1[[#This Row],[Guard_Count]]=0,0,Table1[[#This Row],[Monthly_Deal_Value]]/Table1[[#This Row],[Guard_Count]])</f>
        <v>7360.3142857142857</v>
      </c>
      <c r="N64" s="2">
        <f>IF(Table1[[#This Row],[Guard_Count]]=0,0,Table1[[#This Row],[Incident_Reports]]/Table1[[#This Row],[Guard_Count]])</f>
        <v>2.8571428571428571E-2</v>
      </c>
    </row>
    <row r="65" spans="1:14" x14ac:dyDescent="0.35">
      <c r="A65" t="s">
        <v>16</v>
      </c>
      <c r="B65" t="s">
        <v>28</v>
      </c>
      <c r="C65" t="s">
        <v>25</v>
      </c>
      <c r="D65">
        <v>14</v>
      </c>
      <c r="E65" s="1">
        <v>71732</v>
      </c>
      <c r="F65">
        <v>80</v>
      </c>
      <c r="G65">
        <v>1</v>
      </c>
      <c r="H65">
        <v>0</v>
      </c>
      <c r="I65" t="s">
        <v>26</v>
      </c>
      <c r="J65">
        <v>74</v>
      </c>
      <c r="K65" t="s">
        <v>15</v>
      </c>
      <c r="L65" t="str">
        <f>IF(Table1[[#This Row],[Pitch_Success (%)]]&gt;=80,"High",IF(Table1[[#This Row],[Pitch_Success (%)]]&gt;=60,"Moderate","Low"))</f>
        <v>Moderate</v>
      </c>
      <c r="M65">
        <f>IF(Table1[[#This Row],[Guard_Count]]=0,0,Table1[[#This Row],[Monthly_Deal_Value]]/Table1[[#This Row],[Guard_Count]])</f>
        <v>5123.7142857142853</v>
      </c>
      <c r="N65" s="2">
        <f>IF(Table1[[#This Row],[Guard_Count]]=0,0,Table1[[#This Row],[Incident_Reports]]/Table1[[#This Row],[Guard_Count]])</f>
        <v>7.1428571428571425E-2</v>
      </c>
    </row>
    <row r="66" spans="1:14" x14ac:dyDescent="0.35">
      <c r="A66" t="s">
        <v>22</v>
      </c>
      <c r="B66" t="s">
        <v>28</v>
      </c>
      <c r="C66" t="s">
        <v>23</v>
      </c>
      <c r="D66">
        <v>23</v>
      </c>
      <c r="E66" s="1">
        <v>141362</v>
      </c>
      <c r="F66">
        <v>64</v>
      </c>
      <c r="G66">
        <v>6</v>
      </c>
      <c r="H66">
        <v>0</v>
      </c>
      <c r="I66" t="s">
        <v>14</v>
      </c>
      <c r="J66">
        <v>61</v>
      </c>
      <c r="K66" t="s">
        <v>15</v>
      </c>
      <c r="L66" t="str">
        <f>IF(Table1[[#This Row],[Pitch_Success (%)]]&gt;=80,"High",IF(Table1[[#This Row],[Pitch_Success (%)]]&gt;=60,"Moderate","Low"))</f>
        <v>Moderate</v>
      </c>
      <c r="M66">
        <f>IF(Table1[[#This Row],[Guard_Count]]=0,0,Table1[[#This Row],[Monthly_Deal_Value]]/Table1[[#This Row],[Guard_Count]])</f>
        <v>6146.173913043478</v>
      </c>
      <c r="N66" s="2">
        <f>IF(Table1[[#This Row],[Guard_Count]]=0,0,Table1[[#This Row],[Incident_Reports]]/Table1[[#This Row],[Guard_Count]])</f>
        <v>0.2608695652173913</v>
      </c>
    </row>
    <row r="67" spans="1:14" x14ac:dyDescent="0.35">
      <c r="A67" t="s">
        <v>59</v>
      </c>
      <c r="B67" t="s">
        <v>12</v>
      </c>
      <c r="C67" t="s">
        <v>25</v>
      </c>
      <c r="D67">
        <v>36</v>
      </c>
      <c r="E67" s="1">
        <v>211426</v>
      </c>
      <c r="F67">
        <v>77</v>
      </c>
      <c r="G67">
        <v>1</v>
      </c>
      <c r="H67">
        <v>0</v>
      </c>
      <c r="I67" t="s">
        <v>19</v>
      </c>
      <c r="J67">
        <v>73</v>
      </c>
      <c r="K67" t="s">
        <v>15</v>
      </c>
      <c r="L67" t="str">
        <f>IF(Table1[[#This Row],[Pitch_Success (%)]]&gt;=80,"High",IF(Table1[[#This Row],[Pitch_Success (%)]]&gt;=60,"Moderate","Low"))</f>
        <v>Moderate</v>
      </c>
      <c r="M67">
        <f>IF(Table1[[#This Row],[Guard_Count]]=0,0,Table1[[#This Row],[Monthly_Deal_Value]]/Table1[[#This Row],[Guard_Count]])</f>
        <v>5872.9444444444443</v>
      </c>
      <c r="N67" s="2">
        <f>IF(Table1[[#This Row],[Guard_Count]]=0,0,Table1[[#This Row],[Incident_Reports]]/Table1[[#This Row],[Guard_Count]])</f>
        <v>2.7777777777777776E-2</v>
      </c>
    </row>
    <row r="68" spans="1:14" x14ac:dyDescent="0.35">
      <c r="A68" t="s">
        <v>44</v>
      </c>
      <c r="B68" t="s">
        <v>28</v>
      </c>
      <c r="C68" t="s">
        <v>34</v>
      </c>
      <c r="D68">
        <v>5</v>
      </c>
      <c r="E68" s="1">
        <v>63843</v>
      </c>
      <c r="F68">
        <v>87</v>
      </c>
      <c r="G68">
        <v>0</v>
      </c>
      <c r="H68">
        <v>0</v>
      </c>
      <c r="I68" t="s">
        <v>26</v>
      </c>
      <c r="J68">
        <v>94</v>
      </c>
      <c r="K68" t="s">
        <v>15</v>
      </c>
      <c r="L68" t="str">
        <f>IF(Table1[[#This Row],[Pitch_Success (%)]]&gt;=80,"High",IF(Table1[[#This Row],[Pitch_Success (%)]]&gt;=60,"Moderate","Low"))</f>
        <v>High</v>
      </c>
      <c r="M68">
        <f>IF(Table1[[#This Row],[Guard_Count]]=0,0,Table1[[#This Row],[Monthly_Deal_Value]]/Table1[[#This Row],[Guard_Count]])</f>
        <v>12768.6</v>
      </c>
      <c r="N68" s="2">
        <f>IF(Table1[[#This Row],[Guard_Count]]=0,0,Table1[[#This Row],[Incident_Reports]]/Table1[[#This Row],[Guard_Count]])</f>
        <v>0</v>
      </c>
    </row>
    <row r="69" spans="1:14" x14ac:dyDescent="0.35">
      <c r="A69" t="s">
        <v>45</v>
      </c>
      <c r="B69" t="s">
        <v>28</v>
      </c>
      <c r="C69" t="s">
        <v>13</v>
      </c>
      <c r="D69">
        <v>9</v>
      </c>
      <c r="E69" s="1">
        <v>291080</v>
      </c>
      <c r="F69">
        <v>81</v>
      </c>
      <c r="G69">
        <v>2</v>
      </c>
      <c r="H69">
        <v>1</v>
      </c>
      <c r="I69" t="s">
        <v>14</v>
      </c>
      <c r="J69">
        <v>37</v>
      </c>
      <c r="K69" t="s">
        <v>15</v>
      </c>
      <c r="L69" t="str">
        <f>IF(Table1[[#This Row],[Pitch_Success (%)]]&gt;=80,"High",IF(Table1[[#This Row],[Pitch_Success (%)]]&gt;=60,"Moderate","Low"))</f>
        <v>Low</v>
      </c>
      <c r="M69">
        <f>IF(Table1[[#This Row],[Guard_Count]]=0,0,Table1[[#This Row],[Monthly_Deal_Value]]/Table1[[#This Row],[Guard_Count]])</f>
        <v>32342.222222222223</v>
      </c>
      <c r="N69" s="2">
        <f>IF(Table1[[#This Row],[Guard_Count]]=0,0,Table1[[#This Row],[Incident_Reports]]/Table1[[#This Row],[Guard_Count]])</f>
        <v>0.22222222222222221</v>
      </c>
    </row>
    <row r="70" spans="1:14" x14ac:dyDescent="0.35">
      <c r="A70" t="s">
        <v>11</v>
      </c>
      <c r="B70" t="s">
        <v>12</v>
      </c>
      <c r="C70" t="s">
        <v>18</v>
      </c>
      <c r="D70">
        <v>49</v>
      </c>
      <c r="E70" s="1">
        <v>164065</v>
      </c>
      <c r="F70">
        <v>80</v>
      </c>
      <c r="G70">
        <v>3</v>
      </c>
      <c r="H70">
        <v>1</v>
      </c>
      <c r="I70" t="s">
        <v>19</v>
      </c>
      <c r="J70">
        <v>72</v>
      </c>
      <c r="K70" t="s">
        <v>15</v>
      </c>
      <c r="L70" t="str">
        <f>IF(Table1[[#This Row],[Pitch_Success (%)]]&gt;=80,"High",IF(Table1[[#This Row],[Pitch_Success (%)]]&gt;=60,"Moderate","Low"))</f>
        <v>Moderate</v>
      </c>
      <c r="M70">
        <f>IF(Table1[[#This Row],[Guard_Count]]=0,0,Table1[[#This Row],[Monthly_Deal_Value]]/Table1[[#This Row],[Guard_Count]])</f>
        <v>3348.2653061224491</v>
      </c>
      <c r="N70" s="2">
        <f>IF(Table1[[#This Row],[Guard_Count]]=0,0,Table1[[#This Row],[Incident_Reports]]/Table1[[#This Row],[Guard_Count]])</f>
        <v>6.1224489795918366E-2</v>
      </c>
    </row>
    <row r="71" spans="1:14" x14ac:dyDescent="0.35">
      <c r="A71" t="s">
        <v>52</v>
      </c>
      <c r="B71" t="s">
        <v>12</v>
      </c>
      <c r="C71" t="s">
        <v>13</v>
      </c>
      <c r="D71">
        <v>8</v>
      </c>
      <c r="E71" s="1">
        <v>121726</v>
      </c>
      <c r="F71">
        <v>65</v>
      </c>
      <c r="G71">
        <v>6</v>
      </c>
      <c r="H71">
        <v>1</v>
      </c>
      <c r="I71" t="s">
        <v>14</v>
      </c>
      <c r="J71">
        <v>30</v>
      </c>
      <c r="K71" t="s">
        <v>15</v>
      </c>
      <c r="L71" t="str">
        <f>IF(Table1[[#This Row],[Pitch_Success (%)]]&gt;=80,"High",IF(Table1[[#This Row],[Pitch_Success (%)]]&gt;=60,"Moderate","Low"))</f>
        <v>Low</v>
      </c>
      <c r="M71">
        <f>IF(Table1[[#This Row],[Guard_Count]]=0,0,Table1[[#This Row],[Monthly_Deal_Value]]/Table1[[#This Row],[Guard_Count]])</f>
        <v>15215.75</v>
      </c>
      <c r="N71" s="2">
        <f>IF(Table1[[#This Row],[Guard_Count]]=0,0,Table1[[#This Row],[Incident_Reports]]/Table1[[#This Row],[Guard_Count]])</f>
        <v>0.75</v>
      </c>
    </row>
    <row r="72" spans="1:14" x14ac:dyDescent="0.35">
      <c r="A72" t="s">
        <v>56</v>
      </c>
      <c r="B72" t="s">
        <v>43</v>
      </c>
      <c r="C72" t="s">
        <v>13</v>
      </c>
      <c r="D72">
        <v>20</v>
      </c>
      <c r="E72" s="1">
        <v>67640</v>
      </c>
      <c r="F72">
        <v>60</v>
      </c>
      <c r="G72">
        <v>1</v>
      </c>
      <c r="H72">
        <v>1</v>
      </c>
      <c r="I72" t="s">
        <v>14</v>
      </c>
      <c r="J72">
        <v>80</v>
      </c>
      <c r="K72" t="s">
        <v>15</v>
      </c>
      <c r="L72" t="str">
        <f>IF(Table1[[#This Row],[Pitch_Success (%)]]&gt;=80,"High",IF(Table1[[#This Row],[Pitch_Success (%)]]&gt;=60,"Moderate","Low"))</f>
        <v>High</v>
      </c>
      <c r="M72">
        <f>IF(Table1[[#This Row],[Guard_Count]]=0,0,Table1[[#This Row],[Monthly_Deal_Value]]/Table1[[#This Row],[Guard_Count]])</f>
        <v>3382</v>
      </c>
      <c r="N72" s="2">
        <f>IF(Table1[[#This Row],[Guard_Count]]=0,0,Table1[[#This Row],[Incident_Reports]]/Table1[[#This Row],[Guard_Count]])</f>
        <v>0.05</v>
      </c>
    </row>
    <row r="73" spans="1:14" x14ac:dyDescent="0.35">
      <c r="A73" t="s">
        <v>55</v>
      </c>
      <c r="B73" t="s">
        <v>17</v>
      </c>
      <c r="C73" t="s">
        <v>18</v>
      </c>
      <c r="D73">
        <v>28</v>
      </c>
      <c r="E73" s="1">
        <v>102528</v>
      </c>
      <c r="F73">
        <v>64</v>
      </c>
      <c r="G73">
        <v>0</v>
      </c>
      <c r="H73">
        <v>0</v>
      </c>
      <c r="I73" t="s">
        <v>19</v>
      </c>
      <c r="J73">
        <v>53</v>
      </c>
      <c r="K73" t="s">
        <v>15</v>
      </c>
      <c r="L73" t="str">
        <f>IF(Table1[[#This Row],[Pitch_Success (%)]]&gt;=80,"High",IF(Table1[[#This Row],[Pitch_Success (%)]]&gt;=60,"Moderate","Low"))</f>
        <v>Low</v>
      </c>
      <c r="M73">
        <f>IF(Table1[[#This Row],[Guard_Count]]=0,0,Table1[[#This Row],[Monthly_Deal_Value]]/Table1[[#This Row],[Guard_Count]])</f>
        <v>3661.7142857142858</v>
      </c>
      <c r="N73" s="2">
        <f>IF(Table1[[#This Row],[Guard_Count]]=0,0,Table1[[#This Row],[Incident_Reports]]/Table1[[#This Row],[Guard_Count]])</f>
        <v>0</v>
      </c>
    </row>
    <row r="74" spans="1:14" x14ac:dyDescent="0.35">
      <c r="A74" t="s">
        <v>50</v>
      </c>
      <c r="B74" t="s">
        <v>17</v>
      </c>
      <c r="C74" t="s">
        <v>23</v>
      </c>
      <c r="D74">
        <v>20</v>
      </c>
      <c r="E74" s="1">
        <v>88413</v>
      </c>
      <c r="F74">
        <v>71</v>
      </c>
      <c r="G74">
        <v>3</v>
      </c>
      <c r="H74">
        <v>0</v>
      </c>
      <c r="I74" t="s">
        <v>19</v>
      </c>
      <c r="J74">
        <v>53</v>
      </c>
      <c r="K74" t="s">
        <v>15</v>
      </c>
      <c r="L74" t="str">
        <f>IF(Table1[[#This Row],[Pitch_Success (%)]]&gt;=80,"High",IF(Table1[[#This Row],[Pitch_Success (%)]]&gt;=60,"Moderate","Low"))</f>
        <v>Low</v>
      </c>
      <c r="M74">
        <f>IF(Table1[[#This Row],[Guard_Count]]=0,0,Table1[[#This Row],[Monthly_Deal_Value]]/Table1[[#This Row],[Guard_Count]])</f>
        <v>4420.6499999999996</v>
      </c>
      <c r="N74" s="2">
        <f>IF(Table1[[#This Row],[Guard_Count]]=0,0,Table1[[#This Row],[Incident_Reports]]/Table1[[#This Row],[Guard_Count]])</f>
        <v>0.15</v>
      </c>
    </row>
    <row r="75" spans="1:14" x14ac:dyDescent="0.35">
      <c r="A75" t="s">
        <v>42</v>
      </c>
      <c r="B75" t="s">
        <v>28</v>
      </c>
      <c r="C75" t="s">
        <v>34</v>
      </c>
      <c r="D75">
        <v>6</v>
      </c>
      <c r="E75" s="1">
        <v>102638</v>
      </c>
      <c r="F75">
        <v>85</v>
      </c>
      <c r="G75">
        <v>5</v>
      </c>
      <c r="H75">
        <v>0</v>
      </c>
      <c r="I75" t="s">
        <v>19</v>
      </c>
      <c r="J75">
        <v>46</v>
      </c>
      <c r="K75" t="s">
        <v>51</v>
      </c>
      <c r="L75" t="str">
        <f>IF(Table1[[#This Row],[Pitch_Success (%)]]&gt;=80,"High",IF(Table1[[#This Row],[Pitch_Success (%)]]&gt;=60,"Moderate","Low"))</f>
        <v>Low</v>
      </c>
      <c r="M75">
        <f>IF(Table1[[#This Row],[Guard_Count]]=0,0,Table1[[#This Row],[Monthly_Deal_Value]]/Table1[[#This Row],[Guard_Count]])</f>
        <v>17106.333333333332</v>
      </c>
      <c r="N75" s="2">
        <f>IF(Table1[[#This Row],[Guard_Count]]=0,0,Table1[[#This Row],[Incident_Reports]]/Table1[[#This Row],[Guard_Count]])</f>
        <v>0.83333333333333337</v>
      </c>
    </row>
    <row r="76" spans="1:14" x14ac:dyDescent="0.35">
      <c r="A76" t="s">
        <v>47</v>
      </c>
      <c r="B76" t="s">
        <v>17</v>
      </c>
      <c r="C76" t="s">
        <v>25</v>
      </c>
      <c r="D76">
        <v>32</v>
      </c>
      <c r="E76" s="1">
        <v>233808</v>
      </c>
      <c r="F76">
        <v>93</v>
      </c>
      <c r="G76">
        <v>2</v>
      </c>
      <c r="H76">
        <v>0</v>
      </c>
      <c r="I76" t="s">
        <v>14</v>
      </c>
      <c r="J76">
        <v>34</v>
      </c>
      <c r="K76" t="s">
        <v>15</v>
      </c>
      <c r="L76" t="str">
        <f>IF(Table1[[#This Row],[Pitch_Success (%)]]&gt;=80,"High",IF(Table1[[#This Row],[Pitch_Success (%)]]&gt;=60,"Moderate","Low"))</f>
        <v>Low</v>
      </c>
      <c r="M76">
        <f>IF(Table1[[#This Row],[Guard_Count]]=0,0,Table1[[#This Row],[Monthly_Deal_Value]]/Table1[[#This Row],[Guard_Count]])</f>
        <v>7306.5</v>
      </c>
      <c r="N76" s="2">
        <f>IF(Table1[[#This Row],[Guard_Count]]=0,0,Table1[[#This Row],[Incident_Reports]]/Table1[[#This Row],[Guard_Count]])</f>
        <v>6.25E-2</v>
      </c>
    </row>
    <row r="77" spans="1:14" x14ac:dyDescent="0.35">
      <c r="A77" t="s">
        <v>11</v>
      </c>
      <c r="B77" t="s">
        <v>28</v>
      </c>
      <c r="C77" t="s">
        <v>30</v>
      </c>
      <c r="D77">
        <v>36</v>
      </c>
      <c r="E77" s="1">
        <v>288964</v>
      </c>
      <c r="F77">
        <v>73</v>
      </c>
      <c r="G77">
        <v>2</v>
      </c>
      <c r="H77">
        <v>0</v>
      </c>
      <c r="I77" t="s">
        <v>19</v>
      </c>
      <c r="J77">
        <v>49</v>
      </c>
      <c r="K77" t="s">
        <v>15</v>
      </c>
      <c r="L77" t="str">
        <f>IF(Table1[[#This Row],[Pitch_Success (%)]]&gt;=80,"High",IF(Table1[[#This Row],[Pitch_Success (%)]]&gt;=60,"Moderate","Low"))</f>
        <v>Low</v>
      </c>
      <c r="M77">
        <f>IF(Table1[[#This Row],[Guard_Count]]=0,0,Table1[[#This Row],[Monthly_Deal_Value]]/Table1[[#This Row],[Guard_Count]])</f>
        <v>8026.7777777777774</v>
      </c>
      <c r="N77" s="2">
        <f>IF(Table1[[#This Row],[Guard_Count]]=0,0,Table1[[#This Row],[Incident_Reports]]/Table1[[#This Row],[Guard_Count]])</f>
        <v>5.5555555555555552E-2</v>
      </c>
    </row>
    <row r="78" spans="1:14" x14ac:dyDescent="0.35">
      <c r="A78" t="s">
        <v>58</v>
      </c>
      <c r="B78" t="s">
        <v>43</v>
      </c>
      <c r="C78" t="s">
        <v>25</v>
      </c>
      <c r="D78">
        <v>31</v>
      </c>
      <c r="E78" s="1">
        <v>160133</v>
      </c>
      <c r="F78">
        <v>85</v>
      </c>
      <c r="G78">
        <v>2</v>
      </c>
      <c r="H78">
        <v>0</v>
      </c>
      <c r="I78" t="s">
        <v>26</v>
      </c>
      <c r="J78">
        <v>50</v>
      </c>
      <c r="K78" t="s">
        <v>15</v>
      </c>
      <c r="L78" t="str">
        <f>IF(Table1[[#This Row],[Pitch_Success (%)]]&gt;=80,"High",IF(Table1[[#This Row],[Pitch_Success (%)]]&gt;=60,"Moderate","Low"))</f>
        <v>Low</v>
      </c>
      <c r="M78">
        <f>IF(Table1[[#This Row],[Guard_Count]]=0,0,Table1[[#This Row],[Monthly_Deal_Value]]/Table1[[#This Row],[Guard_Count]])</f>
        <v>5165.5806451612907</v>
      </c>
      <c r="N78" s="2">
        <f>IF(Table1[[#This Row],[Guard_Count]]=0,0,Table1[[#This Row],[Incident_Reports]]/Table1[[#This Row],[Guard_Count]])</f>
        <v>6.4516129032258063E-2</v>
      </c>
    </row>
    <row r="79" spans="1:14" x14ac:dyDescent="0.35">
      <c r="A79" t="s">
        <v>55</v>
      </c>
      <c r="B79" t="s">
        <v>12</v>
      </c>
      <c r="C79" t="s">
        <v>30</v>
      </c>
      <c r="D79">
        <v>24</v>
      </c>
      <c r="E79" s="1">
        <v>156357</v>
      </c>
      <c r="F79">
        <v>86</v>
      </c>
      <c r="G79">
        <v>2</v>
      </c>
      <c r="H79">
        <v>0</v>
      </c>
      <c r="I79" t="s">
        <v>14</v>
      </c>
      <c r="J79">
        <v>87</v>
      </c>
      <c r="K79" t="s">
        <v>15</v>
      </c>
      <c r="L79" t="str">
        <f>IF(Table1[[#This Row],[Pitch_Success (%)]]&gt;=80,"High",IF(Table1[[#This Row],[Pitch_Success (%)]]&gt;=60,"Moderate","Low"))</f>
        <v>High</v>
      </c>
      <c r="M79">
        <f>IF(Table1[[#This Row],[Guard_Count]]=0,0,Table1[[#This Row],[Monthly_Deal_Value]]/Table1[[#This Row],[Guard_Count]])</f>
        <v>6514.875</v>
      </c>
      <c r="N79" s="2">
        <f>IF(Table1[[#This Row],[Guard_Count]]=0,0,Table1[[#This Row],[Incident_Reports]]/Table1[[#This Row],[Guard_Count]])</f>
        <v>8.3333333333333329E-2</v>
      </c>
    </row>
    <row r="80" spans="1:14" x14ac:dyDescent="0.35">
      <c r="A80" t="s">
        <v>22</v>
      </c>
      <c r="B80" t="s">
        <v>12</v>
      </c>
      <c r="C80" t="s">
        <v>25</v>
      </c>
      <c r="D80">
        <v>28</v>
      </c>
      <c r="E80" s="1">
        <v>249938</v>
      </c>
      <c r="F80">
        <v>68</v>
      </c>
      <c r="G80">
        <v>3</v>
      </c>
      <c r="H80">
        <v>0</v>
      </c>
      <c r="I80" t="s">
        <v>19</v>
      </c>
      <c r="J80">
        <v>60</v>
      </c>
      <c r="K80" t="s">
        <v>15</v>
      </c>
      <c r="L80" t="str">
        <f>IF(Table1[[#This Row],[Pitch_Success (%)]]&gt;=80,"High",IF(Table1[[#This Row],[Pitch_Success (%)]]&gt;=60,"Moderate","Low"))</f>
        <v>Moderate</v>
      </c>
      <c r="M80">
        <f>IF(Table1[[#This Row],[Guard_Count]]=0,0,Table1[[#This Row],[Monthly_Deal_Value]]/Table1[[#This Row],[Guard_Count]])</f>
        <v>8926.3571428571431</v>
      </c>
      <c r="N80" s="2">
        <f>IF(Table1[[#This Row],[Guard_Count]]=0,0,Table1[[#This Row],[Incident_Reports]]/Table1[[#This Row],[Guard_Count]])</f>
        <v>0.10714285714285714</v>
      </c>
    </row>
    <row r="81" spans="1:14" x14ac:dyDescent="0.35">
      <c r="A81" t="s">
        <v>16</v>
      </c>
      <c r="B81" t="s">
        <v>12</v>
      </c>
      <c r="C81" t="s">
        <v>18</v>
      </c>
      <c r="D81">
        <v>16</v>
      </c>
      <c r="E81" s="1">
        <v>200159</v>
      </c>
      <c r="F81">
        <v>85</v>
      </c>
      <c r="G81">
        <v>2</v>
      </c>
      <c r="H81">
        <v>1</v>
      </c>
      <c r="I81" t="s">
        <v>14</v>
      </c>
      <c r="J81">
        <v>40</v>
      </c>
      <c r="K81" t="s">
        <v>51</v>
      </c>
      <c r="L81" t="str">
        <f>IF(Table1[[#This Row],[Pitch_Success (%)]]&gt;=80,"High",IF(Table1[[#This Row],[Pitch_Success (%)]]&gt;=60,"Moderate","Low"))</f>
        <v>Low</v>
      </c>
      <c r="M81">
        <f>IF(Table1[[#This Row],[Guard_Count]]=0,0,Table1[[#This Row],[Monthly_Deal_Value]]/Table1[[#This Row],[Guard_Count]])</f>
        <v>12509.9375</v>
      </c>
      <c r="N81" s="2">
        <f>IF(Table1[[#This Row],[Guard_Count]]=0,0,Table1[[#This Row],[Incident_Reports]]/Table1[[#This Row],[Guard_Count]])</f>
        <v>0.125</v>
      </c>
    </row>
    <row r="82" spans="1:14" x14ac:dyDescent="0.35">
      <c r="A82" t="s">
        <v>55</v>
      </c>
      <c r="B82" t="s">
        <v>17</v>
      </c>
      <c r="C82" t="s">
        <v>34</v>
      </c>
      <c r="D82">
        <v>39</v>
      </c>
      <c r="E82" s="1">
        <v>222502</v>
      </c>
      <c r="F82">
        <v>81</v>
      </c>
      <c r="G82">
        <v>2</v>
      </c>
      <c r="H82">
        <v>1</v>
      </c>
      <c r="I82" t="s">
        <v>19</v>
      </c>
      <c r="J82">
        <v>81</v>
      </c>
      <c r="K82" t="s">
        <v>15</v>
      </c>
      <c r="L82" t="str">
        <f>IF(Table1[[#This Row],[Pitch_Success (%)]]&gt;=80,"High",IF(Table1[[#This Row],[Pitch_Success (%)]]&gt;=60,"Moderate","Low"))</f>
        <v>High</v>
      </c>
      <c r="M82">
        <f>IF(Table1[[#This Row],[Guard_Count]]=0,0,Table1[[#This Row],[Monthly_Deal_Value]]/Table1[[#This Row],[Guard_Count]])</f>
        <v>5705.1794871794873</v>
      </c>
      <c r="N82" s="2">
        <f>IF(Table1[[#This Row],[Guard_Count]]=0,0,Table1[[#This Row],[Incident_Reports]]/Table1[[#This Row],[Guard_Count]])</f>
        <v>5.128205128205128E-2</v>
      </c>
    </row>
    <row r="83" spans="1:14" x14ac:dyDescent="0.35">
      <c r="A83" t="s">
        <v>29</v>
      </c>
      <c r="B83" t="s">
        <v>43</v>
      </c>
      <c r="C83" t="s">
        <v>30</v>
      </c>
      <c r="D83">
        <v>37</v>
      </c>
      <c r="E83" s="1">
        <v>205576</v>
      </c>
      <c r="F83">
        <v>89</v>
      </c>
      <c r="G83">
        <v>2</v>
      </c>
      <c r="H83">
        <v>0</v>
      </c>
      <c r="I83" t="s">
        <v>14</v>
      </c>
      <c r="J83">
        <v>44</v>
      </c>
      <c r="K83" t="s">
        <v>15</v>
      </c>
      <c r="L83" t="str">
        <f>IF(Table1[[#This Row],[Pitch_Success (%)]]&gt;=80,"High",IF(Table1[[#This Row],[Pitch_Success (%)]]&gt;=60,"Moderate","Low"))</f>
        <v>Low</v>
      </c>
      <c r="M83">
        <f>IF(Table1[[#This Row],[Guard_Count]]=0,0,Table1[[#This Row],[Monthly_Deal_Value]]/Table1[[#This Row],[Guard_Count]])</f>
        <v>5556.1081081081084</v>
      </c>
      <c r="N83" s="2">
        <f>IF(Table1[[#This Row],[Guard_Count]]=0,0,Table1[[#This Row],[Incident_Reports]]/Table1[[#This Row],[Guard_Count]])</f>
        <v>5.4054054054054057E-2</v>
      </c>
    </row>
    <row r="84" spans="1:14" x14ac:dyDescent="0.35">
      <c r="A84" t="s">
        <v>60</v>
      </c>
      <c r="B84" t="s">
        <v>17</v>
      </c>
      <c r="C84" t="s">
        <v>23</v>
      </c>
      <c r="D84">
        <v>37</v>
      </c>
      <c r="E84" s="1">
        <v>188186</v>
      </c>
      <c r="F84">
        <v>76</v>
      </c>
      <c r="G84">
        <v>4</v>
      </c>
      <c r="H84">
        <v>0</v>
      </c>
      <c r="I84" t="s">
        <v>14</v>
      </c>
      <c r="J84">
        <v>36</v>
      </c>
      <c r="K84" t="s">
        <v>15</v>
      </c>
      <c r="L84" t="str">
        <f>IF(Table1[[#This Row],[Pitch_Success (%)]]&gt;=80,"High",IF(Table1[[#This Row],[Pitch_Success (%)]]&gt;=60,"Moderate","Low"))</f>
        <v>Low</v>
      </c>
      <c r="M84">
        <f>IF(Table1[[#This Row],[Guard_Count]]=0,0,Table1[[#This Row],[Monthly_Deal_Value]]/Table1[[#This Row],[Guard_Count]])</f>
        <v>5086.1081081081084</v>
      </c>
      <c r="N84" s="2">
        <f>IF(Table1[[#This Row],[Guard_Count]]=0,0,Table1[[#This Row],[Incident_Reports]]/Table1[[#This Row],[Guard_Count]])</f>
        <v>0.10810810810810811</v>
      </c>
    </row>
    <row r="85" spans="1:14" x14ac:dyDescent="0.35">
      <c r="A85" t="s">
        <v>16</v>
      </c>
      <c r="B85" t="s">
        <v>17</v>
      </c>
      <c r="C85" t="s">
        <v>25</v>
      </c>
      <c r="D85">
        <v>47</v>
      </c>
      <c r="E85" s="1">
        <v>128859</v>
      </c>
      <c r="F85">
        <v>85</v>
      </c>
      <c r="G85">
        <v>2</v>
      </c>
      <c r="H85">
        <v>0</v>
      </c>
      <c r="I85" t="s">
        <v>19</v>
      </c>
      <c r="J85">
        <v>57</v>
      </c>
      <c r="K85" t="s">
        <v>15</v>
      </c>
      <c r="L85" t="str">
        <f>IF(Table1[[#This Row],[Pitch_Success (%)]]&gt;=80,"High",IF(Table1[[#This Row],[Pitch_Success (%)]]&gt;=60,"Moderate","Low"))</f>
        <v>Low</v>
      </c>
      <c r="M85">
        <f>IF(Table1[[#This Row],[Guard_Count]]=0,0,Table1[[#This Row],[Monthly_Deal_Value]]/Table1[[#This Row],[Guard_Count]])</f>
        <v>2741.6808510638298</v>
      </c>
      <c r="N85" s="2">
        <f>IF(Table1[[#This Row],[Guard_Count]]=0,0,Table1[[#This Row],[Incident_Reports]]/Table1[[#This Row],[Guard_Count]])</f>
        <v>4.2553191489361701E-2</v>
      </c>
    </row>
    <row r="86" spans="1:14" x14ac:dyDescent="0.35">
      <c r="A86" t="s">
        <v>52</v>
      </c>
      <c r="B86" t="s">
        <v>43</v>
      </c>
      <c r="C86" t="s">
        <v>25</v>
      </c>
      <c r="D86">
        <v>41</v>
      </c>
      <c r="E86" s="1">
        <v>149657</v>
      </c>
      <c r="F86">
        <v>95</v>
      </c>
      <c r="G86">
        <v>1</v>
      </c>
      <c r="H86">
        <v>1</v>
      </c>
      <c r="I86" t="s">
        <v>19</v>
      </c>
      <c r="J86">
        <v>80</v>
      </c>
      <c r="K86" t="s">
        <v>15</v>
      </c>
      <c r="L86" t="str">
        <f>IF(Table1[[#This Row],[Pitch_Success (%)]]&gt;=80,"High",IF(Table1[[#This Row],[Pitch_Success (%)]]&gt;=60,"Moderate","Low"))</f>
        <v>High</v>
      </c>
      <c r="M86">
        <f>IF(Table1[[#This Row],[Guard_Count]]=0,0,Table1[[#This Row],[Monthly_Deal_Value]]/Table1[[#This Row],[Guard_Count]])</f>
        <v>3650.1707317073169</v>
      </c>
      <c r="N86" s="2">
        <f>IF(Table1[[#This Row],[Guard_Count]]=0,0,Table1[[#This Row],[Incident_Reports]]/Table1[[#This Row],[Guard_Count]])</f>
        <v>2.4390243902439025E-2</v>
      </c>
    </row>
    <row r="87" spans="1:14" x14ac:dyDescent="0.35">
      <c r="A87" t="s">
        <v>41</v>
      </c>
      <c r="B87" t="s">
        <v>43</v>
      </c>
      <c r="C87" t="s">
        <v>30</v>
      </c>
      <c r="D87">
        <v>16</v>
      </c>
      <c r="E87" s="1">
        <v>192047</v>
      </c>
      <c r="F87">
        <v>60</v>
      </c>
      <c r="G87">
        <v>1</v>
      </c>
      <c r="H87">
        <v>1</v>
      </c>
      <c r="I87" t="s">
        <v>19</v>
      </c>
      <c r="J87">
        <v>87</v>
      </c>
      <c r="K87" t="s">
        <v>15</v>
      </c>
      <c r="L87" t="str">
        <f>IF(Table1[[#This Row],[Pitch_Success (%)]]&gt;=80,"High",IF(Table1[[#This Row],[Pitch_Success (%)]]&gt;=60,"Moderate","Low"))</f>
        <v>High</v>
      </c>
      <c r="M87">
        <f>IF(Table1[[#This Row],[Guard_Count]]=0,0,Table1[[#This Row],[Monthly_Deal_Value]]/Table1[[#This Row],[Guard_Count]])</f>
        <v>12002.9375</v>
      </c>
      <c r="N87" s="2">
        <f>IF(Table1[[#This Row],[Guard_Count]]=0,0,Table1[[#This Row],[Incident_Reports]]/Table1[[#This Row],[Guard_Count]])</f>
        <v>6.25E-2</v>
      </c>
    </row>
    <row r="88" spans="1:14" x14ac:dyDescent="0.35">
      <c r="A88" t="s">
        <v>55</v>
      </c>
      <c r="B88" t="s">
        <v>43</v>
      </c>
      <c r="C88" t="s">
        <v>23</v>
      </c>
      <c r="D88">
        <v>7</v>
      </c>
      <c r="E88" s="1">
        <v>61023</v>
      </c>
      <c r="F88">
        <v>67</v>
      </c>
      <c r="G88">
        <v>0</v>
      </c>
      <c r="H88">
        <v>0</v>
      </c>
      <c r="I88" t="s">
        <v>19</v>
      </c>
      <c r="J88">
        <v>34</v>
      </c>
      <c r="K88" t="s">
        <v>15</v>
      </c>
      <c r="L88" t="str">
        <f>IF(Table1[[#This Row],[Pitch_Success (%)]]&gt;=80,"High",IF(Table1[[#This Row],[Pitch_Success (%)]]&gt;=60,"Moderate","Low"))</f>
        <v>Low</v>
      </c>
      <c r="M88">
        <f>IF(Table1[[#This Row],[Guard_Count]]=0,0,Table1[[#This Row],[Monthly_Deal_Value]]/Table1[[#This Row],[Guard_Count]])</f>
        <v>8717.5714285714294</v>
      </c>
      <c r="N88" s="2">
        <f>IF(Table1[[#This Row],[Guard_Count]]=0,0,Table1[[#This Row],[Incident_Reports]]/Table1[[#This Row],[Guard_Count]])</f>
        <v>0</v>
      </c>
    </row>
    <row r="89" spans="1:14" x14ac:dyDescent="0.35">
      <c r="A89" t="s">
        <v>41</v>
      </c>
      <c r="B89" t="s">
        <v>43</v>
      </c>
      <c r="C89" t="s">
        <v>23</v>
      </c>
      <c r="D89">
        <v>5</v>
      </c>
      <c r="E89" s="1">
        <v>71447</v>
      </c>
      <c r="F89">
        <v>94</v>
      </c>
      <c r="G89">
        <v>1</v>
      </c>
      <c r="H89">
        <v>1</v>
      </c>
      <c r="I89" t="s">
        <v>19</v>
      </c>
      <c r="J89">
        <v>34</v>
      </c>
      <c r="K89" t="s">
        <v>15</v>
      </c>
      <c r="L89" t="str">
        <f>IF(Table1[[#This Row],[Pitch_Success (%)]]&gt;=80,"High",IF(Table1[[#This Row],[Pitch_Success (%)]]&gt;=60,"Moderate","Low"))</f>
        <v>Low</v>
      </c>
      <c r="M89">
        <f>IF(Table1[[#This Row],[Guard_Count]]=0,0,Table1[[#This Row],[Monthly_Deal_Value]]/Table1[[#This Row],[Guard_Count]])</f>
        <v>14289.4</v>
      </c>
      <c r="N89" s="2">
        <f>IF(Table1[[#This Row],[Guard_Count]]=0,0,Table1[[#This Row],[Incident_Reports]]/Table1[[#This Row],[Guard_Count]])</f>
        <v>0.2</v>
      </c>
    </row>
    <row r="90" spans="1:14" x14ac:dyDescent="0.35">
      <c r="A90" t="s">
        <v>40</v>
      </c>
      <c r="B90" t="s">
        <v>12</v>
      </c>
      <c r="C90" t="s">
        <v>18</v>
      </c>
      <c r="D90">
        <v>37</v>
      </c>
      <c r="E90" s="1">
        <v>271541</v>
      </c>
      <c r="F90">
        <v>74</v>
      </c>
      <c r="G90">
        <v>1</v>
      </c>
      <c r="H90">
        <v>0</v>
      </c>
      <c r="I90" t="s">
        <v>19</v>
      </c>
      <c r="J90">
        <v>37</v>
      </c>
      <c r="K90" t="s">
        <v>15</v>
      </c>
      <c r="L90" t="str">
        <f>IF(Table1[[#This Row],[Pitch_Success (%)]]&gt;=80,"High",IF(Table1[[#This Row],[Pitch_Success (%)]]&gt;=60,"Moderate","Low"))</f>
        <v>Low</v>
      </c>
      <c r="M90">
        <f>IF(Table1[[#This Row],[Guard_Count]]=0,0,Table1[[#This Row],[Monthly_Deal_Value]]/Table1[[#This Row],[Guard_Count]])</f>
        <v>7338.9459459459458</v>
      </c>
      <c r="N90" s="2">
        <f>IF(Table1[[#This Row],[Guard_Count]]=0,0,Table1[[#This Row],[Incident_Reports]]/Table1[[#This Row],[Guard_Count]])</f>
        <v>2.7027027027027029E-2</v>
      </c>
    </row>
    <row r="91" spans="1:14" x14ac:dyDescent="0.35">
      <c r="A91" t="s">
        <v>24</v>
      </c>
      <c r="B91" t="s">
        <v>21</v>
      </c>
      <c r="C91" t="s">
        <v>18</v>
      </c>
      <c r="D91">
        <v>44</v>
      </c>
      <c r="E91" s="1">
        <v>175899</v>
      </c>
      <c r="F91">
        <v>81</v>
      </c>
      <c r="G91">
        <v>2</v>
      </c>
      <c r="H91">
        <v>0</v>
      </c>
      <c r="I91" t="s">
        <v>26</v>
      </c>
      <c r="J91">
        <v>93</v>
      </c>
      <c r="K91" t="s">
        <v>51</v>
      </c>
      <c r="L91" t="str">
        <f>IF(Table1[[#This Row],[Pitch_Success (%)]]&gt;=80,"High",IF(Table1[[#This Row],[Pitch_Success (%)]]&gt;=60,"Moderate","Low"))</f>
        <v>High</v>
      </c>
      <c r="M91">
        <f>IF(Table1[[#This Row],[Guard_Count]]=0,0,Table1[[#This Row],[Monthly_Deal_Value]]/Table1[[#This Row],[Guard_Count]])</f>
        <v>3997.7045454545455</v>
      </c>
      <c r="N91" s="2">
        <f>IF(Table1[[#This Row],[Guard_Count]]=0,0,Table1[[#This Row],[Incident_Reports]]/Table1[[#This Row],[Guard_Count]])</f>
        <v>4.5454545454545456E-2</v>
      </c>
    </row>
    <row r="92" spans="1:14" x14ac:dyDescent="0.35">
      <c r="A92" t="s">
        <v>29</v>
      </c>
      <c r="B92" t="s">
        <v>21</v>
      </c>
      <c r="C92" t="s">
        <v>18</v>
      </c>
      <c r="D92">
        <v>14</v>
      </c>
      <c r="E92" s="1">
        <v>73959</v>
      </c>
      <c r="F92">
        <v>73</v>
      </c>
      <c r="G92">
        <v>3</v>
      </c>
      <c r="H92">
        <v>0</v>
      </c>
      <c r="I92" t="s">
        <v>19</v>
      </c>
      <c r="J92">
        <v>39</v>
      </c>
      <c r="K92" t="s">
        <v>15</v>
      </c>
      <c r="L92" t="str">
        <f>IF(Table1[[#This Row],[Pitch_Success (%)]]&gt;=80,"High",IF(Table1[[#This Row],[Pitch_Success (%)]]&gt;=60,"Moderate","Low"))</f>
        <v>Low</v>
      </c>
      <c r="M92">
        <f>IF(Table1[[#This Row],[Guard_Count]]=0,0,Table1[[#This Row],[Monthly_Deal_Value]]/Table1[[#This Row],[Guard_Count]])</f>
        <v>5282.7857142857147</v>
      </c>
      <c r="N92" s="2">
        <f>IF(Table1[[#This Row],[Guard_Count]]=0,0,Table1[[#This Row],[Incident_Reports]]/Table1[[#This Row],[Guard_Count]])</f>
        <v>0.21428571428571427</v>
      </c>
    </row>
    <row r="93" spans="1:14" x14ac:dyDescent="0.35">
      <c r="A93" t="s">
        <v>31</v>
      </c>
      <c r="B93" t="s">
        <v>43</v>
      </c>
      <c r="C93" t="s">
        <v>18</v>
      </c>
      <c r="D93">
        <v>47</v>
      </c>
      <c r="E93" s="1">
        <v>116203</v>
      </c>
      <c r="F93">
        <v>85</v>
      </c>
      <c r="G93">
        <v>2</v>
      </c>
      <c r="H93">
        <v>0</v>
      </c>
      <c r="I93" t="s">
        <v>19</v>
      </c>
      <c r="J93">
        <v>67</v>
      </c>
      <c r="K93" t="s">
        <v>15</v>
      </c>
      <c r="L93" t="str">
        <f>IF(Table1[[#This Row],[Pitch_Success (%)]]&gt;=80,"High",IF(Table1[[#This Row],[Pitch_Success (%)]]&gt;=60,"Moderate","Low"))</f>
        <v>Moderate</v>
      </c>
      <c r="M93">
        <f>IF(Table1[[#This Row],[Guard_Count]]=0,0,Table1[[#This Row],[Monthly_Deal_Value]]/Table1[[#This Row],[Guard_Count]])</f>
        <v>2472.4042553191489</v>
      </c>
      <c r="N93" s="2">
        <f>IF(Table1[[#This Row],[Guard_Count]]=0,0,Table1[[#This Row],[Incident_Reports]]/Table1[[#This Row],[Guard_Count]])</f>
        <v>4.2553191489361701E-2</v>
      </c>
    </row>
    <row r="94" spans="1:14" x14ac:dyDescent="0.35">
      <c r="A94" t="s">
        <v>50</v>
      </c>
      <c r="B94" t="s">
        <v>21</v>
      </c>
      <c r="C94" t="s">
        <v>18</v>
      </c>
      <c r="D94">
        <v>48</v>
      </c>
      <c r="E94" s="1">
        <v>169156</v>
      </c>
      <c r="F94">
        <v>87</v>
      </c>
      <c r="G94">
        <v>0</v>
      </c>
      <c r="H94">
        <v>0</v>
      </c>
      <c r="I94" t="s">
        <v>14</v>
      </c>
      <c r="J94">
        <v>37</v>
      </c>
      <c r="K94" t="s">
        <v>15</v>
      </c>
      <c r="L94" t="str">
        <f>IF(Table1[[#This Row],[Pitch_Success (%)]]&gt;=80,"High",IF(Table1[[#This Row],[Pitch_Success (%)]]&gt;=60,"Moderate","Low"))</f>
        <v>Low</v>
      </c>
      <c r="M94">
        <f>IF(Table1[[#This Row],[Guard_Count]]=0,0,Table1[[#This Row],[Monthly_Deal_Value]]/Table1[[#This Row],[Guard_Count]])</f>
        <v>3524.0833333333335</v>
      </c>
      <c r="N94" s="2">
        <f>IF(Table1[[#This Row],[Guard_Count]]=0,0,Table1[[#This Row],[Incident_Reports]]/Table1[[#This Row],[Guard_Count]])</f>
        <v>0</v>
      </c>
    </row>
    <row r="95" spans="1:14" x14ac:dyDescent="0.35">
      <c r="A95" t="s">
        <v>36</v>
      </c>
      <c r="B95" t="s">
        <v>21</v>
      </c>
      <c r="C95" t="s">
        <v>18</v>
      </c>
      <c r="D95">
        <v>33</v>
      </c>
      <c r="E95" s="1">
        <v>210775</v>
      </c>
      <c r="F95">
        <v>82</v>
      </c>
      <c r="G95">
        <v>1</v>
      </c>
      <c r="H95">
        <v>0</v>
      </c>
      <c r="I95" t="s">
        <v>19</v>
      </c>
      <c r="J95">
        <v>54</v>
      </c>
      <c r="K95" t="s">
        <v>15</v>
      </c>
      <c r="L95" t="str">
        <f>IF(Table1[[#This Row],[Pitch_Success (%)]]&gt;=80,"High",IF(Table1[[#This Row],[Pitch_Success (%)]]&gt;=60,"Moderate","Low"))</f>
        <v>Low</v>
      </c>
      <c r="M95">
        <f>IF(Table1[[#This Row],[Guard_Count]]=0,0,Table1[[#This Row],[Monthly_Deal_Value]]/Table1[[#This Row],[Guard_Count]])</f>
        <v>6387.121212121212</v>
      </c>
      <c r="N95" s="2">
        <f>IF(Table1[[#This Row],[Guard_Count]]=0,0,Table1[[#This Row],[Incident_Reports]]/Table1[[#This Row],[Guard_Count]])</f>
        <v>3.0303030303030304E-2</v>
      </c>
    </row>
    <row r="96" spans="1:14" x14ac:dyDescent="0.35">
      <c r="A96" t="s">
        <v>29</v>
      </c>
      <c r="B96" t="s">
        <v>43</v>
      </c>
      <c r="C96" t="s">
        <v>34</v>
      </c>
      <c r="D96">
        <v>17</v>
      </c>
      <c r="E96" s="1">
        <v>59337</v>
      </c>
      <c r="F96">
        <v>73</v>
      </c>
      <c r="G96">
        <v>4</v>
      </c>
      <c r="H96">
        <v>0</v>
      </c>
      <c r="I96" t="s">
        <v>26</v>
      </c>
      <c r="J96">
        <v>79</v>
      </c>
      <c r="K96" t="s">
        <v>51</v>
      </c>
      <c r="L96" t="str">
        <f>IF(Table1[[#This Row],[Pitch_Success (%)]]&gt;=80,"High",IF(Table1[[#This Row],[Pitch_Success (%)]]&gt;=60,"Moderate","Low"))</f>
        <v>Moderate</v>
      </c>
      <c r="M96">
        <f>IF(Table1[[#This Row],[Guard_Count]]=0,0,Table1[[#This Row],[Monthly_Deal_Value]]/Table1[[#This Row],[Guard_Count]])</f>
        <v>3490.4117647058824</v>
      </c>
      <c r="N96" s="2">
        <f>IF(Table1[[#This Row],[Guard_Count]]=0,0,Table1[[#This Row],[Incident_Reports]]/Table1[[#This Row],[Guard_Count]])</f>
        <v>0.23529411764705882</v>
      </c>
    </row>
    <row r="97" spans="1:14" x14ac:dyDescent="0.35">
      <c r="A97" t="s">
        <v>61</v>
      </c>
      <c r="B97" t="s">
        <v>21</v>
      </c>
      <c r="C97" t="s">
        <v>23</v>
      </c>
      <c r="D97">
        <v>16</v>
      </c>
      <c r="E97" s="1">
        <v>96427</v>
      </c>
      <c r="F97">
        <v>83</v>
      </c>
      <c r="G97">
        <v>3</v>
      </c>
      <c r="H97">
        <v>0</v>
      </c>
      <c r="I97" t="s">
        <v>14</v>
      </c>
      <c r="J97">
        <v>78</v>
      </c>
      <c r="K97" t="s">
        <v>15</v>
      </c>
      <c r="L97" t="str">
        <f>IF(Table1[[#This Row],[Pitch_Success (%)]]&gt;=80,"High",IF(Table1[[#This Row],[Pitch_Success (%)]]&gt;=60,"Moderate","Low"))</f>
        <v>Moderate</v>
      </c>
      <c r="M97">
        <f>IF(Table1[[#This Row],[Guard_Count]]=0,0,Table1[[#This Row],[Monthly_Deal_Value]]/Table1[[#This Row],[Guard_Count]])</f>
        <v>6026.6875</v>
      </c>
      <c r="N97" s="2">
        <f>IF(Table1[[#This Row],[Guard_Count]]=0,0,Table1[[#This Row],[Incident_Reports]]/Table1[[#This Row],[Guard_Count]])</f>
        <v>0.1875</v>
      </c>
    </row>
    <row r="98" spans="1:14" x14ac:dyDescent="0.35">
      <c r="A98" t="s">
        <v>54</v>
      </c>
      <c r="B98" t="s">
        <v>17</v>
      </c>
      <c r="C98" t="s">
        <v>18</v>
      </c>
      <c r="D98">
        <v>35</v>
      </c>
      <c r="E98" s="1">
        <v>111529</v>
      </c>
      <c r="F98">
        <v>61</v>
      </c>
      <c r="G98">
        <v>1</v>
      </c>
      <c r="H98">
        <v>1</v>
      </c>
      <c r="I98" t="s">
        <v>14</v>
      </c>
      <c r="J98">
        <v>65</v>
      </c>
      <c r="K98" t="s">
        <v>15</v>
      </c>
      <c r="L98" t="str">
        <f>IF(Table1[[#This Row],[Pitch_Success (%)]]&gt;=80,"High",IF(Table1[[#This Row],[Pitch_Success (%)]]&gt;=60,"Moderate","Low"))</f>
        <v>Moderate</v>
      </c>
      <c r="M98">
        <f>IF(Table1[[#This Row],[Guard_Count]]=0,0,Table1[[#This Row],[Monthly_Deal_Value]]/Table1[[#This Row],[Guard_Count]])</f>
        <v>3186.542857142857</v>
      </c>
      <c r="N98" s="2">
        <f>IF(Table1[[#This Row],[Guard_Count]]=0,0,Table1[[#This Row],[Incident_Reports]]/Table1[[#This Row],[Guard_Count]])</f>
        <v>2.8571428571428571E-2</v>
      </c>
    </row>
    <row r="99" spans="1:14" x14ac:dyDescent="0.35">
      <c r="A99" t="s">
        <v>47</v>
      </c>
      <c r="B99" t="s">
        <v>28</v>
      </c>
      <c r="C99" t="s">
        <v>23</v>
      </c>
      <c r="D99">
        <v>6</v>
      </c>
      <c r="E99" s="1">
        <v>152023</v>
      </c>
      <c r="F99">
        <v>85</v>
      </c>
      <c r="G99">
        <v>1</v>
      </c>
      <c r="H99">
        <v>1</v>
      </c>
      <c r="I99" t="s">
        <v>19</v>
      </c>
      <c r="J99">
        <v>70</v>
      </c>
      <c r="K99" t="s">
        <v>51</v>
      </c>
      <c r="L99" t="str">
        <f>IF(Table1[[#This Row],[Pitch_Success (%)]]&gt;=80,"High",IF(Table1[[#This Row],[Pitch_Success (%)]]&gt;=60,"Moderate","Low"))</f>
        <v>Moderate</v>
      </c>
      <c r="M99">
        <f>IF(Table1[[#This Row],[Guard_Count]]=0,0,Table1[[#This Row],[Monthly_Deal_Value]]/Table1[[#This Row],[Guard_Count]])</f>
        <v>25337.166666666668</v>
      </c>
      <c r="N99" s="2">
        <f>IF(Table1[[#This Row],[Guard_Count]]=0,0,Table1[[#This Row],[Incident_Reports]]/Table1[[#This Row],[Guard_Count]])</f>
        <v>0.16666666666666666</v>
      </c>
    </row>
    <row r="100" spans="1:14" x14ac:dyDescent="0.35">
      <c r="A100" t="s">
        <v>46</v>
      </c>
      <c r="B100" t="s">
        <v>28</v>
      </c>
      <c r="C100" t="s">
        <v>23</v>
      </c>
      <c r="D100">
        <v>39</v>
      </c>
      <c r="E100" s="1">
        <v>134665</v>
      </c>
      <c r="F100">
        <v>73</v>
      </c>
      <c r="G100">
        <v>3</v>
      </c>
      <c r="H100">
        <v>0</v>
      </c>
      <c r="I100" t="s">
        <v>19</v>
      </c>
      <c r="J100">
        <v>91</v>
      </c>
      <c r="K100" t="s">
        <v>15</v>
      </c>
      <c r="L100" t="str">
        <f>IF(Table1[[#This Row],[Pitch_Success (%)]]&gt;=80,"High",IF(Table1[[#This Row],[Pitch_Success (%)]]&gt;=60,"Moderate","Low"))</f>
        <v>High</v>
      </c>
      <c r="M100">
        <f>IF(Table1[[#This Row],[Guard_Count]]=0,0,Table1[[#This Row],[Monthly_Deal_Value]]/Table1[[#This Row],[Guard_Count]])</f>
        <v>3452.9487179487178</v>
      </c>
      <c r="N100" s="2">
        <f>IF(Table1[[#This Row],[Guard_Count]]=0,0,Table1[[#This Row],[Incident_Reports]]/Table1[[#This Row],[Guard_Count]])</f>
        <v>7.6923076923076927E-2</v>
      </c>
    </row>
    <row r="101" spans="1:14" x14ac:dyDescent="0.35">
      <c r="A101" t="s">
        <v>39</v>
      </c>
      <c r="B101" t="s">
        <v>43</v>
      </c>
      <c r="C101" t="s">
        <v>13</v>
      </c>
      <c r="D101">
        <v>27</v>
      </c>
      <c r="E101" s="1">
        <v>155787</v>
      </c>
      <c r="F101">
        <v>66</v>
      </c>
      <c r="G101">
        <v>2</v>
      </c>
      <c r="H101">
        <v>1</v>
      </c>
      <c r="I101" t="s">
        <v>19</v>
      </c>
      <c r="J101">
        <v>39</v>
      </c>
      <c r="K101" t="s">
        <v>51</v>
      </c>
      <c r="L101" t="str">
        <f>IF(Table1[[#This Row],[Pitch_Success (%)]]&gt;=80,"High",IF(Table1[[#This Row],[Pitch_Success (%)]]&gt;=60,"Moderate","Low"))</f>
        <v>Low</v>
      </c>
      <c r="M101">
        <f>IF(Table1[[#This Row],[Guard_Count]]=0,0,Table1[[#This Row],[Monthly_Deal_Value]]/Table1[[#This Row],[Guard_Count]])</f>
        <v>5769.8888888888887</v>
      </c>
      <c r="N101" s="2">
        <f>IF(Table1[[#This Row],[Guard_Count]]=0,0,Table1[[#This Row],[Incident_Reports]]/Table1[[#This Row],[Guard_Count]])</f>
        <v>7.407407407407407E-2</v>
      </c>
    </row>
    <row r="102" spans="1:14" x14ac:dyDescent="0.35">
      <c r="A102" t="s">
        <v>33</v>
      </c>
      <c r="B102" t="s">
        <v>12</v>
      </c>
      <c r="C102" t="s">
        <v>34</v>
      </c>
      <c r="D102">
        <v>21</v>
      </c>
      <c r="E102" s="1">
        <v>212993</v>
      </c>
      <c r="F102">
        <v>62</v>
      </c>
      <c r="G102">
        <v>1</v>
      </c>
      <c r="H102">
        <v>0</v>
      </c>
      <c r="I102" t="s">
        <v>26</v>
      </c>
      <c r="J102">
        <v>50</v>
      </c>
      <c r="K102" t="s">
        <v>15</v>
      </c>
      <c r="L102" t="str">
        <f>IF(Table1[[#This Row],[Pitch_Success (%)]]&gt;=80,"High",IF(Table1[[#This Row],[Pitch_Success (%)]]&gt;=60,"Moderate","Low"))</f>
        <v>Low</v>
      </c>
      <c r="M102">
        <f>IF(Table1[[#This Row],[Guard_Count]]=0,0,Table1[[#This Row],[Monthly_Deal_Value]]/Table1[[#This Row],[Guard_Count]])</f>
        <v>10142.523809523809</v>
      </c>
      <c r="N102" s="2">
        <f>IF(Table1[[#This Row],[Guard_Count]]=0,0,Table1[[#This Row],[Incident_Reports]]/Table1[[#This Row],[Guard_Count]])</f>
        <v>4.7619047619047616E-2</v>
      </c>
    </row>
    <row r="103" spans="1:14" x14ac:dyDescent="0.35">
      <c r="A103" t="s">
        <v>20</v>
      </c>
      <c r="B103" t="s">
        <v>43</v>
      </c>
      <c r="C103" t="s">
        <v>18</v>
      </c>
      <c r="D103">
        <v>30</v>
      </c>
      <c r="E103" s="1">
        <v>83307</v>
      </c>
      <c r="F103">
        <v>82</v>
      </c>
      <c r="G103">
        <v>2</v>
      </c>
      <c r="H103">
        <v>0</v>
      </c>
      <c r="I103" t="s">
        <v>19</v>
      </c>
      <c r="J103">
        <v>65</v>
      </c>
      <c r="K103" t="s">
        <v>15</v>
      </c>
      <c r="L103" t="str">
        <f>IF(Table1[[#This Row],[Pitch_Success (%)]]&gt;=80,"High",IF(Table1[[#This Row],[Pitch_Success (%)]]&gt;=60,"Moderate","Low"))</f>
        <v>Moderate</v>
      </c>
      <c r="M103">
        <f>IF(Table1[[#This Row],[Guard_Count]]=0,0,Table1[[#This Row],[Monthly_Deal_Value]]/Table1[[#This Row],[Guard_Count]])</f>
        <v>2776.9</v>
      </c>
      <c r="N103" s="2">
        <f>IF(Table1[[#This Row],[Guard_Count]]=0,0,Table1[[#This Row],[Incident_Reports]]/Table1[[#This Row],[Guard_Count]])</f>
        <v>6.6666666666666666E-2</v>
      </c>
    </row>
    <row r="104" spans="1:14" x14ac:dyDescent="0.35">
      <c r="A104" t="s">
        <v>58</v>
      </c>
      <c r="B104" t="s">
        <v>12</v>
      </c>
      <c r="C104" t="s">
        <v>25</v>
      </c>
      <c r="D104">
        <v>12</v>
      </c>
      <c r="E104" s="1">
        <v>208427</v>
      </c>
      <c r="F104">
        <v>77</v>
      </c>
      <c r="G104">
        <v>0</v>
      </c>
      <c r="H104">
        <v>0</v>
      </c>
      <c r="I104" t="s">
        <v>19</v>
      </c>
      <c r="J104">
        <v>41</v>
      </c>
      <c r="K104" t="s">
        <v>15</v>
      </c>
      <c r="L104" t="str">
        <f>IF(Table1[[#This Row],[Pitch_Success (%)]]&gt;=80,"High",IF(Table1[[#This Row],[Pitch_Success (%)]]&gt;=60,"Moderate","Low"))</f>
        <v>Low</v>
      </c>
      <c r="M104">
        <f>IF(Table1[[#This Row],[Guard_Count]]=0,0,Table1[[#This Row],[Monthly_Deal_Value]]/Table1[[#This Row],[Guard_Count]])</f>
        <v>17368.916666666668</v>
      </c>
      <c r="N104" s="2">
        <f>IF(Table1[[#This Row],[Guard_Count]]=0,0,Table1[[#This Row],[Incident_Reports]]/Table1[[#This Row],[Guard_Count]])</f>
        <v>0</v>
      </c>
    </row>
    <row r="105" spans="1:14" x14ac:dyDescent="0.35">
      <c r="A105" t="s">
        <v>58</v>
      </c>
      <c r="B105" t="s">
        <v>28</v>
      </c>
      <c r="C105" t="s">
        <v>30</v>
      </c>
      <c r="D105">
        <v>33</v>
      </c>
      <c r="E105" s="1">
        <v>284340</v>
      </c>
      <c r="F105">
        <v>97</v>
      </c>
      <c r="G105">
        <v>0</v>
      </c>
      <c r="H105">
        <v>0</v>
      </c>
      <c r="I105" t="s">
        <v>26</v>
      </c>
      <c r="J105">
        <v>31</v>
      </c>
      <c r="K105" t="s">
        <v>15</v>
      </c>
      <c r="L105" t="str">
        <f>IF(Table1[[#This Row],[Pitch_Success (%)]]&gt;=80,"High",IF(Table1[[#This Row],[Pitch_Success (%)]]&gt;=60,"Moderate","Low"))</f>
        <v>Low</v>
      </c>
      <c r="M105">
        <f>IF(Table1[[#This Row],[Guard_Count]]=0,0,Table1[[#This Row],[Monthly_Deal_Value]]/Table1[[#This Row],[Guard_Count]])</f>
        <v>8616.363636363636</v>
      </c>
      <c r="N105" s="2">
        <f>IF(Table1[[#This Row],[Guard_Count]]=0,0,Table1[[#This Row],[Incident_Reports]]/Table1[[#This Row],[Guard_Count]])</f>
        <v>0</v>
      </c>
    </row>
    <row r="106" spans="1:14" x14ac:dyDescent="0.35">
      <c r="A106" t="s">
        <v>16</v>
      </c>
      <c r="B106" t="s">
        <v>43</v>
      </c>
      <c r="C106" t="s">
        <v>25</v>
      </c>
      <c r="D106">
        <v>30</v>
      </c>
      <c r="E106" s="1">
        <v>177016</v>
      </c>
      <c r="F106">
        <v>94</v>
      </c>
      <c r="G106">
        <v>0</v>
      </c>
      <c r="H106">
        <v>0</v>
      </c>
      <c r="I106" t="s">
        <v>19</v>
      </c>
      <c r="J106">
        <v>42</v>
      </c>
      <c r="K106" t="s">
        <v>51</v>
      </c>
      <c r="L106" t="str">
        <f>IF(Table1[[#This Row],[Pitch_Success (%)]]&gt;=80,"High",IF(Table1[[#This Row],[Pitch_Success (%)]]&gt;=60,"Moderate","Low"))</f>
        <v>Low</v>
      </c>
      <c r="M106">
        <f>IF(Table1[[#This Row],[Guard_Count]]=0,0,Table1[[#This Row],[Monthly_Deal_Value]]/Table1[[#This Row],[Guard_Count]])</f>
        <v>5900.5333333333338</v>
      </c>
      <c r="N106" s="2">
        <f>IF(Table1[[#This Row],[Guard_Count]]=0,0,Table1[[#This Row],[Incident_Reports]]/Table1[[#This Row],[Guard_Count]])</f>
        <v>0</v>
      </c>
    </row>
    <row r="107" spans="1:14" x14ac:dyDescent="0.35">
      <c r="A107" t="s">
        <v>11</v>
      </c>
      <c r="B107" t="s">
        <v>17</v>
      </c>
      <c r="C107" t="s">
        <v>34</v>
      </c>
      <c r="D107">
        <v>14</v>
      </c>
      <c r="E107" s="1">
        <v>54835</v>
      </c>
      <c r="F107">
        <v>74</v>
      </c>
      <c r="G107">
        <v>1</v>
      </c>
      <c r="H107">
        <v>1</v>
      </c>
      <c r="I107" t="s">
        <v>19</v>
      </c>
      <c r="J107">
        <v>82</v>
      </c>
      <c r="K107" t="s">
        <v>15</v>
      </c>
      <c r="L107" t="str">
        <f>IF(Table1[[#This Row],[Pitch_Success (%)]]&gt;=80,"High",IF(Table1[[#This Row],[Pitch_Success (%)]]&gt;=60,"Moderate","Low"))</f>
        <v>High</v>
      </c>
      <c r="M107">
        <f>IF(Table1[[#This Row],[Guard_Count]]=0,0,Table1[[#This Row],[Monthly_Deal_Value]]/Table1[[#This Row],[Guard_Count]])</f>
        <v>3916.7857142857142</v>
      </c>
      <c r="N107" s="2">
        <f>IF(Table1[[#This Row],[Guard_Count]]=0,0,Table1[[#This Row],[Incident_Reports]]/Table1[[#This Row],[Guard_Count]])</f>
        <v>7.1428571428571425E-2</v>
      </c>
    </row>
    <row r="108" spans="1:14" x14ac:dyDescent="0.35">
      <c r="A108" t="s">
        <v>39</v>
      </c>
      <c r="B108" t="s">
        <v>21</v>
      </c>
      <c r="C108" t="s">
        <v>30</v>
      </c>
      <c r="D108">
        <v>30</v>
      </c>
      <c r="E108" s="1">
        <v>70159</v>
      </c>
      <c r="F108">
        <v>84</v>
      </c>
      <c r="G108">
        <v>0</v>
      </c>
      <c r="H108">
        <v>0</v>
      </c>
      <c r="I108" t="s">
        <v>19</v>
      </c>
      <c r="J108">
        <v>61</v>
      </c>
      <c r="K108" t="s">
        <v>15</v>
      </c>
      <c r="L108" t="str">
        <f>IF(Table1[[#This Row],[Pitch_Success (%)]]&gt;=80,"High",IF(Table1[[#This Row],[Pitch_Success (%)]]&gt;=60,"Moderate","Low"))</f>
        <v>Moderate</v>
      </c>
      <c r="M108">
        <f>IF(Table1[[#This Row],[Guard_Count]]=0,0,Table1[[#This Row],[Monthly_Deal_Value]]/Table1[[#This Row],[Guard_Count]])</f>
        <v>2338.6333333333332</v>
      </c>
      <c r="N108" s="2">
        <f>IF(Table1[[#This Row],[Guard_Count]]=0,0,Table1[[#This Row],[Incident_Reports]]/Table1[[#This Row],[Guard_Count]])</f>
        <v>0</v>
      </c>
    </row>
    <row r="109" spans="1:14" x14ac:dyDescent="0.35">
      <c r="A109" t="s">
        <v>33</v>
      </c>
      <c r="B109" t="s">
        <v>12</v>
      </c>
      <c r="C109" t="s">
        <v>34</v>
      </c>
      <c r="D109">
        <v>38</v>
      </c>
      <c r="E109" s="1">
        <v>285418</v>
      </c>
      <c r="F109">
        <v>96</v>
      </c>
      <c r="G109">
        <v>3</v>
      </c>
      <c r="H109">
        <v>0</v>
      </c>
      <c r="I109" t="s">
        <v>26</v>
      </c>
      <c r="J109">
        <v>45</v>
      </c>
      <c r="K109" t="s">
        <v>15</v>
      </c>
      <c r="L109" t="str">
        <f>IF(Table1[[#This Row],[Pitch_Success (%)]]&gt;=80,"High",IF(Table1[[#This Row],[Pitch_Success (%)]]&gt;=60,"Moderate","Low"))</f>
        <v>Low</v>
      </c>
      <c r="M109">
        <f>IF(Table1[[#This Row],[Guard_Count]]=0,0,Table1[[#This Row],[Monthly_Deal_Value]]/Table1[[#This Row],[Guard_Count]])</f>
        <v>7511</v>
      </c>
      <c r="N109" s="2">
        <f>IF(Table1[[#This Row],[Guard_Count]]=0,0,Table1[[#This Row],[Incident_Reports]]/Table1[[#This Row],[Guard_Count]])</f>
        <v>7.8947368421052627E-2</v>
      </c>
    </row>
    <row r="110" spans="1:14" x14ac:dyDescent="0.35">
      <c r="A110" t="s">
        <v>41</v>
      </c>
      <c r="B110" t="s">
        <v>21</v>
      </c>
      <c r="C110" t="s">
        <v>23</v>
      </c>
      <c r="D110">
        <v>45</v>
      </c>
      <c r="E110" s="1">
        <v>228677</v>
      </c>
      <c r="F110">
        <v>87</v>
      </c>
      <c r="G110">
        <v>2</v>
      </c>
      <c r="H110">
        <v>1</v>
      </c>
      <c r="I110" t="s">
        <v>19</v>
      </c>
      <c r="J110">
        <v>61</v>
      </c>
      <c r="K110" t="s">
        <v>15</v>
      </c>
      <c r="L110" t="str">
        <f>IF(Table1[[#This Row],[Pitch_Success (%)]]&gt;=80,"High",IF(Table1[[#This Row],[Pitch_Success (%)]]&gt;=60,"Moderate","Low"))</f>
        <v>Moderate</v>
      </c>
      <c r="M110">
        <f>IF(Table1[[#This Row],[Guard_Count]]=0,0,Table1[[#This Row],[Monthly_Deal_Value]]/Table1[[#This Row],[Guard_Count]])</f>
        <v>5081.7111111111108</v>
      </c>
      <c r="N110" s="2">
        <f>IF(Table1[[#This Row],[Guard_Count]]=0,0,Table1[[#This Row],[Incident_Reports]]/Table1[[#This Row],[Guard_Count]])</f>
        <v>4.4444444444444446E-2</v>
      </c>
    </row>
    <row r="111" spans="1:14" x14ac:dyDescent="0.35">
      <c r="A111" t="s">
        <v>52</v>
      </c>
      <c r="B111" t="s">
        <v>21</v>
      </c>
      <c r="C111" t="s">
        <v>30</v>
      </c>
      <c r="D111">
        <v>11</v>
      </c>
      <c r="E111" s="1">
        <v>171790</v>
      </c>
      <c r="F111">
        <v>69</v>
      </c>
      <c r="G111">
        <v>5</v>
      </c>
      <c r="H111">
        <v>0</v>
      </c>
      <c r="I111" t="s">
        <v>14</v>
      </c>
      <c r="J111">
        <v>61</v>
      </c>
      <c r="K111" t="s">
        <v>15</v>
      </c>
      <c r="L111" t="str">
        <f>IF(Table1[[#This Row],[Pitch_Success (%)]]&gt;=80,"High",IF(Table1[[#This Row],[Pitch_Success (%)]]&gt;=60,"Moderate","Low"))</f>
        <v>Moderate</v>
      </c>
      <c r="M111">
        <f>IF(Table1[[#This Row],[Guard_Count]]=0,0,Table1[[#This Row],[Monthly_Deal_Value]]/Table1[[#This Row],[Guard_Count]])</f>
        <v>15617.272727272728</v>
      </c>
      <c r="N111" s="2">
        <f>IF(Table1[[#This Row],[Guard_Count]]=0,0,Table1[[#This Row],[Incident_Reports]]/Table1[[#This Row],[Guard_Count]])</f>
        <v>0.45454545454545453</v>
      </c>
    </row>
    <row r="112" spans="1:14" x14ac:dyDescent="0.35">
      <c r="A112" t="s">
        <v>61</v>
      </c>
      <c r="B112" t="s">
        <v>43</v>
      </c>
      <c r="C112" t="s">
        <v>23</v>
      </c>
      <c r="D112">
        <v>8</v>
      </c>
      <c r="E112" s="1">
        <v>155616</v>
      </c>
      <c r="F112">
        <v>98</v>
      </c>
      <c r="G112">
        <v>4</v>
      </c>
      <c r="H112">
        <v>0</v>
      </c>
      <c r="I112" t="s">
        <v>14</v>
      </c>
      <c r="J112">
        <v>40</v>
      </c>
      <c r="K112" t="s">
        <v>51</v>
      </c>
      <c r="L112" t="str">
        <f>IF(Table1[[#This Row],[Pitch_Success (%)]]&gt;=80,"High",IF(Table1[[#This Row],[Pitch_Success (%)]]&gt;=60,"Moderate","Low"))</f>
        <v>Low</v>
      </c>
      <c r="M112">
        <f>IF(Table1[[#This Row],[Guard_Count]]=0,0,Table1[[#This Row],[Monthly_Deal_Value]]/Table1[[#This Row],[Guard_Count]])</f>
        <v>19452</v>
      </c>
      <c r="N112" s="2">
        <f>IF(Table1[[#This Row],[Guard_Count]]=0,0,Table1[[#This Row],[Incident_Reports]]/Table1[[#This Row],[Guard_Count]])</f>
        <v>0.5</v>
      </c>
    </row>
    <row r="113" spans="1:14" x14ac:dyDescent="0.35">
      <c r="A113" t="s">
        <v>39</v>
      </c>
      <c r="B113" t="s">
        <v>21</v>
      </c>
      <c r="C113" t="s">
        <v>25</v>
      </c>
      <c r="D113">
        <v>49</v>
      </c>
      <c r="E113" s="1">
        <v>219160</v>
      </c>
      <c r="F113">
        <v>76</v>
      </c>
      <c r="G113">
        <v>1</v>
      </c>
      <c r="H113">
        <v>1</v>
      </c>
      <c r="I113" t="s">
        <v>19</v>
      </c>
      <c r="J113">
        <v>39</v>
      </c>
      <c r="K113" t="s">
        <v>15</v>
      </c>
      <c r="L113" t="str">
        <f>IF(Table1[[#This Row],[Pitch_Success (%)]]&gt;=80,"High",IF(Table1[[#This Row],[Pitch_Success (%)]]&gt;=60,"Moderate","Low"))</f>
        <v>Low</v>
      </c>
      <c r="M113">
        <f>IF(Table1[[#This Row],[Guard_Count]]=0,0,Table1[[#This Row],[Monthly_Deal_Value]]/Table1[[#This Row],[Guard_Count]])</f>
        <v>4472.6530612244896</v>
      </c>
      <c r="N113" s="2">
        <f>IF(Table1[[#This Row],[Guard_Count]]=0,0,Table1[[#This Row],[Incident_Reports]]/Table1[[#This Row],[Guard_Count]])</f>
        <v>2.0408163265306121E-2</v>
      </c>
    </row>
    <row r="114" spans="1:14" x14ac:dyDescent="0.35">
      <c r="A114" t="s">
        <v>20</v>
      </c>
      <c r="B114" t="s">
        <v>17</v>
      </c>
      <c r="C114" t="s">
        <v>25</v>
      </c>
      <c r="D114">
        <v>15</v>
      </c>
      <c r="E114" s="1">
        <v>128752</v>
      </c>
      <c r="F114">
        <v>98</v>
      </c>
      <c r="G114">
        <v>3</v>
      </c>
      <c r="H114">
        <v>0</v>
      </c>
      <c r="I114" t="s">
        <v>14</v>
      </c>
      <c r="J114">
        <v>44</v>
      </c>
      <c r="K114" t="s">
        <v>15</v>
      </c>
      <c r="L114" t="str">
        <f>IF(Table1[[#This Row],[Pitch_Success (%)]]&gt;=80,"High",IF(Table1[[#This Row],[Pitch_Success (%)]]&gt;=60,"Moderate","Low"))</f>
        <v>Low</v>
      </c>
      <c r="M114">
        <f>IF(Table1[[#This Row],[Guard_Count]]=0,0,Table1[[#This Row],[Monthly_Deal_Value]]/Table1[[#This Row],[Guard_Count]])</f>
        <v>8583.4666666666672</v>
      </c>
      <c r="N114" s="2">
        <f>IF(Table1[[#This Row],[Guard_Count]]=0,0,Table1[[#This Row],[Incident_Reports]]/Table1[[#This Row],[Guard_Count]])</f>
        <v>0.2</v>
      </c>
    </row>
    <row r="115" spans="1:14" x14ac:dyDescent="0.35">
      <c r="A115" t="s">
        <v>45</v>
      </c>
      <c r="B115" t="s">
        <v>21</v>
      </c>
      <c r="C115" t="s">
        <v>30</v>
      </c>
      <c r="D115">
        <v>33</v>
      </c>
      <c r="E115" s="1">
        <v>105284</v>
      </c>
      <c r="F115">
        <v>81</v>
      </c>
      <c r="G115">
        <v>1</v>
      </c>
      <c r="H115">
        <v>0</v>
      </c>
      <c r="I115" t="s">
        <v>19</v>
      </c>
      <c r="J115">
        <v>46</v>
      </c>
      <c r="K115" t="s">
        <v>15</v>
      </c>
      <c r="L115" t="str">
        <f>IF(Table1[[#This Row],[Pitch_Success (%)]]&gt;=80,"High",IF(Table1[[#This Row],[Pitch_Success (%)]]&gt;=60,"Moderate","Low"))</f>
        <v>Low</v>
      </c>
      <c r="M115">
        <f>IF(Table1[[#This Row],[Guard_Count]]=0,0,Table1[[#This Row],[Monthly_Deal_Value]]/Table1[[#This Row],[Guard_Count]])</f>
        <v>3190.4242424242425</v>
      </c>
      <c r="N115" s="2">
        <f>IF(Table1[[#This Row],[Guard_Count]]=0,0,Table1[[#This Row],[Incident_Reports]]/Table1[[#This Row],[Guard_Count]])</f>
        <v>3.0303030303030304E-2</v>
      </c>
    </row>
    <row r="116" spans="1:14" x14ac:dyDescent="0.35">
      <c r="A116" t="s">
        <v>41</v>
      </c>
      <c r="B116" t="s">
        <v>43</v>
      </c>
      <c r="C116" t="s">
        <v>30</v>
      </c>
      <c r="D116">
        <v>40</v>
      </c>
      <c r="E116" s="1">
        <v>107043</v>
      </c>
      <c r="F116">
        <v>85</v>
      </c>
      <c r="G116">
        <v>1</v>
      </c>
      <c r="H116">
        <v>0</v>
      </c>
      <c r="I116" t="s">
        <v>19</v>
      </c>
      <c r="J116">
        <v>69</v>
      </c>
      <c r="K116" t="s">
        <v>15</v>
      </c>
      <c r="L116" t="str">
        <f>IF(Table1[[#This Row],[Pitch_Success (%)]]&gt;=80,"High",IF(Table1[[#This Row],[Pitch_Success (%)]]&gt;=60,"Moderate","Low"))</f>
        <v>Moderate</v>
      </c>
      <c r="M116">
        <f>IF(Table1[[#This Row],[Guard_Count]]=0,0,Table1[[#This Row],[Monthly_Deal_Value]]/Table1[[#This Row],[Guard_Count]])</f>
        <v>2676.0749999999998</v>
      </c>
      <c r="N116" s="2">
        <f>IF(Table1[[#This Row],[Guard_Count]]=0,0,Table1[[#This Row],[Incident_Reports]]/Table1[[#This Row],[Guard_Count]])</f>
        <v>2.5000000000000001E-2</v>
      </c>
    </row>
    <row r="117" spans="1:14" x14ac:dyDescent="0.35">
      <c r="A117" t="s">
        <v>57</v>
      </c>
      <c r="B117" t="s">
        <v>17</v>
      </c>
      <c r="C117" t="s">
        <v>18</v>
      </c>
      <c r="D117">
        <v>29</v>
      </c>
      <c r="E117" s="1">
        <v>216619</v>
      </c>
      <c r="F117">
        <v>84</v>
      </c>
      <c r="G117">
        <v>0</v>
      </c>
      <c r="H117">
        <v>0</v>
      </c>
      <c r="I117" t="s">
        <v>14</v>
      </c>
      <c r="J117">
        <v>47</v>
      </c>
      <c r="K117" t="s">
        <v>15</v>
      </c>
      <c r="L117" t="str">
        <f>IF(Table1[[#This Row],[Pitch_Success (%)]]&gt;=80,"High",IF(Table1[[#This Row],[Pitch_Success (%)]]&gt;=60,"Moderate","Low"))</f>
        <v>Low</v>
      </c>
      <c r="M117">
        <f>IF(Table1[[#This Row],[Guard_Count]]=0,0,Table1[[#This Row],[Monthly_Deal_Value]]/Table1[[#This Row],[Guard_Count]])</f>
        <v>7469.6206896551721</v>
      </c>
      <c r="N117" s="2">
        <f>IF(Table1[[#This Row],[Guard_Count]]=0,0,Table1[[#This Row],[Incident_Reports]]/Table1[[#This Row],[Guard_Count]])</f>
        <v>0</v>
      </c>
    </row>
    <row r="118" spans="1:14" x14ac:dyDescent="0.35">
      <c r="A118" t="s">
        <v>42</v>
      </c>
      <c r="B118" t="s">
        <v>28</v>
      </c>
      <c r="C118" t="s">
        <v>34</v>
      </c>
      <c r="D118">
        <v>25</v>
      </c>
      <c r="E118" s="1">
        <v>147007</v>
      </c>
      <c r="F118">
        <v>76</v>
      </c>
      <c r="G118">
        <v>3</v>
      </c>
      <c r="H118">
        <v>0</v>
      </c>
      <c r="I118" t="s">
        <v>26</v>
      </c>
      <c r="J118">
        <v>84</v>
      </c>
      <c r="K118" t="s">
        <v>15</v>
      </c>
      <c r="L118" t="str">
        <f>IF(Table1[[#This Row],[Pitch_Success (%)]]&gt;=80,"High",IF(Table1[[#This Row],[Pitch_Success (%)]]&gt;=60,"Moderate","Low"))</f>
        <v>High</v>
      </c>
      <c r="M118">
        <f>IF(Table1[[#This Row],[Guard_Count]]=0,0,Table1[[#This Row],[Monthly_Deal_Value]]/Table1[[#This Row],[Guard_Count]])</f>
        <v>5880.28</v>
      </c>
      <c r="N118" s="2">
        <f>IF(Table1[[#This Row],[Guard_Count]]=0,0,Table1[[#This Row],[Incident_Reports]]/Table1[[#This Row],[Guard_Count]])</f>
        <v>0.12</v>
      </c>
    </row>
    <row r="119" spans="1:14" x14ac:dyDescent="0.35">
      <c r="A119" t="s">
        <v>36</v>
      </c>
      <c r="B119" t="s">
        <v>21</v>
      </c>
      <c r="C119" t="s">
        <v>18</v>
      </c>
      <c r="D119">
        <v>40</v>
      </c>
      <c r="E119" s="1">
        <v>132844</v>
      </c>
      <c r="F119">
        <v>72</v>
      </c>
      <c r="G119">
        <v>2</v>
      </c>
      <c r="H119">
        <v>1</v>
      </c>
      <c r="I119" t="s">
        <v>14</v>
      </c>
      <c r="J119">
        <v>54</v>
      </c>
      <c r="K119" t="s">
        <v>51</v>
      </c>
      <c r="L119" t="str">
        <f>IF(Table1[[#This Row],[Pitch_Success (%)]]&gt;=80,"High",IF(Table1[[#This Row],[Pitch_Success (%)]]&gt;=60,"Moderate","Low"))</f>
        <v>Low</v>
      </c>
      <c r="M119">
        <f>IF(Table1[[#This Row],[Guard_Count]]=0,0,Table1[[#This Row],[Monthly_Deal_Value]]/Table1[[#This Row],[Guard_Count]])</f>
        <v>3321.1</v>
      </c>
      <c r="N119" s="2">
        <f>IF(Table1[[#This Row],[Guard_Count]]=0,0,Table1[[#This Row],[Incident_Reports]]/Table1[[#This Row],[Guard_Count]])</f>
        <v>0.05</v>
      </c>
    </row>
    <row r="120" spans="1:14" x14ac:dyDescent="0.35">
      <c r="A120" t="s">
        <v>29</v>
      </c>
      <c r="B120" t="s">
        <v>43</v>
      </c>
      <c r="C120" t="s">
        <v>34</v>
      </c>
      <c r="D120">
        <v>14</v>
      </c>
      <c r="E120" s="1">
        <v>77532</v>
      </c>
      <c r="F120">
        <v>79</v>
      </c>
      <c r="G120">
        <v>2</v>
      </c>
      <c r="H120">
        <v>0</v>
      </c>
      <c r="I120" t="s">
        <v>14</v>
      </c>
      <c r="J120">
        <v>88</v>
      </c>
      <c r="K120" t="s">
        <v>15</v>
      </c>
      <c r="L120" t="str">
        <f>IF(Table1[[#This Row],[Pitch_Success (%)]]&gt;=80,"High",IF(Table1[[#This Row],[Pitch_Success (%)]]&gt;=60,"Moderate","Low"))</f>
        <v>High</v>
      </c>
      <c r="M120">
        <f>IF(Table1[[#This Row],[Guard_Count]]=0,0,Table1[[#This Row],[Monthly_Deal_Value]]/Table1[[#This Row],[Guard_Count]])</f>
        <v>5538</v>
      </c>
      <c r="N120" s="2">
        <f>IF(Table1[[#This Row],[Guard_Count]]=0,0,Table1[[#This Row],[Incident_Reports]]/Table1[[#This Row],[Guard_Count]])</f>
        <v>0.14285714285714285</v>
      </c>
    </row>
    <row r="121" spans="1:14" x14ac:dyDescent="0.35">
      <c r="A121" t="s">
        <v>44</v>
      </c>
      <c r="B121" t="s">
        <v>28</v>
      </c>
      <c r="C121" t="s">
        <v>18</v>
      </c>
      <c r="D121">
        <v>41</v>
      </c>
      <c r="E121" s="1">
        <v>215421</v>
      </c>
      <c r="F121">
        <v>84</v>
      </c>
      <c r="G121">
        <v>3</v>
      </c>
      <c r="H121">
        <v>1</v>
      </c>
      <c r="I121" t="s">
        <v>19</v>
      </c>
      <c r="J121">
        <v>51</v>
      </c>
      <c r="K121" t="s">
        <v>15</v>
      </c>
      <c r="L121" t="str">
        <f>IF(Table1[[#This Row],[Pitch_Success (%)]]&gt;=80,"High",IF(Table1[[#This Row],[Pitch_Success (%)]]&gt;=60,"Moderate","Low"))</f>
        <v>Low</v>
      </c>
      <c r="M121">
        <f>IF(Table1[[#This Row],[Guard_Count]]=0,0,Table1[[#This Row],[Monthly_Deal_Value]]/Table1[[#This Row],[Guard_Count]])</f>
        <v>5254.1707317073169</v>
      </c>
      <c r="N121" s="2">
        <f>IF(Table1[[#This Row],[Guard_Count]]=0,0,Table1[[#This Row],[Incident_Reports]]/Table1[[#This Row],[Guard_Count]])</f>
        <v>7.3170731707317069E-2</v>
      </c>
    </row>
    <row r="122" spans="1:14" x14ac:dyDescent="0.35">
      <c r="A122" t="s">
        <v>24</v>
      </c>
      <c r="B122" t="s">
        <v>28</v>
      </c>
      <c r="C122" t="s">
        <v>23</v>
      </c>
      <c r="D122">
        <v>13</v>
      </c>
      <c r="E122" s="1">
        <v>172402</v>
      </c>
      <c r="F122">
        <v>63</v>
      </c>
      <c r="G122">
        <v>2</v>
      </c>
      <c r="H122">
        <v>0</v>
      </c>
      <c r="I122" t="s">
        <v>19</v>
      </c>
      <c r="J122">
        <v>59</v>
      </c>
      <c r="K122" t="s">
        <v>15</v>
      </c>
      <c r="L122" t="str">
        <f>IF(Table1[[#This Row],[Pitch_Success (%)]]&gt;=80,"High",IF(Table1[[#This Row],[Pitch_Success (%)]]&gt;=60,"Moderate","Low"))</f>
        <v>Low</v>
      </c>
      <c r="M122">
        <f>IF(Table1[[#This Row],[Guard_Count]]=0,0,Table1[[#This Row],[Monthly_Deal_Value]]/Table1[[#This Row],[Guard_Count]])</f>
        <v>13261.692307692309</v>
      </c>
      <c r="N122" s="2">
        <f>IF(Table1[[#This Row],[Guard_Count]]=0,0,Table1[[#This Row],[Incident_Reports]]/Table1[[#This Row],[Guard_Count]])</f>
        <v>0.15384615384615385</v>
      </c>
    </row>
    <row r="123" spans="1:14" x14ac:dyDescent="0.35">
      <c r="A123" t="s">
        <v>38</v>
      </c>
      <c r="B123" t="s">
        <v>12</v>
      </c>
      <c r="C123" t="s">
        <v>30</v>
      </c>
      <c r="D123">
        <v>28</v>
      </c>
      <c r="E123" s="1">
        <v>168012</v>
      </c>
      <c r="F123">
        <v>69</v>
      </c>
      <c r="G123">
        <v>3</v>
      </c>
      <c r="H123">
        <v>0</v>
      </c>
      <c r="I123" t="s">
        <v>19</v>
      </c>
      <c r="J123">
        <v>73</v>
      </c>
      <c r="K123" t="s">
        <v>51</v>
      </c>
      <c r="L123" t="str">
        <f>IF(Table1[[#This Row],[Pitch_Success (%)]]&gt;=80,"High",IF(Table1[[#This Row],[Pitch_Success (%)]]&gt;=60,"Moderate","Low"))</f>
        <v>Moderate</v>
      </c>
      <c r="M123">
        <f>IF(Table1[[#This Row],[Guard_Count]]=0,0,Table1[[#This Row],[Monthly_Deal_Value]]/Table1[[#This Row],[Guard_Count]])</f>
        <v>6000.4285714285716</v>
      </c>
      <c r="N123" s="2">
        <f>IF(Table1[[#This Row],[Guard_Count]]=0,0,Table1[[#This Row],[Incident_Reports]]/Table1[[#This Row],[Guard_Count]])</f>
        <v>0.10714285714285714</v>
      </c>
    </row>
    <row r="124" spans="1:14" x14ac:dyDescent="0.35">
      <c r="A124" t="s">
        <v>16</v>
      </c>
      <c r="B124" t="s">
        <v>17</v>
      </c>
      <c r="C124" t="s">
        <v>25</v>
      </c>
      <c r="D124">
        <v>39</v>
      </c>
      <c r="E124" s="1">
        <v>226517</v>
      </c>
      <c r="F124">
        <v>62</v>
      </c>
      <c r="G124">
        <v>2</v>
      </c>
      <c r="H124">
        <v>1</v>
      </c>
      <c r="I124" t="s">
        <v>19</v>
      </c>
      <c r="J124">
        <v>61</v>
      </c>
      <c r="K124" t="s">
        <v>15</v>
      </c>
      <c r="L124" t="str">
        <f>IF(Table1[[#This Row],[Pitch_Success (%)]]&gt;=80,"High",IF(Table1[[#This Row],[Pitch_Success (%)]]&gt;=60,"Moderate","Low"))</f>
        <v>Moderate</v>
      </c>
      <c r="M124">
        <f>IF(Table1[[#This Row],[Guard_Count]]=0,0,Table1[[#This Row],[Monthly_Deal_Value]]/Table1[[#This Row],[Guard_Count]])</f>
        <v>5808.1282051282051</v>
      </c>
      <c r="N124" s="2">
        <f>IF(Table1[[#This Row],[Guard_Count]]=0,0,Table1[[#This Row],[Incident_Reports]]/Table1[[#This Row],[Guard_Count]])</f>
        <v>5.128205128205128E-2</v>
      </c>
    </row>
    <row r="125" spans="1:14" x14ac:dyDescent="0.35">
      <c r="A125" t="s">
        <v>53</v>
      </c>
      <c r="B125" t="s">
        <v>21</v>
      </c>
      <c r="C125" t="s">
        <v>34</v>
      </c>
      <c r="D125">
        <v>39</v>
      </c>
      <c r="E125" s="1">
        <v>186785</v>
      </c>
      <c r="F125">
        <v>77</v>
      </c>
      <c r="G125">
        <v>2</v>
      </c>
      <c r="H125">
        <v>0</v>
      </c>
      <c r="I125" t="s">
        <v>19</v>
      </c>
      <c r="J125">
        <v>80</v>
      </c>
      <c r="K125" t="s">
        <v>15</v>
      </c>
      <c r="L125" t="str">
        <f>IF(Table1[[#This Row],[Pitch_Success (%)]]&gt;=80,"High",IF(Table1[[#This Row],[Pitch_Success (%)]]&gt;=60,"Moderate","Low"))</f>
        <v>High</v>
      </c>
      <c r="M125">
        <f>IF(Table1[[#This Row],[Guard_Count]]=0,0,Table1[[#This Row],[Monthly_Deal_Value]]/Table1[[#This Row],[Guard_Count]])</f>
        <v>4789.3589743589746</v>
      </c>
      <c r="N125" s="2">
        <f>IF(Table1[[#This Row],[Guard_Count]]=0,0,Table1[[#This Row],[Incident_Reports]]/Table1[[#This Row],[Guard_Count]])</f>
        <v>5.128205128205128E-2</v>
      </c>
    </row>
    <row r="126" spans="1:14" x14ac:dyDescent="0.35">
      <c r="A126" t="s">
        <v>32</v>
      </c>
      <c r="B126" t="s">
        <v>43</v>
      </c>
      <c r="C126" t="s">
        <v>34</v>
      </c>
      <c r="D126">
        <v>40</v>
      </c>
      <c r="E126" s="1">
        <v>106178</v>
      </c>
      <c r="F126">
        <v>95</v>
      </c>
      <c r="G126">
        <v>0</v>
      </c>
      <c r="H126">
        <v>0</v>
      </c>
      <c r="I126" t="s">
        <v>19</v>
      </c>
      <c r="J126">
        <v>75</v>
      </c>
      <c r="K126" t="s">
        <v>15</v>
      </c>
      <c r="L126" t="str">
        <f>IF(Table1[[#This Row],[Pitch_Success (%)]]&gt;=80,"High",IF(Table1[[#This Row],[Pitch_Success (%)]]&gt;=60,"Moderate","Low"))</f>
        <v>Moderate</v>
      </c>
      <c r="M126">
        <f>IF(Table1[[#This Row],[Guard_Count]]=0,0,Table1[[#This Row],[Monthly_Deal_Value]]/Table1[[#This Row],[Guard_Count]])</f>
        <v>2654.45</v>
      </c>
      <c r="N126" s="2">
        <f>IF(Table1[[#This Row],[Guard_Count]]=0,0,Table1[[#This Row],[Incident_Reports]]/Table1[[#This Row],[Guard_Count]])</f>
        <v>0</v>
      </c>
    </row>
    <row r="127" spans="1:14" x14ac:dyDescent="0.35">
      <c r="A127" t="s">
        <v>56</v>
      </c>
      <c r="B127" t="s">
        <v>12</v>
      </c>
      <c r="C127" t="s">
        <v>25</v>
      </c>
      <c r="D127">
        <v>22</v>
      </c>
      <c r="E127" s="1">
        <v>99407</v>
      </c>
      <c r="F127">
        <v>81</v>
      </c>
      <c r="G127">
        <v>2</v>
      </c>
      <c r="H127">
        <v>1</v>
      </c>
      <c r="I127" t="s">
        <v>19</v>
      </c>
      <c r="J127">
        <v>50</v>
      </c>
      <c r="K127" t="s">
        <v>15</v>
      </c>
      <c r="L127" t="str">
        <f>IF(Table1[[#This Row],[Pitch_Success (%)]]&gt;=80,"High",IF(Table1[[#This Row],[Pitch_Success (%)]]&gt;=60,"Moderate","Low"))</f>
        <v>Low</v>
      </c>
      <c r="M127">
        <f>IF(Table1[[#This Row],[Guard_Count]]=0,0,Table1[[#This Row],[Monthly_Deal_Value]]/Table1[[#This Row],[Guard_Count]])</f>
        <v>4518.5</v>
      </c>
      <c r="N127" s="2">
        <f>IF(Table1[[#This Row],[Guard_Count]]=0,0,Table1[[#This Row],[Incident_Reports]]/Table1[[#This Row],[Guard_Count]])</f>
        <v>9.0909090909090912E-2</v>
      </c>
    </row>
    <row r="128" spans="1:14" x14ac:dyDescent="0.35">
      <c r="A128" t="s">
        <v>36</v>
      </c>
      <c r="B128" t="s">
        <v>17</v>
      </c>
      <c r="C128" t="s">
        <v>18</v>
      </c>
      <c r="D128">
        <v>43</v>
      </c>
      <c r="E128" s="1">
        <v>251412</v>
      </c>
      <c r="F128">
        <v>93</v>
      </c>
      <c r="G128">
        <v>0</v>
      </c>
      <c r="H128">
        <v>0</v>
      </c>
      <c r="I128" t="s">
        <v>19</v>
      </c>
      <c r="J128">
        <v>61</v>
      </c>
      <c r="K128" t="s">
        <v>15</v>
      </c>
      <c r="L128" t="str">
        <f>IF(Table1[[#This Row],[Pitch_Success (%)]]&gt;=80,"High",IF(Table1[[#This Row],[Pitch_Success (%)]]&gt;=60,"Moderate","Low"))</f>
        <v>Moderate</v>
      </c>
      <c r="M128">
        <f>IF(Table1[[#This Row],[Guard_Count]]=0,0,Table1[[#This Row],[Monthly_Deal_Value]]/Table1[[#This Row],[Guard_Count]])</f>
        <v>5846.7906976744189</v>
      </c>
      <c r="N128" s="2">
        <f>IF(Table1[[#This Row],[Guard_Count]]=0,0,Table1[[#This Row],[Incident_Reports]]/Table1[[#This Row],[Guard_Count]])</f>
        <v>0</v>
      </c>
    </row>
    <row r="129" spans="1:14" x14ac:dyDescent="0.35">
      <c r="A129" t="s">
        <v>39</v>
      </c>
      <c r="B129" t="s">
        <v>12</v>
      </c>
      <c r="C129" t="s">
        <v>34</v>
      </c>
      <c r="D129">
        <v>36</v>
      </c>
      <c r="E129" s="1">
        <v>100990</v>
      </c>
      <c r="F129">
        <v>67</v>
      </c>
      <c r="G129">
        <v>0</v>
      </c>
      <c r="H129">
        <v>0</v>
      </c>
      <c r="I129" t="s">
        <v>14</v>
      </c>
      <c r="J129">
        <v>68</v>
      </c>
      <c r="K129" t="s">
        <v>15</v>
      </c>
      <c r="L129" t="str">
        <f>IF(Table1[[#This Row],[Pitch_Success (%)]]&gt;=80,"High",IF(Table1[[#This Row],[Pitch_Success (%)]]&gt;=60,"Moderate","Low"))</f>
        <v>Moderate</v>
      </c>
      <c r="M129">
        <f>IF(Table1[[#This Row],[Guard_Count]]=0,0,Table1[[#This Row],[Monthly_Deal_Value]]/Table1[[#This Row],[Guard_Count]])</f>
        <v>2805.2777777777778</v>
      </c>
      <c r="N129" s="2">
        <f>IF(Table1[[#This Row],[Guard_Count]]=0,0,Table1[[#This Row],[Incident_Reports]]/Table1[[#This Row],[Guard_Count]])</f>
        <v>0</v>
      </c>
    </row>
    <row r="130" spans="1:14" x14ac:dyDescent="0.35">
      <c r="A130" t="s">
        <v>62</v>
      </c>
      <c r="B130" t="s">
        <v>17</v>
      </c>
      <c r="C130" t="s">
        <v>23</v>
      </c>
      <c r="D130">
        <v>28</v>
      </c>
      <c r="E130" s="1">
        <v>256744</v>
      </c>
      <c r="F130">
        <v>99</v>
      </c>
      <c r="G130">
        <v>0</v>
      </c>
      <c r="H130">
        <v>0</v>
      </c>
      <c r="I130" t="s">
        <v>26</v>
      </c>
      <c r="J130">
        <v>41</v>
      </c>
      <c r="K130" t="s">
        <v>15</v>
      </c>
      <c r="L130" t="str">
        <f>IF(Table1[[#This Row],[Pitch_Success (%)]]&gt;=80,"High",IF(Table1[[#This Row],[Pitch_Success (%)]]&gt;=60,"Moderate","Low"))</f>
        <v>Low</v>
      </c>
      <c r="M130">
        <f>IF(Table1[[#This Row],[Guard_Count]]=0,0,Table1[[#This Row],[Monthly_Deal_Value]]/Table1[[#This Row],[Guard_Count]])</f>
        <v>9169.4285714285706</v>
      </c>
      <c r="N130" s="2">
        <f>IF(Table1[[#This Row],[Guard_Count]]=0,0,Table1[[#This Row],[Incident_Reports]]/Table1[[#This Row],[Guard_Count]])</f>
        <v>0</v>
      </c>
    </row>
    <row r="131" spans="1:14" x14ac:dyDescent="0.35">
      <c r="A131" t="s">
        <v>46</v>
      </c>
      <c r="B131" t="s">
        <v>17</v>
      </c>
      <c r="C131" t="s">
        <v>30</v>
      </c>
      <c r="D131">
        <v>27</v>
      </c>
      <c r="E131" s="1">
        <v>179473</v>
      </c>
      <c r="F131">
        <v>78</v>
      </c>
      <c r="G131">
        <v>0</v>
      </c>
      <c r="H131">
        <v>0</v>
      </c>
      <c r="I131" t="s">
        <v>19</v>
      </c>
      <c r="J131">
        <v>76</v>
      </c>
      <c r="K131" t="s">
        <v>15</v>
      </c>
      <c r="L131" t="str">
        <f>IF(Table1[[#This Row],[Pitch_Success (%)]]&gt;=80,"High",IF(Table1[[#This Row],[Pitch_Success (%)]]&gt;=60,"Moderate","Low"))</f>
        <v>Moderate</v>
      </c>
      <c r="M131">
        <f>IF(Table1[[#This Row],[Guard_Count]]=0,0,Table1[[#This Row],[Monthly_Deal_Value]]/Table1[[#This Row],[Guard_Count]])</f>
        <v>6647.1481481481478</v>
      </c>
      <c r="N131" s="2">
        <f>IF(Table1[[#This Row],[Guard_Count]]=0,0,Table1[[#This Row],[Incident_Reports]]/Table1[[#This Row],[Guard_Count]])</f>
        <v>0</v>
      </c>
    </row>
    <row r="132" spans="1:14" x14ac:dyDescent="0.35">
      <c r="A132" t="s">
        <v>52</v>
      </c>
      <c r="B132" t="s">
        <v>21</v>
      </c>
      <c r="C132" t="s">
        <v>25</v>
      </c>
      <c r="D132">
        <v>36</v>
      </c>
      <c r="E132" s="1">
        <v>246617</v>
      </c>
      <c r="F132">
        <v>96</v>
      </c>
      <c r="G132">
        <v>2</v>
      </c>
      <c r="H132">
        <v>1</v>
      </c>
      <c r="I132" t="s">
        <v>26</v>
      </c>
      <c r="J132">
        <v>47</v>
      </c>
      <c r="K132" t="s">
        <v>51</v>
      </c>
      <c r="L132" t="str">
        <f>IF(Table1[[#This Row],[Pitch_Success (%)]]&gt;=80,"High",IF(Table1[[#This Row],[Pitch_Success (%)]]&gt;=60,"Moderate","Low"))</f>
        <v>Low</v>
      </c>
      <c r="M132">
        <f>IF(Table1[[#This Row],[Guard_Count]]=0,0,Table1[[#This Row],[Monthly_Deal_Value]]/Table1[[#This Row],[Guard_Count]])</f>
        <v>6850.4722222222226</v>
      </c>
      <c r="N132" s="2">
        <f>IF(Table1[[#This Row],[Guard_Count]]=0,0,Table1[[#This Row],[Incident_Reports]]/Table1[[#This Row],[Guard_Count]])</f>
        <v>5.5555555555555552E-2</v>
      </c>
    </row>
    <row r="133" spans="1:14" x14ac:dyDescent="0.35">
      <c r="A133" t="s">
        <v>55</v>
      </c>
      <c r="B133" t="s">
        <v>17</v>
      </c>
      <c r="C133" t="s">
        <v>30</v>
      </c>
      <c r="D133">
        <v>41</v>
      </c>
      <c r="E133" s="1">
        <v>265863</v>
      </c>
      <c r="F133">
        <v>65</v>
      </c>
      <c r="G133">
        <v>1</v>
      </c>
      <c r="H133">
        <v>0</v>
      </c>
      <c r="I133" t="s">
        <v>26</v>
      </c>
      <c r="J133">
        <v>50</v>
      </c>
      <c r="K133" t="s">
        <v>15</v>
      </c>
      <c r="L133" t="str">
        <f>IF(Table1[[#This Row],[Pitch_Success (%)]]&gt;=80,"High",IF(Table1[[#This Row],[Pitch_Success (%)]]&gt;=60,"Moderate","Low"))</f>
        <v>Low</v>
      </c>
      <c r="M133">
        <f>IF(Table1[[#This Row],[Guard_Count]]=0,0,Table1[[#This Row],[Monthly_Deal_Value]]/Table1[[#This Row],[Guard_Count]])</f>
        <v>6484.4634146341459</v>
      </c>
      <c r="N133" s="2">
        <f>IF(Table1[[#This Row],[Guard_Count]]=0,0,Table1[[#This Row],[Incident_Reports]]/Table1[[#This Row],[Guard_Count]])</f>
        <v>2.4390243902439025E-2</v>
      </c>
    </row>
    <row r="134" spans="1:14" x14ac:dyDescent="0.35">
      <c r="A134" t="s">
        <v>42</v>
      </c>
      <c r="B134" t="s">
        <v>12</v>
      </c>
      <c r="C134" t="s">
        <v>34</v>
      </c>
      <c r="D134">
        <v>16</v>
      </c>
      <c r="E134" s="1">
        <v>108141</v>
      </c>
      <c r="F134">
        <v>85</v>
      </c>
      <c r="G134">
        <v>1</v>
      </c>
      <c r="H134">
        <v>1</v>
      </c>
      <c r="I134" t="s">
        <v>19</v>
      </c>
      <c r="J134">
        <v>42</v>
      </c>
      <c r="K134" t="s">
        <v>15</v>
      </c>
      <c r="L134" t="str">
        <f>IF(Table1[[#This Row],[Pitch_Success (%)]]&gt;=80,"High",IF(Table1[[#This Row],[Pitch_Success (%)]]&gt;=60,"Moderate","Low"))</f>
        <v>Low</v>
      </c>
      <c r="M134">
        <f>IF(Table1[[#This Row],[Guard_Count]]=0,0,Table1[[#This Row],[Monthly_Deal_Value]]/Table1[[#This Row],[Guard_Count]])</f>
        <v>6758.8125</v>
      </c>
      <c r="N134" s="2">
        <f>IF(Table1[[#This Row],[Guard_Count]]=0,0,Table1[[#This Row],[Incident_Reports]]/Table1[[#This Row],[Guard_Count]])</f>
        <v>6.25E-2</v>
      </c>
    </row>
    <row r="135" spans="1:14" x14ac:dyDescent="0.35">
      <c r="A135" t="s">
        <v>48</v>
      </c>
      <c r="B135" t="s">
        <v>17</v>
      </c>
      <c r="C135" t="s">
        <v>34</v>
      </c>
      <c r="D135">
        <v>17</v>
      </c>
      <c r="E135" s="1">
        <v>204865</v>
      </c>
      <c r="F135">
        <v>93</v>
      </c>
      <c r="G135">
        <v>1</v>
      </c>
      <c r="H135">
        <v>0</v>
      </c>
      <c r="I135" t="s">
        <v>14</v>
      </c>
      <c r="J135">
        <v>50</v>
      </c>
      <c r="K135" t="s">
        <v>15</v>
      </c>
      <c r="L135" t="str">
        <f>IF(Table1[[#This Row],[Pitch_Success (%)]]&gt;=80,"High",IF(Table1[[#This Row],[Pitch_Success (%)]]&gt;=60,"Moderate","Low"))</f>
        <v>Low</v>
      </c>
      <c r="M135">
        <f>IF(Table1[[#This Row],[Guard_Count]]=0,0,Table1[[#This Row],[Monthly_Deal_Value]]/Table1[[#This Row],[Guard_Count]])</f>
        <v>12050.882352941177</v>
      </c>
      <c r="N135" s="2">
        <f>IF(Table1[[#This Row],[Guard_Count]]=0,0,Table1[[#This Row],[Incident_Reports]]/Table1[[#This Row],[Guard_Count]])</f>
        <v>5.8823529411764705E-2</v>
      </c>
    </row>
    <row r="136" spans="1:14" x14ac:dyDescent="0.35">
      <c r="A136" t="s">
        <v>35</v>
      </c>
      <c r="B136" t="s">
        <v>21</v>
      </c>
      <c r="C136" t="s">
        <v>25</v>
      </c>
      <c r="D136">
        <v>27</v>
      </c>
      <c r="E136" s="1">
        <v>106570</v>
      </c>
      <c r="F136">
        <v>65</v>
      </c>
      <c r="G136">
        <v>1</v>
      </c>
      <c r="H136">
        <v>1</v>
      </c>
      <c r="I136" t="s">
        <v>14</v>
      </c>
      <c r="J136">
        <v>37</v>
      </c>
      <c r="K136" t="s">
        <v>15</v>
      </c>
      <c r="L136" t="str">
        <f>IF(Table1[[#This Row],[Pitch_Success (%)]]&gt;=80,"High",IF(Table1[[#This Row],[Pitch_Success (%)]]&gt;=60,"Moderate","Low"))</f>
        <v>Low</v>
      </c>
      <c r="M136">
        <f>IF(Table1[[#This Row],[Guard_Count]]=0,0,Table1[[#This Row],[Monthly_Deal_Value]]/Table1[[#This Row],[Guard_Count]])</f>
        <v>3947.037037037037</v>
      </c>
      <c r="N136" s="2">
        <f>IF(Table1[[#This Row],[Guard_Count]]=0,0,Table1[[#This Row],[Incident_Reports]]/Table1[[#This Row],[Guard_Count]])</f>
        <v>3.7037037037037035E-2</v>
      </c>
    </row>
    <row r="137" spans="1:14" x14ac:dyDescent="0.35">
      <c r="A137" t="s">
        <v>45</v>
      </c>
      <c r="B137" t="s">
        <v>21</v>
      </c>
      <c r="C137" t="s">
        <v>23</v>
      </c>
      <c r="D137">
        <v>29</v>
      </c>
      <c r="E137" s="1">
        <v>276156</v>
      </c>
      <c r="F137">
        <v>96</v>
      </c>
      <c r="G137">
        <v>3</v>
      </c>
      <c r="H137">
        <v>0</v>
      </c>
      <c r="I137" t="s">
        <v>14</v>
      </c>
      <c r="J137">
        <v>75</v>
      </c>
      <c r="K137" t="s">
        <v>15</v>
      </c>
      <c r="L137" t="str">
        <f>IF(Table1[[#This Row],[Pitch_Success (%)]]&gt;=80,"High",IF(Table1[[#This Row],[Pitch_Success (%)]]&gt;=60,"Moderate","Low"))</f>
        <v>Moderate</v>
      </c>
      <c r="M137">
        <f>IF(Table1[[#This Row],[Guard_Count]]=0,0,Table1[[#This Row],[Monthly_Deal_Value]]/Table1[[#This Row],[Guard_Count]])</f>
        <v>9522.6206896551721</v>
      </c>
      <c r="N137" s="2">
        <f>IF(Table1[[#This Row],[Guard_Count]]=0,0,Table1[[#This Row],[Incident_Reports]]/Table1[[#This Row],[Guard_Count]])</f>
        <v>0.10344827586206896</v>
      </c>
    </row>
    <row r="138" spans="1:14" x14ac:dyDescent="0.35">
      <c r="A138" t="s">
        <v>24</v>
      </c>
      <c r="B138" t="s">
        <v>12</v>
      </c>
      <c r="C138" t="s">
        <v>13</v>
      </c>
      <c r="D138">
        <v>39</v>
      </c>
      <c r="E138" s="1">
        <v>218964</v>
      </c>
      <c r="F138">
        <v>92</v>
      </c>
      <c r="G138">
        <v>1</v>
      </c>
      <c r="H138">
        <v>0</v>
      </c>
      <c r="I138" t="s">
        <v>19</v>
      </c>
      <c r="J138">
        <v>36</v>
      </c>
      <c r="K138" t="s">
        <v>15</v>
      </c>
      <c r="L138" t="str">
        <f>IF(Table1[[#This Row],[Pitch_Success (%)]]&gt;=80,"High",IF(Table1[[#This Row],[Pitch_Success (%)]]&gt;=60,"Moderate","Low"))</f>
        <v>Low</v>
      </c>
      <c r="M138">
        <f>IF(Table1[[#This Row],[Guard_Count]]=0,0,Table1[[#This Row],[Monthly_Deal_Value]]/Table1[[#This Row],[Guard_Count]])</f>
        <v>5614.4615384615381</v>
      </c>
      <c r="N138" s="2">
        <f>IF(Table1[[#This Row],[Guard_Count]]=0,0,Table1[[#This Row],[Incident_Reports]]/Table1[[#This Row],[Guard_Count]])</f>
        <v>2.564102564102564E-2</v>
      </c>
    </row>
    <row r="139" spans="1:14" x14ac:dyDescent="0.35">
      <c r="A139" t="s">
        <v>35</v>
      </c>
      <c r="B139" t="s">
        <v>28</v>
      </c>
      <c r="C139" t="s">
        <v>25</v>
      </c>
      <c r="D139">
        <v>45</v>
      </c>
      <c r="E139" s="1">
        <v>51015</v>
      </c>
      <c r="F139">
        <v>81</v>
      </c>
      <c r="G139">
        <v>0</v>
      </c>
      <c r="H139">
        <v>0</v>
      </c>
      <c r="I139" t="s">
        <v>14</v>
      </c>
      <c r="J139">
        <v>52</v>
      </c>
      <c r="K139" t="s">
        <v>15</v>
      </c>
      <c r="L139" t="str">
        <f>IF(Table1[[#This Row],[Pitch_Success (%)]]&gt;=80,"High",IF(Table1[[#This Row],[Pitch_Success (%)]]&gt;=60,"Moderate","Low"))</f>
        <v>Low</v>
      </c>
      <c r="M139">
        <f>IF(Table1[[#This Row],[Guard_Count]]=0,0,Table1[[#This Row],[Monthly_Deal_Value]]/Table1[[#This Row],[Guard_Count]])</f>
        <v>1133.6666666666667</v>
      </c>
      <c r="N139" s="2">
        <f>IF(Table1[[#This Row],[Guard_Count]]=0,0,Table1[[#This Row],[Incident_Reports]]/Table1[[#This Row],[Guard_Count]])</f>
        <v>0</v>
      </c>
    </row>
    <row r="140" spans="1:14" x14ac:dyDescent="0.35">
      <c r="A140" t="s">
        <v>54</v>
      </c>
      <c r="B140" t="s">
        <v>28</v>
      </c>
      <c r="C140" t="s">
        <v>13</v>
      </c>
      <c r="D140">
        <v>34</v>
      </c>
      <c r="E140" s="1">
        <v>111813</v>
      </c>
      <c r="F140">
        <v>80</v>
      </c>
      <c r="G140">
        <v>1</v>
      </c>
      <c r="H140">
        <v>0</v>
      </c>
      <c r="I140" t="s">
        <v>19</v>
      </c>
      <c r="J140">
        <v>51</v>
      </c>
      <c r="K140" t="s">
        <v>15</v>
      </c>
      <c r="L140" t="str">
        <f>IF(Table1[[#This Row],[Pitch_Success (%)]]&gt;=80,"High",IF(Table1[[#This Row],[Pitch_Success (%)]]&gt;=60,"Moderate","Low"))</f>
        <v>Low</v>
      </c>
      <c r="M140">
        <f>IF(Table1[[#This Row],[Guard_Count]]=0,0,Table1[[#This Row],[Monthly_Deal_Value]]/Table1[[#This Row],[Guard_Count]])</f>
        <v>3288.6176470588234</v>
      </c>
      <c r="N140" s="2">
        <f>IF(Table1[[#This Row],[Guard_Count]]=0,0,Table1[[#This Row],[Incident_Reports]]/Table1[[#This Row],[Guard_Count]])</f>
        <v>2.9411764705882353E-2</v>
      </c>
    </row>
    <row r="141" spans="1:14" x14ac:dyDescent="0.35">
      <c r="A141" t="s">
        <v>27</v>
      </c>
      <c r="B141" t="s">
        <v>17</v>
      </c>
      <c r="C141" t="s">
        <v>18</v>
      </c>
      <c r="D141">
        <v>21</v>
      </c>
      <c r="E141" s="1">
        <v>77712</v>
      </c>
      <c r="F141">
        <v>65</v>
      </c>
      <c r="G141">
        <v>2</v>
      </c>
      <c r="H141">
        <v>0</v>
      </c>
      <c r="I141" t="s">
        <v>14</v>
      </c>
      <c r="J141">
        <v>51</v>
      </c>
      <c r="K141" t="s">
        <v>15</v>
      </c>
      <c r="L141" t="str">
        <f>IF(Table1[[#This Row],[Pitch_Success (%)]]&gt;=80,"High",IF(Table1[[#This Row],[Pitch_Success (%)]]&gt;=60,"Moderate","Low"))</f>
        <v>Low</v>
      </c>
      <c r="M141">
        <f>IF(Table1[[#This Row],[Guard_Count]]=0,0,Table1[[#This Row],[Monthly_Deal_Value]]/Table1[[#This Row],[Guard_Count]])</f>
        <v>3700.5714285714284</v>
      </c>
      <c r="N141" s="2">
        <f>IF(Table1[[#This Row],[Guard_Count]]=0,0,Table1[[#This Row],[Incident_Reports]]/Table1[[#This Row],[Guard_Count]])</f>
        <v>9.5238095238095233E-2</v>
      </c>
    </row>
    <row r="142" spans="1:14" x14ac:dyDescent="0.35">
      <c r="A142" t="s">
        <v>60</v>
      </c>
      <c r="B142" t="s">
        <v>43</v>
      </c>
      <c r="C142" t="s">
        <v>13</v>
      </c>
      <c r="D142">
        <v>24</v>
      </c>
      <c r="E142" s="1">
        <v>150497</v>
      </c>
      <c r="F142">
        <v>65</v>
      </c>
      <c r="G142">
        <v>6</v>
      </c>
      <c r="H142">
        <v>0</v>
      </c>
      <c r="I142" t="s">
        <v>14</v>
      </c>
      <c r="J142">
        <v>58</v>
      </c>
      <c r="K142" t="s">
        <v>15</v>
      </c>
      <c r="L142" t="str">
        <f>IF(Table1[[#This Row],[Pitch_Success (%)]]&gt;=80,"High",IF(Table1[[#This Row],[Pitch_Success (%)]]&gt;=60,"Moderate","Low"))</f>
        <v>Low</v>
      </c>
      <c r="M142">
        <f>IF(Table1[[#This Row],[Guard_Count]]=0,0,Table1[[#This Row],[Monthly_Deal_Value]]/Table1[[#This Row],[Guard_Count]])</f>
        <v>6270.708333333333</v>
      </c>
      <c r="N142" s="2">
        <f>IF(Table1[[#This Row],[Guard_Count]]=0,0,Table1[[#This Row],[Incident_Reports]]/Table1[[#This Row],[Guard_Count]])</f>
        <v>0.25</v>
      </c>
    </row>
    <row r="143" spans="1:14" x14ac:dyDescent="0.35">
      <c r="A143" t="s">
        <v>39</v>
      </c>
      <c r="B143" t="s">
        <v>17</v>
      </c>
      <c r="C143" t="s">
        <v>23</v>
      </c>
      <c r="D143">
        <v>29</v>
      </c>
      <c r="E143" s="1">
        <v>189487</v>
      </c>
      <c r="F143">
        <v>63</v>
      </c>
      <c r="G143">
        <v>0</v>
      </c>
      <c r="H143">
        <v>0</v>
      </c>
      <c r="I143" t="s">
        <v>14</v>
      </c>
      <c r="J143">
        <v>42</v>
      </c>
      <c r="K143" t="s">
        <v>15</v>
      </c>
      <c r="L143" t="str">
        <f>IF(Table1[[#This Row],[Pitch_Success (%)]]&gt;=80,"High",IF(Table1[[#This Row],[Pitch_Success (%)]]&gt;=60,"Moderate","Low"))</f>
        <v>Low</v>
      </c>
      <c r="M143">
        <f>IF(Table1[[#This Row],[Guard_Count]]=0,0,Table1[[#This Row],[Monthly_Deal_Value]]/Table1[[#This Row],[Guard_Count]])</f>
        <v>6534.0344827586205</v>
      </c>
      <c r="N143" s="2">
        <f>IF(Table1[[#This Row],[Guard_Count]]=0,0,Table1[[#This Row],[Incident_Reports]]/Table1[[#This Row],[Guard_Count]])</f>
        <v>0</v>
      </c>
    </row>
    <row r="144" spans="1:14" x14ac:dyDescent="0.35">
      <c r="A144" t="s">
        <v>50</v>
      </c>
      <c r="B144" t="s">
        <v>12</v>
      </c>
      <c r="C144" t="s">
        <v>18</v>
      </c>
      <c r="D144">
        <v>26</v>
      </c>
      <c r="E144" s="1">
        <v>292926</v>
      </c>
      <c r="F144">
        <v>89</v>
      </c>
      <c r="G144">
        <v>2</v>
      </c>
      <c r="H144">
        <v>2</v>
      </c>
      <c r="I144" t="s">
        <v>14</v>
      </c>
      <c r="J144">
        <v>31</v>
      </c>
      <c r="K144" t="s">
        <v>15</v>
      </c>
      <c r="L144" t="str">
        <f>IF(Table1[[#This Row],[Pitch_Success (%)]]&gt;=80,"High",IF(Table1[[#This Row],[Pitch_Success (%)]]&gt;=60,"Moderate","Low"))</f>
        <v>Low</v>
      </c>
      <c r="M144">
        <f>IF(Table1[[#This Row],[Guard_Count]]=0,0,Table1[[#This Row],[Monthly_Deal_Value]]/Table1[[#This Row],[Guard_Count]])</f>
        <v>11266.384615384615</v>
      </c>
      <c r="N144" s="2">
        <f>IF(Table1[[#This Row],[Guard_Count]]=0,0,Table1[[#This Row],[Incident_Reports]]/Table1[[#This Row],[Guard_Count]])</f>
        <v>7.6923076923076927E-2</v>
      </c>
    </row>
    <row r="145" spans="1:14" x14ac:dyDescent="0.35">
      <c r="A145" t="s">
        <v>31</v>
      </c>
      <c r="B145" t="s">
        <v>12</v>
      </c>
      <c r="C145" t="s">
        <v>13</v>
      </c>
      <c r="D145">
        <v>17</v>
      </c>
      <c r="E145" s="1">
        <v>162816</v>
      </c>
      <c r="F145">
        <v>70</v>
      </c>
      <c r="G145">
        <v>1</v>
      </c>
      <c r="H145">
        <v>0</v>
      </c>
      <c r="I145" t="s">
        <v>14</v>
      </c>
      <c r="J145">
        <v>58</v>
      </c>
      <c r="K145" t="s">
        <v>15</v>
      </c>
      <c r="L145" t="str">
        <f>IF(Table1[[#This Row],[Pitch_Success (%)]]&gt;=80,"High",IF(Table1[[#This Row],[Pitch_Success (%)]]&gt;=60,"Moderate","Low"))</f>
        <v>Low</v>
      </c>
      <c r="M145">
        <f>IF(Table1[[#This Row],[Guard_Count]]=0,0,Table1[[#This Row],[Monthly_Deal_Value]]/Table1[[#This Row],[Guard_Count]])</f>
        <v>9577.4117647058829</v>
      </c>
      <c r="N145" s="2">
        <f>IF(Table1[[#This Row],[Guard_Count]]=0,0,Table1[[#This Row],[Incident_Reports]]/Table1[[#This Row],[Guard_Count]])</f>
        <v>5.8823529411764705E-2</v>
      </c>
    </row>
    <row r="146" spans="1:14" x14ac:dyDescent="0.35">
      <c r="A146" t="s">
        <v>22</v>
      </c>
      <c r="B146" t="s">
        <v>12</v>
      </c>
      <c r="C146" t="s">
        <v>18</v>
      </c>
      <c r="D146">
        <v>23</v>
      </c>
      <c r="E146" s="1">
        <v>178778</v>
      </c>
      <c r="F146">
        <v>89</v>
      </c>
      <c r="G146">
        <v>0</v>
      </c>
      <c r="H146">
        <v>1</v>
      </c>
      <c r="I146" t="s">
        <v>19</v>
      </c>
      <c r="J146">
        <v>81</v>
      </c>
      <c r="K146" t="s">
        <v>15</v>
      </c>
      <c r="L146" t="str">
        <f>IF(Table1[[#This Row],[Pitch_Success (%)]]&gt;=80,"High",IF(Table1[[#This Row],[Pitch_Success (%)]]&gt;=60,"Moderate","Low"))</f>
        <v>High</v>
      </c>
      <c r="M146">
        <f>IF(Table1[[#This Row],[Guard_Count]]=0,0,Table1[[#This Row],[Monthly_Deal_Value]]/Table1[[#This Row],[Guard_Count]])</f>
        <v>7772.95652173913</v>
      </c>
      <c r="N146" s="2">
        <f>IF(Table1[[#This Row],[Guard_Count]]=0,0,Table1[[#This Row],[Incident_Reports]]/Table1[[#This Row],[Guard_Count]])</f>
        <v>0</v>
      </c>
    </row>
    <row r="147" spans="1:14" x14ac:dyDescent="0.35">
      <c r="A147" t="s">
        <v>20</v>
      </c>
      <c r="B147" t="s">
        <v>12</v>
      </c>
      <c r="C147" t="s">
        <v>13</v>
      </c>
      <c r="D147">
        <v>40</v>
      </c>
      <c r="E147" s="1">
        <v>112292</v>
      </c>
      <c r="F147">
        <v>90</v>
      </c>
      <c r="G147">
        <v>1</v>
      </c>
      <c r="H147">
        <v>0</v>
      </c>
      <c r="I147" t="s">
        <v>19</v>
      </c>
      <c r="J147">
        <v>56</v>
      </c>
      <c r="K147" t="s">
        <v>15</v>
      </c>
      <c r="L147" t="str">
        <f>IF(Table1[[#This Row],[Pitch_Success (%)]]&gt;=80,"High",IF(Table1[[#This Row],[Pitch_Success (%)]]&gt;=60,"Moderate","Low"))</f>
        <v>Low</v>
      </c>
      <c r="M147">
        <f>IF(Table1[[#This Row],[Guard_Count]]=0,0,Table1[[#This Row],[Monthly_Deal_Value]]/Table1[[#This Row],[Guard_Count]])</f>
        <v>2807.3</v>
      </c>
      <c r="N147" s="2">
        <f>IF(Table1[[#This Row],[Guard_Count]]=0,0,Table1[[#This Row],[Incident_Reports]]/Table1[[#This Row],[Guard_Count]])</f>
        <v>2.5000000000000001E-2</v>
      </c>
    </row>
    <row r="148" spans="1:14" x14ac:dyDescent="0.35">
      <c r="A148" t="s">
        <v>56</v>
      </c>
      <c r="B148" t="s">
        <v>12</v>
      </c>
      <c r="C148" t="s">
        <v>23</v>
      </c>
      <c r="D148">
        <v>16</v>
      </c>
      <c r="E148" s="1">
        <v>73833</v>
      </c>
      <c r="F148">
        <v>83</v>
      </c>
      <c r="G148">
        <v>4</v>
      </c>
      <c r="H148">
        <v>1</v>
      </c>
      <c r="I148" t="s">
        <v>26</v>
      </c>
      <c r="J148">
        <v>79</v>
      </c>
      <c r="K148" t="s">
        <v>15</v>
      </c>
      <c r="L148" t="str">
        <f>IF(Table1[[#This Row],[Pitch_Success (%)]]&gt;=80,"High",IF(Table1[[#This Row],[Pitch_Success (%)]]&gt;=60,"Moderate","Low"))</f>
        <v>Moderate</v>
      </c>
      <c r="M148">
        <f>IF(Table1[[#This Row],[Guard_Count]]=0,0,Table1[[#This Row],[Monthly_Deal_Value]]/Table1[[#This Row],[Guard_Count]])</f>
        <v>4614.5625</v>
      </c>
      <c r="N148" s="2">
        <f>IF(Table1[[#This Row],[Guard_Count]]=0,0,Table1[[#This Row],[Incident_Reports]]/Table1[[#This Row],[Guard_Count]])</f>
        <v>0.25</v>
      </c>
    </row>
    <row r="149" spans="1:14" x14ac:dyDescent="0.35">
      <c r="A149" t="s">
        <v>27</v>
      </c>
      <c r="B149" t="s">
        <v>21</v>
      </c>
      <c r="C149" t="s">
        <v>13</v>
      </c>
      <c r="D149">
        <v>45</v>
      </c>
      <c r="E149" s="1">
        <v>185230</v>
      </c>
      <c r="F149">
        <v>68</v>
      </c>
      <c r="G149">
        <v>2</v>
      </c>
      <c r="H149">
        <v>2</v>
      </c>
      <c r="I149" t="s">
        <v>19</v>
      </c>
      <c r="J149">
        <v>52</v>
      </c>
      <c r="K149" t="s">
        <v>15</v>
      </c>
      <c r="L149" t="str">
        <f>IF(Table1[[#This Row],[Pitch_Success (%)]]&gt;=80,"High",IF(Table1[[#This Row],[Pitch_Success (%)]]&gt;=60,"Moderate","Low"))</f>
        <v>Low</v>
      </c>
      <c r="M149">
        <f>IF(Table1[[#This Row],[Guard_Count]]=0,0,Table1[[#This Row],[Monthly_Deal_Value]]/Table1[[#This Row],[Guard_Count]])</f>
        <v>4116.2222222222226</v>
      </c>
      <c r="N149" s="2">
        <f>IF(Table1[[#This Row],[Guard_Count]]=0,0,Table1[[#This Row],[Incident_Reports]]/Table1[[#This Row],[Guard_Count]])</f>
        <v>4.4444444444444446E-2</v>
      </c>
    </row>
    <row r="150" spans="1:14" x14ac:dyDescent="0.35">
      <c r="A150" t="s">
        <v>27</v>
      </c>
      <c r="B150" t="s">
        <v>28</v>
      </c>
      <c r="C150" t="s">
        <v>13</v>
      </c>
      <c r="D150">
        <v>23</v>
      </c>
      <c r="E150" s="1">
        <v>243752</v>
      </c>
      <c r="F150">
        <v>62</v>
      </c>
      <c r="G150">
        <v>1</v>
      </c>
      <c r="H150">
        <v>0</v>
      </c>
      <c r="I150" t="s">
        <v>19</v>
      </c>
      <c r="J150">
        <v>73</v>
      </c>
      <c r="K150" t="s">
        <v>15</v>
      </c>
      <c r="L150" t="str">
        <f>IF(Table1[[#This Row],[Pitch_Success (%)]]&gt;=80,"High",IF(Table1[[#This Row],[Pitch_Success (%)]]&gt;=60,"Moderate","Low"))</f>
        <v>Moderate</v>
      </c>
      <c r="M150">
        <f>IF(Table1[[#This Row],[Guard_Count]]=0,0,Table1[[#This Row],[Monthly_Deal_Value]]/Table1[[#This Row],[Guard_Count]])</f>
        <v>10597.91304347826</v>
      </c>
      <c r="N150" s="2">
        <f>IF(Table1[[#This Row],[Guard_Count]]=0,0,Table1[[#This Row],[Incident_Reports]]/Table1[[#This Row],[Guard_Count]])</f>
        <v>4.3478260869565216E-2</v>
      </c>
    </row>
    <row r="151" spans="1:14" x14ac:dyDescent="0.35">
      <c r="A151" t="s">
        <v>41</v>
      </c>
      <c r="B151" t="s">
        <v>12</v>
      </c>
      <c r="C151" t="s">
        <v>13</v>
      </c>
      <c r="D151">
        <v>16</v>
      </c>
      <c r="E151" s="1">
        <v>70309</v>
      </c>
      <c r="F151">
        <v>90</v>
      </c>
      <c r="G151">
        <v>3</v>
      </c>
      <c r="H151">
        <v>0</v>
      </c>
      <c r="I151" t="s">
        <v>19</v>
      </c>
      <c r="J151">
        <v>51</v>
      </c>
      <c r="K151" t="s">
        <v>15</v>
      </c>
      <c r="L151" t="str">
        <f>IF(Table1[[#This Row],[Pitch_Success (%)]]&gt;=80,"High",IF(Table1[[#This Row],[Pitch_Success (%)]]&gt;=60,"Moderate","Low"))</f>
        <v>Low</v>
      </c>
      <c r="M151">
        <f>IF(Table1[[#This Row],[Guard_Count]]=0,0,Table1[[#This Row],[Monthly_Deal_Value]]/Table1[[#This Row],[Guard_Count]])</f>
        <v>4394.3125</v>
      </c>
      <c r="N151" s="2">
        <f>IF(Table1[[#This Row],[Guard_Count]]=0,0,Table1[[#This Row],[Incident_Reports]]/Table1[[#This Row],[Guard_Count]])</f>
        <v>0.1875</v>
      </c>
    </row>
    <row r="152" spans="1:14" x14ac:dyDescent="0.35">
      <c r="A152" t="s">
        <v>38</v>
      </c>
      <c r="B152" t="s">
        <v>43</v>
      </c>
      <c r="C152" t="s">
        <v>25</v>
      </c>
      <c r="D152">
        <v>13</v>
      </c>
      <c r="E152" s="1">
        <v>56970</v>
      </c>
      <c r="F152">
        <v>99</v>
      </c>
      <c r="G152">
        <v>2</v>
      </c>
      <c r="H152">
        <v>2</v>
      </c>
      <c r="I152" t="s">
        <v>19</v>
      </c>
      <c r="J152">
        <v>72</v>
      </c>
      <c r="K152" t="s">
        <v>51</v>
      </c>
      <c r="L152" t="str">
        <f>IF(Table1[[#This Row],[Pitch_Success (%)]]&gt;=80,"High",IF(Table1[[#This Row],[Pitch_Success (%)]]&gt;=60,"Moderate","Low"))</f>
        <v>Moderate</v>
      </c>
      <c r="M152">
        <f>IF(Table1[[#This Row],[Guard_Count]]=0,0,Table1[[#This Row],[Monthly_Deal_Value]]/Table1[[#This Row],[Guard_Count]])</f>
        <v>4382.3076923076924</v>
      </c>
      <c r="N152" s="2">
        <f>IF(Table1[[#This Row],[Guard_Count]]=0,0,Table1[[#This Row],[Incident_Reports]]/Table1[[#This Row],[Guard_Count]])</f>
        <v>0.15384615384615385</v>
      </c>
    </row>
    <row r="153" spans="1:14" x14ac:dyDescent="0.35">
      <c r="A153" t="s">
        <v>52</v>
      </c>
      <c r="B153" t="s">
        <v>43</v>
      </c>
      <c r="C153" t="s">
        <v>25</v>
      </c>
      <c r="D153">
        <v>11</v>
      </c>
      <c r="E153" s="1">
        <v>122474</v>
      </c>
      <c r="F153">
        <v>96</v>
      </c>
      <c r="G153">
        <v>3</v>
      </c>
      <c r="H153">
        <v>0</v>
      </c>
      <c r="I153" t="s">
        <v>26</v>
      </c>
      <c r="J153">
        <v>66</v>
      </c>
      <c r="K153" t="s">
        <v>51</v>
      </c>
      <c r="L153" t="str">
        <f>IF(Table1[[#This Row],[Pitch_Success (%)]]&gt;=80,"High",IF(Table1[[#This Row],[Pitch_Success (%)]]&gt;=60,"Moderate","Low"))</f>
        <v>Moderate</v>
      </c>
      <c r="M153">
        <f>IF(Table1[[#This Row],[Guard_Count]]=0,0,Table1[[#This Row],[Monthly_Deal_Value]]/Table1[[#This Row],[Guard_Count]])</f>
        <v>11134</v>
      </c>
      <c r="N153" s="2">
        <f>IF(Table1[[#This Row],[Guard_Count]]=0,0,Table1[[#This Row],[Incident_Reports]]/Table1[[#This Row],[Guard_Count]])</f>
        <v>0.27272727272727271</v>
      </c>
    </row>
    <row r="154" spans="1:14" x14ac:dyDescent="0.35">
      <c r="A154" t="s">
        <v>55</v>
      </c>
      <c r="B154" t="s">
        <v>43</v>
      </c>
      <c r="C154" t="s">
        <v>25</v>
      </c>
      <c r="D154">
        <v>32</v>
      </c>
      <c r="E154" s="1">
        <v>267776</v>
      </c>
      <c r="F154">
        <v>95</v>
      </c>
      <c r="G154">
        <v>1</v>
      </c>
      <c r="H154">
        <v>2</v>
      </c>
      <c r="I154" t="s">
        <v>14</v>
      </c>
      <c r="J154">
        <v>90</v>
      </c>
      <c r="K154" t="s">
        <v>51</v>
      </c>
      <c r="L154" t="str">
        <f>IF(Table1[[#This Row],[Pitch_Success (%)]]&gt;=80,"High",IF(Table1[[#This Row],[Pitch_Success (%)]]&gt;=60,"Moderate","Low"))</f>
        <v>High</v>
      </c>
      <c r="M154">
        <f>IF(Table1[[#This Row],[Guard_Count]]=0,0,Table1[[#This Row],[Monthly_Deal_Value]]/Table1[[#This Row],[Guard_Count]])</f>
        <v>8368</v>
      </c>
      <c r="N154" s="2">
        <f>IF(Table1[[#This Row],[Guard_Count]]=0,0,Table1[[#This Row],[Incident_Reports]]/Table1[[#This Row],[Guard_Count]])</f>
        <v>3.125E-2</v>
      </c>
    </row>
    <row r="155" spans="1:14" x14ac:dyDescent="0.35">
      <c r="A155" t="s">
        <v>16</v>
      </c>
      <c r="B155" t="s">
        <v>43</v>
      </c>
      <c r="C155" t="s">
        <v>23</v>
      </c>
      <c r="D155">
        <v>18</v>
      </c>
      <c r="E155" s="1">
        <v>96540</v>
      </c>
      <c r="F155">
        <v>83</v>
      </c>
      <c r="G155">
        <v>0</v>
      </c>
      <c r="H155">
        <v>2</v>
      </c>
      <c r="I155" t="s">
        <v>26</v>
      </c>
      <c r="J155">
        <v>85</v>
      </c>
      <c r="K155" t="s">
        <v>15</v>
      </c>
      <c r="L155" t="str">
        <f>IF(Table1[[#This Row],[Pitch_Success (%)]]&gt;=80,"High",IF(Table1[[#This Row],[Pitch_Success (%)]]&gt;=60,"Moderate","Low"))</f>
        <v>High</v>
      </c>
      <c r="M155">
        <f>IF(Table1[[#This Row],[Guard_Count]]=0,0,Table1[[#This Row],[Monthly_Deal_Value]]/Table1[[#This Row],[Guard_Count]])</f>
        <v>5363.333333333333</v>
      </c>
      <c r="N155" s="2">
        <f>IF(Table1[[#This Row],[Guard_Count]]=0,0,Table1[[#This Row],[Incident_Reports]]/Table1[[#This Row],[Guard_Count]])</f>
        <v>0</v>
      </c>
    </row>
    <row r="156" spans="1:14" x14ac:dyDescent="0.35">
      <c r="A156" t="s">
        <v>55</v>
      </c>
      <c r="B156" t="s">
        <v>21</v>
      </c>
      <c r="C156" t="s">
        <v>18</v>
      </c>
      <c r="D156">
        <v>35</v>
      </c>
      <c r="E156" s="1">
        <v>201456</v>
      </c>
      <c r="F156">
        <v>90</v>
      </c>
      <c r="G156">
        <v>1</v>
      </c>
      <c r="H156">
        <v>0</v>
      </c>
      <c r="I156" t="s">
        <v>14</v>
      </c>
      <c r="J156">
        <v>32</v>
      </c>
      <c r="K156" t="s">
        <v>15</v>
      </c>
      <c r="L156" t="str">
        <f>IF(Table1[[#This Row],[Pitch_Success (%)]]&gt;=80,"High",IF(Table1[[#This Row],[Pitch_Success (%)]]&gt;=60,"Moderate","Low"))</f>
        <v>Low</v>
      </c>
      <c r="M156">
        <f>IF(Table1[[#This Row],[Guard_Count]]=0,0,Table1[[#This Row],[Monthly_Deal_Value]]/Table1[[#This Row],[Guard_Count]])</f>
        <v>5755.8857142857141</v>
      </c>
      <c r="N156" s="2">
        <f>IF(Table1[[#This Row],[Guard_Count]]=0,0,Table1[[#This Row],[Incident_Reports]]/Table1[[#This Row],[Guard_Count]])</f>
        <v>2.8571428571428571E-2</v>
      </c>
    </row>
    <row r="157" spans="1:14" x14ac:dyDescent="0.35">
      <c r="A157" t="s">
        <v>47</v>
      </c>
      <c r="B157" t="s">
        <v>43</v>
      </c>
      <c r="C157" t="s">
        <v>34</v>
      </c>
      <c r="D157">
        <v>23</v>
      </c>
      <c r="E157" s="1">
        <v>68017</v>
      </c>
      <c r="F157">
        <v>65</v>
      </c>
      <c r="G157">
        <v>3</v>
      </c>
      <c r="H157">
        <v>0</v>
      </c>
      <c r="I157" t="s">
        <v>19</v>
      </c>
      <c r="J157">
        <v>92</v>
      </c>
      <c r="K157" t="s">
        <v>51</v>
      </c>
      <c r="L157" t="str">
        <f>IF(Table1[[#This Row],[Pitch_Success (%)]]&gt;=80,"High",IF(Table1[[#This Row],[Pitch_Success (%)]]&gt;=60,"Moderate","Low"))</f>
        <v>High</v>
      </c>
      <c r="M157">
        <f>IF(Table1[[#This Row],[Guard_Count]]=0,0,Table1[[#This Row],[Monthly_Deal_Value]]/Table1[[#This Row],[Guard_Count]])</f>
        <v>2957.2608695652175</v>
      </c>
      <c r="N157" s="2">
        <f>IF(Table1[[#This Row],[Guard_Count]]=0,0,Table1[[#This Row],[Incident_Reports]]/Table1[[#This Row],[Guard_Count]])</f>
        <v>0.13043478260869565</v>
      </c>
    </row>
    <row r="158" spans="1:14" x14ac:dyDescent="0.35">
      <c r="A158" t="s">
        <v>41</v>
      </c>
      <c r="B158" t="s">
        <v>12</v>
      </c>
      <c r="C158" t="s">
        <v>13</v>
      </c>
      <c r="D158">
        <v>20</v>
      </c>
      <c r="E158" s="1">
        <v>125880</v>
      </c>
      <c r="F158">
        <v>61</v>
      </c>
      <c r="G158">
        <v>1</v>
      </c>
      <c r="H158">
        <v>0</v>
      </c>
      <c r="I158" t="s">
        <v>19</v>
      </c>
      <c r="J158">
        <v>48</v>
      </c>
      <c r="K158" t="s">
        <v>15</v>
      </c>
      <c r="L158" t="str">
        <f>IF(Table1[[#This Row],[Pitch_Success (%)]]&gt;=80,"High",IF(Table1[[#This Row],[Pitch_Success (%)]]&gt;=60,"Moderate","Low"))</f>
        <v>Low</v>
      </c>
      <c r="M158">
        <f>IF(Table1[[#This Row],[Guard_Count]]=0,0,Table1[[#This Row],[Monthly_Deal_Value]]/Table1[[#This Row],[Guard_Count]])</f>
        <v>6294</v>
      </c>
      <c r="N158" s="2">
        <f>IF(Table1[[#This Row],[Guard_Count]]=0,0,Table1[[#This Row],[Incident_Reports]]/Table1[[#This Row],[Guard_Count]])</f>
        <v>0.05</v>
      </c>
    </row>
    <row r="159" spans="1:14" x14ac:dyDescent="0.35">
      <c r="A159" t="s">
        <v>29</v>
      </c>
      <c r="B159" t="s">
        <v>17</v>
      </c>
      <c r="C159" t="s">
        <v>13</v>
      </c>
      <c r="D159">
        <v>9</v>
      </c>
      <c r="E159" s="1">
        <v>155570</v>
      </c>
      <c r="F159">
        <v>79</v>
      </c>
      <c r="G159">
        <v>1</v>
      </c>
      <c r="H159">
        <v>0</v>
      </c>
      <c r="I159" t="s">
        <v>14</v>
      </c>
      <c r="J159">
        <v>52</v>
      </c>
      <c r="K159" t="s">
        <v>15</v>
      </c>
      <c r="L159" t="str">
        <f>IF(Table1[[#This Row],[Pitch_Success (%)]]&gt;=80,"High",IF(Table1[[#This Row],[Pitch_Success (%)]]&gt;=60,"Moderate","Low"))</f>
        <v>Low</v>
      </c>
      <c r="M159">
        <f>IF(Table1[[#This Row],[Guard_Count]]=0,0,Table1[[#This Row],[Monthly_Deal_Value]]/Table1[[#This Row],[Guard_Count]])</f>
        <v>17285.555555555555</v>
      </c>
      <c r="N159" s="2">
        <f>IF(Table1[[#This Row],[Guard_Count]]=0,0,Table1[[#This Row],[Incident_Reports]]/Table1[[#This Row],[Guard_Count]])</f>
        <v>0.1111111111111111</v>
      </c>
    </row>
    <row r="160" spans="1:14" x14ac:dyDescent="0.35">
      <c r="A160" t="s">
        <v>41</v>
      </c>
      <c r="B160" t="s">
        <v>43</v>
      </c>
      <c r="C160" t="s">
        <v>23</v>
      </c>
      <c r="D160">
        <v>39</v>
      </c>
      <c r="E160" s="1">
        <v>58702</v>
      </c>
      <c r="F160">
        <v>87</v>
      </c>
      <c r="G160">
        <v>2</v>
      </c>
      <c r="H160">
        <v>0</v>
      </c>
      <c r="I160" t="s">
        <v>19</v>
      </c>
      <c r="J160">
        <v>58</v>
      </c>
      <c r="K160" t="s">
        <v>15</v>
      </c>
      <c r="L160" t="str">
        <f>IF(Table1[[#This Row],[Pitch_Success (%)]]&gt;=80,"High",IF(Table1[[#This Row],[Pitch_Success (%)]]&gt;=60,"Moderate","Low"))</f>
        <v>Low</v>
      </c>
      <c r="M160">
        <f>IF(Table1[[#This Row],[Guard_Count]]=0,0,Table1[[#This Row],[Monthly_Deal_Value]]/Table1[[#This Row],[Guard_Count]])</f>
        <v>1505.1794871794871</v>
      </c>
      <c r="N160" s="2">
        <f>IF(Table1[[#This Row],[Guard_Count]]=0,0,Table1[[#This Row],[Incident_Reports]]/Table1[[#This Row],[Guard_Count]])</f>
        <v>5.128205128205128E-2</v>
      </c>
    </row>
    <row r="161" spans="1:14" x14ac:dyDescent="0.35">
      <c r="A161" t="s">
        <v>11</v>
      </c>
      <c r="B161" t="s">
        <v>21</v>
      </c>
      <c r="C161" t="s">
        <v>13</v>
      </c>
      <c r="D161">
        <v>16</v>
      </c>
      <c r="E161" s="1">
        <v>181456</v>
      </c>
      <c r="F161">
        <v>70</v>
      </c>
      <c r="G161">
        <v>2</v>
      </c>
      <c r="H161">
        <v>3</v>
      </c>
      <c r="I161" t="s">
        <v>26</v>
      </c>
      <c r="J161">
        <v>59</v>
      </c>
      <c r="K161" t="s">
        <v>15</v>
      </c>
      <c r="L161" t="str">
        <f>IF(Table1[[#This Row],[Pitch_Success (%)]]&gt;=80,"High",IF(Table1[[#This Row],[Pitch_Success (%)]]&gt;=60,"Moderate","Low"))</f>
        <v>Low</v>
      </c>
      <c r="M161">
        <f>IF(Table1[[#This Row],[Guard_Count]]=0,0,Table1[[#This Row],[Monthly_Deal_Value]]/Table1[[#This Row],[Guard_Count]])</f>
        <v>11341</v>
      </c>
      <c r="N161" s="2">
        <f>IF(Table1[[#This Row],[Guard_Count]]=0,0,Table1[[#This Row],[Incident_Reports]]/Table1[[#This Row],[Guard_Count]])</f>
        <v>0.125</v>
      </c>
    </row>
    <row r="162" spans="1:14" x14ac:dyDescent="0.35">
      <c r="A162" t="s">
        <v>54</v>
      </c>
      <c r="B162" t="s">
        <v>21</v>
      </c>
      <c r="C162" t="s">
        <v>25</v>
      </c>
      <c r="D162">
        <v>29</v>
      </c>
      <c r="E162" s="1">
        <v>50404</v>
      </c>
      <c r="F162">
        <v>63</v>
      </c>
      <c r="G162">
        <v>4</v>
      </c>
      <c r="H162">
        <v>0</v>
      </c>
      <c r="I162" t="s">
        <v>26</v>
      </c>
      <c r="J162">
        <v>68</v>
      </c>
      <c r="K162" t="s">
        <v>51</v>
      </c>
      <c r="L162" t="str">
        <f>IF(Table1[[#This Row],[Pitch_Success (%)]]&gt;=80,"High",IF(Table1[[#This Row],[Pitch_Success (%)]]&gt;=60,"Moderate","Low"))</f>
        <v>Moderate</v>
      </c>
      <c r="M162">
        <f>IF(Table1[[#This Row],[Guard_Count]]=0,0,Table1[[#This Row],[Monthly_Deal_Value]]/Table1[[#This Row],[Guard_Count]])</f>
        <v>1738.0689655172414</v>
      </c>
      <c r="N162" s="2">
        <f>IF(Table1[[#This Row],[Guard_Count]]=0,0,Table1[[#This Row],[Incident_Reports]]/Table1[[#This Row],[Guard_Count]])</f>
        <v>0.13793103448275862</v>
      </c>
    </row>
    <row r="163" spans="1:14" x14ac:dyDescent="0.35">
      <c r="A163" t="s">
        <v>54</v>
      </c>
      <c r="B163" t="s">
        <v>43</v>
      </c>
      <c r="C163" t="s">
        <v>34</v>
      </c>
      <c r="D163">
        <v>25</v>
      </c>
      <c r="E163" s="1">
        <v>222015</v>
      </c>
      <c r="F163">
        <v>74</v>
      </c>
      <c r="G163">
        <v>3</v>
      </c>
      <c r="H163">
        <v>0</v>
      </c>
      <c r="I163" t="s">
        <v>19</v>
      </c>
      <c r="J163">
        <v>54</v>
      </c>
      <c r="K163" t="s">
        <v>15</v>
      </c>
      <c r="L163" t="str">
        <f>IF(Table1[[#This Row],[Pitch_Success (%)]]&gt;=80,"High",IF(Table1[[#This Row],[Pitch_Success (%)]]&gt;=60,"Moderate","Low"))</f>
        <v>Low</v>
      </c>
      <c r="M163">
        <f>IF(Table1[[#This Row],[Guard_Count]]=0,0,Table1[[#This Row],[Monthly_Deal_Value]]/Table1[[#This Row],[Guard_Count]])</f>
        <v>8880.6</v>
      </c>
      <c r="N163" s="2">
        <f>IF(Table1[[#This Row],[Guard_Count]]=0,0,Table1[[#This Row],[Incident_Reports]]/Table1[[#This Row],[Guard_Count]])</f>
        <v>0.12</v>
      </c>
    </row>
    <row r="164" spans="1:14" x14ac:dyDescent="0.35">
      <c r="A164" t="s">
        <v>41</v>
      </c>
      <c r="B164" t="s">
        <v>17</v>
      </c>
      <c r="C164" t="s">
        <v>30</v>
      </c>
      <c r="D164">
        <v>40</v>
      </c>
      <c r="E164" s="1">
        <v>228998</v>
      </c>
      <c r="F164">
        <v>65</v>
      </c>
      <c r="G164">
        <v>1</v>
      </c>
      <c r="H164">
        <v>1</v>
      </c>
      <c r="I164" t="s">
        <v>26</v>
      </c>
      <c r="J164">
        <v>37</v>
      </c>
      <c r="K164" t="s">
        <v>15</v>
      </c>
      <c r="L164" t="str">
        <f>IF(Table1[[#This Row],[Pitch_Success (%)]]&gt;=80,"High",IF(Table1[[#This Row],[Pitch_Success (%)]]&gt;=60,"Moderate","Low"))</f>
        <v>Low</v>
      </c>
      <c r="M164">
        <f>IF(Table1[[#This Row],[Guard_Count]]=0,0,Table1[[#This Row],[Monthly_Deal_Value]]/Table1[[#This Row],[Guard_Count]])</f>
        <v>5724.95</v>
      </c>
      <c r="N164" s="2">
        <f>IF(Table1[[#This Row],[Guard_Count]]=0,0,Table1[[#This Row],[Incident_Reports]]/Table1[[#This Row],[Guard_Count]])</f>
        <v>2.5000000000000001E-2</v>
      </c>
    </row>
    <row r="165" spans="1:14" x14ac:dyDescent="0.35">
      <c r="A165" t="s">
        <v>62</v>
      </c>
      <c r="B165" t="s">
        <v>43</v>
      </c>
      <c r="C165" t="s">
        <v>13</v>
      </c>
      <c r="D165">
        <v>27</v>
      </c>
      <c r="E165" s="1">
        <v>210261</v>
      </c>
      <c r="F165">
        <v>89</v>
      </c>
      <c r="G165">
        <v>0</v>
      </c>
      <c r="H165">
        <v>1</v>
      </c>
      <c r="I165" t="s">
        <v>26</v>
      </c>
      <c r="J165">
        <v>87</v>
      </c>
      <c r="K165" t="s">
        <v>15</v>
      </c>
      <c r="L165" t="str">
        <f>IF(Table1[[#This Row],[Pitch_Success (%)]]&gt;=80,"High",IF(Table1[[#This Row],[Pitch_Success (%)]]&gt;=60,"Moderate","Low"))</f>
        <v>High</v>
      </c>
      <c r="M165">
        <f>IF(Table1[[#This Row],[Guard_Count]]=0,0,Table1[[#This Row],[Monthly_Deal_Value]]/Table1[[#This Row],[Guard_Count]])</f>
        <v>7787.4444444444443</v>
      </c>
      <c r="N165" s="2">
        <f>IF(Table1[[#This Row],[Guard_Count]]=0,0,Table1[[#This Row],[Incident_Reports]]/Table1[[#This Row],[Guard_Count]])</f>
        <v>0</v>
      </c>
    </row>
    <row r="166" spans="1:14" x14ac:dyDescent="0.35">
      <c r="A166" t="s">
        <v>58</v>
      </c>
      <c r="B166" t="s">
        <v>21</v>
      </c>
      <c r="C166" t="s">
        <v>25</v>
      </c>
      <c r="D166">
        <v>20</v>
      </c>
      <c r="E166" s="1">
        <v>62763</v>
      </c>
      <c r="F166">
        <v>97</v>
      </c>
      <c r="G166">
        <v>0</v>
      </c>
      <c r="H166">
        <v>2</v>
      </c>
      <c r="I166" t="s">
        <v>14</v>
      </c>
      <c r="J166">
        <v>45</v>
      </c>
      <c r="K166" t="s">
        <v>15</v>
      </c>
      <c r="L166" t="str">
        <f>IF(Table1[[#This Row],[Pitch_Success (%)]]&gt;=80,"High",IF(Table1[[#This Row],[Pitch_Success (%)]]&gt;=60,"Moderate","Low"))</f>
        <v>Low</v>
      </c>
      <c r="M166">
        <f>IF(Table1[[#This Row],[Guard_Count]]=0,0,Table1[[#This Row],[Monthly_Deal_Value]]/Table1[[#This Row],[Guard_Count]])</f>
        <v>3138.15</v>
      </c>
      <c r="N166" s="2">
        <f>IF(Table1[[#This Row],[Guard_Count]]=0,0,Table1[[#This Row],[Incident_Reports]]/Table1[[#This Row],[Guard_Count]])</f>
        <v>0</v>
      </c>
    </row>
    <row r="167" spans="1:14" x14ac:dyDescent="0.35">
      <c r="A167" t="s">
        <v>39</v>
      </c>
      <c r="B167" t="s">
        <v>28</v>
      </c>
      <c r="C167" t="s">
        <v>30</v>
      </c>
      <c r="D167">
        <v>43</v>
      </c>
      <c r="E167" s="1">
        <v>199456</v>
      </c>
      <c r="F167">
        <v>61</v>
      </c>
      <c r="G167">
        <v>1</v>
      </c>
      <c r="H167">
        <v>1</v>
      </c>
      <c r="I167" t="s">
        <v>19</v>
      </c>
      <c r="J167">
        <v>30</v>
      </c>
      <c r="K167" t="s">
        <v>15</v>
      </c>
      <c r="L167" t="str">
        <f>IF(Table1[[#This Row],[Pitch_Success (%)]]&gt;=80,"High",IF(Table1[[#This Row],[Pitch_Success (%)]]&gt;=60,"Moderate","Low"))</f>
        <v>Low</v>
      </c>
      <c r="M167">
        <f>IF(Table1[[#This Row],[Guard_Count]]=0,0,Table1[[#This Row],[Monthly_Deal_Value]]/Table1[[#This Row],[Guard_Count]])</f>
        <v>4638.5116279069771</v>
      </c>
      <c r="N167" s="2">
        <f>IF(Table1[[#This Row],[Guard_Count]]=0,0,Table1[[#This Row],[Incident_Reports]]/Table1[[#This Row],[Guard_Count]])</f>
        <v>2.3255813953488372E-2</v>
      </c>
    </row>
    <row r="168" spans="1:14" x14ac:dyDescent="0.35">
      <c r="A168" t="s">
        <v>29</v>
      </c>
      <c r="B168" t="s">
        <v>12</v>
      </c>
      <c r="C168" t="s">
        <v>34</v>
      </c>
      <c r="D168">
        <v>49</v>
      </c>
      <c r="E168" s="1">
        <v>241172</v>
      </c>
      <c r="F168">
        <v>74</v>
      </c>
      <c r="G168">
        <v>1</v>
      </c>
      <c r="H168">
        <v>0</v>
      </c>
      <c r="I168" t="s">
        <v>19</v>
      </c>
      <c r="J168">
        <v>34</v>
      </c>
      <c r="K168" t="s">
        <v>15</v>
      </c>
      <c r="L168" t="str">
        <f>IF(Table1[[#This Row],[Pitch_Success (%)]]&gt;=80,"High",IF(Table1[[#This Row],[Pitch_Success (%)]]&gt;=60,"Moderate","Low"))</f>
        <v>Low</v>
      </c>
      <c r="M168">
        <f>IF(Table1[[#This Row],[Guard_Count]]=0,0,Table1[[#This Row],[Monthly_Deal_Value]]/Table1[[#This Row],[Guard_Count]])</f>
        <v>4921.8775510204077</v>
      </c>
      <c r="N168" s="2">
        <f>IF(Table1[[#This Row],[Guard_Count]]=0,0,Table1[[#This Row],[Incident_Reports]]/Table1[[#This Row],[Guard_Count]])</f>
        <v>2.0408163265306121E-2</v>
      </c>
    </row>
    <row r="169" spans="1:14" x14ac:dyDescent="0.35">
      <c r="A169" t="s">
        <v>46</v>
      </c>
      <c r="B169" t="s">
        <v>21</v>
      </c>
      <c r="C169" t="s">
        <v>30</v>
      </c>
      <c r="D169">
        <v>46</v>
      </c>
      <c r="E169" s="1">
        <v>148142</v>
      </c>
      <c r="F169">
        <v>70</v>
      </c>
      <c r="G169">
        <v>1</v>
      </c>
      <c r="H169">
        <v>1</v>
      </c>
      <c r="I169" t="s">
        <v>14</v>
      </c>
      <c r="J169">
        <v>32</v>
      </c>
      <c r="K169" t="s">
        <v>15</v>
      </c>
      <c r="L169" t="str">
        <f>IF(Table1[[#This Row],[Pitch_Success (%)]]&gt;=80,"High",IF(Table1[[#This Row],[Pitch_Success (%)]]&gt;=60,"Moderate","Low"))</f>
        <v>Low</v>
      </c>
      <c r="M169">
        <f>IF(Table1[[#This Row],[Guard_Count]]=0,0,Table1[[#This Row],[Monthly_Deal_Value]]/Table1[[#This Row],[Guard_Count]])</f>
        <v>3220.478260869565</v>
      </c>
      <c r="N169" s="2">
        <f>IF(Table1[[#This Row],[Guard_Count]]=0,0,Table1[[#This Row],[Incident_Reports]]/Table1[[#This Row],[Guard_Count]])</f>
        <v>2.1739130434782608E-2</v>
      </c>
    </row>
    <row r="170" spans="1:14" x14ac:dyDescent="0.35">
      <c r="A170" t="s">
        <v>48</v>
      </c>
      <c r="B170" t="s">
        <v>43</v>
      </c>
      <c r="C170" t="s">
        <v>25</v>
      </c>
      <c r="D170">
        <v>43</v>
      </c>
      <c r="E170" s="1">
        <v>190932</v>
      </c>
      <c r="F170">
        <v>67</v>
      </c>
      <c r="G170">
        <v>4</v>
      </c>
      <c r="H170">
        <v>1</v>
      </c>
      <c r="I170" t="s">
        <v>19</v>
      </c>
      <c r="J170">
        <v>94</v>
      </c>
      <c r="K170" t="s">
        <v>51</v>
      </c>
      <c r="L170" t="str">
        <f>IF(Table1[[#This Row],[Pitch_Success (%)]]&gt;=80,"High",IF(Table1[[#This Row],[Pitch_Success (%)]]&gt;=60,"Moderate","Low"))</f>
        <v>High</v>
      </c>
      <c r="M170">
        <f>IF(Table1[[#This Row],[Guard_Count]]=0,0,Table1[[#This Row],[Monthly_Deal_Value]]/Table1[[#This Row],[Guard_Count]])</f>
        <v>4440.2790697674418</v>
      </c>
      <c r="N170" s="2">
        <f>IF(Table1[[#This Row],[Guard_Count]]=0,0,Table1[[#This Row],[Incident_Reports]]/Table1[[#This Row],[Guard_Count]])</f>
        <v>9.3023255813953487E-2</v>
      </c>
    </row>
    <row r="171" spans="1:14" x14ac:dyDescent="0.35">
      <c r="A171" t="s">
        <v>60</v>
      </c>
      <c r="B171" t="s">
        <v>12</v>
      </c>
      <c r="C171" t="s">
        <v>18</v>
      </c>
      <c r="D171">
        <v>18</v>
      </c>
      <c r="E171" s="1">
        <v>285365</v>
      </c>
      <c r="F171">
        <v>85</v>
      </c>
      <c r="G171">
        <v>1</v>
      </c>
      <c r="H171">
        <v>0</v>
      </c>
      <c r="I171" t="s">
        <v>19</v>
      </c>
      <c r="J171">
        <v>33</v>
      </c>
      <c r="K171" t="s">
        <v>15</v>
      </c>
      <c r="L171" t="str">
        <f>IF(Table1[[#This Row],[Pitch_Success (%)]]&gt;=80,"High",IF(Table1[[#This Row],[Pitch_Success (%)]]&gt;=60,"Moderate","Low"))</f>
        <v>Low</v>
      </c>
      <c r="M171">
        <f>IF(Table1[[#This Row],[Guard_Count]]=0,0,Table1[[#This Row],[Monthly_Deal_Value]]/Table1[[#This Row],[Guard_Count]])</f>
        <v>15853.611111111111</v>
      </c>
      <c r="N171" s="2">
        <f>IF(Table1[[#This Row],[Guard_Count]]=0,0,Table1[[#This Row],[Incident_Reports]]/Table1[[#This Row],[Guard_Count]])</f>
        <v>5.5555555555555552E-2</v>
      </c>
    </row>
    <row r="172" spans="1:14" x14ac:dyDescent="0.35">
      <c r="A172" t="s">
        <v>42</v>
      </c>
      <c r="B172" t="s">
        <v>43</v>
      </c>
      <c r="C172" t="s">
        <v>18</v>
      </c>
      <c r="D172">
        <v>35</v>
      </c>
      <c r="E172" s="1">
        <v>130642</v>
      </c>
      <c r="F172">
        <v>64</v>
      </c>
      <c r="G172">
        <v>1</v>
      </c>
      <c r="H172">
        <v>0</v>
      </c>
      <c r="I172" t="s">
        <v>14</v>
      </c>
      <c r="J172">
        <v>93</v>
      </c>
      <c r="K172" t="s">
        <v>15</v>
      </c>
      <c r="L172" t="str">
        <f>IF(Table1[[#This Row],[Pitch_Success (%)]]&gt;=80,"High",IF(Table1[[#This Row],[Pitch_Success (%)]]&gt;=60,"Moderate","Low"))</f>
        <v>High</v>
      </c>
      <c r="M172">
        <f>IF(Table1[[#This Row],[Guard_Count]]=0,0,Table1[[#This Row],[Monthly_Deal_Value]]/Table1[[#This Row],[Guard_Count]])</f>
        <v>3732.6285714285714</v>
      </c>
      <c r="N172" s="2">
        <f>IF(Table1[[#This Row],[Guard_Count]]=0,0,Table1[[#This Row],[Incident_Reports]]/Table1[[#This Row],[Guard_Count]])</f>
        <v>2.8571428571428571E-2</v>
      </c>
    </row>
    <row r="173" spans="1:14" x14ac:dyDescent="0.35">
      <c r="A173" t="s">
        <v>20</v>
      </c>
      <c r="B173" t="s">
        <v>43</v>
      </c>
      <c r="C173" t="s">
        <v>30</v>
      </c>
      <c r="D173">
        <v>9</v>
      </c>
      <c r="E173" s="1">
        <v>100612</v>
      </c>
      <c r="F173">
        <v>65</v>
      </c>
      <c r="G173">
        <v>2</v>
      </c>
      <c r="H173">
        <v>0</v>
      </c>
      <c r="I173" t="s">
        <v>19</v>
      </c>
      <c r="J173">
        <v>39</v>
      </c>
      <c r="K173" t="s">
        <v>15</v>
      </c>
      <c r="L173" t="str">
        <f>IF(Table1[[#This Row],[Pitch_Success (%)]]&gt;=80,"High",IF(Table1[[#This Row],[Pitch_Success (%)]]&gt;=60,"Moderate","Low"))</f>
        <v>Low</v>
      </c>
      <c r="M173">
        <f>IF(Table1[[#This Row],[Guard_Count]]=0,0,Table1[[#This Row],[Monthly_Deal_Value]]/Table1[[#This Row],[Guard_Count]])</f>
        <v>11179.111111111111</v>
      </c>
      <c r="N173" s="2">
        <f>IF(Table1[[#This Row],[Guard_Count]]=0,0,Table1[[#This Row],[Incident_Reports]]/Table1[[#This Row],[Guard_Count]])</f>
        <v>0.22222222222222221</v>
      </c>
    </row>
    <row r="174" spans="1:14" x14ac:dyDescent="0.35">
      <c r="A174" t="s">
        <v>31</v>
      </c>
      <c r="B174" t="s">
        <v>28</v>
      </c>
      <c r="C174" t="s">
        <v>23</v>
      </c>
      <c r="D174">
        <v>39</v>
      </c>
      <c r="E174" s="1">
        <v>73574</v>
      </c>
      <c r="F174">
        <v>85</v>
      </c>
      <c r="G174">
        <v>0</v>
      </c>
      <c r="H174">
        <v>0</v>
      </c>
      <c r="I174" t="s">
        <v>14</v>
      </c>
      <c r="J174">
        <v>50</v>
      </c>
      <c r="K174" t="s">
        <v>15</v>
      </c>
      <c r="L174" t="str">
        <f>IF(Table1[[#This Row],[Pitch_Success (%)]]&gt;=80,"High",IF(Table1[[#This Row],[Pitch_Success (%)]]&gt;=60,"Moderate","Low"))</f>
        <v>Low</v>
      </c>
      <c r="M174">
        <f>IF(Table1[[#This Row],[Guard_Count]]=0,0,Table1[[#This Row],[Monthly_Deal_Value]]/Table1[[#This Row],[Guard_Count]])</f>
        <v>1886.5128205128206</v>
      </c>
      <c r="N174" s="2">
        <f>IF(Table1[[#This Row],[Guard_Count]]=0,0,Table1[[#This Row],[Incident_Reports]]/Table1[[#This Row],[Guard_Count]])</f>
        <v>0</v>
      </c>
    </row>
    <row r="175" spans="1:14" x14ac:dyDescent="0.35">
      <c r="A175" t="s">
        <v>56</v>
      </c>
      <c r="B175" t="s">
        <v>12</v>
      </c>
      <c r="C175" t="s">
        <v>30</v>
      </c>
      <c r="D175">
        <v>27</v>
      </c>
      <c r="E175" s="1">
        <v>73524</v>
      </c>
      <c r="F175">
        <v>63</v>
      </c>
      <c r="G175">
        <v>0</v>
      </c>
      <c r="H175">
        <v>0</v>
      </c>
      <c r="I175" t="s">
        <v>26</v>
      </c>
      <c r="J175">
        <v>75</v>
      </c>
      <c r="K175" t="s">
        <v>15</v>
      </c>
      <c r="L175" t="str">
        <f>IF(Table1[[#This Row],[Pitch_Success (%)]]&gt;=80,"High",IF(Table1[[#This Row],[Pitch_Success (%)]]&gt;=60,"Moderate","Low"))</f>
        <v>Moderate</v>
      </c>
      <c r="M175">
        <f>IF(Table1[[#This Row],[Guard_Count]]=0,0,Table1[[#This Row],[Monthly_Deal_Value]]/Table1[[#This Row],[Guard_Count]])</f>
        <v>2723.1111111111113</v>
      </c>
      <c r="N175" s="2">
        <f>IF(Table1[[#This Row],[Guard_Count]]=0,0,Table1[[#This Row],[Incident_Reports]]/Table1[[#This Row],[Guard_Count]])</f>
        <v>0</v>
      </c>
    </row>
    <row r="176" spans="1:14" x14ac:dyDescent="0.35">
      <c r="A176" t="s">
        <v>61</v>
      </c>
      <c r="B176" t="s">
        <v>12</v>
      </c>
      <c r="C176" t="s">
        <v>13</v>
      </c>
      <c r="D176">
        <v>33</v>
      </c>
      <c r="E176" s="1">
        <v>250244</v>
      </c>
      <c r="F176">
        <v>78</v>
      </c>
      <c r="G176">
        <v>1</v>
      </c>
      <c r="H176">
        <v>0</v>
      </c>
      <c r="I176" t="s">
        <v>26</v>
      </c>
      <c r="J176">
        <v>56</v>
      </c>
      <c r="K176" t="s">
        <v>15</v>
      </c>
      <c r="L176" t="str">
        <f>IF(Table1[[#This Row],[Pitch_Success (%)]]&gt;=80,"High",IF(Table1[[#This Row],[Pitch_Success (%)]]&gt;=60,"Moderate","Low"))</f>
        <v>Low</v>
      </c>
      <c r="M176">
        <f>IF(Table1[[#This Row],[Guard_Count]]=0,0,Table1[[#This Row],[Monthly_Deal_Value]]/Table1[[#This Row],[Guard_Count]])</f>
        <v>7583.151515151515</v>
      </c>
      <c r="N176" s="2">
        <f>IF(Table1[[#This Row],[Guard_Count]]=0,0,Table1[[#This Row],[Incident_Reports]]/Table1[[#This Row],[Guard_Count]])</f>
        <v>3.0303030303030304E-2</v>
      </c>
    </row>
    <row r="177" spans="1:14" x14ac:dyDescent="0.35">
      <c r="A177" t="s">
        <v>37</v>
      </c>
      <c r="B177" t="s">
        <v>28</v>
      </c>
      <c r="C177" t="s">
        <v>13</v>
      </c>
      <c r="D177">
        <v>47</v>
      </c>
      <c r="E177" s="1">
        <v>60916</v>
      </c>
      <c r="F177">
        <v>79</v>
      </c>
      <c r="G177">
        <v>0</v>
      </c>
      <c r="H177">
        <v>0</v>
      </c>
      <c r="I177" t="s">
        <v>19</v>
      </c>
      <c r="J177">
        <v>70</v>
      </c>
      <c r="K177" t="s">
        <v>15</v>
      </c>
      <c r="L177" t="str">
        <f>IF(Table1[[#This Row],[Pitch_Success (%)]]&gt;=80,"High",IF(Table1[[#This Row],[Pitch_Success (%)]]&gt;=60,"Moderate","Low"))</f>
        <v>Moderate</v>
      </c>
      <c r="M177">
        <f>IF(Table1[[#This Row],[Guard_Count]]=0,0,Table1[[#This Row],[Monthly_Deal_Value]]/Table1[[#This Row],[Guard_Count]])</f>
        <v>1296.0851063829787</v>
      </c>
      <c r="N177" s="2">
        <f>IF(Table1[[#This Row],[Guard_Count]]=0,0,Table1[[#This Row],[Incident_Reports]]/Table1[[#This Row],[Guard_Count]])</f>
        <v>0</v>
      </c>
    </row>
    <row r="178" spans="1:14" x14ac:dyDescent="0.35">
      <c r="A178" t="s">
        <v>50</v>
      </c>
      <c r="B178" t="s">
        <v>21</v>
      </c>
      <c r="C178" t="s">
        <v>18</v>
      </c>
      <c r="D178">
        <v>15</v>
      </c>
      <c r="E178" s="1">
        <v>54809</v>
      </c>
      <c r="F178">
        <v>92</v>
      </c>
      <c r="G178">
        <v>1</v>
      </c>
      <c r="H178">
        <v>0</v>
      </c>
      <c r="I178" t="s">
        <v>26</v>
      </c>
      <c r="J178">
        <v>42</v>
      </c>
      <c r="K178" t="s">
        <v>15</v>
      </c>
      <c r="L178" t="str">
        <f>IF(Table1[[#This Row],[Pitch_Success (%)]]&gt;=80,"High",IF(Table1[[#This Row],[Pitch_Success (%)]]&gt;=60,"Moderate","Low"))</f>
        <v>Low</v>
      </c>
      <c r="M178">
        <f>IF(Table1[[#This Row],[Guard_Count]]=0,0,Table1[[#This Row],[Monthly_Deal_Value]]/Table1[[#This Row],[Guard_Count]])</f>
        <v>3653.9333333333334</v>
      </c>
      <c r="N178" s="2">
        <f>IF(Table1[[#This Row],[Guard_Count]]=0,0,Table1[[#This Row],[Incident_Reports]]/Table1[[#This Row],[Guard_Count]])</f>
        <v>6.6666666666666666E-2</v>
      </c>
    </row>
    <row r="179" spans="1:14" x14ac:dyDescent="0.35">
      <c r="A179" t="s">
        <v>47</v>
      </c>
      <c r="B179" t="s">
        <v>43</v>
      </c>
      <c r="C179" t="s">
        <v>23</v>
      </c>
      <c r="D179">
        <v>22</v>
      </c>
      <c r="E179" s="1">
        <v>213273</v>
      </c>
      <c r="F179">
        <v>79</v>
      </c>
      <c r="G179">
        <v>1</v>
      </c>
      <c r="H179">
        <v>0</v>
      </c>
      <c r="I179" t="s">
        <v>19</v>
      </c>
      <c r="J179">
        <v>38</v>
      </c>
      <c r="K179" t="s">
        <v>51</v>
      </c>
      <c r="L179" t="str">
        <f>IF(Table1[[#This Row],[Pitch_Success (%)]]&gt;=80,"High",IF(Table1[[#This Row],[Pitch_Success (%)]]&gt;=60,"Moderate","Low"))</f>
        <v>Low</v>
      </c>
      <c r="M179">
        <f>IF(Table1[[#This Row],[Guard_Count]]=0,0,Table1[[#This Row],[Monthly_Deal_Value]]/Table1[[#This Row],[Guard_Count]])</f>
        <v>9694.2272727272721</v>
      </c>
      <c r="N179" s="2">
        <f>IF(Table1[[#This Row],[Guard_Count]]=0,0,Table1[[#This Row],[Incident_Reports]]/Table1[[#This Row],[Guard_Count]])</f>
        <v>4.5454545454545456E-2</v>
      </c>
    </row>
    <row r="180" spans="1:14" x14ac:dyDescent="0.35">
      <c r="A180" t="s">
        <v>58</v>
      </c>
      <c r="B180" t="s">
        <v>17</v>
      </c>
      <c r="C180" t="s">
        <v>25</v>
      </c>
      <c r="D180">
        <v>16</v>
      </c>
      <c r="E180" s="1">
        <v>234402</v>
      </c>
      <c r="F180">
        <v>71</v>
      </c>
      <c r="G180">
        <v>1</v>
      </c>
      <c r="H180">
        <v>1</v>
      </c>
      <c r="I180" t="s">
        <v>19</v>
      </c>
      <c r="J180">
        <v>65</v>
      </c>
      <c r="K180" t="s">
        <v>15</v>
      </c>
      <c r="L180" t="str">
        <f>IF(Table1[[#This Row],[Pitch_Success (%)]]&gt;=80,"High",IF(Table1[[#This Row],[Pitch_Success (%)]]&gt;=60,"Moderate","Low"))</f>
        <v>Moderate</v>
      </c>
      <c r="M180">
        <f>IF(Table1[[#This Row],[Guard_Count]]=0,0,Table1[[#This Row],[Monthly_Deal_Value]]/Table1[[#This Row],[Guard_Count]])</f>
        <v>14650.125</v>
      </c>
      <c r="N180" s="2">
        <f>IF(Table1[[#This Row],[Guard_Count]]=0,0,Table1[[#This Row],[Incident_Reports]]/Table1[[#This Row],[Guard_Count]])</f>
        <v>6.25E-2</v>
      </c>
    </row>
    <row r="181" spans="1:14" x14ac:dyDescent="0.35">
      <c r="A181" t="s">
        <v>58</v>
      </c>
      <c r="B181" t="s">
        <v>43</v>
      </c>
      <c r="C181" t="s">
        <v>13</v>
      </c>
      <c r="D181">
        <v>13</v>
      </c>
      <c r="E181" s="1">
        <v>194528</v>
      </c>
      <c r="F181">
        <v>60</v>
      </c>
      <c r="G181">
        <v>2</v>
      </c>
      <c r="H181">
        <v>0</v>
      </c>
      <c r="I181" t="s">
        <v>14</v>
      </c>
      <c r="J181">
        <v>87</v>
      </c>
      <c r="K181" t="s">
        <v>15</v>
      </c>
      <c r="L181" t="str">
        <f>IF(Table1[[#This Row],[Pitch_Success (%)]]&gt;=80,"High",IF(Table1[[#This Row],[Pitch_Success (%)]]&gt;=60,"Moderate","Low"))</f>
        <v>High</v>
      </c>
      <c r="M181">
        <f>IF(Table1[[#This Row],[Guard_Count]]=0,0,Table1[[#This Row],[Monthly_Deal_Value]]/Table1[[#This Row],[Guard_Count]])</f>
        <v>14963.692307692309</v>
      </c>
      <c r="N181" s="2">
        <f>IF(Table1[[#This Row],[Guard_Count]]=0,0,Table1[[#This Row],[Incident_Reports]]/Table1[[#This Row],[Guard_Count]])</f>
        <v>0.15384615384615385</v>
      </c>
    </row>
    <row r="182" spans="1:14" x14ac:dyDescent="0.35">
      <c r="A182" t="s">
        <v>39</v>
      </c>
      <c r="B182" t="s">
        <v>43</v>
      </c>
      <c r="C182" t="s">
        <v>18</v>
      </c>
      <c r="D182">
        <v>14</v>
      </c>
      <c r="E182" s="1">
        <v>294820</v>
      </c>
      <c r="F182">
        <v>85</v>
      </c>
      <c r="G182">
        <v>0</v>
      </c>
      <c r="H182">
        <v>0</v>
      </c>
      <c r="I182" t="s">
        <v>19</v>
      </c>
      <c r="J182">
        <v>83</v>
      </c>
      <c r="K182" t="s">
        <v>15</v>
      </c>
      <c r="L182" t="str">
        <f>IF(Table1[[#This Row],[Pitch_Success (%)]]&gt;=80,"High",IF(Table1[[#This Row],[Pitch_Success (%)]]&gt;=60,"Moderate","Low"))</f>
        <v>High</v>
      </c>
      <c r="M182">
        <f>IF(Table1[[#This Row],[Guard_Count]]=0,0,Table1[[#This Row],[Monthly_Deal_Value]]/Table1[[#This Row],[Guard_Count]])</f>
        <v>21058.571428571428</v>
      </c>
      <c r="N182" s="2">
        <f>IF(Table1[[#This Row],[Guard_Count]]=0,0,Table1[[#This Row],[Incident_Reports]]/Table1[[#This Row],[Guard_Count]])</f>
        <v>0</v>
      </c>
    </row>
    <row r="183" spans="1:14" x14ac:dyDescent="0.35">
      <c r="A183" t="s">
        <v>48</v>
      </c>
      <c r="B183" t="s">
        <v>21</v>
      </c>
      <c r="C183" t="s">
        <v>34</v>
      </c>
      <c r="D183">
        <v>48</v>
      </c>
      <c r="E183" s="1">
        <v>237469</v>
      </c>
      <c r="F183">
        <v>73</v>
      </c>
      <c r="G183">
        <v>2</v>
      </c>
      <c r="H183">
        <v>3</v>
      </c>
      <c r="I183" t="s">
        <v>19</v>
      </c>
      <c r="J183">
        <v>41</v>
      </c>
      <c r="K183" t="s">
        <v>15</v>
      </c>
      <c r="L183" t="str">
        <f>IF(Table1[[#This Row],[Pitch_Success (%)]]&gt;=80,"High",IF(Table1[[#This Row],[Pitch_Success (%)]]&gt;=60,"Moderate","Low"))</f>
        <v>Low</v>
      </c>
      <c r="M183">
        <f>IF(Table1[[#This Row],[Guard_Count]]=0,0,Table1[[#This Row],[Monthly_Deal_Value]]/Table1[[#This Row],[Guard_Count]])</f>
        <v>4947.270833333333</v>
      </c>
      <c r="N183" s="2">
        <f>IF(Table1[[#This Row],[Guard_Count]]=0,0,Table1[[#This Row],[Incident_Reports]]/Table1[[#This Row],[Guard_Count]])</f>
        <v>4.1666666666666664E-2</v>
      </c>
    </row>
    <row r="184" spans="1:14" x14ac:dyDescent="0.35">
      <c r="A184" t="s">
        <v>49</v>
      </c>
      <c r="B184" t="s">
        <v>43</v>
      </c>
      <c r="C184" t="s">
        <v>18</v>
      </c>
      <c r="D184">
        <v>21</v>
      </c>
      <c r="E184" s="1">
        <v>171288</v>
      </c>
      <c r="F184">
        <v>97</v>
      </c>
      <c r="G184">
        <v>2</v>
      </c>
      <c r="H184">
        <v>0</v>
      </c>
      <c r="I184" t="s">
        <v>14</v>
      </c>
      <c r="J184">
        <v>43</v>
      </c>
      <c r="K184" t="s">
        <v>15</v>
      </c>
      <c r="L184" t="str">
        <f>IF(Table1[[#This Row],[Pitch_Success (%)]]&gt;=80,"High",IF(Table1[[#This Row],[Pitch_Success (%)]]&gt;=60,"Moderate","Low"))</f>
        <v>Low</v>
      </c>
      <c r="M184">
        <f>IF(Table1[[#This Row],[Guard_Count]]=0,0,Table1[[#This Row],[Monthly_Deal_Value]]/Table1[[#This Row],[Guard_Count]])</f>
        <v>8156.5714285714284</v>
      </c>
      <c r="N184" s="2">
        <f>IF(Table1[[#This Row],[Guard_Count]]=0,0,Table1[[#This Row],[Incident_Reports]]/Table1[[#This Row],[Guard_Count]])</f>
        <v>9.5238095238095233E-2</v>
      </c>
    </row>
    <row r="185" spans="1:14" x14ac:dyDescent="0.35">
      <c r="A185" t="s">
        <v>24</v>
      </c>
      <c r="B185" t="s">
        <v>28</v>
      </c>
      <c r="C185" t="s">
        <v>13</v>
      </c>
      <c r="D185">
        <v>42</v>
      </c>
      <c r="E185" s="1">
        <v>88765</v>
      </c>
      <c r="F185">
        <v>96</v>
      </c>
      <c r="G185">
        <v>3</v>
      </c>
      <c r="H185">
        <v>0</v>
      </c>
      <c r="I185" t="s">
        <v>19</v>
      </c>
      <c r="J185">
        <v>63</v>
      </c>
      <c r="K185" t="s">
        <v>51</v>
      </c>
      <c r="L185" t="str">
        <f>IF(Table1[[#This Row],[Pitch_Success (%)]]&gt;=80,"High",IF(Table1[[#This Row],[Pitch_Success (%)]]&gt;=60,"Moderate","Low"))</f>
        <v>Moderate</v>
      </c>
      <c r="M185">
        <f>IF(Table1[[#This Row],[Guard_Count]]=0,0,Table1[[#This Row],[Monthly_Deal_Value]]/Table1[[#This Row],[Guard_Count]])</f>
        <v>2113.4523809523807</v>
      </c>
      <c r="N185" s="2">
        <f>IF(Table1[[#This Row],[Guard_Count]]=0,0,Table1[[#This Row],[Incident_Reports]]/Table1[[#This Row],[Guard_Count]])</f>
        <v>7.1428571428571425E-2</v>
      </c>
    </row>
    <row r="186" spans="1:14" x14ac:dyDescent="0.35">
      <c r="A186" t="s">
        <v>36</v>
      </c>
      <c r="B186" t="s">
        <v>28</v>
      </c>
      <c r="C186" t="s">
        <v>13</v>
      </c>
      <c r="D186">
        <v>11</v>
      </c>
      <c r="E186" s="1">
        <v>215888</v>
      </c>
      <c r="F186">
        <v>70</v>
      </c>
      <c r="G186">
        <v>0</v>
      </c>
      <c r="H186">
        <v>0</v>
      </c>
      <c r="I186" t="s">
        <v>19</v>
      </c>
      <c r="J186">
        <v>82</v>
      </c>
      <c r="K186" t="s">
        <v>51</v>
      </c>
      <c r="L186" t="str">
        <f>IF(Table1[[#This Row],[Pitch_Success (%)]]&gt;=80,"High",IF(Table1[[#This Row],[Pitch_Success (%)]]&gt;=60,"Moderate","Low"))</f>
        <v>High</v>
      </c>
      <c r="M186">
        <f>IF(Table1[[#This Row],[Guard_Count]]=0,0,Table1[[#This Row],[Monthly_Deal_Value]]/Table1[[#This Row],[Guard_Count]])</f>
        <v>19626.18181818182</v>
      </c>
      <c r="N186" s="2">
        <f>IF(Table1[[#This Row],[Guard_Count]]=0,0,Table1[[#This Row],[Incident_Reports]]/Table1[[#This Row],[Guard_Count]])</f>
        <v>0</v>
      </c>
    </row>
    <row r="187" spans="1:14" x14ac:dyDescent="0.35">
      <c r="A187" t="s">
        <v>41</v>
      </c>
      <c r="B187" t="s">
        <v>12</v>
      </c>
      <c r="C187" t="s">
        <v>18</v>
      </c>
      <c r="D187">
        <v>17</v>
      </c>
      <c r="E187" s="1">
        <v>95106</v>
      </c>
      <c r="F187">
        <v>95</v>
      </c>
      <c r="G187">
        <v>4</v>
      </c>
      <c r="H187">
        <v>0</v>
      </c>
      <c r="I187" t="s">
        <v>19</v>
      </c>
      <c r="J187">
        <v>49</v>
      </c>
      <c r="K187" t="s">
        <v>15</v>
      </c>
      <c r="L187" t="str">
        <f>IF(Table1[[#This Row],[Pitch_Success (%)]]&gt;=80,"High",IF(Table1[[#This Row],[Pitch_Success (%)]]&gt;=60,"Moderate","Low"))</f>
        <v>Low</v>
      </c>
      <c r="M187">
        <f>IF(Table1[[#This Row],[Guard_Count]]=0,0,Table1[[#This Row],[Monthly_Deal_Value]]/Table1[[#This Row],[Guard_Count]])</f>
        <v>5594.4705882352937</v>
      </c>
      <c r="N187" s="2">
        <f>IF(Table1[[#This Row],[Guard_Count]]=0,0,Table1[[#This Row],[Incident_Reports]]/Table1[[#This Row],[Guard_Count]])</f>
        <v>0.23529411764705882</v>
      </c>
    </row>
    <row r="188" spans="1:14" x14ac:dyDescent="0.35">
      <c r="A188" t="s">
        <v>57</v>
      </c>
      <c r="B188" t="s">
        <v>17</v>
      </c>
      <c r="C188" t="s">
        <v>25</v>
      </c>
      <c r="D188">
        <v>44</v>
      </c>
      <c r="E188" s="1">
        <v>103932</v>
      </c>
      <c r="F188">
        <v>72</v>
      </c>
      <c r="G188">
        <v>2</v>
      </c>
      <c r="H188">
        <v>0</v>
      </c>
      <c r="I188" t="s">
        <v>14</v>
      </c>
      <c r="J188">
        <v>45</v>
      </c>
      <c r="K188" t="s">
        <v>51</v>
      </c>
      <c r="L188" t="str">
        <f>IF(Table1[[#This Row],[Pitch_Success (%)]]&gt;=80,"High",IF(Table1[[#This Row],[Pitch_Success (%)]]&gt;=60,"Moderate","Low"))</f>
        <v>Low</v>
      </c>
      <c r="M188">
        <f>IF(Table1[[#This Row],[Guard_Count]]=0,0,Table1[[#This Row],[Monthly_Deal_Value]]/Table1[[#This Row],[Guard_Count]])</f>
        <v>2362.090909090909</v>
      </c>
      <c r="N188" s="2">
        <f>IF(Table1[[#This Row],[Guard_Count]]=0,0,Table1[[#This Row],[Incident_Reports]]/Table1[[#This Row],[Guard_Count]])</f>
        <v>4.5454545454545456E-2</v>
      </c>
    </row>
    <row r="189" spans="1:14" x14ac:dyDescent="0.35">
      <c r="A189" t="s">
        <v>50</v>
      </c>
      <c r="B189" t="s">
        <v>43</v>
      </c>
      <c r="C189" t="s">
        <v>30</v>
      </c>
      <c r="D189">
        <v>46</v>
      </c>
      <c r="E189" s="1">
        <v>198172</v>
      </c>
      <c r="F189">
        <v>62</v>
      </c>
      <c r="G189">
        <v>3</v>
      </c>
      <c r="H189">
        <v>0</v>
      </c>
      <c r="I189" t="s">
        <v>14</v>
      </c>
      <c r="J189">
        <v>85</v>
      </c>
      <c r="K189" t="s">
        <v>15</v>
      </c>
      <c r="L189" t="str">
        <f>IF(Table1[[#This Row],[Pitch_Success (%)]]&gt;=80,"High",IF(Table1[[#This Row],[Pitch_Success (%)]]&gt;=60,"Moderate","Low"))</f>
        <v>High</v>
      </c>
      <c r="M189">
        <f>IF(Table1[[#This Row],[Guard_Count]]=0,0,Table1[[#This Row],[Monthly_Deal_Value]]/Table1[[#This Row],[Guard_Count]])</f>
        <v>4308.086956521739</v>
      </c>
      <c r="N189" s="2">
        <f>IF(Table1[[#This Row],[Guard_Count]]=0,0,Table1[[#This Row],[Incident_Reports]]/Table1[[#This Row],[Guard_Count]])</f>
        <v>6.5217391304347824E-2</v>
      </c>
    </row>
    <row r="190" spans="1:14" x14ac:dyDescent="0.35">
      <c r="A190" t="s">
        <v>48</v>
      </c>
      <c r="B190" t="s">
        <v>43</v>
      </c>
      <c r="C190" t="s">
        <v>13</v>
      </c>
      <c r="D190">
        <v>13</v>
      </c>
      <c r="E190" s="1">
        <v>107091</v>
      </c>
      <c r="F190">
        <v>92</v>
      </c>
      <c r="G190">
        <v>0</v>
      </c>
      <c r="H190">
        <v>0</v>
      </c>
      <c r="I190" t="s">
        <v>19</v>
      </c>
      <c r="J190">
        <v>87</v>
      </c>
      <c r="K190" t="s">
        <v>15</v>
      </c>
      <c r="L190" t="str">
        <f>IF(Table1[[#This Row],[Pitch_Success (%)]]&gt;=80,"High",IF(Table1[[#This Row],[Pitch_Success (%)]]&gt;=60,"Moderate","Low"))</f>
        <v>High</v>
      </c>
      <c r="M190">
        <f>IF(Table1[[#This Row],[Guard_Count]]=0,0,Table1[[#This Row],[Monthly_Deal_Value]]/Table1[[#This Row],[Guard_Count]])</f>
        <v>8237.7692307692305</v>
      </c>
      <c r="N190" s="2">
        <f>IF(Table1[[#This Row],[Guard_Count]]=0,0,Table1[[#This Row],[Incident_Reports]]/Table1[[#This Row],[Guard_Count]])</f>
        <v>0</v>
      </c>
    </row>
    <row r="191" spans="1:14" x14ac:dyDescent="0.35">
      <c r="A191" t="s">
        <v>55</v>
      </c>
      <c r="B191" t="s">
        <v>21</v>
      </c>
      <c r="C191" t="s">
        <v>18</v>
      </c>
      <c r="D191">
        <v>31</v>
      </c>
      <c r="E191" s="1">
        <v>71949</v>
      </c>
      <c r="F191">
        <v>65</v>
      </c>
      <c r="G191">
        <v>0</v>
      </c>
      <c r="H191">
        <v>1</v>
      </c>
      <c r="I191" t="s">
        <v>19</v>
      </c>
      <c r="J191">
        <v>33</v>
      </c>
      <c r="K191" t="s">
        <v>15</v>
      </c>
      <c r="L191" t="str">
        <f>IF(Table1[[#This Row],[Pitch_Success (%)]]&gt;=80,"High",IF(Table1[[#This Row],[Pitch_Success (%)]]&gt;=60,"Moderate","Low"))</f>
        <v>Low</v>
      </c>
      <c r="M191">
        <f>IF(Table1[[#This Row],[Guard_Count]]=0,0,Table1[[#This Row],[Monthly_Deal_Value]]/Table1[[#This Row],[Guard_Count]])</f>
        <v>2320.9354838709678</v>
      </c>
      <c r="N191" s="2">
        <f>IF(Table1[[#This Row],[Guard_Count]]=0,0,Table1[[#This Row],[Incident_Reports]]/Table1[[#This Row],[Guard_Count]])</f>
        <v>0</v>
      </c>
    </row>
    <row r="192" spans="1:14" x14ac:dyDescent="0.35">
      <c r="A192" t="s">
        <v>36</v>
      </c>
      <c r="B192" t="s">
        <v>28</v>
      </c>
      <c r="C192" t="s">
        <v>18</v>
      </c>
      <c r="D192">
        <v>6</v>
      </c>
      <c r="E192" s="1">
        <v>251152</v>
      </c>
      <c r="F192">
        <v>69</v>
      </c>
      <c r="G192">
        <v>2</v>
      </c>
      <c r="H192">
        <v>0</v>
      </c>
      <c r="I192" t="s">
        <v>19</v>
      </c>
      <c r="J192">
        <v>33</v>
      </c>
      <c r="K192" t="s">
        <v>51</v>
      </c>
      <c r="L192" t="str">
        <f>IF(Table1[[#This Row],[Pitch_Success (%)]]&gt;=80,"High",IF(Table1[[#This Row],[Pitch_Success (%)]]&gt;=60,"Moderate","Low"))</f>
        <v>Low</v>
      </c>
      <c r="M192">
        <f>IF(Table1[[#This Row],[Guard_Count]]=0,0,Table1[[#This Row],[Monthly_Deal_Value]]/Table1[[#This Row],[Guard_Count]])</f>
        <v>41858.666666666664</v>
      </c>
      <c r="N192" s="2">
        <f>IF(Table1[[#This Row],[Guard_Count]]=0,0,Table1[[#This Row],[Incident_Reports]]/Table1[[#This Row],[Guard_Count]])</f>
        <v>0.33333333333333331</v>
      </c>
    </row>
    <row r="193" spans="1:14" x14ac:dyDescent="0.35">
      <c r="A193" t="s">
        <v>59</v>
      </c>
      <c r="B193" t="s">
        <v>17</v>
      </c>
      <c r="C193" t="s">
        <v>23</v>
      </c>
      <c r="D193">
        <v>9</v>
      </c>
      <c r="E193" s="1">
        <v>87744</v>
      </c>
      <c r="F193">
        <v>64</v>
      </c>
      <c r="G193">
        <v>3</v>
      </c>
      <c r="H193">
        <v>1</v>
      </c>
      <c r="I193" t="s">
        <v>19</v>
      </c>
      <c r="J193">
        <v>49</v>
      </c>
      <c r="K193" t="s">
        <v>15</v>
      </c>
      <c r="L193" t="str">
        <f>IF(Table1[[#This Row],[Pitch_Success (%)]]&gt;=80,"High",IF(Table1[[#This Row],[Pitch_Success (%)]]&gt;=60,"Moderate","Low"))</f>
        <v>Low</v>
      </c>
      <c r="M193">
        <f>IF(Table1[[#This Row],[Guard_Count]]=0,0,Table1[[#This Row],[Monthly_Deal_Value]]/Table1[[#This Row],[Guard_Count]])</f>
        <v>9749.3333333333339</v>
      </c>
      <c r="N193" s="2">
        <f>IF(Table1[[#This Row],[Guard_Count]]=0,0,Table1[[#This Row],[Incident_Reports]]/Table1[[#This Row],[Guard_Count]])</f>
        <v>0.33333333333333331</v>
      </c>
    </row>
    <row r="194" spans="1:14" x14ac:dyDescent="0.35">
      <c r="A194" t="s">
        <v>55</v>
      </c>
      <c r="B194" t="s">
        <v>12</v>
      </c>
      <c r="C194" t="s">
        <v>30</v>
      </c>
      <c r="D194">
        <v>33</v>
      </c>
      <c r="E194" s="1">
        <v>226615</v>
      </c>
      <c r="F194">
        <v>82</v>
      </c>
      <c r="G194">
        <v>2</v>
      </c>
      <c r="H194">
        <v>1</v>
      </c>
      <c r="I194" t="s">
        <v>14</v>
      </c>
      <c r="J194">
        <v>39</v>
      </c>
      <c r="K194" t="s">
        <v>15</v>
      </c>
      <c r="L194" t="str">
        <f>IF(Table1[[#This Row],[Pitch_Success (%)]]&gt;=80,"High",IF(Table1[[#This Row],[Pitch_Success (%)]]&gt;=60,"Moderate","Low"))</f>
        <v>Low</v>
      </c>
      <c r="M194">
        <f>IF(Table1[[#This Row],[Guard_Count]]=0,0,Table1[[#This Row],[Monthly_Deal_Value]]/Table1[[#This Row],[Guard_Count]])</f>
        <v>6867.121212121212</v>
      </c>
      <c r="N194" s="2">
        <f>IF(Table1[[#This Row],[Guard_Count]]=0,0,Table1[[#This Row],[Incident_Reports]]/Table1[[#This Row],[Guard_Count]])</f>
        <v>6.0606060606060608E-2</v>
      </c>
    </row>
    <row r="195" spans="1:14" x14ac:dyDescent="0.35">
      <c r="A195" t="s">
        <v>35</v>
      </c>
      <c r="B195" t="s">
        <v>28</v>
      </c>
      <c r="C195" t="s">
        <v>34</v>
      </c>
      <c r="D195">
        <v>41</v>
      </c>
      <c r="E195" s="1">
        <v>158319</v>
      </c>
      <c r="F195">
        <v>69</v>
      </c>
      <c r="G195">
        <v>0</v>
      </c>
      <c r="H195">
        <v>2</v>
      </c>
      <c r="I195" t="s">
        <v>19</v>
      </c>
      <c r="J195">
        <v>53</v>
      </c>
      <c r="K195" t="s">
        <v>15</v>
      </c>
      <c r="L195" t="str">
        <f>IF(Table1[[#This Row],[Pitch_Success (%)]]&gt;=80,"High",IF(Table1[[#This Row],[Pitch_Success (%)]]&gt;=60,"Moderate","Low"))</f>
        <v>Low</v>
      </c>
      <c r="M195">
        <f>IF(Table1[[#This Row],[Guard_Count]]=0,0,Table1[[#This Row],[Monthly_Deal_Value]]/Table1[[#This Row],[Guard_Count]])</f>
        <v>3861.439024390244</v>
      </c>
      <c r="N195" s="2">
        <f>IF(Table1[[#This Row],[Guard_Count]]=0,0,Table1[[#This Row],[Incident_Reports]]/Table1[[#This Row],[Guard_Count]])</f>
        <v>0</v>
      </c>
    </row>
    <row r="196" spans="1:14" x14ac:dyDescent="0.35">
      <c r="A196" t="s">
        <v>31</v>
      </c>
      <c r="B196" t="s">
        <v>12</v>
      </c>
      <c r="C196" t="s">
        <v>25</v>
      </c>
      <c r="D196">
        <v>42</v>
      </c>
      <c r="E196" s="1">
        <v>142193</v>
      </c>
      <c r="F196">
        <v>61</v>
      </c>
      <c r="G196">
        <v>2</v>
      </c>
      <c r="H196">
        <v>0</v>
      </c>
      <c r="I196" t="s">
        <v>19</v>
      </c>
      <c r="J196">
        <v>55</v>
      </c>
      <c r="K196" t="s">
        <v>15</v>
      </c>
      <c r="L196" t="str">
        <f>IF(Table1[[#This Row],[Pitch_Success (%)]]&gt;=80,"High",IF(Table1[[#This Row],[Pitch_Success (%)]]&gt;=60,"Moderate","Low"))</f>
        <v>Low</v>
      </c>
      <c r="M196">
        <f>IF(Table1[[#This Row],[Guard_Count]]=0,0,Table1[[#This Row],[Monthly_Deal_Value]]/Table1[[#This Row],[Guard_Count]])</f>
        <v>3385.5476190476193</v>
      </c>
      <c r="N196" s="2">
        <f>IF(Table1[[#This Row],[Guard_Count]]=0,0,Table1[[#This Row],[Incident_Reports]]/Table1[[#This Row],[Guard_Count]])</f>
        <v>4.7619047619047616E-2</v>
      </c>
    </row>
    <row r="197" spans="1:14" x14ac:dyDescent="0.35">
      <c r="A197" t="s">
        <v>39</v>
      </c>
      <c r="B197" t="s">
        <v>21</v>
      </c>
      <c r="C197" t="s">
        <v>34</v>
      </c>
      <c r="D197">
        <v>23</v>
      </c>
      <c r="E197" s="1">
        <v>86187</v>
      </c>
      <c r="F197">
        <v>72</v>
      </c>
      <c r="G197">
        <v>5</v>
      </c>
      <c r="H197">
        <v>0</v>
      </c>
      <c r="I197" t="s">
        <v>14</v>
      </c>
      <c r="J197">
        <v>66</v>
      </c>
      <c r="K197" t="s">
        <v>15</v>
      </c>
      <c r="L197" t="str">
        <f>IF(Table1[[#This Row],[Pitch_Success (%)]]&gt;=80,"High",IF(Table1[[#This Row],[Pitch_Success (%)]]&gt;=60,"Moderate","Low"))</f>
        <v>Moderate</v>
      </c>
      <c r="M197">
        <f>IF(Table1[[#This Row],[Guard_Count]]=0,0,Table1[[#This Row],[Monthly_Deal_Value]]/Table1[[#This Row],[Guard_Count]])</f>
        <v>3747.2608695652175</v>
      </c>
      <c r="N197" s="2">
        <f>IF(Table1[[#This Row],[Guard_Count]]=0,0,Table1[[#This Row],[Incident_Reports]]/Table1[[#This Row],[Guard_Count]])</f>
        <v>0.21739130434782608</v>
      </c>
    </row>
    <row r="198" spans="1:14" x14ac:dyDescent="0.35">
      <c r="A198" t="s">
        <v>11</v>
      </c>
      <c r="B198" t="s">
        <v>21</v>
      </c>
      <c r="C198" t="s">
        <v>30</v>
      </c>
      <c r="D198">
        <v>12</v>
      </c>
      <c r="E198" s="1">
        <v>293806</v>
      </c>
      <c r="F198">
        <v>99</v>
      </c>
      <c r="G198">
        <v>1</v>
      </c>
      <c r="H198">
        <v>0</v>
      </c>
      <c r="I198" t="s">
        <v>14</v>
      </c>
      <c r="J198">
        <v>83</v>
      </c>
      <c r="K198" t="s">
        <v>51</v>
      </c>
      <c r="L198" t="str">
        <f>IF(Table1[[#This Row],[Pitch_Success (%)]]&gt;=80,"High",IF(Table1[[#This Row],[Pitch_Success (%)]]&gt;=60,"Moderate","Low"))</f>
        <v>High</v>
      </c>
      <c r="M198">
        <f>IF(Table1[[#This Row],[Guard_Count]]=0,0,Table1[[#This Row],[Monthly_Deal_Value]]/Table1[[#This Row],[Guard_Count]])</f>
        <v>24483.833333333332</v>
      </c>
      <c r="N198" s="2">
        <f>IF(Table1[[#This Row],[Guard_Count]]=0,0,Table1[[#This Row],[Incident_Reports]]/Table1[[#This Row],[Guard_Count]])</f>
        <v>8.3333333333333329E-2</v>
      </c>
    </row>
    <row r="199" spans="1:14" x14ac:dyDescent="0.35">
      <c r="A199" t="s">
        <v>20</v>
      </c>
      <c r="B199" t="s">
        <v>43</v>
      </c>
      <c r="C199" t="s">
        <v>30</v>
      </c>
      <c r="D199">
        <v>49</v>
      </c>
      <c r="E199" s="1">
        <v>188311</v>
      </c>
      <c r="F199">
        <v>61</v>
      </c>
      <c r="G199">
        <v>2</v>
      </c>
      <c r="H199">
        <v>0</v>
      </c>
      <c r="I199" t="s">
        <v>14</v>
      </c>
      <c r="J199">
        <v>50</v>
      </c>
      <c r="K199" t="s">
        <v>15</v>
      </c>
      <c r="L199" t="str">
        <f>IF(Table1[[#This Row],[Pitch_Success (%)]]&gt;=80,"High",IF(Table1[[#This Row],[Pitch_Success (%)]]&gt;=60,"Moderate","Low"))</f>
        <v>Low</v>
      </c>
      <c r="M199">
        <f>IF(Table1[[#This Row],[Guard_Count]]=0,0,Table1[[#This Row],[Monthly_Deal_Value]]/Table1[[#This Row],[Guard_Count]])</f>
        <v>3843.0816326530612</v>
      </c>
      <c r="N199" s="2">
        <f>IF(Table1[[#This Row],[Guard_Count]]=0,0,Table1[[#This Row],[Incident_Reports]]/Table1[[#This Row],[Guard_Count]])</f>
        <v>4.0816326530612242E-2</v>
      </c>
    </row>
    <row r="200" spans="1:14" x14ac:dyDescent="0.35">
      <c r="A200" t="s">
        <v>11</v>
      </c>
      <c r="B200" t="s">
        <v>17</v>
      </c>
      <c r="C200" t="s">
        <v>30</v>
      </c>
      <c r="D200">
        <v>5</v>
      </c>
      <c r="E200" s="1">
        <v>174454</v>
      </c>
      <c r="F200">
        <v>79</v>
      </c>
      <c r="G200">
        <v>3</v>
      </c>
      <c r="H200">
        <v>1</v>
      </c>
      <c r="I200" t="s">
        <v>19</v>
      </c>
      <c r="J200">
        <v>67</v>
      </c>
      <c r="K200" t="s">
        <v>15</v>
      </c>
      <c r="L200" t="str">
        <f>IF(Table1[[#This Row],[Pitch_Success (%)]]&gt;=80,"High",IF(Table1[[#This Row],[Pitch_Success (%)]]&gt;=60,"Moderate","Low"))</f>
        <v>Moderate</v>
      </c>
      <c r="M200">
        <f>IF(Table1[[#This Row],[Guard_Count]]=0,0,Table1[[#This Row],[Monthly_Deal_Value]]/Table1[[#This Row],[Guard_Count]])</f>
        <v>34890.800000000003</v>
      </c>
      <c r="N200" s="2">
        <f>IF(Table1[[#This Row],[Guard_Count]]=0,0,Table1[[#This Row],[Incident_Reports]]/Table1[[#This Row],[Guard_Count]])</f>
        <v>0.6</v>
      </c>
    </row>
    <row r="201" spans="1:14" x14ac:dyDescent="0.35">
      <c r="A201" t="s">
        <v>45</v>
      </c>
      <c r="B201" t="s">
        <v>12</v>
      </c>
      <c r="C201" t="s">
        <v>34</v>
      </c>
      <c r="D201">
        <v>26</v>
      </c>
      <c r="E201" s="1">
        <v>64489</v>
      </c>
      <c r="F201">
        <v>60</v>
      </c>
      <c r="G201">
        <v>1</v>
      </c>
      <c r="H201">
        <v>2</v>
      </c>
      <c r="I201" t="s">
        <v>19</v>
      </c>
      <c r="J201">
        <v>75</v>
      </c>
      <c r="K201" t="s">
        <v>51</v>
      </c>
      <c r="L201" t="str">
        <f>IF(Table1[[#This Row],[Pitch_Success (%)]]&gt;=80,"High",IF(Table1[[#This Row],[Pitch_Success (%)]]&gt;=60,"Moderate","Low"))</f>
        <v>Moderate</v>
      </c>
      <c r="M201">
        <f>IF(Table1[[#This Row],[Guard_Count]]=0,0,Table1[[#This Row],[Monthly_Deal_Value]]/Table1[[#This Row],[Guard_Count]])</f>
        <v>2480.3461538461538</v>
      </c>
      <c r="N201" s="2">
        <f>IF(Table1[[#This Row],[Guard_Count]]=0,0,Table1[[#This Row],[Incident_Reports]]/Table1[[#This Row],[Guard_Count]])</f>
        <v>3.8461538461538464E-2</v>
      </c>
    </row>
  </sheetData>
  <conditionalFormatting sqref="F1:F1048576">
    <cfRule type="cellIs" dxfId="5" priority="2" operator="lessThan">
      <formula>65</formula>
    </cfRule>
  </conditionalFormatting>
  <conditionalFormatting sqref="H1:H1048576">
    <cfRule type="cellIs" dxfId="4" priority="1" operator="greaterThan">
      <formula>2</formula>
    </cfRule>
  </conditionalFormatting>
  <dataValidations count="1">
    <dataValidation type="list" allowBlank="1" showInputMessage="1" showErrorMessage="1" sqref="C2:C201">
      <formula1>"Thane,Andheri,Navi Mumbai,Borivali,Vashi,Malad"</formula1>
    </dataValidation>
  </dataValidations>
  <pageMargins left="0.7" right="0.7" top="0.75" bottom="0.75" header="0.3" footer="0.3"/>
  <pageSetup paperSize="9" orientation="portrait" horizontalDpi="30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1"/>
  <sheetViews>
    <sheetView workbookViewId="0">
      <selection activeCell="F22" sqref="F22"/>
    </sheetView>
  </sheetViews>
  <sheetFormatPr defaultRowHeight="14.5" x14ac:dyDescent="0.35"/>
  <cols>
    <col min="1" max="1" width="21.453125" customWidth="1"/>
    <col min="2" max="2" width="17.1796875" customWidth="1"/>
  </cols>
  <sheetData>
    <row r="1" spans="1:2" x14ac:dyDescent="0.35">
      <c r="A1" t="s">
        <v>5</v>
      </c>
      <c r="B1" t="s">
        <v>6</v>
      </c>
    </row>
    <row r="2" spans="1:2" x14ac:dyDescent="0.35">
      <c r="A2">
        <v>93</v>
      </c>
      <c r="B2">
        <v>0</v>
      </c>
    </row>
    <row r="3" spans="1:2" x14ac:dyDescent="0.35">
      <c r="A3">
        <v>62</v>
      </c>
      <c r="B3">
        <v>0</v>
      </c>
    </row>
    <row r="4" spans="1:2" x14ac:dyDescent="0.35">
      <c r="A4">
        <v>71</v>
      </c>
      <c r="B4">
        <v>0</v>
      </c>
    </row>
    <row r="5" spans="1:2" x14ac:dyDescent="0.35">
      <c r="A5">
        <v>60</v>
      </c>
      <c r="B5">
        <v>3</v>
      </c>
    </row>
    <row r="6" spans="1:2" x14ac:dyDescent="0.35">
      <c r="A6">
        <v>64</v>
      </c>
      <c r="B6">
        <v>5</v>
      </c>
    </row>
    <row r="7" spans="1:2" x14ac:dyDescent="0.35">
      <c r="A7">
        <v>89</v>
      </c>
      <c r="B7">
        <v>3</v>
      </c>
    </row>
    <row r="8" spans="1:2" x14ac:dyDescent="0.35">
      <c r="A8">
        <v>89</v>
      </c>
      <c r="B8">
        <v>5</v>
      </c>
    </row>
    <row r="9" spans="1:2" x14ac:dyDescent="0.35">
      <c r="A9">
        <v>76</v>
      </c>
      <c r="B9">
        <v>1</v>
      </c>
    </row>
    <row r="10" spans="1:2" x14ac:dyDescent="0.35">
      <c r="A10">
        <v>82</v>
      </c>
      <c r="B10">
        <v>2</v>
      </c>
    </row>
    <row r="11" spans="1:2" x14ac:dyDescent="0.35">
      <c r="A11">
        <v>74</v>
      </c>
      <c r="B11">
        <v>2</v>
      </c>
    </row>
    <row r="12" spans="1:2" x14ac:dyDescent="0.35">
      <c r="A12">
        <v>96</v>
      </c>
      <c r="B12">
        <v>3</v>
      </c>
    </row>
    <row r="13" spans="1:2" x14ac:dyDescent="0.35">
      <c r="A13">
        <v>80</v>
      </c>
      <c r="B13">
        <v>1</v>
      </c>
    </row>
    <row r="14" spans="1:2" x14ac:dyDescent="0.35">
      <c r="A14">
        <v>73</v>
      </c>
      <c r="B14">
        <v>1</v>
      </c>
    </row>
    <row r="15" spans="1:2" x14ac:dyDescent="0.35">
      <c r="A15">
        <v>61</v>
      </c>
      <c r="B15">
        <v>0</v>
      </c>
    </row>
    <row r="16" spans="1:2" x14ac:dyDescent="0.35">
      <c r="A16">
        <v>70</v>
      </c>
      <c r="B16">
        <v>1</v>
      </c>
    </row>
    <row r="17" spans="1:2" x14ac:dyDescent="0.35">
      <c r="A17">
        <v>98</v>
      </c>
      <c r="B17">
        <v>1</v>
      </c>
    </row>
    <row r="18" spans="1:2" x14ac:dyDescent="0.35">
      <c r="A18">
        <v>97</v>
      </c>
      <c r="B18">
        <v>2</v>
      </c>
    </row>
    <row r="19" spans="1:2" x14ac:dyDescent="0.35">
      <c r="A19">
        <v>93</v>
      </c>
      <c r="B19">
        <v>3</v>
      </c>
    </row>
    <row r="20" spans="1:2" x14ac:dyDescent="0.35">
      <c r="A20">
        <v>97</v>
      </c>
      <c r="B20">
        <v>4</v>
      </c>
    </row>
    <row r="21" spans="1:2" x14ac:dyDescent="0.35">
      <c r="A21">
        <v>93</v>
      </c>
      <c r="B21">
        <v>0</v>
      </c>
    </row>
    <row r="22" spans="1:2" x14ac:dyDescent="0.35">
      <c r="A22">
        <v>77</v>
      </c>
      <c r="B22">
        <v>3</v>
      </c>
    </row>
    <row r="23" spans="1:2" x14ac:dyDescent="0.35">
      <c r="A23">
        <v>89</v>
      </c>
      <c r="B23">
        <v>1</v>
      </c>
    </row>
    <row r="24" spans="1:2" x14ac:dyDescent="0.35">
      <c r="A24">
        <v>74</v>
      </c>
      <c r="B24">
        <v>2</v>
      </c>
    </row>
    <row r="25" spans="1:2" x14ac:dyDescent="0.35">
      <c r="A25">
        <v>86</v>
      </c>
      <c r="B25">
        <v>2</v>
      </c>
    </row>
    <row r="26" spans="1:2" x14ac:dyDescent="0.35">
      <c r="A26">
        <v>93</v>
      </c>
      <c r="B26">
        <v>1</v>
      </c>
    </row>
    <row r="27" spans="1:2" x14ac:dyDescent="0.35">
      <c r="A27">
        <v>97</v>
      </c>
      <c r="B27">
        <v>3</v>
      </c>
    </row>
    <row r="28" spans="1:2" x14ac:dyDescent="0.35">
      <c r="A28">
        <v>92</v>
      </c>
      <c r="B28">
        <v>3</v>
      </c>
    </row>
    <row r="29" spans="1:2" x14ac:dyDescent="0.35">
      <c r="A29">
        <v>83</v>
      </c>
      <c r="B29">
        <v>1</v>
      </c>
    </row>
    <row r="30" spans="1:2" x14ac:dyDescent="0.35">
      <c r="A30">
        <v>74</v>
      </c>
      <c r="B30">
        <v>2</v>
      </c>
    </row>
    <row r="31" spans="1:2" x14ac:dyDescent="0.35">
      <c r="A31">
        <v>89</v>
      </c>
      <c r="B31">
        <v>0</v>
      </c>
    </row>
    <row r="32" spans="1:2" x14ac:dyDescent="0.35">
      <c r="A32">
        <v>76</v>
      </c>
      <c r="B32">
        <v>1</v>
      </c>
    </row>
    <row r="33" spans="1:2" x14ac:dyDescent="0.35">
      <c r="A33">
        <v>64</v>
      </c>
      <c r="B33">
        <v>1</v>
      </c>
    </row>
    <row r="34" spans="1:2" x14ac:dyDescent="0.35">
      <c r="A34">
        <v>88</v>
      </c>
      <c r="B34">
        <v>2</v>
      </c>
    </row>
    <row r="35" spans="1:2" x14ac:dyDescent="0.35">
      <c r="A35">
        <v>63</v>
      </c>
      <c r="B35">
        <v>2</v>
      </c>
    </row>
    <row r="36" spans="1:2" x14ac:dyDescent="0.35">
      <c r="A36">
        <v>69</v>
      </c>
      <c r="B36">
        <v>0</v>
      </c>
    </row>
    <row r="37" spans="1:2" x14ac:dyDescent="0.35">
      <c r="A37">
        <v>76</v>
      </c>
      <c r="B37">
        <v>0</v>
      </c>
    </row>
    <row r="38" spans="1:2" x14ac:dyDescent="0.35">
      <c r="A38">
        <v>69</v>
      </c>
      <c r="B38">
        <v>0</v>
      </c>
    </row>
    <row r="39" spans="1:2" x14ac:dyDescent="0.35">
      <c r="A39">
        <v>76</v>
      </c>
      <c r="B39">
        <v>2</v>
      </c>
    </row>
    <row r="40" spans="1:2" x14ac:dyDescent="0.35">
      <c r="A40">
        <v>79</v>
      </c>
      <c r="B40">
        <v>1</v>
      </c>
    </row>
    <row r="41" spans="1:2" x14ac:dyDescent="0.35">
      <c r="A41">
        <v>83</v>
      </c>
      <c r="B41">
        <v>0</v>
      </c>
    </row>
    <row r="42" spans="1:2" x14ac:dyDescent="0.35">
      <c r="A42">
        <v>64</v>
      </c>
      <c r="B42">
        <v>2</v>
      </c>
    </row>
    <row r="43" spans="1:2" x14ac:dyDescent="0.35">
      <c r="A43">
        <v>93</v>
      </c>
      <c r="B43">
        <v>1</v>
      </c>
    </row>
    <row r="44" spans="1:2" x14ac:dyDescent="0.35">
      <c r="A44">
        <v>65</v>
      </c>
      <c r="B44">
        <v>2</v>
      </c>
    </row>
    <row r="45" spans="1:2" x14ac:dyDescent="0.35">
      <c r="A45">
        <v>61</v>
      </c>
      <c r="B45">
        <v>2</v>
      </c>
    </row>
    <row r="46" spans="1:2" x14ac:dyDescent="0.35">
      <c r="A46">
        <v>72</v>
      </c>
      <c r="B46">
        <v>3</v>
      </c>
    </row>
    <row r="47" spans="1:2" x14ac:dyDescent="0.35">
      <c r="A47">
        <v>70</v>
      </c>
      <c r="B47">
        <v>3</v>
      </c>
    </row>
    <row r="48" spans="1:2" x14ac:dyDescent="0.35">
      <c r="A48">
        <v>82</v>
      </c>
      <c r="B48">
        <v>2</v>
      </c>
    </row>
    <row r="49" spans="1:2" x14ac:dyDescent="0.35">
      <c r="A49">
        <v>75</v>
      </c>
      <c r="B49">
        <v>0</v>
      </c>
    </row>
    <row r="50" spans="1:2" x14ac:dyDescent="0.35">
      <c r="A50">
        <v>90</v>
      </c>
      <c r="B50">
        <v>0</v>
      </c>
    </row>
    <row r="51" spans="1:2" x14ac:dyDescent="0.35">
      <c r="A51">
        <v>70</v>
      </c>
      <c r="B51">
        <v>2</v>
      </c>
    </row>
    <row r="52" spans="1:2" x14ac:dyDescent="0.35">
      <c r="A52">
        <v>75</v>
      </c>
      <c r="B52">
        <v>0</v>
      </c>
    </row>
    <row r="53" spans="1:2" x14ac:dyDescent="0.35">
      <c r="A53">
        <v>67</v>
      </c>
      <c r="B53">
        <v>0</v>
      </c>
    </row>
    <row r="54" spans="1:2" x14ac:dyDescent="0.35">
      <c r="A54">
        <v>63</v>
      </c>
      <c r="B54">
        <v>3</v>
      </c>
    </row>
    <row r="55" spans="1:2" x14ac:dyDescent="0.35">
      <c r="A55">
        <v>99</v>
      </c>
      <c r="B55">
        <v>2</v>
      </c>
    </row>
    <row r="56" spans="1:2" x14ac:dyDescent="0.35">
      <c r="A56">
        <v>63</v>
      </c>
      <c r="B56">
        <v>1</v>
      </c>
    </row>
    <row r="57" spans="1:2" x14ac:dyDescent="0.35">
      <c r="A57">
        <v>84</v>
      </c>
      <c r="B57">
        <v>1</v>
      </c>
    </row>
    <row r="58" spans="1:2" x14ac:dyDescent="0.35">
      <c r="A58">
        <v>62</v>
      </c>
      <c r="B58">
        <v>2</v>
      </c>
    </row>
    <row r="59" spans="1:2" x14ac:dyDescent="0.35">
      <c r="A59">
        <v>91</v>
      </c>
      <c r="B59">
        <v>2</v>
      </c>
    </row>
    <row r="60" spans="1:2" x14ac:dyDescent="0.35">
      <c r="A60">
        <v>62</v>
      </c>
      <c r="B60">
        <v>1</v>
      </c>
    </row>
    <row r="61" spans="1:2" x14ac:dyDescent="0.35">
      <c r="A61">
        <v>86</v>
      </c>
      <c r="B61">
        <v>2</v>
      </c>
    </row>
    <row r="62" spans="1:2" x14ac:dyDescent="0.35">
      <c r="A62">
        <v>88</v>
      </c>
      <c r="B62">
        <v>2</v>
      </c>
    </row>
    <row r="63" spans="1:2" x14ac:dyDescent="0.35">
      <c r="A63">
        <v>91</v>
      </c>
      <c r="B63">
        <v>0</v>
      </c>
    </row>
    <row r="64" spans="1:2" x14ac:dyDescent="0.35">
      <c r="A64">
        <v>78</v>
      </c>
      <c r="B64">
        <v>1</v>
      </c>
    </row>
    <row r="65" spans="1:2" x14ac:dyDescent="0.35">
      <c r="A65">
        <v>80</v>
      </c>
      <c r="B65">
        <v>1</v>
      </c>
    </row>
    <row r="66" spans="1:2" x14ac:dyDescent="0.35">
      <c r="A66">
        <v>64</v>
      </c>
      <c r="B66">
        <v>6</v>
      </c>
    </row>
    <row r="67" spans="1:2" x14ac:dyDescent="0.35">
      <c r="A67">
        <v>77</v>
      </c>
      <c r="B67">
        <v>1</v>
      </c>
    </row>
    <row r="68" spans="1:2" x14ac:dyDescent="0.35">
      <c r="A68">
        <v>87</v>
      </c>
      <c r="B68">
        <v>0</v>
      </c>
    </row>
    <row r="69" spans="1:2" x14ac:dyDescent="0.35">
      <c r="A69">
        <v>81</v>
      </c>
      <c r="B69">
        <v>2</v>
      </c>
    </row>
    <row r="70" spans="1:2" x14ac:dyDescent="0.35">
      <c r="A70">
        <v>80</v>
      </c>
      <c r="B70">
        <v>3</v>
      </c>
    </row>
    <row r="71" spans="1:2" x14ac:dyDescent="0.35">
      <c r="A71">
        <v>65</v>
      </c>
      <c r="B71">
        <v>6</v>
      </c>
    </row>
    <row r="72" spans="1:2" x14ac:dyDescent="0.35">
      <c r="A72">
        <v>60</v>
      </c>
      <c r="B72">
        <v>1</v>
      </c>
    </row>
    <row r="73" spans="1:2" x14ac:dyDescent="0.35">
      <c r="A73">
        <v>64</v>
      </c>
      <c r="B73">
        <v>0</v>
      </c>
    </row>
    <row r="74" spans="1:2" x14ac:dyDescent="0.35">
      <c r="A74">
        <v>71</v>
      </c>
      <c r="B74">
        <v>3</v>
      </c>
    </row>
    <row r="75" spans="1:2" x14ac:dyDescent="0.35">
      <c r="A75">
        <v>85</v>
      </c>
      <c r="B75">
        <v>5</v>
      </c>
    </row>
    <row r="76" spans="1:2" x14ac:dyDescent="0.35">
      <c r="A76">
        <v>93</v>
      </c>
      <c r="B76">
        <v>2</v>
      </c>
    </row>
    <row r="77" spans="1:2" x14ac:dyDescent="0.35">
      <c r="A77">
        <v>73</v>
      </c>
      <c r="B77">
        <v>2</v>
      </c>
    </row>
    <row r="78" spans="1:2" x14ac:dyDescent="0.35">
      <c r="A78">
        <v>85</v>
      </c>
      <c r="B78">
        <v>2</v>
      </c>
    </row>
    <row r="79" spans="1:2" x14ac:dyDescent="0.35">
      <c r="A79">
        <v>86</v>
      </c>
      <c r="B79">
        <v>2</v>
      </c>
    </row>
    <row r="80" spans="1:2" x14ac:dyDescent="0.35">
      <c r="A80">
        <v>68</v>
      </c>
      <c r="B80">
        <v>3</v>
      </c>
    </row>
    <row r="81" spans="1:2" x14ac:dyDescent="0.35">
      <c r="A81">
        <v>85</v>
      </c>
      <c r="B81">
        <v>2</v>
      </c>
    </row>
    <row r="82" spans="1:2" x14ac:dyDescent="0.35">
      <c r="A82">
        <v>81</v>
      </c>
      <c r="B82">
        <v>2</v>
      </c>
    </row>
    <row r="83" spans="1:2" x14ac:dyDescent="0.35">
      <c r="A83">
        <v>89</v>
      </c>
      <c r="B83">
        <v>2</v>
      </c>
    </row>
    <row r="84" spans="1:2" x14ac:dyDescent="0.35">
      <c r="A84">
        <v>76</v>
      </c>
      <c r="B84">
        <v>4</v>
      </c>
    </row>
    <row r="85" spans="1:2" x14ac:dyDescent="0.35">
      <c r="A85">
        <v>85</v>
      </c>
      <c r="B85">
        <v>2</v>
      </c>
    </row>
    <row r="86" spans="1:2" x14ac:dyDescent="0.35">
      <c r="A86">
        <v>95</v>
      </c>
      <c r="B86">
        <v>1</v>
      </c>
    </row>
    <row r="87" spans="1:2" x14ac:dyDescent="0.35">
      <c r="A87">
        <v>60</v>
      </c>
      <c r="B87">
        <v>1</v>
      </c>
    </row>
    <row r="88" spans="1:2" x14ac:dyDescent="0.35">
      <c r="A88">
        <v>67</v>
      </c>
      <c r="B88">
        <v>0</v>
      </c>
    </row>
    <row r="89" spans="1:2" x14ac:dyDescent="0.35">
      <c r="A89">
        <v>94</v>
      </c>
      <c r="B89">
        <v>1</v>
      </c>
    </row>
    <row r="90" spans="1:2" x14ac:dyDescent="0.35">
      <c r="A90">
        <v>74</v>
      </c>
      <c r="B90">
        <v>1</v>
      </c>
    </row>
    <row r="91" spans="1:2" x14ac:dyDescent="0.35">
      <c r="A91">
        <v>81</v>
      </c>
      <c r="B91">
        <v>2</v>
      </c>
    </row>
    <row r="92" spans="1:2" x14ac:dyDescent="0.35">
      <c r="A92">
        <v>73</v>
      </c>
      <c r="B92">
        <v>3</v>
      </c>
    </row>
    <row r="93" spans="1:2" x14ac:dyDescent="0.35">
      <c r="A93">
        <v>85</v>
      </c>
      <c r="B93">
        <v>2</v>
      </c>
    </row>
    <row r="94" spans="1:2" x14ac:dyDescent="0.35">
      <c r="A94">
        <v>87</v>
      </c>
      <c r="B94">
        <v>0</v>
      </c>
    </row>
    <row r="95" spans="1:2" x14ac:dyDescent="0.35">
      <c r="A95">
        <v>82</v>
      </c>
      <c r="B95">
        <v>1</v>
      </c>
    </row>
    <row r="96" spans="1:2" x14ac:dyDescent="0.35">
      <c r="A96">
        <v>73</v>
      </c>
      <c r="B96">
        <v>4</v>
      </c>
    </row>
    <row r="97" spans="1:2" x14ac:dyDescent="0.35">
      <c r="A97">
        <v>83</v>
      </c>
      <c r="B97">
        <v>3</v>
      </c>
    </row>
    <row r="98" spans="1:2" x14ac:dyDescent="0.35">
      <c r="A98">
        <v>61</v>
      </c>
      <c r="B98">
        <v>1</v>
      </c>
    </row>
    <row r="99" spans="1:2" x14ac:dyDescent="0.35">
      <c r="A99">
        <v>85</v>
      </c>
      <c r="B99">
        <v>1</v>
      </c>
    </row>
    <row r="100" spans="1:2" x14ac:dyDescent="0.35">
      <c r="A100">
        <v>73</v>
      </c>
      <c r="B100">
        <v>3</v>
      </c>
    </row>
    <row r="101" spans="1:2" x14ac:dyDescent="0.35">
      <c r="A101">
        <v>66</v>
      </c>
      <c r="B101">
        <v>2</v>
      </c>
    </row>
    <row r="102" spans="1:2" x14ac:dyDescent="0.35">
      <c r="A102">
        <v>62</v>
      </c>
      <c r="B102">
        <v>1</v>
      </c>
    </row>
    <row r="103" spans="1:2" x14ac:dyDescent="0.35">
      <c r="A103">
        <v>82</v>
      </c>
      <c r="B103">
        <v>2</v>
      </c>
    </row>
    <row r="104" spans="1:2" x14ac:dyDescent="0.35">
      <c r="A104">
        <v>77</v>
      </c>
      <c r="B104">
        <v>0</v>
      </c>
    </row>
    <row r="105" spans="1:2" x14ac:dyDescent="0.35">
      <c r="A105">
        <v>97</v>
      </c>
      <c r="B105">
        <v>0</v>
      </c>
    </row>
    <row r="106" spans="1:2" x14ac:dyDescent="0.35">
      <c r="A106">
        <v>94</v>
      </c>
      <c r="B106">
        <v>0</v>
      </c>
    </row>
    <row r="107" spans="1:2" x14ac:dyDescent="0.35">
      <c r="A107">
        <v>74</v>
      </c>
      <c r="B107">
        <v>1</v>
      </c>
    </row>
    <row r="108" spans="1:2" x14ac:dyDescent="0.35">
      <c r="A108">
        <v>84</v>
      </c>
      <c r="B108">
        <v>0</v>
      </c>
    </row>
    <row r="109" spans="1:2" x14ac:dyDescent="0.35">
      <c r="A109">
        <v>96</v>
      </c>
      <c r="B109">
        <v>3</v>
      </c>
    </row>
    <row r="110" spans="1:2" x14ac:dyDescent="0.35">
      <c r="A110">
        <v>87</v>
      </c>
      <c r="B110">
        <v>2</v>
      </c>
    </row>
    <row r="111" spans="1:2" x14ac:dyDescent="0.35">
      <c r="A111">
        <v>69</v>
      </c>
      <c r="B111">
        <v>5</v>
      </c>
    </row>
    <row r="112" spans="1:2" x14ac:dyDescent="0.35">
      <c r="A112">
        <v>98</v>
      </c>
      <c r="B112">
        <v>4</v>
      </c>
    </row>
    <row r="113" spans="1:2" x14ac:dyDescent="0.35">
      <c r="A113">
        <v>76</v>
      </c>
      <c r="B113">
        <v>1</v>
      </c>
    </row>
    <row r="114" spans="1:2" x14ac:dyDescent="0.35">
      <c r="A114">
        <v>98</v>
      </c>
      <c r="B114">
        <v>3</v>
      </c>
    </row>
    <row r="115" spans="1:2" x14ac:dyDescent="0.35">
      <c r="A115">
        <v>81</v>
      </c>
      <c r="B115">
        <v>1</v>
      </c>
    </row>
    <row r="116" spans="1:2" x14ac:dyDescent="0.35">
      <c r="A116">
        <v>85</v>
      </c>
      <c r="B116">
        <v>1</v>
      </c>
    </row>
    <row r="117" spans="1:2" x14ac:dyDescent="0.35">
      <c r="A117">
        <v>84</v>
      </c>
      <c r="B117">
        <v>0</v>
      </c>
    </row>
    <row r="118" spans="1:2" x14ac:dyDescent="0.35">
      <c r="A118">
        <v>76</v>
      </c>
      <c r="B118">
        <v>3</v>
      </c>
    </row>
    <row r="119" spans="1:2" x14ac:dyDescent="0.35">
      <c r="A119">
        <v>72</v>
      </c>
      <c r="B119">
        <v>2</v>
      </c>
    </row>
    <row r="120" spans="1:2" x14ac:dyDescent="0.35">
      <c r="A120">
        <v>79</v>
      </c>
      <c r="B120">
        <v>2</v>
      </c>
    </row>
    <row r="121" spans="1:2" x14ac:dyDescent="0.35">
      <c r="A121">
        <v>84</v>
      </c>
      <c r="B121">
        <v>3</v>
      </c>
    </row>
    <row r="122" spans="1:2" x14ac:dyDescent="0.35">
      <c r="A122">
        <v>63</v>
      </c>
      <c r="B122">
        <v>2</v>
      </c>
    </row>
    <row r="123" spans="1:2" x14ac:dyDescent="0.35">
      <c r="A123">
        <v>69</v>
      </c>
      <c r="B123">
        <v>3</v>
      </c>
    </row>
    <row r="124" spans="1:2" x14ac:dyDescent="0.35">
      <c r="A124">
        <v>62</v>
      </c>
      <c r="B124">
        <v>2</v>
      </c>
    </row>
    <row r="125" spans="1:2" x14ac:dyDescent="0.35">
      <c r="A125">
        <v>77</v>
      </c>
      <c r="B125">
        <v>2</v>
      </c>
    </row>
    <row r="126" spans="1:2" x14ac:dyDescent="0.35">
      <c r="A126">
        <v>95</v>
      </c>
      <c r="B126">
        <v>0</v>
      </c>
    </row>
    <row r="127" spans="1:2" x14ac:dyDescent="0.35">
      <c r="A127">
        <v>81</v>
      </c>
      <c r="B127">
        <v>2</v>
      </c>
    </row>
    <row r="128" spans="1:2" x14ac:dyDescent="0.35">
      <c r="A128">
        <v>93</v>
      </c>
      <c r="B128">
        <v>0</v>
      </c>
    </row>
    <row r="129" spans="1:2" x14ac:dyDescent="0.35">
      <c r="A129">
        <v>67</v>
      </c>
      <c r="B129">
        <v>0</v>
      </c>
    </row>
    <row r="130" spans="1:2" x14ac:dyDescent="0.35">
      <c r="A130">
        <v>99</v>
      </c>
      <c r="B130">
        <v>0</v>
      </c>
    </row>
    <row r="131" spans="1:2" x14ac:dyDescent="0.35">
      <c r="A131">
        <v>78</v>
      </c>
      <c r="B131">
        <v>0</v>
      </c>
    </row>
    <row r="132" spans="1:2" x14ac:dyDescent="0.35">
      <c r="A132">
        <v>96</v>
      </c>
      <c r="B132">
        <v>2</v>
      </c>
    </row>
    <row r="133" spans="1:2" x14ac:dyDescent="0.35">
      <c r="A133">
        <v>65</v>
      </c>
      <c r="B133">
        <v>1</v>
      </c>
    </row>
    <row r="134" spans="1:2" x14ac:dyDescent="0.35">
      <c r="A134">
        <v>85</v>
      </c>
      <c r="B134">
        <v>1</v>
      </c>
    </row>
    <row r="135" spans="1:2" x14ac:dyDescent="0.35">
      <c r="A135">
        <v>93</v>
      </c>
      <c r="B135">
        <v>1</v>
      </c>
    </row>
    <row r="136" spans="1:2" x14ac:dyDescent="0.35">
      <c r="A136">
        <v>65</v>
      </c>
      <c r="B136">
        <v>1</v>
      </c>
    </row>
    <row r="137" spans="1:2" x14ac:dyDescent="0.35">
      <c r="A137">
        <v>96</v>
      </c>
      <c r="B137">
        <v>3</v>
      </c>
    </row>
    <row r="138" spans="1:2" x14ac:dyDescent="0.35">
      <c r="A138">
        <v>92</v>
      </c>
      <c r="B138">
        <v>1</v>
      </c>
    </row>
    <row r="139" spans="1:2" x14ac:dyDescent="0.35">
      <c r="A139">
        <v>81</v>
      </c>
      <c r="B139">
        <v>0</v>
      </c>
    </row>
    <row r="140" spans="1:2" x14ac:dyDescent="0.35">
      <c r="A140">
        <v>80</v>
      </c>
      <c r="B140">
        <v>1</v>
      </c>
    </row>
    <row r="141" spans="1:2" x14ac:dyDescent="0.35">
      <c r="A141">
        <v>65</v>
      </c>
      <c r="B141">
        <v>2</v>
      </c>
    </row>
    <row r="142" spans="1:2" x14ac:dyDescent="0.35">
      <c r="A142">
        <v>65</v>
      </c>
      <c r="B142">
        <v>6</v>
      </c>
    </row>
    <row r="143" spans="1:2" x14ac:dyDescent="0.35">
      <c r="A143">
        <v>63</v>
      </c>
      <c r="B143">
        <v>0</v>
      </c>
    </row>
    <row r="144" spans="1:2" x14ac:dyDescent="0.35">
      <c r="A144">
        <v>89</v>
      </c>
      <c r="B144">
        <v>2</v>
      </c>
    </row>
    <row r="145" spans="1:2" x14ac:dyDescent="0.35">
      <c r="A145">
        <v>70</v>
      </c>
      <c r="B145">
        <v>1</v>
      </c>
    </row>
    <row r="146" spans="1:2" x14ac:dyDescent="0.35">
      <c r="A146">
        <v>89</v>
      </c>
      <c r="B146">
        <v>0</v>
      </c>
    </row>
    <row r="147" spans="1:2" x14ac:dyDescent="0.35">
      <c r="A147">
        <v>90</v>
      </c>
      <c r="B147">
        <v>1</v>
      </c>
    </row>
    <row r="148" spans="1:2" x14ac:dyDescent="0.35">
      <c r="A148">
        <v>83</v>
      </c>
      <c r="B148">
        <v>4</v>
      </c>
    </row>
    <row r="149" spans="1:2" x14ac:dyDescent="0.35">
      <c r="A149">
        <v>68</v>
      </c>
      <c r="B149">
        <v>2</v>
      </c>
    </row>
    <row r="150" spans="1:2" x14ac:dyDescent="0.35">
      <c r="A150">
        <v>62</v>
      </c>
      <c r="B150">
        <v>1</v>
      </c>
    </row>
    <row r="151" spans="1:2" x14ac:dyDescent="0.35">
      <c r="A151">
        <v>90</v>
      </c>
      <c r="B151">
        <v>3</v>
      </c>
    </row>
    <row r="152" spans="1:2" x14ac:dyDescent="0.35">
      <c r="A152">
        <v>99</v>
      </c>
      <c r="B152">
        <v>2</v>
      </c>
    </row>
    <row r="153" spans="1:2" x14ac:dyDescent="0.35">
      <c r="A153">
        <v>96</v>
      </c>
      <c r="B153">
        <v>3</v>
      </c>
    </row>
    <row r="154" spans="1:2" x14ac:dyDescent="0.35">
      <c r="A154">
        <v>95</v>
      </c>
      <c r="B154">
        <v>1</v>
      </c>
    </row>
    <row r="155" spans="1:2" x14ac:dyDescent="0.35">
      <c r="A155">
        <v>83</v>
      </c>
      <c r="B155">
        <v>0</v>
      </c>
    </row>
    <row r="156" spans="1:2" x14ac:dyDescent="0.35">
      <c r="A156">
        <v>90</v>
      </c>
      <c r="B156">
        <v>1</v>
      </c>
    </row>
    <row r="157" spans="1:2" x14ac:dyDescent="0.35">
      <c r="A157">
        <v>65</v>
      </c>
      <c r="B157">
        <v>3</v>
      </c>
    </row>
    <row r="158" spans="1:2" x14ac:dyDescent="0.35">
      <c r="A158">
        <v>61</v>
      </c>
      <c r="B158">
        <v>1</v>
      </c>
    </row>
    <row r="159" spans="1:2" x14ac:dyDescent="0.35">
      <c r="A159">
        <v>79</v>
      </c>
      <c r="B159">
        <v>1</v>
      </c>
    </row>
    <row r="160" spans="1:2" x14ac:dyDescent="0.35">
      <c r="A160">
        <v>87</v>
      </c>
      <c r="B160">
        <v>2</v>
      </c>
    </row>
    <row r="161" spans="1:2" x14ac:dyDescent="0.35">
      <c r="A161">
        <v>70</v>
      </c>
      <c r="B161">
        <v>2</v>
      </c>
    </row>
    <row r="162" spans="1:2" x14ac:dyDescent="0.35">
      <c r="A162">
        <v>63</v>
      </c>
      <c r="B162">
        <v>4</v>
      </c>
    </row>
    <row r="163" spans="1:2" x14ac:dyDescent="0.35">
      <c r="A163">
        <v>74</v>
      </c>
      <c r="B163">
        <v>3</v>
      </c>
    </row>
    <row r="164" spans="1:2" x14ac:dyDescent="0.35">
      <c r="A164">
        <v>65</v>
      </c>
      <c r="B164">
        <v>1</v>
      </c>
    </row>
    <row r="165" spans="1:2" x14ac:dyDescent="0.35">
      <c r="A165">
        <v>89</v>
      </c>
      <c r="B165">
        <v>0</v>
      </c>
    </row>
    <row r="166" spans="1:2" x14ac:dyDescent="0.35">
      <c r="A166">
        <v>97</v>
      </c>
      <c r="B166">
        <v>0</v>
      </c>
    </row>
    <row r="167" spans="1:2" x14ac:dyDescent="0.35">
      <c r="A167">
        <v>61</v>
      </c>
      <c r="B167">
        <v>1</v>
      </c>
    </row>
    <row r="168" spans="1:2" x14ac:dyDescent="0.35">
      <c r="A168">
        <v>74</v>
      </c>
      <c r="B168">
        <v>1</v>
      </c>
    </row>
    <row r="169" spans="1:2" x14ac:dyDescent="0.35">
      <c r="A169">
        <v>70</v>
      </c>
      <c r="B169">
        <v>1</v>
      </c>
    </row>
    <row r="170" spans="1:2" x14ac:dyDescent="0.35">
      <c r="A170">
        <v>67</v>
      </c>
      <c r="B170">
        <v>4</v>
      </c>
    </row>
    <row r="171" spans="1:2" x14ac:dyDescent="0.35">
      <c r="A171">
        <v>85</v>
      </c>
      <c r="B171">
        <v>1</v>
      </c>
    </row>
    <row r="172" spans="1:2" x14ac:dyDescent="0.35">
      <c r="A172">
        <v>64</v>
      </c>
      <c r="B172">
        <v>1</v>
      </c>
    </row>
    <row r="173" spans="1:2" x14ac:dyDescent="0.35">
      <c r="A173">
        <v>65</v>
      </c>
      <c r="B173">
        <v>2</v>
      </c>
    </row>
    <row r="174" spans="1:2" x14ac:dyDescent="0.35">
      <c r="A174">
        <v>85</v>
      </c>
      <c r="B174">
        <v>0</v>
      </c>
    </row>
    <row r="175" spans="1:2" x14ac:dyDescent="0.35">
      <c r="A175">
        <v>63</v>
      </c>
      <c r="B175">
        <v>0</v>
      </c>
    </row>
    <row r="176" spans="1:2" x14ac:dyDescent="0.35">
      <c r="A176">
        <v>78</v>
      </c>
      <c r="B176">
        <v>1</v>
      </c>
    </row>
    <row r="177" spans="1:2" x14ac:dyDescent="0.35">
      <c r="A177">
        <v>79</v>
      </c>
      <c r="B177">
        <v>0</v>
      </c>
    </row>
    <row r="178" spans="1:2" x14ac:dyDescent="0.35">
      <c r="A178">
        <v>92</v>
      </c>
      <c r="B178">
        <v>1</v>
      </c>
    </row>
    <row r="179" spans="1:2" x14ac:dyDescent="0.35">
      <c r="A179">
        <v>79</v>
      </c>
      <c r="B179">
        <v>1</v>
      </c>
    </row>
    <row r="180" spans="1:2" x14ac:dyDescent="0.35">
      <c r="A180">
        <v>71</v>
      </c>
      <c r="B180">
        <v>1</v>
      </c>
    </row>
    <row r="181" spans="1:2" x14ac:dyDescent="0.35">
      <c r="A181">
        <v>60</v>
      </c>
      <c r="B181">
        <v>2</v>
      </c>
    </row>
    <row r="182" spans="1:2" x14ac:dyDescent="0.35">
      <c r="A182">
        <v>85</v>
      </c>
      <c r="B182">
        <v>0</v>
      </c>
    </row>
    <row r="183" spans="1:2" x14ac:dyDescent="0.35">
      <c r="A183">
        <v>73</v>
      </c>
      <c r="B183">
        <v>2</v>
      </c>
    </row>
    <row r="184" spans="1:2" x14ac:dyDescent="0.35">
      <c r="A184">
        <v>97</v>
      </c>
      <c r="B184">
        <v>2</v>
      </c>
    </row>
    <row r="185" spans="1:2" x14ac:dyDescent="0.35">
      <c r="A185">
        <v>96</v>
      </c>
      <c r="B185">
        <v>3</v>
      </c>
    </row>
    <row r="186" spans="1:2" x14ac:dyDescent="0.35">
      <c r="A186">
        <v>70</v>
      </c>
      <c r="B186">
        <v>0</v>
      </c>
    </row>
    <row r="187" spans="1:2" x14ac:dyDescent="0.35">
      <c r="A187">
        <v>95</v>
      </c>
      <c r="B187">
        <v>4</v>
      </c>
    </row>
    <row r="188" spans="1:2" x14ac:dyDescent="0.35">
      <c r="A188">
        <v>72</v>
      </c>
      <c r="B188">
        <v>2</v>
      </c>
    </row>
    <row r="189" spans="1:2" x14ac:dyDescent="0.35">
      <c r="A189">
        <v>62</v>
      </c>
      <c r="B189">
        <v>3</v>
      </c>
    </row>
    <row r="190" spans="1:2" x14ac:dyDescent="0.35">
      <c r="A190">
        <v>92</v>
      </c>
      <c r="B190">
        <v>0</v>
      </c>
    </row>
    <row r="191" spans="1:2" x14ac:dyDescent="0.35">
      <c r="A191">
        <v>65</v>
      </c>
      <c r="B191">
        <v>0</v>
      </c>
    </row>
    <row r="192" spans="1:2" x14ac:dyDescent="0.35">
      <c r="A192">
        <v>69</v>
      </c>
      <c r="B192">
        <v>2</v>
      </c>
    </row>
    <row r="193" spans="1:2" x14ac:dyDescent="0.35">
      <c r="A193">
        <v>64</v>
      </c>
      <c r="B193">
        <v>3</v>
      </c>
    </row>
    <row r="194" spans="1:2" x14ac:dyDescent="0.35">
      <c r="A194">
        <v>82</v>
      </c>
      <c r="B194">
        <v>2</v>
      </c>
    </row>
    <row r="195" spans="1:2" x14ac:dyDescent="0.35">
      <c r="A195">
        <v>69</v>
      </c>
      <c r="B195">
        <v>0</v>
      </c>
    </row>
    <row r="196" spans="1:2" x14ac:dyDescent="0.35">
      <c r="A196">
        <v>61</v>
      </c>
      <c r="B196">
        <v>2</v>
      </c>
    </row>
    <row r="197" spans="1:2" x14ac:dyDescent="0.35">
      <c r="A197">
        <v>72</v>
      </c>
      <c r="B197">
        <v>5</v>
      </c>
    </row>
    <row r="198" spans="1:2" x14ac:dyDescent="0.35">
      <c r="A198">
        <v>99</v>
      </c>
      <c r="B198">
        <v>1</v>
      </c>
    </row>
    <row r="199" spans="1:2" x14ac:dyDescent="0.35">
      <c r="A199">
        <v>61</v>
      </c>
      <c r="B199">
        <v>2</v>
      </c>
    </row>
    <row r="200" spans="1:2" x14ac:dyDescent="0.35">
      <c r="A200">
        <v>79</v>
      </c>
      <c r="B200">
        <v>3</v>
      </c>
    </row>
    <row r="201" spans="1:2" x14ac:dyDescent="0.35">
      <c r="A201">
        <v>60</v>
      </c>
      <c r="B201">
        <v>1</v>
      </c>
    </row>
  </sheetData>
  <conditionalFormatting sqref="A1:A1048576">
    <cfRule type="cellIs" dxfId="0" priority="1" operator="lessThan">
      <formula>65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client_lead</vt:lpstr>
      <vt:lpstr>sector revenue</vt:lpstr>
      <vt:lpstr>risk location</vt:lpstr>
      <vt:lpstr>incident</vt:lpstr>
      <vt:lpstr>SLA</vt:lpstr>
      <vt:lpstr>pitch</vt:lpstr>
      <vt:lpstr>eagle_dashboard_mock_data</vt:lpstr>
      <vt:lpstr>certification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2025-07-20T14:44:30Z</dcterms:created>
  <dcterms:modified xsi:type="dcterms:W3CDTF">2025-07-20T21:37:54Z</dcterms:modified>
</cp:coreProperties>
</file>