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ooja25\Desktop\Project Data Anyalisis\"/>
    </mc:Choice>
  </mc:AlternateContent>
  <bookViews>
    <workbookView xWindow="0" yWindow="0" windowWidth="19980" windowHeight="7620" firstSheet="5" activeTab="10"/>
  </bookViews>
  <sheets>
    <sheet name="KPI" sheetId="7" r:id="rId1"/>
    <sheet name="Rating" sheetId="9" r:id="rId2"/>
    <sheet name="Gender" sheetId="10" r:id="rId3"/>
    <sheet name="Education by Attrition" sheetId="11" r:id="rId4"/>
    <sheet name="Attrition By Job" sheetId="12" r:id="rId5"/>
    <sheet name="Dept Wise Attrition" sheetId="13" r:id="rId6"/>
    <sheet name="Attrition by age group" sheetId="14" r:id="rId7"/>
    <sheet name="Marital Status" sheetId="15" r:id="rId8"/>
    <sheet name="Data" sheetId="1" r:id="rId9"/>
    <sheet name="Background 1" sheetId="3" state="hidden" r:id="rId10"/>
    <sheet name="Dashboard" sheetId="4" r:id="rId11"/>
    <sheet name="Background 3" sheetId="5" state="hidden" r:id="rId12"/>
    <sheet name="Background 4" sheetId="6" state="hidden" r:id="rId13"/>
  </sheets>
  <definedNames>
    <definedName name="_xlchart.0" hidden="1">'Attrition By Job'!$D$4:$D$12</definedName>
    <definedName name="_xlchart.1" hidden="1">'Attrition By Job'!$E$4:$E$12</definedName>
    <definedName name="_xlchart.2" hidden="1">'Marital Status'!$D$4:$D$6</definedName>
    <definedName name="_xlchart.3" hidden="1">'Marital Status'!$E$4:$E$6</definedName>
    <definedName name="_xlchart.4" hidden="1">'Attrition By Job'!$D$4:$D$12</definedName>
    <definedName name="_xlchart.5" hidden="1">'Attrition By Job'!$E$4:$E$12</definedName>
    <definedName name="_xlchart.6" hidden="1">'Marital Status'!$D$4:$D$6</definedName>
    <definedName name="_xlchart.7" hidden="1">'Marital Status'!$E$4:$E$6</definedName>
    <definedName name="Slicer_Department1">#N/A</definedName>
    <definedName name="Slicer_Education_Field">#N/A</definedName>
    <definedName name="Slicer_Gender">#N/A</definedName>
  </definedNames>
  <calcPr calcId="162913"/>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25" roundtripDataChecksum="0W7NtiAel2xy0cZdwUBcRsMoEuXg6pzXui43o1bypBA="/>
    </ext>
  </extLst>
</workbook>
</file>

<file path=xl/calcChain.xml><?xml version="1.0" encoding="utf-8"?>
<calcChain xmlns="http://schemas.openxmlformats.org/spreadsheetml/2006/main">
  <c r="D5" i="15" l="1"/>
  <c r="D6" i="15"/>
  <c r="D7" i="15"/>
  <c r="D4" i="15"/>
  <c r="B7" i="9"/>
  <c r="E4" i="15"/>
  <c r="E5" i="15"/>
  <c r="E6" i="15"/>
  <c r="C7" i="9" l="1"/>
  <c r="B8" i="9"/>
  <c r="C8" i="9" s="1"/>
  <c r="E7" i="15"/>
  <c r="D5" i="12"/>
  <c r="D6" i="12"/>
  <c r="D7" i="12"/>
  <c r="D8" i="12"/>
  <c r="D9" i="12"/>
  <c r="D10" i="12"/>
  <c r="D11" i="12"/>
  <c r="D12" i="12"/>
  <c r="D4" i="12"/>
  <c r="E12" i="12"/>
  <c r="E7" i="12"/>
  <c r="B9" i="10"/>
  <c r="E4" i="12"/>
  <c r="B10" i="10"/>
  <c r="E5" i="12"/>
  <c r="E10" i="12"/>
  <c r="E8" i="12"/>
  <c r="E11" i="12"/>
  <c r="E9" i="12"/>
  <c r="E6" i="12"/>
  <c r="C9" i="10" l="1"/>
  <c r="C10" i="10"/>
  <c r="B8" i="7"/>
  <c r="C8" i="7"/>
  <c r="A8" i="7"/>
  <c r="D8" i="7" l="1"/>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<sst xmlns="http://schemas.openxmlformats.org/spreadsheetml/2006/main" count="19216" uniqueCount="1570">
  <si>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</si>
  <si>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</si>
  <si>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</si>
  <si>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</si>
  <si>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</si>
  <si>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</si>
  <si>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</si>
  <si>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</si>
  <si>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</si>
  <si>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</si>
  <si>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</si>
  <si>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</si>
  <si>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</si>
  <si>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</si>
  <si>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</si>
  <si>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</si>
  <si>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</si>
  <si>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</si>
  <si>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</si>
  <si>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</si>
  <si>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</si>
  <si>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</si>
  <si>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</si>
  <si>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</si>
  <si>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</si>
  <si>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</si>
  <si>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</si>
  <si>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</si>
  <si>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</si>
  <si>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</si>
  <si>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</si>
  <si>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</si>
  <si>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</si>
  <si>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</si>
  <si>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</si>
  <si>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</si>
  <si>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</si>
  <si>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</si>
  <si>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</si>
  <si>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</si>
  <si>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</si>
  <si>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</si>
  <si>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</si>
  <si>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</si>
  <si>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</si>
  <si>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</si>
  <si>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</si>
  <si>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</si>
  <si>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</si>
  <si>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</si>
  <si>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</si>
  <si>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</si>
  <si>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</si>
  <si>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</si>
  <si>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</si>
  <si>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</si>
  <si>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</si>
  <si>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</si>
  <si>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</si>
  <si>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</si>
  <si>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</si>
  <si>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</si>
  <si>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</si>
  <si>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</si>
  <si>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</si>
  <si>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</si>
  <si>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</si>
  <si>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</si>
  <si>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</si>
  <si>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</si>
  <si>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</si>
  <si>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</si>
  <si>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</si>
  <si>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</si>
  <si>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</si>
  <si>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</si>
  <si>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</si>
  <si>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</si>
  <si>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</si>
  <si>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</si>
  <si>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</si>
  <si>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</si>
  <si>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</si>
  <si>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</si>
  <si>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</si>
  <si>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</si>
  <si>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</si>
  <si>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</si>
  <si>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</si>
  <si>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</si>
  <si>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</si>
  <si>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</si>
  <si>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</si>
  <si>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</si>
  <si>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</si>
  <si>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</si>
  <si>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</si>
  <si>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</si>
  <si>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</si>
  <si>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</si>
  <si>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</si>
  <si>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</si>
  <si>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</si>
  <si>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</si>
  <si>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</si>
  <si>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</si>
  <si>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</si>
  <si>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</si>
  <si>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</si>
  <si>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</si>
  <si>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</si>
  <si>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</si>
  <si>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</si>
  <si>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</si>
  <si>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</si>
  <si>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</si>
  <si>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</si>
  <si>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</si>
  <si>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</si>
  <si>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</si>
  <si>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</si>
  <si>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</si>
  <si>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</si>
  <si>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</si>
  <si>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</si>
  <si>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</si>
  <si>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</si>
  <si>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</si>
  <si>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</si>
  <si>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</si>
  <si>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</si>
  <si>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</si>
  <si>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</si>
  <si>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</si>
  <si>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</si>
  <si>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</si>
  <si>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</si>
  <si>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</si>
  <si>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</si>
  <si>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</si>
  <si>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</si>
  <si>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</si>
  <si>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</si>
  <si>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</si>
  <si>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</si>
  <si>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</si>
  <si>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</si>
  <si>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</si>
  <si>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</si>
  <si>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</si>
  <si>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</si>
  <si>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</si>
  <si>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</si>
  <si>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</si>
  <si>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</si>
  <si>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</si>
  <si>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</si>
  <si>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</si>
  <si>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</si>
  <si>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</si>
  <si>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</si>
  <si>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</si>
  <si>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</si>
  <si>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</si>
  <si>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</si>
  <si>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</si>
  <si>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</si>
  <si>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</si>
  <si>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</si>
  <si>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</si>
  <si>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</si>
  <si>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</si>
  <si>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</si>
  <si>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</si>
  <si>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</si>
  <si>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</si>
  <si>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</si>
  <si>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</si>
  <si>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</si>
  <si>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</si>
  <si>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</si>
  <si>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</si>
  <si>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</si>
  <si>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</si>
  <si>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</si>
  <si>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</si>
  <si>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</si>
  <si>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</si>
  <si>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</si>
  <si>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</si>
  <si>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</si>
  <si>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</si>
  <si>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</si>
  <si>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</si>
  <si>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</si>
  <si>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</si>
  <si>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</si>
  <si>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</si>
  <si>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</si>
  <si>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</si>
  <si>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</si>
  <si>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</si>
  <si>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</si>
  <si>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</si>
  <si>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</si>
  <si>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</si>
  <si>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</si>
  <si>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</si>
  <si>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</si>
  <si>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</si>
  <si>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</si>
  <si>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</si>
  <si>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</si>
  <si>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</si>
  <si>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</si>
  <si>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</si>
  <si>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</si>
  <si>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</si>
  <si>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</si>
  <si>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</si>
  <si>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</si>
  <si>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</si>
  <si>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</si>
  <si>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</si>
  <si>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</si>
  <si>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</si>
  <si>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</si>
  <si>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</si>
  <si>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</si>
  <si>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</si>
  <si>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</si>
  <si>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</si>
  <si>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</si>
  <si>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</si>
  <si>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</si>
  <si>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</si>
  <si>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</si>
  <si>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</si>
  <si>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</si>
  <si>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</si>
  <si>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</si>
  <si>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</si>
  <si>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</si>
  <si>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</si>
  <si>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</si>
  <si>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</si>
  <si>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</si>
  <si>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</si>
  <si>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</si>
  <si>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</si>
  <si>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</si>
  <si>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</si>
  <si>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</si>
  <si>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</si>
  <si>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</si>
  <si>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</si>
  <si>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</si>
  <si>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</si>
  <si>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</si>
  <si>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</si>
  <si>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</si>
  <si>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</si>
  <si>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</si>
  <si>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</si>
  <si>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</si>
  <si>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</si>
  <si>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</si>
  <si>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</si>
  <si>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</si>
  <si>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</si>
  <si>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</si>
  <si>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</si>
  <si>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</si>
  <si>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</si>
  <si>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</si>
  <si>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</si>
  <si>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</si>
  <si>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</si>
  <si>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</si>
  <si>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</si>
  <si>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</si>
  <si>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</si>
  <si>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</si>
  <si>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</si>
  <si>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</si>
  <si>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</si>
  <si>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</si>
  <si>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</si>
  <si>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</si>
  <si>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</si>
  <si>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</si>
  <si>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</si>
  <si>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</si>
  <si>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</si>
  <si>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</si>
  <si>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</si>
  <si>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</si>
  <si>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</si>
  <si>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</si>
  <si>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</si>
  <si>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</si>
  <si>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</si>
  <si>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</si>
  <si>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</si>
  <si>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</si>
  <si>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</si>
  <si>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</si>
  <si>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</si>
  <si>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</si>
  <si>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</si>
  <si>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</si>
  <si>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</si>
  <si>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</si>
  <si>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</si>
  <si>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</si>
  <si>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</si>
  <si>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</si>
  <si>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</si>
  <si>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</si>
  <si>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</si>
  <si>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</si>
  <si>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</si>
  <si>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</si>
  <si>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</si>
  <si>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</si>
  <si>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</si>
  <si>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</si>
  <si>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</si>
  <si>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</si>
  <si>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</si>
  <si>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</si>
  <si>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</si>
  <si>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</si>
  <si>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</si>
  <si>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</si>
  <si>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</si>
  <si>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</si>
  <si>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</si>
  <si>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</si>
  <si>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</si>
  <si>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</si>
  <si>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</si>
  <si>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</si>
  <si>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</si>
  <si>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</si>
  <si>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</si>
  <si>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</si>
  <si>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</si>
  <si>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</si>
  <si>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</si>
  <si>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</si>
  <si>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</si>
  <si>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</si>
  <si>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</si>
  <si>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</si>
  <si>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</si>
  <si>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</si>
  <si>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</si>
  <si>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</si>
  <si>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</si>
  <si>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</si>
  <si>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</si>
  <si>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</si>
  <si>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</si>
  <si>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</si>
  <si>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</si>
  <si>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</si>
  <si>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</si>
  <si>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</si>
  <si>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</si>
  <si>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</si>
  <si>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</si>
  <si>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</si>
  <si>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</si>
  <si>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</si>
  <si>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</si>
  <si>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</si>
  <si>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</si>
  <si>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</si>
  <si>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</si>
  <si>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</si>
  <si>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</si>
  <si>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</si>
  <si>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</si>
  <si>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</si>
  <si>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</si>
  <si>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</si>
  <si>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</si>
  <si>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</si>
  <si>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</si>
  <si>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</si>
  <si>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</si>
  <si>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</si>
  <si>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</si>
  <si>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</si>
  <si>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</si>
  <si>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</si>
  <si>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</si>
  <si>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</si>
  <si>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</si>
  <si>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</si>
  <si>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</si>
  <si>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</si>
  <si>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</si>
  <si>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</si>
  <si>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</si>
  <si>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</si>
  <si>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</si>
  <si>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</si>
  <si>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</si>
  <si>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</si>
  <si>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</si>
  <si>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</si>
  <si>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</si>
  <si>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</si>
  <si>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</si>
  <si>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</si>
  <si>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</si>
  <si>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</si>
  <si>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</si>
  <si>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</si>
  <si>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</si>
  <si>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</si>
  <si>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</si>
  <si>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</si>
  <si>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</si>
  <si>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</si>
  <si>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</si>
  <si>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</si>
  <si>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</si>
  <si>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</si>
  <si>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</si>
  <si>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</si>
  <si>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</si>
  <si>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</si>
  <si>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</si>
  <si>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</si>
  <si>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</si>
  <si>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</si>
  <si>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</si>
  <si>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</si>
  <si>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</si>
  <si>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</si>
  <si>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</si>
  <si>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</si>
  <si>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</si>
  <si>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</si>
  <si>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</si>
  <si>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</si>
  <si>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</si>
  <si>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</si>
  <si>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</si>
  <si>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</si>
  <si>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</si>
  <si>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</si>
  <si>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</si>
  <si>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</si>
  <si>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</si>
  <si>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</si>
  <si>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</si>
  <si>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</si>
  <si>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</si>
  <si>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</si>
  <si>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</si>
  <si>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</si>
  <si>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</si>
  <si>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</si>
  <si>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</si>
  <si>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</si>
  <si>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</si>
  <si>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</si>
  <si>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</si>
  <si>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</si>
  <si>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</si>
  <si>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</si>
  <si>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</si>
  <si>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</si>
  <si>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</si>
  <si>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</si>
  <si>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</si>
  <si>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</si>
  <si>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</si>
  <si>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</si>
  <si>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</si>
  <si>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</si>
  <si>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</si>
  <si>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</si>
  <si>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</si>
  <si>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</si>
  <si>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</si>
  <si>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</si>
  <si>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</si>
  <si>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</si>
  <si>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</si>
  <si>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</si>
  <si>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</si>
  <si>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</si>
  <si>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</si>
  <si>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</si>
  <si>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</si>
  <si>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</si>
  <si>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</si>
  <si>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</si>
  <si>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</si>
  <si>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</si>
  <si>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</si>
  <si>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</si>
  <si>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</si>
  <si>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</si>
  <si>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</si>
  <si>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</si>
  <si>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</si>
  <si>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</si>
  <si>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</si>
  <si>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</si>
  <si>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</si>
  <si>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</si>
  <si>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</si>
  <si>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</si>
  <si>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</si>
  <si>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</si>
  <si>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</si>
  <si>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</si>
  <si>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</si>
  <si>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</si>
  <si>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</si>
  <si>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</si>
  <si>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</si>
  <si>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</si>
  <si>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</si>
  <si>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</si>
  <si>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</si>
  <si>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</si>
  <si>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</si>
  <si>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</si>
  <si>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</si>
  <si>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</si>
  <si>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</si>
  <si>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</si>
  <si>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</si>
  <si>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</si>
  <si>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</si>
  <si>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</si>
  <si>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</si>
  <si>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</si>
  <si>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</si>
  <si>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</si>
  <si>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</si>
  <si>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</si>
  <si>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</si>
  <si>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</si>
  <si>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</si>
  <si>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</si>
  <si>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</si>
  <si>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</si>
  <si>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</si>
  <si>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</si>
  <si>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</si>
  <si>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</si>
  <si>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</si>
  <si>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</si>
  <si>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</si>
  <si>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</si>
  <si>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</si>
  <si>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</si>
  <si>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</si>
  <si>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</si>
  <si>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</si>
  <si>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</si>
  <si>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</si>
  <si>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</si>
  <si>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</si>
  <si>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</si>
  <si>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</si>
  <si>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</si>
  <si>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</si>
  <si>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</si>
  <si>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</si>
  <si>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</si>
  <si>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</si>
  <si>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</si>
  <si>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</si>
  <si>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</si>
  <si>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</si>
  <si>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</si>
  <si>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</si>
  <si>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</si>
  <si>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</si>
  <si>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</si>
  <si>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</si>
  <si>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</si>
  <si>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</si>
  <si>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</si>
  <si>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</si>
  <si>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</si>
  <si>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</si>
  <si>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</si>
  <si>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</si>
  <si>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</si>
  <si>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</si>
  <si>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</si>
  <si>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</si>
  <si>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</si>
  <si>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</si>
  <si>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</si>
  <si>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</si>
  <si>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</si>
  <si>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</si>
  <si>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</si>
  <si>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</si>
  <si>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</si>
  <si>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</si>
  <si>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</si>
  <si>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</si>
  <si>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</si>
  <si>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</si>
  <si>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</si>
  <si>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</si>
  <si>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</si>
  <si>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</si>
  <si>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</si>
  <si>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</si>
  <si>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</si>
  <si>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</si>
  <si>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</si>
  <si>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</si>
  <si>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</si>
  <si>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</si>
  <si>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</si>
  <si>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</si>
  <si>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</si>
  <si>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</si>
  <si>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</si>
  <si>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</si>
  <si>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</si>
  <si>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</si>
  <si>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</si>
  <si>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</si>
  <si>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</si>
  <si>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</si>
  <si>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</si>
  <si>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</si>
  <si>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</si>
  <si>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</si>
  <si>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</si>
  <si>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</si>
  <si>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</si>
  <si>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</si>
  <si>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</si>
  <si>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</si>
  <si>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</si>
  <si>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</si>
  <si>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</si>
  <si>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</si>
  <si>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</si>
  <si>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</si>
  <si>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</si>
  <si>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</si>
  <si>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</si>
  <si>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</si>
  <si>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</si>
  <si>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</si>
  <si>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</si>
  <si>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</si>
  <si>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</si>
  <si>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</si>
  <si>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</si>
  <si>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</si>
  <si>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</si>
  <si>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</si>
  <si>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</si>
  <si>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</si>
  <si>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</si>
  <si>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</si>
  <si>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</si>
  <si>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</si>
  <si>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</si>
  <si>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</si>
  <si>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</si>
  <si>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</si>
  <si>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</si>
  <si>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</si>
  <si>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</si>
  <si>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</si>
  <si>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</si>
  <si>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</si>
  <si>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</si>
  <si>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</si>
  <si>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</si>
  <si>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</si>
  <si>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</si>
  <si>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</si>
  <si>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</si>
  <si>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</si>
  <si>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</si>
  <si>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</si>
  <si>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</si>
  <si>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</si>
  <si>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</si>
  <si>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</si>
  <si>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</si>
  <si>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</si>
  <si>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</si>
  <si>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</si>
  <si>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</si>
  <si>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</si>
  <si>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</si>
  <si>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</si>
  <si>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</si>
  <si>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</si>
  <si>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</si>
  <si>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</si>
  <si>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</si>
  <si>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</si>
  <si>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</si>
  <si>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</si>
  <si>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</si>
  <si>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</si>
  <si>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</si>
  <si>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</si>
  <si>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</si>
  <si>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</si>
  <si>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</si>
  <si>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</si>
  <si>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</si>
  <si>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</si>
  <si>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</si>
  <si>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</si>
  <si>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</si>
  <si>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</si>
  <si>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</si>
  <si>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</si>
  <si>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</si>
  <si>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</si>
  <si>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</si>
  <si>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</si>
  <si>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</si>
  <si>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</si>
  <si>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</si>
  <si>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</si>
  <si>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</si>
  <si>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</si>
  <si>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</si>
  <si>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</si>
  <si>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</si>
  <si>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</si>
  <si>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</si>
  <si>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</si>
  <si>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</si>
  <si>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</si>
  <si>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</si>
  <si>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</si>
  <si>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</si>
  <si>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</si>
  <si>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</si>
  <si>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</si>
  <si>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</si>
  <si>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</si>
  <si>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</si>
  <si>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</si>
  <si>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</si>
  <si>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</si>
  <si>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</si>
  <si>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</si>
  <si>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</si>
  <si>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</si>
  <si>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</si>
  <si>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</si>
  <si>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</si>
  <si>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</si>
  <si>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</si>
  <si>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</si>
  <si>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</si>
  <si>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</si>
  <si>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</si>
  <si>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</si>
  <si>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</si>
  <si>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</si>
  <si>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</si>
  <si>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</si>
  <si>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</si>
  <si>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</si>
  <si>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</si>
  <si>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</si>
  <si>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</si>
  <si>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</si>
  <si>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</si>
  <si>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</si>
  <si>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</si>
  <si>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</si>
  <si>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</si>
  <si>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</si>
  <si>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</si>
  <si>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</si>
  <si>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</si>
  <si>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</si>
  <si>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</si>
  <si>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</si>
  <si>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</si>
  <si>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</si>
  <si>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</si>
  <si>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</si>
  <si>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</si>
  <si>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</si>
  <si>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</si>
  <si>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</si>
  <si>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</si>
  <si>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</si>
  <si>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</si>
  <si>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</si>
  <si>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</si>
  <si>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</si>
  <si>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</si>
  <si>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</si>
  <si>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</si>
  <si>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</si>
  <si>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</si>
  <si>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</si>
  <si>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</si>
  <si>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</si>
  <si>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</si>
  <si>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</si>
  <si>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</si>
  <si>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</si>
  <si>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</si>
  <si>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</si>
  <si>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</si>
  <si>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</si>
  <si>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</si>
  <si>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</si>
  <si>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</si>
  <si>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</si>
  <si>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</si>
  <si>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</si>
  <si>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</si>
  <si>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</si>
  <si>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</si>
  <si>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</si>
  <si>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</si>
  <si>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</si>
  <si>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</si>
  <si>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</si>
  <si>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</si>
  <si>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</si>
  <si>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</si>
  <si>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</si>
  <si>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</si>
  <si>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</si>
  <si>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</si>
  <si>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</si>
  <si>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</si>
  <si>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</si>
  <si>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</si>
  <si>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</si>
  <si>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</si>
  <si>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</si>
  <si>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</si>
  <si>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</si>
  <si>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</si>
  <si>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</si>
  <si>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</si>
  <si>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</si>
  <si>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</si>
  <si>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</si>
  <si>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</si>
  <si>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</si>
  <si>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</si>
  <si>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</si>
  <si>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</si>
  <si>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</si>
  <si>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</si>
  <si>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</si>
  <si>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</si>
  <si>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</si>
  <si>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</si>
  <si>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</si>
  <si>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</si>
  <si>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</si>
  <si>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</si>
  <si>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</si>
  <si>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</si>
  <si>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</si>
  <si>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</si>
  <si>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</si>
  <si>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</si>
  <si>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</si>
  <si>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</si>
  <si>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</si>
  <si>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</si>
  <si>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</si>
  <si>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</si>
  <si>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</si>
  <si>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</si>
  <si>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</si>
  <si>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</si>
  <si>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</si>
  <si>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</si>
  <si>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</si>
  <si>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</si>
  <si>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</si>
  <si>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</si>
  <si>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</si>
  <si>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</si>
  <si>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</si>
  <si>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</si>
  <si>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</si>
  <si>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</si>
  <si>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</si>
  <si>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</si>
  <si>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</si>
  <si>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</si>
  <si>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</si>
  <si>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</si>
  <si>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</si>
  <si>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</si>
  <si>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</si>
  <si>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</si>
  <si>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</si>
  <si>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</si>
  <si>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</si>
  <si>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</si>
  <si>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</si>
  <si>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</si>
  <si>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</si>
  <si>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</si>
  <si>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</si>
  <si>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</si>
  <si>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</si>
  <si>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</si>
  <si>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</si>
  <si>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</si>
  <si>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</si>
  <si>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</si>
  <si>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</si>
  <si>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</si>
  <si>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</si>
  <si>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</si>
  <si>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</si>
  <si>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</si>
  <si>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</si>
  <si>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</si>
  <si>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</si>
  <si>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</si>
  <si>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</si>
  <si>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</si>
  <si>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</si>
  <si>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</si>
  <si>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</si>
  <si>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</si>
  <si>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</si>
  <si>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</si>
  <si>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</si>
  <si>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</si>
  <si>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</si>
  <si>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</si>
  <si>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</si>
  <si>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</si>
  <si>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</si>
  <si>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</si>
  <si>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</si>
  <si>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</si>
  <si>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</si>
  <si>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</si>
  <si>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</si>
  <si>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</si>
  <si>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</si>
  <si>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</si>
  <si>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</si>
  <si>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</si>
  <si>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</si>
  <si>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</si>
  <si>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</si>
  <si>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</si>
  <si>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</si>
  <si>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</si>
  <si>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</si>
  <si>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</si>
  <si>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</si>
  <si>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</si>
  <si>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</si>
  <si>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</si>
  <si>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</si>
  <si>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</si>
  <si>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</si>
  <si>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</si>
  <si>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</si>
  <si>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</si>
  <si>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</si>
  <si>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</si>
  <si>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</si>
  <si>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</si>
  <si>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</si>
  <si>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</si>
  <si>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</si>
  <si>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</si>
  <si>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</si>
  <si>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</si>
  <si>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</si>
  <si>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</si>
  <si>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</si>
  <si>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</si>
  <si>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</si>
  <si>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</si>
  <si>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</si>
  <si>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</si>
  <si>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</si>
  <si>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</si>
  <si>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</si>
  <si>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</si>
  <si>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</si>
  <si>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</si>
  <si>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</si>
  <si>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</si>
  <si>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</si>
  <si>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</si>
  <si>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</si>
  <si>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</si>
  <si>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</si>
  <si>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</si>
  <si>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</si>
  <si>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</si>
  <si>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</si>
  <si>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</si>
  <si>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</si>
  <si>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</si>
  <si>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</si>
  <si>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</si>
  <si>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</si>
  <si>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</si>
  <si>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</si>
  <si>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</si>
  <si>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</si>
  <si>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</si>
  <si>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</si>
  <si>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</si>
  <si>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</si>
  <si>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</si>
  <si>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</si>
  <si>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</si>
  <si>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</si>
  <si>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</si>
  <si>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</si>
  <si>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</si>
  <si>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</si>
  <si>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</si>
  <si>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</si>
  <si>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</si>
  <si>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</si>
  <si>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</si>
  <si>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</si>
  <si>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</si>
  <si>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</si>
  <si>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</si>
  <si>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</si>
  <si>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</si>
  <si>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</si>
  <si>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</si>
  <si>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</si>
  <si>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</si>
  <si>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</si>
  <si>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</si>
  <si>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</si>
  <si>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</si>
  <si>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</si>
  <si>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</si>
  <si>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</si>
  <si>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</si>
  <si>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</si>
  <si>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</si>
  <si>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</si>
  <si>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</si>
  <si>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</si>
  <si>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</si>
  <si>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</si>
  <si>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</si>
  <si>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</si>
  <si>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</si>
  <si>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</si>
  <si>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</si>
  <si>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</si>
  <si>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</si>
  <si>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</si>
  <si>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</si>
  <si>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</si>
  <si>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</si>
  <si>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</si>
  <si>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</si>
  <si>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</si>
  <si>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</si>
  <si>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</si>
  <si>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</si>
  <si>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</si>
  <si>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</si>
  <si>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</si>
  <si>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</si>
  <si>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</si>
  <si>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</si>
  <si>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</si>
  <si>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</si>
  <si>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</si>
  <si>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</si>
  <si>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</si>
  <si>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</si>
  <si>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</si>
  <si>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</si>
  <si>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</si>
  <si>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</si>
  <si>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</si>
  <si>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</si>
  <si>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</si>
  <si>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</si>
  <si>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</si>
  <si>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</si>
  <si>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</si>
  <si>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</si>
  <si>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</si>
  <si>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</si>
  <si>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</si>
  <si>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</si>
  <si>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</si>
  <si>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</si>
  <si>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</si>
  <si>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</si>
  <si>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</si>
  <si>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</si>
  <si>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</si>
  <si>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</si>
  <si>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</si>
  <si>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</si>
  <si>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</si>
  <si>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</si>
  <si>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</si>
  <si>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</si>
  <si>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</si>
  <si>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</si>
  <si>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</si>
  <si>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</si>
  <si>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</si>
  <si>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</si>
  <si>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</si>
  <si>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</si>
  <si>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</si>
  <si>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</si>
  <si>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</si>
  <si>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</si>
  <si>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</si>
  <si>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</si>
  <si>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</si>
  <si>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</si>
  <si>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</si>
  <si>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</si>
  <si>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</si>
  <si>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</si>
  <si>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</si>
  <si>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</si>
  <si>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</si>
  <si>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</si>
  <si>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</si>
  <si>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</si>
  <si>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</si>
  <si>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</si>
  <si>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</si>
  <si>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</si>
  <si>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</si>
  <si>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</si>
  <si>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</si>
  <si>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</si>
  <si>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</si>
  <si>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</si>
  <si>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</si>
  <si>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</si>
  <si>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</si>
  <si>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</si>
  <si>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</si>
  <si>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</si>
  <si>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</si>
  <si>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</si>
  <si>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</si>
  <si>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</si>
  <si>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</si>
  <si>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</si>
  <si>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</si>
  <si>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</si>
  <si>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</si>
  <si>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</si>
  <si>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</si>
  <si>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</si>
  <si>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</si>
  <si>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</si>
  <si>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</si>
  <si>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</si>
  <si>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</si>
  <si>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</si>
  <si>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</si>
  <si>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</si>
  <si>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</si>
  <si>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</si>
  <si>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</si>
  <si>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</si>
  <si>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</si>
  <si>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</si>
  <si>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</si>
  <si>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</si>
  <si>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</si>
  <si>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</si>
  <si>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</si>
  <si>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</si>
  <si>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</si>
  <si>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</si>
  <si>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</si>
  <si>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</si>
  <si>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</si>
  <si>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</si>
  <si>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</si>
  <si>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</si>
  <si>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</si>
  <si>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</si>
  <si>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</si>
  <si>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</si>
  <si>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</si>
  <si>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</si>
  <si>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</si>
  <si>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</si>
  <si>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</si>
  <si>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</si>
  <si>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</si>
  <si>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</si>
  <si>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</si>
  <si>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</si>
  <si>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</si>
  <si>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</si>
  <si>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</si>
  <si>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</si>
  <si>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</si>
  <si>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</si>
  <si>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</si>
  <si>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</si>
  <si>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</si>
  <si>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</si>
  <si>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</si>
  <si>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</si>
  <si>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</si>
  <si>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</si>
  <si>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</si>
  <si>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</si>
  <si>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</si>
  <si>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</si>
  <si>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</si>
  <si>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</si>
  <si>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</si>
  <si>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</si>
  <si>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</si>
  <si>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</si>
  <si>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</si>
  <si>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</si>
  <si>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</si>
  <si>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</si>
  <si>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</si>
  <si>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</si>
  <si>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</si>
  <si>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</si>
  <si>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</si>
  <si>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</si>
  <si>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</si>
  <si>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</si>
  <si>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</si>
  <si>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</si>
  <si>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</si>
  <si>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</si>
  <si>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</si>
  <si>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</si>
  <si>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</si>
  <si>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</si>
  <si>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</si>
  <si>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</si>
  <si>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</si>
  <si>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</si>
  <si>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</si>
  <si>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</si>
  <si>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</si>
  <si>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</si>
  <si>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</si>
  <si>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</si>
  <si>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</si>
  <si>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</si>
  <si>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</si>
  <si>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</si>
  <si>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</si>
  <si>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</si>
  <si>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</si>
  <si>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</si>
  <si>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</si>
  <si>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</si>
  <si>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</si>
  <si>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</si>
  <si>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</si>
  <si>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</si>
  <si>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</si>
  <si>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</si>
  <si>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</si>
  <si>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</si>
  <si>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</si>
  <si>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</si>
  <si>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</si>
  <si>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</si>
  <si>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</si>
  <si>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</si>
  <si>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</si>
  <si>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</si>
  <si>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</si>
  <si>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</si>
  <si>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</si>
  <si>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</si>
  <si>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</si>
  <si>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</si>
  <si>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</si>
  <si>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</si>
  <si>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</si>
  <si>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</si>
  <si>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</si>
  <si>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</si>
  <si>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</si>
  <si>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</si>
  <si>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</si>
  <si>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</si>
  <si>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</si>
  <si>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</si>
  <si>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</si>
  <si>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</si>
  <si>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</si>
  <si>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</si>
  <si>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</si>
  <si>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</si>
  <si>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</si>
  <si>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</si>
  <si>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</si>
  <si>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</si>
  <si>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</si>
  <si>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</si>
  <si>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</si>
  <si>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</si>
  <si>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</si>
  <si>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</si>
  <si>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</si>
  <si>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</si>
  <si>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</si>
  <si>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</si>
  <si>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</si>
  <si>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</si>
  <si>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</si>
  <si>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</si>
  <si>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</si>
  <si>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</si>
  <si>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</si>
  <si>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</si>
  <si>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</si>
  <si>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</si>
  <si>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</si>
  <si>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</si>
  <si>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</si>
  <si>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</si>
  <si>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</si>
  <si>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</si>
  <si>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</si>
  <si>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</si>
  <si>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</si>
  <si>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</si>
  <si>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</si>
  <si>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</si>
  <si>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</si>
  <si>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</si>
  <si>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</si>
  <si>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</si>
  <si>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</si>
  <si>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</si>
  <si>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</si>
  <si>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</si>
  <si>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</si>
  <si>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</si>
  <si>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</si>
  <si>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</si>
  <si>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</si>
  <si>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</si>
  <si>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</si>
  <si>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</si>
  <si>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</si>
  <si>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</si>
  <si>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</si>
  <si>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</si>
  <si>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</si>
  <si>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</si>
  <si>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</si>
  <si>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</si>
  <si>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</si>
  <si>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</si>
  <si>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</si>
  <si>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</si>
  <si>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</si>
  <si>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</si>
  <si>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</si>
  <si>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</si>
  <si>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</si>
  <si>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</si>
  <si>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</si>
  <si>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</si>
  <si>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</si>
  <si>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</si>
  <si>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</si>
  <si>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</si>
  <si>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</si>
  <si>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</si>
  <si>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</si>
  <si>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</si>
  <si>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</si>
  <si>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</si>
  <si>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</si>
  <si>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</si>
  <si>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</si>
  <si>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</si>
  <si>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</si>
  <si>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</si>
  <si>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</si>
  <si>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</si>
  <si>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</si>
  <si>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</si>
  <si>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</si>
  <si>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</si>
  <si>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</si>
  <si>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</si>
  <si>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</si>
  <si>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</si>
  <si>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</si>
  <si>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</si>
  <si>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</si>
  <si>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</si>
  <si>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</si>
  <si>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</si>
  <si>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</si>
  <si>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</si>
  <si>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</si>
  <si>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</si>
  <si>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</si>
  <si>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</si>
  <si>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</si>
  <si>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</si>
  <si>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</si>
  <si>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</si>
  <si>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</si>
  <si>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</si>
  <si>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</si>
  <si>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</si>
  <si>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</si>
  <si>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</si>
  <si>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</si>
  <si>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</si>
  <si>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</si>
  <si>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</si>
  <si>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</si>
  <si>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</si>
  <si>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</si>
  <si>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</si>
  <si>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</si>
  <si>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</si>
  <si>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</si>
  <si>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</si>
  <si>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</si>
  <si>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</si>
  <si>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</si>
  <si>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</si>
  <si>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</si>
  <si>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</si>
  <si>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</si>
  <si>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</si>
  <si>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</si>
  <si>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</si>
  <si>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</si>
  <si>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</si>
  <si>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</si>
  <si>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</si>
  <si>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</si>
  <si>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</si>
  <si>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</si>
  <si>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</si>
  <si>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</si>
  <si>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</si>
  <si>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</si>
  <si>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</si>
  <si>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</si>
  <si>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</si>
  <si>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</si>
  <si>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</si>
  <si>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</si>
  <si>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</si>
  <si>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</si>
  <si>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</si>
  <si>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</si>
  <si>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</si>
  <si>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</si>
  <si>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</si>
  <si>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</si>
  <si>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</si>
  <si>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</si>
  <si>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</si>
  <si>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</si>
  <si>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</si>
  <si>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</si>
  <si>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</si>
  <si>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</si>
  <si>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</si>
  <si>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</si>
  <si>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</si>
  <si>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</si>
  <si>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</si>
  <si>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</si>
  <si>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</si>
  <si>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</si>
  <si>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</si>
  <si>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</si>
  <si>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</si>
  <si>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</si>
  <si>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</si>
  <si>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</si>
  <si>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</si>
  <si>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</si>
  <si>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</si>
  <si>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</si>
  <si>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</si>
  <si>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</si>
  <si>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</si>
  <si>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</si>
  <si>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</si>
  <si>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</si>
  <si>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</si>
  <si>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</si>
  <si>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</si>
  <si>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</si>
  <si>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</si>
  <si>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</si>
  <si>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</si>
  <si>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</si>
  <si>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</si>
  <si>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</si>
  <si>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</si>
  <si>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</si>
  <si>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</si>
  <si>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</si>
  <si>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</si>
  <si>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</si>
  <si>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</si>
  <si>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</si>
  <si>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</si>
  <si>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</si>
  <si>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</si>
  <si>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</si>
  <si>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</si>
  <si>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</si>
  <si>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</si>
  <si>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Attrition Count</t>
  </si>
  <si>
    <t>Average Age</t>
  </si>
  <si>
    <t>Active Employees</t>
  </si>
  <si>
    <t>Attrition Rate</t>
  </si>
  <si>
    <t>Total Employee</t>
  </si>
  <si>
    <t>Average of Job Satisfaction</t>
  </si>
  <si>
    <t>Rating</t>
  </si>
  <si>
    <t xml:space="preserve">Balance Rating </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</si>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</sst>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0"/>
      <name val="Calibri"/>
      <family val="2"/>
      <scheme val="minor"/>
    </font>
    <font>
      <b/>
      <sz val="18"/>
      <color rgb="FF385723"/>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31">
    <xf numFmtId="0" fontId="0" fillId="0" borderId="0" xfId="0" applyFont="1" applyAlignment="1"/>
    <xf numFmtId="0" fontId="1" fillId="0" borderId="0" xfId="0" applyFont="1"/>
    <xf numFmtId="0" fontId="3" fillId="0" borderId="0" xfId="0" applyFont="1"/>
    <xf numFmtId="0" fontId="3" fillId="0" borderId="0" xfId="0" applyFont="1" applyAlignment="1"/>
    <xf numFmtId="9" fontId="0" fillId="0" borderId="0" xfId="1" applyFont="1" applyAlignment="1"/>
    <xf numFmtId="0" fontId="0" fillId="0" borderId="4" xfId="0" applyFont="1" applyBorder="1" applyAlignment="1"/>
    <xf numFmtId="0" fontId="0" fillId="0" borderId="5" xfId="0" applyNumberFormat="1" applyFont="1" applyBorder="1" applyAlignment="1"/>
    <xf numFmtId="164" fontId="0" fillId="0" borderId="5"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4" xfId="0" applyNumberFormat="1" applyFont="1" applyBorder="1" applyAlignment="1"/>
    <xf numFmtId="0" fontId="0" fillId="0" borderId="3" xfId="0" applyFont="1" applyBorder="1" applyAlignment="1">
      <alignment horizontal="left"/>
    </xf>
    <xf numFmtId="0" fontId="0" fillId="0" borderId="6" xfId="0" applyNumberFormat="1" applyFont="1" applyBorder="1" applyAlignment="1"/>
    <xf numFmtId="0" fontId="0" fillId="0" borderId="2" xfId="0" applyFont="1" applyBorder="1" applyAlignment="1">
      <alignment horizontal="left"/>
    </xf>
    <xf numFmtId="0" fontId="0" fillId="0" borderId="7" xfId="0" applyFont="1" applyBorder="1" applyAlignment="1">
      <alignment horizontal="left"/>
    </xf>
    <xf numFmtId="0" fontId="0" fillId="0" borderId="7" xfId="0" applyNumberFormat="1" applyFont="1" applyBorder="1" applyAlignment="1"/>
    <xf numFmtId="0" fontId="4" fillId="0" borderId="0" xfId="0" applyFont="1" applyAlignment="1"/>
    <xf numFmtId="0" fontId="1" fillId="0" borderId="7" xfId="0" applyFont="1" applyBorder="1" applyAlignment="1"/>
    <xf numFmtId="0" fontId="0" fillId="0" borderId="7" xfId="0" applyFont="1" applyBorder="1" applyAlignment="1"/>
    <xf numFmtId="1" fontId="0" fillId="0" borderId="7" xfId="0" applyNumberFormat="1" applyFont="1" applyBorder="1" applyAlignment="1"/>
    <xf numFmtId="10" fontId="0" fillId="0" borderId="7" xfId="1" applyNumberFormat="1" applyFont="1" applyBorder="1" applyAlignment="1"/>
    <xf numFmtId="9" fontId="0" fillId="0" borderId="7" xfId="1" applyFont="1" applyBorder="1" applyAlignment="1"/>
    <xf numFmtId="164" fontId="0" fillId="0" borderId="7" xfId="0" applyNumberFormat="1" applyFont="1" applyBorder="1" applyAlignment="1"/>
    <xf numFmtId="0" fontId="0" fillId="0" borderId="7" xfId="0" pivotButton="1" applyFont="1" applyBorder="1" applyAlignment="1"/>
    <xf numFmtId="10" fontId="0" fillId="0" borderId="7" xfId="0" applyNumberFormat="1" applyFont="1" applyBorder="1" applyAlignment="1"/>
    <xf numFmtId="0" fontId="0" fillId="0" borderId="8" xfId="0" applyNumberFormat="1" applyFont="1" applyBorder="1" applyAlignment="1"/>
    <xf numFmtId="0" fontId="0" fillId="0" borderId="9" xfId="0" applyNumberFormat="1" applyFont="1" applyBorder="1" applyAlignment="1"/>
    <xf numFmtId="0" fontId="0" fillId="0" borderId="10" xfId="0" applyNumberFormat="1"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cellXfs>
  <cellStyles count="2">
    <cellStyle name="Normal" xfId="0" builtinId="0"/>
    <cellStyle name="Percent" xfId="1" builtinId="5"/>
  </cellStyles>
  <dxfs count="13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border>
    </dxf>
    <dxf>
      <border>
        <vertical style="thin">
          <color indexed="64"/>
        </vertical>
      </border>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border>
    </dxf>
    <dxf>
      <border>
        <vertical style="thin">
          <color indexed="64"/>
        </vertical>
      </border>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border>
    </dxf>
    <dxf>
      <border>
        <vertical style="thin">
          <color indexed="64"/>
        </vertical>
      </border>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border>
    </dxf>
    <dxf>
      <border>
        <vertical style="thin">
          <color indexed="64"/>
        </vertical>
      </border>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vertical style="thin">
          <color indexed="64"/>
        </vertical>
      </border>
    </dxf>
    <dxf>
      <border>
        <vertical style="thin">
          <color indexed="64"/>
        </vertical>
      </border>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sz val="12"/>
        <color theme="0"/>
        <name val="Calibri"/>
        <scheme val="minor"/>
      </font>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font>
        <name val="Calibri"/>
        <scheme val="minor"/>
      </font>
      <fill>
        <patternFill>
          <bgColor theme="0" tint="-4.9989318521683403E-2"/>
        </patternFill>
      </fill>
    </dxf>
    <dxf>
      <font>
        <b/>
        <i val="0"/>
        <sz val="8"/>
        <name val="Calibri"/>
        <scheme val="minor"/>
      </font>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tableStyleElement type="headerRow" dxfId="135"/>
      <tableStyleElement type="firstRowStripe" dxfId="134"/>
      <tableStyleElement type="secondRowStripe" dxfId="133"/>
    </tableStyle>
    <tableStyle name="Slicer " pivot="0" table="0" count="4">
      <tableStyleElement type="wholeTable" dxfId="132"/>
    </tableStyle>
    <tableStyle name="Slicer one" pivot="0" table="0" count="4">
      <tableStyleElement type="wholeTable" dxfId="131"/>
    </tableStyle>
  </tableStyles>
  <colors>
    <mruColors>
      <color rgb="FF7A246E"/>
      <color rgb="FFE5C5FF"/>
      <color rgb="FFE2BCD3"/>
      <color rgb="FF691158"/>
      <color rgb="FFB42E97"/>
      <color rgb="FF800000"/>
      <color rgb="FF455763"/>
      <color rgb="FF172949"/>
      <color rgb="FFEB7DD3"/>
      <color rgb="FFFFFFFF"/>
    </mruColors>
  </colors>
  <extLst>
    <ext xmlns:x14="http://schemas.microsoft.com/office/spreadsheetml/2009/9/main" uri="{46F421CA-312F-682f-3DD2-61675219B42D}">
      <x14:dxfs count="6">
        <dxf>
          <fill>
            <gradientFill>
              <stop position="0">
                <color theme="1" tint="0.34900967436750391"/>
              </stop>
              <stop position="1">
                <color theme="0" tint="-0.25098422193060094"/>
              </stop>
            </gradientFill>
          </fill>
        </dxf>
        <dxf>
          <font>
            <b/>
            <i val="0"/>
            <color theme="0"/>
            <name val="Calibri"/>
            <scheme val="minor"/>
          </font>
          <fill>
            <gradientFill>
              <stop position="0">
                <color theme="9" tint="-0.49803155613879818"/>
              </stop>
              <stop position="1">
                <color theme="9"/>
              </stop>
            </gradientFill>
          </fill>
        </dxf>
        <dxf>
          <fill>
            <gradientFill>
              <stop position="0">
                <color theme="1" tint="0.25098422193060094"/>
              </stop>
              <stop position="1">
                <color theme="0" tint="-0.25098422193060094"/>
              </stop>
            </gradientFill>
          </fill>
        </dxf>
        <dxf>
          <fill>
            <gradientFill>
              <stop position="0">
                <color theme="1" tint="0.1490218817712943"/>
              </stop>
              <stop position="1">
                <color theme="0" tint="-0.49803155613879818"/>
              </stop>
            </gradientFill>
          </fill>
        </dxf>
        <dxf>
          <font>
            <b/>
            <i val="0"/>
            <sz val="8"/>
            <name val="Calibri"/>
            <scheme val="minor"/>
          </font>
          <fill>
            <patternFill patternType="solid">
              <fgColor auto="1"/>
              <bgColor theme="0"/>
            </pattern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5"/>
            <x14:slicerStyleElement type="selectedItemWithData" dxfId="4"/>
            <x14:slicerStyleElement type="selectedItemWithNoData" dxfId="3"/>
          </x14:slicerStyleElements>
        </x14:slicerStyle>
        <x14:slicerStyle name="Slicer on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60-43DC-BA48-F5311B67FF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60-43DC-BA48-F5311B67FFED}"/>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AFE-431B-B45D-839256E3F37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0.19753086419753085"/>
          <c:w val="0.89971084864391948"/>
          <c:h val="0.57779916399338971"/>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AB5-43D9-972D-0C35C087894A}"/>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AB5-43D9-972D-0C35C087894A}"/>
            </c:ext>
          </c:extLst>
        </c:ser>
        <c:dLbls>
          <c:showLegendKey val="0"/>
          <c:showVal val="0"/>
          <c:showCatName val="0"/>
          <c:showSerName val="0"/>
          <c:showPercent val="0"/>
          <c:showBubbleSize val="0"/>
        </c:dLbls>
        <c:gapWidth val="0"/>
        <c:overlap val="100"/>
        <c:axId val="1265721168"/>
        <c:axId val="1265722416"/>
      </c:barChart>
      <c:catAx>
        <c:axId val="1265721168"/>
        <c:scaling>
          <c:orientation val="minMax"/>
        </c:scaling>
        <c:delete val="1"/>
        <c:axPos val="l"/>
        <c:majorTickMark val="out"/>
        <c:minorTickMark val="none"/>
        <c:tickLblPos val="nextTo"/>
        <c:crossAx val="1265722416"/>
        <c:crosses val="autoZero"/>
        <c:auto val="1"/>
        <c:lblAlgn val="ctr"/>
        <c:lblOffset val="100"/>
        <c:noMultiLvlLbl val="0"/>
      </c:catAx>
      <c:valAx>
        <c:axId val="1265722416"/>
        <c:scaling>
          <c:orientation val="minMax"/>
          <c:max val="4"/>
          <c:min val="0"/>
        </c:scaling>
        <c:delete val="1"/>
        <c:axPos val="b"/>
        <c:numFmt formatCode="0.0" sourceLinked="1"/>
        <c:majorTickMark val="out"/>
        <c:minorTickMark val="none"/>
        <c:tickLblPos val="nextTo"/>
        <c:crossAx val="1265721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9A-43C2-8BD6-9431290EAF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9A-43C2-8BD6-9431290EAF8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C5E-4C05-A20C-18355F202A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Final.xlsx]Education by Attrition!Education by Attrition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9E8-43D3-8074-53F6B6981185}"/>
            </c:ext>
          </c:extLst>
        </c:ser>
        <c:dLbls>
          <c:dLblPos val="outEnd"/>
          <c:showLegendKey val="0"/>
          <c:showVal val="1"/>
          <c:showCatName val="0"/>
          <c:showSerName val="0"/>
          <c:showPercent val="0"/>
          <c:showBubbleSize val="0"/>
        </c:dLbls>
        <c:gapWidth val="182"/>
        <c:axId val="567285487"/>
        <c:axId val="567290063"/>
      </c:barChart>
      <c:catAx>
        <c:axId val="567285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90063"/>
        <c:crosses val="autoZero"/>
        <c:auto val="1"/>
        <c:lblAlgn val="ctr"/>
        <c:lblOffset val="100"/>
        <c:noMultiLvlLbl val="0"/>
      </c:catAx>
      <c:valAx>
        <c:axId val="567290063"/>
        <c:scaling>
          <c:orientation val="minMax"/>
        </c:scaling>
        <c:delete val="1"/>
        <c:axPos val="b"/>
        <c:numFmt formatCode="General" sourceLinked="1"/>
        <c:majorTickMark val="out"/>
        <c:minorTickMark val="none"/>
        <c:tickLblPos val="nextTo"/>
        <c:crossAx val="567285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F8A69FA7-AD60-4224-91B7-9753F280D73F}">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6B-4480-B280-330D5B566F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6B-4480-B280-330D5B566FE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6B-4480-B280-330D5B566FE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8DF-4E77-8B22-B737C37B3E7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B8D-4F14-8930-CC078E64DC07}"/>
            </c:ext>
          </c:extLst>
        </c:ser>
        <c:dLbls>
          <c:showLegendKey val="0"/>
          <c:showVal val="0"/>
          <c:showCatName val="0"/>
          <c:showSerName val="0"/>
          <c:showPercent val="0"/>
          <c:showBubbleSize val="0"/>
        </c:dLbls>
        <c:gapWidth val="219"/>
        <c:overlap val="-27"/>
        <c:axId val="115817551"/>
        <c:axId val="115809647"/>
      </c:barChart>
      <c:catAx>
        <c:axId val="11581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9647"/>
        <c:crosses val="autoZero"/>
        <c:auto val="1"/>
        <c:lblAlgn val="ctr"/>
        <c:lblOffset val="100"/>
        <c:noMultiLvlLbl val="0"/>
      </c:catAx>
      <c:valAx>
        <c:axId val="115809647"/>
        <c:scaling>
          <c:orientation val="minMax"/>
        </c:scaling>
        <c:delete val="1"/>
        <c:axPos val="l"/>
        <c:numFmt formatCode="General" sourceLinked="1"/>
        <c:majorTickMark val="out"/>
        <c:minorTickMark val="none"/>
        <c:tickLblPos val="nextTo"/>
        <c:crossAx val="115817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val">
        <cx:f>_xlchart.3</cx:f>
      </cx:numDim>
    </cx:data>
  </cx:chartData>
  <cx:chart>
    <cx:plotArea>
      <cx:plotAreaRegion>
        <cx:series layoutId="waterfall" uniqueId="{91B9BF78-DEA8-4479-9443-E2A73438099C}">
          <cx:dataLabels pos="outEnd">
            <cx:visibility seriesName="0" categoryName="0" value="1"/>
          </cx:dataLabels>
          <cx:dataId val="0"/>
          <cx:layoutPr>
            <cx:subtotals/>
          </cx:layoutPr>
        </cx:series>
      </cx:plotAreaRegion>
      <cx:axis id="0" hidden="1">
        <cx:catScaling gapWidth="0.5"/>
        <cx:tickLabels/>
      </cx:axis>
      <cx:axis id="1" hidden="1">
        <cx:valScaling/>
        <cx:tickLabels/>
      </cx:axis>
    </cx:plotArea>
  </cx:chart>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15605340636768231"/>
          <c:y val="0.17150178954903364"/>
          <c:w val="0.70915032679738566"/>
          <c:h val="0.91561181434599159"/>
        </c:manualLayout>
      </c:layout>
      <c:doughnutChart>
        <c:varyColors val="1"/>
        <c:dLbls>
          <c:showLegendKey val="0"/>
          <c:showVal val="0"/>
          <c:showCatName val="0"/>
          <c:showSerName val="0"/>
          <c:showPercent val="0"/>
          <c:showBubbleSize val="0"/>
          <c:showLeaderLines val="0"/>
        </c:dLbls>
        <c:firstSliceAng val="0"/>
        <c:holeSize val="77"/>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616245337753836"/>
          <c:y val="2.3271940792808615E-2"/>
          <c:w val="0.76190476190476186"/>
          <c:h val="0.90434782608695652"/>
        </c:manualLayout>
      </c:layout>
      <c:doughnutChart>
        <c:varyColors val="1"/>
        <c:ser>
          <c:idx val="0"/>
          <c:order val="0"/>
          <c:spPr>
            <a:gradFill>
              <a:gsLst>
                <a:gs pos="100000">
                  <a:schemeClr val="accent2">
                    <a:lumMod val="75000"/>
                  </a:schemeClr>
                </a:gs>
                <a:gs pos="0">
                  <a:srgbClr val="D0E5C5"/>
                </a:gs>
                <a:gs pos="0">
                  <a:schemeClr val="accent1">
                    <a:lumMod val="5000"/>
                    <a:lumOff val="95000"/>
                  </a:schemeClr>
                </a:gs>
                <a:gs pos="0">
                  <a:schemeClr val="accent1">
                    <a:lumMod val="45000"/>
                    <a:lumOff val="55000"/>
                  </a:schemeClr>
                </a:gs>
                <a:gs pos="0">
                  <a:schemeClr val="accent1">
                    <a:lumMod val="75000"/>
                  </a:schemeClr>
                </a:gs>
                <a:gs pos="100000">
                  <a:schemeClr val="accent6">
                    <a:lumMod val="60000"/>
                    <a:lumOff val="40000"/>
                  </a:schemeClr>
                </a:gs>
              </a:gsLst>
              <a:lin ang="5400000" scaled="1"/>
            </a:gradFill>
            <a:ln>
              <a:noFill/>
            </a:ln>
          </c:spPr>
          <c:explosion val="1"/>
          <c:dPt>
            <c:idx val="0"/>
            <c:bubble3D val="0"/>
            <c:spPr>
              <a:gradFill>
                <a:gsLst>
                  <a:gs pos="100000">
                    <a:schemeClr val="accent2">
                      <a:lumMod val="75000"/>
                    </a:schemeClr>
                  </a:gs>
                  <a:gs pos="0">
                    <a:srgbClr val="D0E5C5"/>
                  </a:gs>
                  <a:gs pos="0">
                    <a:schemeClr val="accent1">
                      <a:lumMod val="5000"/>
                      <a:lumOff val="95000"/>
                    </a:schemeClr>
                  </a:gs>
                  <a:gs pos="0">
                    <a:schemeClr val="accent1">
                      <a:lumMod val="45000"/>
                      <a:lumOff val="55000"/>
                    </a:schemeClr>
                  </a:gs>
                  <a:gs pos="0">
                    <a:schemeClr val="accent1">
                      <a:lumMod val="75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6714-47D1-AAD1-1C270AA9BEA8}"/>
              </c:ext>
            </c:extLst>
          </c:dPt>
          <c:dPt>
            <c:idx val="1"/>
            <c:bubble3D val="0"/>
            <c:spPr>
              <a:noFill/>
              <a:ln w="19050">
                <a:noFill/>
              </a:ln>
              <a:effectLst/>
            </c:spPr>
            <c:extLst>
              <c:ext xmlns:c16="http://schemas.microsoft.com/office/drawing/2014/chart" uri="{C3380CC4-5D6E-409C-BE32-E72D297353CC}">
                <c16:uniqueId val="{00000003-6714-47D1-AAD1-1C270AA9BEA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6714-47D1-AAD1-1C270AA9BE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0.19753086419753085"/>
          <c:w val="0.93219690119380239"/>
          <c:h val="0.57779916399338971"/>
        </c:manualLayout>
      </c:layout>
      <c:barChart>
        <c:barDir val="bar"/>
        <c:grouping val="stacked"/>
        <c:varyColors val="0"/>
        <c:ser>
          <c:idx val="0"/>
          <c:order val="0"/>
          <c:spPr>
            <a:solidFill>
              <a:srgbClr val="800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356-42CD-942F-8814B567305B}"/>
            </c:ext>
          </c:extLst>
        </c:ser>
        <c:ser>
          <c:idx val="1"/>
          <c:order val="1"/>
          <c:spPr>
            <a:solidFill>
              <a:schemeClr val="bg2"/>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2-E356-42CD-942F-8814B567305B}"/>
              </c:ext>
            </c:extLst>
          </c:dPt>
          <c:val>
            <c:numRef>
              <c:f>Rating!$B$8</c:f>
              <c:numCache>
                <c:formatCode>0.0</c:formatCode>
                <c:ptCount val="1"/>
                <c:pt idx="0">
                  <c:v>1.3734693877551019</c:v>
                </c:pt>
              </c:numCache>
            </c:numRef>
          </c:val>
          <c:extLst>
            <c:ext xmlns:c16="http://schemas.microsoft.com/office/drawing/2014/chart" uri="{C3380CC4-5D6E-409C-BE32-E72D297353CC}">
              <c16:uniqueId val="{00000001-E356-42CD-942F-8814B567305B}"/>
            </c:ext>
          </c:extLst>
        </c:ser>
        <c:dLbls>
          <c:showLegendKey val="0"/>
          <c:showVal val="0"/>
          <c:showCatName val="0"/>
          <c:showSerName val="0"/>
          <c:showPercent val="0"/>
          <c:showBubbleSize val="0"/>
        </c:dLbls>
        <c:gapWidth val="0"/>
        <c:overlap val="100"/>
        <c:axId val="1265721168"/>
        <c:axId val="1265722416"/>
      </c:barChart>
      <c:catAx>
        <c:axId val="1265721168"/>
        <c:scaling>
          <c:orientation val="minMax"/>
        </c:scaling>
        <c:delete val="1"/>
        <c:axPos val="l"/>
        <c:majorTickMark val="out"/>
        <c:minorTickMark val="none"/>
        <c:tickLblPos val="nextTo"/>
        <c:crossAx val="1265722416"/>
        <c:crosses val="autoZero"/>
        <c:auto val="1"/>
        <c:lblAlgn val="ctr"/>
        <c:lblOffset val="100"/>
        <c:noMultiLvlLbl val="0"/>
      </c:catAx>
      <c:valAx>
        <c:axId val="1265722416"/>
        <c:scaling>
          <c:orientation val="minMax"/>
          <c:max val="4"/>
          <c:min val="0"/>
        </c:scaling>
        <c:delete val="1"/>
        <c:axPos val="b"/>
        <c:numFmt formatCode="0.0" sourceLinked="1"/>
        <c:majorTickMark val="out"/>
        <c:minorTickMark val="none"/>
        <c:tickLblPos val="nextTo"/>
        <c:crossAx val="1265721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338557877115757"/>
          <c:y val="0.12173913043478261"/>
          <c:w val="0.61732283464566928"/>
          <c:h val="0.85217391304347823"/>
        </c:manualLayout>
      </c:layout>
      <c:doughnutChart>
        <c:varyColors val="1"/>
        <c:ser>
          <c:idx val="0"/>
          <c:order val="0"/>
          <c:spPr>
            <a:ln>
              <a:noFill/>
            </a:ln>
          </c:spPr>
          <c:dPt>
            <c:idx val="0"/>
            <c:bubble3D val="0"/>
            <c:spPr>
              <a:gradFill>
                <a:gsLst>
                  <a:gs pos="100000">
                    <a:srgbClr val="EB7DD3"/>
                  </a:gs>
                  <a:gs pos="0">
                    <a:srgbClr val="D0E5C5"/>
                  </a:gs>
                  <a:gs pos="0">
                    <a:schemeClr val="accent1">
                      <a:lumMod val="5000"/>
                      <a:lumOff val="95000"/>
                    </a:schemeClr>
                  </a:gs>
                  <a:gs pos="0">
                    <a:srgbClr val="691158"/>
                  </a:gs>
                  <a:gs pos="70000">
                    <a:srgbClr val="EB7DD3"/>
                  </a:gs>
                </a:gsLst>
                <a:lin ang="5400000" scaled="1"/>
              </a:gradFill>
              <a:ln w="19050">
                <a:noFill/>
              </a:ln>
              <a:effectLst/>
            </c:spPr>
            <c:extLst>
              <c:ext xmlns:c16="http://schemas.microsoft.com/office/drawing/2014/chart" uri="{C3380CC4-5D6E-409C-BE32-E72D297353CC}">
                <c16:uniqueId val="{00000001-3F21-4FD0-B0DE-A1161ECA731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F21-4FD0-B0DE-A1161ECA731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F21-4FD0-B0DE-A1161ECA731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B8D-4676-B77D-8365B97572AF}"/>
              </c:ext>
            </c:extLst>
          </c:dPt>
          <c:dPt>
            <c:idx val="1"/>
            <c:bubble3D val="0"/>
            <c:spPr>
              <a:gradFill>
                <a:gsLst>
                  <a:gs pos="78000">
                    <a:schemeClr val="accent5">
                      <a:lumMod val="5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3B8D-4676-B77D-8365B97572A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B8D-4676-B77D-8365B97572AF}"/>
            </c:ext>
          </c:extLst>
        </c:ser>
        <c:dLbls>
          <c:showLegendKey val="0"/>
          <c:showVal val="0"/>
          <c:showCatName val="0"/>
          <c:showSerName val="0"/>
          <c:showPercent val="0"/>
          <c:showBubbleSize val="0"/>
          <c:showLeaderLines val="1"/>
        </c:dLbls>
        <c:firstSliceAng val="0"/>
        <c:holeSize val="70"/>
      </c:doughnutChart>
      <c:spPr>
        <a:noFill/>
        <a:ln>
          <a:noFill/>
        </a:ln>
        <a:effectLst>
          <a:glow rad="127000">
            <a:schemeClr val="accent1">
              <a:alpha val="25000"/>
            </a:schemeClr>
          </a:glow>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gradFill flip="none" rotWithShape="1">
              <a:gsLst>
                <a:gs pos="47500">
                  <a:srgbClr val="719459"/>
                </a:gs>
                <a:gs pos="0">
                  <a:schemeClr val="accent6">
                    <a:lumMod val="50000"/>
                  </a:schemeClr>
                </a:gs>
                <a:gs pos="95000">
                  <a:schemeClr val="accent6">
                    <a:lumMod val="60000"/>
                    <a:lumOff val="40000"/>
                  </a:schemeClr>
                </a:gs>
              </a:gsLst>
              <a:path path="rect">
                <a:fillToRect l="100000" b="100000"/>
              </a:path>
              <a:tileRect t="-100000" r="-100000"/>
            </a:gra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gradFill flip="none" rotWithShape="1">
              <a:gsLst>
                <a:gs pos="47500">
                  <a:srgbClr val="719459"/>
                </a:gs>
                <a:gs pos="0">
                  <a:schemeClr val="accent6">
                    <a:lumMod val="50000"/>
                  </a:schemeClr>
                </a:gs>
                <a:gs pos="95000">
                  <a:schemeClr val="accent6">
                    <a:lumMod val="60000"/>
                    <a:lumOff val="40000"/>
                  </a:schemeClr>
                </a:gs>
              </a:gsLst>
              <a:path path="rect">
                <a:fillToRect l="100000" b="100000"/>
              </a:path>
              <a:tileRect t="-100000" r="-100000"/>
            </a:gradFill>
          </a:ln>
          <a:effectLst/>
        </c:spPr>
      </c:pivotFmt>
    </c:pivotFmts>
    <c:plotArea>
      <c:layout>
        <c:manualLayout>
          <c:layoutTarget val="inner"/>
          <c:xMode val="edge"/>
          <c:yMode val="edge"/>
          <c:x val="0.27573583975996446"/>
          <c:y val="8.1249960014783462E-2"/>
          <c:w val="0.71714249718778422"/>
          <c:h val="0.86250006766728948"/>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gradFill flip="none" rotWithShape="1">
                <a:gsLst>
                  <a:gs pos="47500">
                    <a:srgbClr val="719459"/>
                  </a:gs>
                  <a:gs pos="0">
                    <a:schemeClr val="accent6">
                      <a:lumMod val="50000"/>
                    </a:schemeClr>
                  </a:gs>
                  <a:gs pos="95000">
                    <a:schemeClr val="accent6">
                      <a:lumMod val="60000"/>
                      <a:lumOff val="40000"/>
                    </a:schemeClr>
                  </a:gs>
                </a:gsLst>
                <a:path path="rect">
                  <a:fillToRect l="100000" b="100000"/>
                </a:path>
                <a:tileRect t="-100000" r="-10000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8E6-49ED-97FB-0CD0B018E13D}"/>
            </c:ext>
          </c:extLst>
        </c:ser>
        <c:dLbls>
          <c:dLblPos val="outEnd"/>
          <c:showLegendKey val="0"/>
          <c:showVal val="1"/>
          <c:showCatName val="0"/>
          <c:showSerName val="0"/>
          <c:showPercent val="0"/>
          <c:showBubbleSize val="0"/>
        </c:dLbls>
        <c:gapWidth val="50"/>
        <c:overlap val="2"/>
        <c:axId val="567285487"/>
        <c:axId val="567290063"/>
      </c:barChart>
      <c:catAx>
        <c:axId val="567285487"/>
        <c:scaling>
          <c:orientation val="minMax"/>
        </c:scaling>
        <c:delete val="0"/>
        <c:axPos val="l"/>
        <c:numFmt formatCode="General" sourceLinked="1"/>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67290063"/>
        <c:crosses val="autoZero"/>
        <c:auto val="1"/>
        <c:lblAlgn val="ctr"/>
        <c:lblOffset val="100"/>
        <c:noMultiLvlLbl val="0"/>
      </c:catAx>
      <c:valAx>
        <c:axId val="567290063"/>
        <c:scaling>
          <c:orientation val="minMax"/>
        </c:scaling>
        <c:delete val="1"/>
        <c:axPos val="b"/>
        <c:numFmt formatCode="General" sourceLinked="1"/>
        <c:majorTickMark val="out"/>
        <c:minorTickMark val="none"/>
        <c:tickLblPos val="nextTo"/>
        <c:crossAx val="567285487"/>
        <c:crosses val="autoZero"/>
        <c:crossBetween val="between"/>
      </c:valAx>
      <c:spPr>
        <a:noFill/>
        <a:ln>
          <a:noFill/>
        </a:ln>
        <a:effectLst/>
      </c:spPr>
    </c:plotArea>
    <c:plotVisOnly val="1"/>
    <c:dispBlanksAs val="gap"/>
    <c:showDLblsOverMax val="0"/>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x:chartSpace xmlns:a="http://schemas.openxmlformats.org/drawingml/2006/main" xmlns:r="http://schemas.openxmlformats.org/officeDocument/2006/relationships" xmlns:cx="http://schemas.microsoft.com/office/drawing/2014/chartex">
  <cx:chartData>
    <cx:data id="0">
      <cx:strDim type="cat">
        <cx:f>_xlchart.4</cx:f>
      </cx:strDim>
      <cx:numDim type="size">
        <cx:f>_xlchart.5</cx:f>
      </cx:numDim>
    </cx:data>
  </cx:chartData>
  <cx:chart>
    <cx:plotArea>
      <cx:plotAreaRegion>
        <cx:series layoutId="treemap" uniqueId="{F8A69FA7-AD60-4224-91B7-9753F280D73F}">
          <cx:dataPt idx="2">
            <cx:spPr>
              <a:solidFill>
                <a:schemeClr val="accent5">
                  <a:lumMod val="75000"/>
                </a:schemeClr>
              </a:solidFill>
            </cx:spPr>
          </cx:dataPt>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4">
              <a:lumMod val="75000"/>
            </a:schemeClr>
          </a:solidFill>
          <a:ln w="19050">
            <a:noFill/>
          </a:ln>
          <a:effectLst/>
        </c:spPr>
      </c:pivotFmt>
      <c:pivotFmt>
        <c:idx val="7"/>
        <c:spPr>
          <a:gradFill flip="none" rotWithShape="1">
            <a:gsLst>
              <a:gs pos="0">
                <a:schemeClr val="accent1">
                  <a:lumMod val="20000"/>
                  <a:lumOff val="80000"/>
                </a:schemeClr>
              </a:gs>
              <a:gs pos="10000">
                <a:schemeClr val="accent1">
                  <a:lumMod val="70000"/>
                </a:schemeClr>
              </a:gs>
            </a:gsLst>
            <a:lin ang="8100000" scaled="1"/>
            <a:tileRect/>
          </a:gradFill>
          <a:ln w="19050">
            <a:noFill/>
          </a:ln>
          <a:effectLst/>
        </c:spPr>
      </c:pivotFmt>
      <c:pivotFmt>
        <c:idx val="8"/>
        <c:spPr>
          <a:gradFill flip="none" rotWithShape="1">
            <a:gsLst>
              <a:gs pos="0">
                <a:schemeClr val="accent3">
                  <a:lumMod val="50000"/>
                </a:schemeClr>
              </a:gs>
              <a:gs pos="62000">
                <a:schemeClr val="tx1">
                  <a:lumMod val="50000"/>
                  <a:lumOff val="50000"/>
                </a:schemeClr>
              </a:gs>
            </a:gsLst>
            <a:lin ang="16200000" scaled="1"/>
            <a:tileRect/>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E822-4DAB-8DD1-4BF5F801F1AA}"/>
              </c:ext>
            </c:extLst>
          </c:dPt>
          <c:dPt>
            <c:idx val="1"/>
            <c:bubble3D val="0"/>
            <c:spPr>
              <a:gradFill flip="none" rotWithShape="1">
                <a:gsLst>
                  <a:gs pos="0">
                    <a:schemeClr val="accent1">
                      <a:lumMod val="20000"/>
                      <a:lumOff val="80000"/>
                    </a:schemeClr>
                  </a:gs>
                  <a:gs pos="10000">
                    <a:schemeClr val="accent1">
                      <a:lumMod val="70000"/>
                    </a:schemeClr>
                  </a:gs>
                </a:gsLst>
                <a:lin ang="8100000" scaled="1"/>
                <a:tileRect/>
              </a:gradFill>
              <a:ln w="19050">
                <a:noFill/>
              </a:ln>
              <a:effectLst/>
            </c:spPr>
            <c:extLst>
              <c:ext xmlns:c16="http://schemas.microsoft.com/office/drawing/2014/chart" uri="{C3380CC4-5D6E-409C-BE32-E72D297353CC}">
                <c16:uniqueId val="{00000003-E822-4DAB-8DD1-4BF5F801F1AA}"/>
              </c:ext>
            </c:extLst>
          </c:dPt>
          <c:dPt>
            <c:idx val="2"/>
            <c:bubble3D val="0"/>
            <c:spPr>
              <a:gradFill flip="none" rotWithShape="1">
                <a:gsLst>
                  <a:gs pos="0">
                    <a:schemeClr val="accent3">
                      <a:lumMod val="50000"/>
                    </a:schemeClr>
                  </a:gs>
                  <a:gs pos="62000">
                    <a:schemeClr val="tx1">
                      <a:lumMod val="50000"/>
                      <a:lumOff val="50000"/>
                    </a:schemeClr>
                  </a:gs>
                </a:gsLst>
                <a:lin ang="16200000" scaled="1"/>
                <a:tileRect/>
              </a:gradFill>
              <a:ln w="19050">
                <a:noFill/>
              </a:ln>
              <a:effectLst/>
            </c:spPr>
            <c:extLst>
              <c:ext xmlns:c16="http://schemas.microsoft.com/office/drawing/2014/chart" uri="{C3380CC4-5D6E-409C-BE32-E72D297353CC}">
                <c16:uniqueId val="{00000005-E822-4DAB-8DD1-4BF5F801F1A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822-4DAB-8DD1-4BF5F801F1A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3264050009016"/>
          <c:y val="0.29164543068480075"/>
          <c:w val="0.19841533930396105"/>
          <c:h val="0.4167086614173228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 Final.xlsx]Attrition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chemeClr val="accent2">
                  <a:lumMod val="50000"/>
                </a:schemeClr>
              </a:gs>
              <a:gs pos="81000">
                <a:schemeClr val="accent4">
                  <a:lumMod val="75000"/>
                </a:schemeClr>
              </a:gs>
            </a:gsLst>
            <a:lin ang="11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8385105903307309E-2"/>
          <c:y val="9.0286929264831339E-2"/>
          <c:w val="0.89027431421446379"/>
          <c:h val="0.67661212561195805"/>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81000">
                  <a:schemeClr val="accent4">
                    <a:lumMod val="75000"/>
                  </a:schemeClr>
                </a:gs>
              </a:gsLst>
              <a:lin ang="11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4BF-4F9F-B1F0-EC4D65D01EF9}"/>
            </c:ext>
          </c:extLst>
        </c:ser>
        <c:dLbls>
          <c:dLblPos val="outEnd"/>
          <c:showLegendKey val="0"/>
          <c:showVal val="1"/>
          <c:showCatName val="0"/>
          <c:showSerName val="0"/>
          <c:showPercent val="0"/>
          <c:showBubbleSize val="0"/>
        </c:dLbls>
        <c:gapWidth val="107"/>
        <c:overlap val="-27"/>
        <c:axId val="115817551"/>
        <c:axId val="115809647"/>
      </c:barChart>
      <c:catAx>
        <c:axId val="11581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15809647"/>
        <c:crosses val="autoZero"/>
        <c:auto val="1"/>
        <c:lblAlgn val="ctr"/>
        <c:lblOffset val="100"/>
        <c:noMultiLvlLbl val="0"/>
      </c:catAx>
      <c:valAx>
        <c:axId val="115809647"/>
        <c:scaling>
          <c:orientation val="minMax"/>
        </c:scaling>
        <c:delete val="1"/>
        <c:axPos val="l"/>
        <c:numFmt formatCode="General" sourceLinked="1"/>
        <c:majorTickMark val="out"/>
        <c:minorTickMark val="none"/>
        <c:tickLblPos val="nextTo"/>
        <c:crossAx val="1158175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x:chartSpace xmlns:a="http://schemas.openxmlformats.org/drawingml/2006/main" xmlns:r="http://schemas.openxmlformats.org/officeDocument/2006/relationships" xmlns:cx="http://schemas.microsoft.com/office/drawing/2014/chartex">
  <cx:chartData>
    <cx:data id="0">
      <cx:strDim type="cat">
        <cx:f>_xlchart.6</cx:f>
      </cx:strDim>
      <cx:numDim type="val">
        <cx:f>_xlchart.7</cx:f>
      </cx:numDim>
    </cx:data>
  </cx:chartData>
  <cx:chart>
    <cx:plotArea>
      <cx:plotAreaRegion>
        <cx:plotSurface>
          <cx:spPr>
            <a:noFill/>
            <a:ln>
              <a:noFill/>
            </a:ln>
          </cx:spPr>
        </cx:plotSurface>
        <cx:series layoutId="waterfall" uniqueId="{91B9BF78-DEA8-4479-9443-E2A73438099C}">
          <cx:spPr>
            <a:gradFill>
              <a:gsLst>
                <a:gs pos="75000">
                  <a:schemeClr val="accent1">
                    <a:lumMod val="50000"/>
                  </a:schemeClr>
                </a:gs>
                <a:gs pos="100000">
                  <a:schemeClr val="accent6">
                    <a:lumMod val="75000"/>
                  </a:schemeClr>
                </a:gs>
              </a:gsLst>
              <a:lin ang="11400000" scaled="0"/>
            </a:gradFill>
            <a:ln>
              <a:solidFill>
                <a:schemeClr val="tx2"/>
              </a:solidFill>
            </a:ln>
          </cx:spPr>
          <cx:dataLabels pos="ctr">
            <cx:txPr>
              <a:bodyPr spcFirstLastPara="1" vertOverflow="ellipsis" wrap="square" lIns="0" tIns="0" rIns="0" bIns="0" anchor="ctr" anchorCtr="1">
                <a:spAutoFit/>
              </a:bodyPr>
              <a:lstStyle/>
              <a:p>
                <a:pPr>
                  <a:defRPr lang="en-US" sz="1100" b="1" i="0" u="none" strike="noStrike" kern="1200" baseline="0">
                    <a:solidFill>
                      <a:schemeClr val="bg2"/>
                    </a:solidFill>
                    <a:latin typeface="Calibri"/>
                    <a:ea typeface="Calibri"/>
                    <a:cs typeface="Calibri"/>
                  </a:defRPr>
                </a:pPr>
                <a:endParaRPr lang="en-US" sz="1100" b="1">
                  <a:solidFill>
                    <a:schemeClr val="bg2"/>
                  </a:solidFill>
                </a:endParaRPr>
              </a:p>
            </cx:txPr>
            <cx:visibility seriesName="0" categoryName="0" value="1"/>
            <cx:separator>, </cx:separator>
          </cx:dataLabels>
          <cx:dataId val="0"/>
          <cx:layoutPr>
            <cx:subtotals/>
          </cx:layoutPr>
        </cx:series>
      </cx:plotAreaRegion>
      <cx:axis id="0">
        <cx:catScaling gapWidth="0.5"/>
        <cx:tickLabels/>
        <cx:txPr>
          <a:bodyPr spcFirstLastPara="1" vertOverflow="ellipsis" wrap="square" lIns="0" tIns="0" rIns="0" bIns="0" anchor="ctr" anchorCtr="1"/>
          <a:lstStyle/>
          <a:p>
            <a:pPr>
              <a:defRPr lang="en-US" sz="1200" b="1" i="0" u="none" strike="noStrike" kern="1200" baseline="0">
                <a:solidFill>
                  <a:sysClr val="windowText" lastClr="000000"/>
                </a:solidFill>
                <a:latin typeface="+mn-lt"/>
                <a:ea typeface="Calibri"/>
                <a:cs typeface="Calibri"/>
              </a:defRPr>
            </a:pPr>
            <a:endParaRPr lang="en-US" sz="1200" b="1">
              <a:solidFill>
                <a:sysClr val="windowText" lastClr="000000"/>
              </a:solidFill>
              <a:latin typeface="+mn-lt"/>
            </a:endParaRPr>
          </a:p>
        </cx:txPr>
      </cx:axis>
      <cx:axis id="1" hidden="1">
        <cx:valScaling/>
        <cx:tickLabels/>
      </cx:axis>
    </cx:plotArea>
  </cx:chart>
  <cx:spPr>
    <a:noFill/>
    <a:ln>
      <a:noFill/>
    </a:ln>
  </cx:spPr>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33333333333333"/>
          <c:y val="0.2"/>
          <c:w val="0.88266666666666671"/>
          <c:h val="0.6"/>
        </c:manualLayout>
      </c:layout>
      <c:barChart>
        <c:barDir val="bar"/>
        <c:grouping val="stacked"/>
        <c:varyColors val="0"/>
        <c:dLbls>
          <c:showLegendKey val="0"/>
          <c:showVal val="0"/>
          <c:showCatName val="0"/>
          <c:showSerName val="0"/>
          <c:showPercent val="0"/>
          <c:showBubbleSize val="0"/>
        </c:dLbls>
        <c:gapWidth val="0"/>
        <c:overlap val="100"/>
        <c:axId val="1925885984"/>
        <c:axId val="1925890976"/>
      </c:barChart>
      <c:catAx>
        <c:axId val="1925885984"/>
        <c:scaling>
          <c:orientation val="minMax"/>
        </c:scaling>
        <c:delete val="1"/>
        <c:axPos val="l"/>
        <c:majorTickMark val="out"/>
        <c:minorTickMark val="none"/>
        <c:tickLblPos val="nextTo"/>
        <c:crossAx val="1925890976"/>
        <c:crosses val="autoZero"/>
        <c:auto val="1"/>
        <c:lblAlgn val="ctr"/>
        <c:lblOffset val="100"/>
        <c:noMultiLvlLbl val="0"/>
      </c:catAx>
      <c:valAx>
        <c:axId val="1925890976"/>
        <c:scaling>
          <c:orientation val="minMax"/>
          <c:max val="4"/>
        </c:scaling>
        <c:delete val="1"/>
        <c:axPos val="b"/>
        <c:numFmt formatCode="General" sourceLinked="1"/>
        <c:majorTickMark val="out"/>
        <c:minorTickMark val="none"/>
        <c:tickLblPos val="nextTo"/>
        <c:crossAx val="19258859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5">
  <a:schemeClr val="accent2"/>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
  <cs:axisTitle>
    <cs:lnRef idx="0"/>
    <cs:fillRef idx="0"/>
    <cs:effectRef idx="0"/>
    <cs:fontRef idx="minor">
      <a:schemeClr val="tx1"/>
    </cs:fontRef>
    <cs:defRPr sz="1000" b="1" kern="1200"/>
  </cs:axisTitle>
  <cs:categoryAxis>
    <cs:lnRef idx="1">
      <a:schemeClr val="tx1"/>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0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18" Type="http://schemas.openxmlformats.org/officeDocument/2006/relationships/chart" Target="../charts/chart17.xml"/><Relationship Id="rId3" Type="http://schemas.openxmlformats.org/officeDocument/2006/relationships/image" Target="../media/image3.png"/><Relationship Id="rId21" Type="http://schemas.openxmlformats.org/officeDocument/2006/relationships/chart" Target="../charts/chart20.xml"/><Relationship Id="rId7" Type="http://schemas.openxmlformats.org/officeDocument/2006/relationships/chart" Target="../charts/chart9.xml"/><Relationship Id="rId12" Type="http://schemas.openxmlformats.org/officeDocument/2006/relationships/chart" Target="../charts/chart13.xml"/><Relationship Id="rId17" Type="http://schemas.openxmlformats.org/officeDocument/2006/relationships/chart" Target="../charts/chart16.xml"/><Relationship Id="rId2" Type="http://schemas.openxmlformats.org/officeDocument/2006/relationships/image" Target="../media/image2.png"/><Relationship Id="rId16" Type="http://schemas.openxmlformats.org/officeDocument/2006/relationships/chart" Target="../charts/chart15.xml"/><Relationship Id="rId20" Type="http://schemas.openxmlformats.org/officeDocument/2006/relationships/chart" Target="../charts/chart1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image" Target="../media/image7.png"/><Relationship Id="rId19" Type="http://schemas.openxmlformats.org/officeDocument/2006/relationships/chart" Target="../charts/chart18.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314325</xdr:colOff>
      <xdr:row>0</xdr:row>
      <xdr:rowOff>133350</xdr:rowOff>
    </xdr:from>
    <xdr:to>
      <xdr:col>8</xdr:col>
      <xdr:colOff>85725</xdr:colOff>
      <xdr:row>6</xdr:row>
      <xdr:rowOff>66675</xdr:rowOff>
    </xdr:to>
    <mc:AlternateContent xmlns:mc="http://schemas.openxmlformats.org/markup-compatibility/2006">
      <mc:Choice xmlns:a14="http://schemas.microsoft.com/office/drawing/2010/main"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419975" y="133350"/>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5</xdr:row>
      <xdr:rowOff>57150</xdr:rowOff>
    </xdr:from>
    <xdr:to>
      <xdr:col>4</xdr:col>
      <xdr:colOff>666750</xdr:colOff>
      <xdr:row>9</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209550</xdr:colOff>
      <xdr:row>13</xdr:row>
      <xdr:rowOff>57150</xdr:rowOff>
    </xdr:from>
    <xdr:to>
      <xdr:col>5</xdr:col>
      <xdr:colOff>619125</xdr:colOff>
      <xdr:row>15</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295275</xdr:colOff>
      <xdr:row>5</xdr:row>
      <xdr:rowOff>142875</xdr:rowOff>
    </xdr:from>
    <xdr:to>
      <xdr:col>8</xdr:col>
      <xdr:colOff>676275</xdr:colOff>
      <xdr:row>15</xdr:row>
      <xdr:rowOff>9525</xdr:rowOff>
    </xdr:to>
    <mc:AlternateContent xmlns:mc="http://schemas.openxmlformats.org/markup-compatibility/2006" xmlns:a14="http://schemas.microsoft.com/office/drawing/2010/main">
      <mc:Choice Requires="a14">
        <xdr:graphicFrame macro="">
          <xdr:nvGraphicFramePr>
            <xdr:cNvPr id="4"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5486400" y="1143000"/>
              <a:ext cx="17526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9525</xdr:colOff>
      <xdr:row>5</xdr:row>
      <xdr:rowOff>152400</xdr:rowOff>
    </xdr:from>
    <xdr:to>
      <xdr:col>11</xdr:col>
      <xdr:colOff>466725</xdr:colOff>
      <xdr:row>19</xdr:row>
      <xdr:rowOff>19050</xdr:rowOff>
    </xdr:to>
    <mc:AlternateContent xmlns:mc="http://schemas.openxmlformats.org/markup-compatibility/2006">
      <mc:Choice xmlns:a14="http://schemas.microsoft.com/office/drawing/2010/main"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258050" y="11525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161925</xdr:colOff>
      <xdr:row>0</xdr:row>
      <xdr:rowOff>123825</xdr:rowOff>
    </xdr:from>
    <xdr:to>
      <xdr:col>9</xdr:col>
      <xdr:colOff>619125</xdr:colOff>
      <xdr:row>13</xdr:row>
      <xdr:rowOff>190500</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172200" y="1238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638175</xdr:colOff>
      <xdr:row>0</xdr:row>
      <xdr:rowOff>142875</xdr:rowOff>
    </xdr:from>
    <xdr:to>
      <xdr:col>12</xdr:col>
      <xdr:colOff>409575</xdr:colOff>
      <xdr:row>14</xdr:row>
      <xdr:rowOff>9525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020050" y="1428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195262</xdr:colOff>
      <xdr:row>11</xdr:row>
      <xdr:rowOff>133350</xdr:rowOff>
    </xdr:from>
    <xdr:to>
      <xdr:col>8</xdr:col>
      <xdr:colOff>142875</xdr:colOff>
      <xdr:row>21</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604837</xdr:colOff>
      <xdr:row>4</xdr:row>
      <xdr:rowOff>114300</xdr:rowOff>
    </xdr:from>
    <xdr:to>
      <xdr:col>8</xdr:col>
      <xdr:colOff>390525</xdr:colOff>
      <xdr:row>16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142874</xdr:colOff>
      <xdr:row>6</xdr:row>
      <xdr:rowOff>76199</xdr:rowOff>
    </xdr:from>
    <xdr:to>
      <xdr:col>12</xdr:col>
      <xdr:colOff>328611</xdr:colOff>
      <xdr:row>17</xdr:row>
      <xdr:rowOff>133349</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428624</xdr:colOff>
      <xdr:row>4</xdr:row>
      <xdr:rowOff>123825</xdr:rowOff>
    </xdr:from>
    <xdr:to>
      <xdr:col>6</xdr:col>
      <xdr:colOff>85725</xdr:colOff>
      <xdr:row>13</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666750</xdr:colOff>
      <xdr:row>5</xdr:row>
      <xdr:rowOff>133350</xdr:rowOff>
    </xdr:from>
    <xdr:to>
      <xdr:col>7</xdr:col>
      <xdr:colOff>590550</xdr:colOff>
      <xdr:row>12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276224</xdr:colOff>
      <xdr:row>8</xdr:row>
      <xdr:rowOff>180974</xdr:rowOff>
    </xdr:from>
    <xdr:to>
      <xdr:col>8</xdr:col>
      <xdr:colOff>238125</xdr:colOff>
      <xdr:row>17</xdr:row>
      <xdr:rowOff>152400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333375</xdr:colOff>
      <xdr:row>2</xdr:row>
      <xdr:rowOff>142875</xdr:rowOff>
    </xdr:from>
    <xdr:to>
      <xdr:col>11</xdr:col>
      <xdr:colOff>104775</xdr:colOff>
      <xdr:row>16</xdr:row>
      <xdr:rowOff>9525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762750" y="542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533400</xdr:colOff>
      <xdr:row>2</xdr:row>
      <xdr:rowOff>85725</xdr:rowOff>
    </xdr:from>
    <xdr:to>
      <xdr:col>15</xdr:col>
      <xdr:colOff>304800</xdr:colOff>
      <xdr:row>15</xdr:row>
      <xdr:rowOff>152400</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705975" y="4857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4725650" cy="7477125"/>
    <xdr:grpSp>
      <xdr:nvGrpSpPr>
        <xdr:cNvPr id="2" name="Shape 2"/>
        <xdr:cNvGrpSpPr/>
      </xdr:nvGrpSpPr>
      <xdr:grpSpPr>
        <a:xfrm>
          <a:off x="0" y="0"/>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xdr:col>
      <xdr:colOff>308656</xdr:colOff>
      <xdr:row>0</xdr:row>
      <xdr:rowOff>95251</xdr:rowOff>
    </xdr:from>
    <xdr:ext cx="15236144" cy="7334250"/>
    <xdr:grpSp>
      <xdr:nvGrpSpPr>
        <xdr:cNvPr id="2" name="Shape 2"/>
        <xdr:cNvGrpSpPr/>
      </xdr:nvGrpSpPr>
      <xdr:grpSpPr>
        <a:xfrm>
          <a:off x="2594656" y="95251"/>
          <a:ext cx="15236144" cy="7334250"/>
          <a:chOff x="0" y="60488"/>
          <a:chExt cx="10692000" cy="7439025"/>
        </a:xfrm>
        <a:solidFill>
          <a:srgbClr val="E2BCD3"/>
        </a:solidFill>
      </xdr:grpSpPr>
      <xdr:grpSp>
        <xdr:nvGrpSpPr>
          <xdr:cNvPr id="29" name="Shape 29"/>
          <xdr:cNvGrpSpPr/>
        </xdr:nvGrpSpPr>
        <xdr:grpSpPr>
          <a:xfrm>
            <a:off x="0" y="60488"/>
            <a:ext cx="10692000" cy="7439025"/>
            <a:chOff x="1752600" y="190500"/>
            <a:chExt cx="13468350" cy="7776000"/>
          </a:xfrm>
          <a:grpFill/>
        </xdr:grpSpPr>
        <xdr:sp macro="" textlink="">
          <xdr:nvSpPr>
            <xdr:cNvPr id="4" name="Shape 4"/>
            <xdr:cNvSpPr/>
          </xdr:nvSpPr>
          <xdr:spPr>
            <a:xfrm>
              <a:off x="1752600" y="190500"/>
              <a:ext cx="13468350" cy="7776000"/>
            </a:xfrm>
            <a:prstGeom prst="rect">
              <a:avLst/>
            </a:prstGeom>
            <a:grpFill/>
            <a:ln cap="flat" cmpd="sng">
              <a:solidFill>
                <a:schemeClr val="bg1">
                  <a:alpha val="90000"/>
                </a:schemeClr>
              </a:solid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chemeClr val="accent5">
                <a:lumMod val="75000"/>
              </a:schemeClr>
            </a:solidFill>
            <a:ln w="127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9384" y="270900"/>
              <a:ext cx="7319581" cy="832277"/>
            </a:xfrm>
            <a:prstGeom prst="roundRect">
              <a:avLst>
                <a:gd name="adj" fmla="val 10000"/>
              </a:avLst>
            </a:prstGeom>
            <a:solidFill>
              <a:schemeClr val="bg1">
                <a:alpha val="91000"/>
              </a:schemeClr>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249618" y="270899"/>
              <a:ext cx="5876082" cy="848871"/>
            </a:xfrm>
            <a:prstGeom prst="roundRect">
              <a:avLst>
                <a:gd name="adj" fmla="val 10000"/>
              </a:avLst>
            </a:prstGeom>
            <a:solidFill>
              <a:schemeClr val="bg1">
                <a:alpha val="91000"/>
              </a:schemeClr>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endParaRPr>
            </a:p>
          </xdr:txBody>
        </xdr:sp>
        <xdr:sp macro="" textlink="">
          <xdr:nvSpPr>
            <xdr:cNvPr id="33" name="Shape 33"/>
            <xdr:cNvSpPr/>
          </xdr:nvSpPr>
          <xdr:spPr>
            <a:xfrm>
              <a:off x="5819774" y="2304895"/>
              <a:ext cx="4819651" cy="2772878"/>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GB" sz="1100"/>
                <a:t>                                                                                                               </a:t>
              </a:r>
              <a:endParaRPr sz="1100"/>
            </a:p>
          </xdr:txBody>
        </xdr:sp>
        <xdr:grpSp>
          <xdr:nvGrpSpPr>
            <xdr:cNvPr id="34" name="Shape 34"/>
            <xdr:cNvGrpSpPr/>
          </xdr:nvGrpSpPr>
          <xdr:grpSpPr>
            <a:xfrm>
              <a:off x="4600695" y="1173044"/>
              <a:ext cx="10541327" cy="1041939"/>
              <a:chOff x="4624387" y="1173044"/>
              <a:chExt cx="10631992" cy="1041939"/>
            </a:xfrm>
            <a:grpFill/>
          </xdr:grpSpPr>
          <xdr:sp macro="" textlink="">
            <xdr:nvSpPr>
              <xdr:cNvPr id="293" name="Shape 36"/>
              <xdr:cNvSpPr/>
            </xdr:nvSpPr>
            <xdr:spPr>
              <a:xfrm>
                <a:off x="4624387" y="1186148"/>
                <a:ext cx="2707880" cy="1028835"/>
              </a:xfrm>
              <a:prstGeom prst="roundRect">
                <a:avLst>
                  <a:gd name="adj" fmla="val 6048"/>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4" name="Shape 37"/>
              <xdr:cNvSpPr/>
            </xdr:nvSpPr>
            <xdr:spPr>
              <a:xfrm>
                <a:off x="7403526" y="1202739"/>
                <a:ext cx="2608117" cy="995649"/>
              </a:xfrm>
              <a:prstGeom prst="roundRect">
                <a:avLst>
                  <a:gd name="adj" fmla="val 0"/>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5" name="Shape 38"/>
              <xdr:cNvSpPr/>
            </xdr:nvSpPr>
            <xdr:spPr>
              <a:xfrm>
                <a:off x="10097153" y="1186146"/>
                <a:ext cx="2622368" cy="1028835"/>
              </a:xfrm>
              <a:prstGeom prst="roundRect">
                <a:avLst>
                  <a:gd name="adj" fmla="val 6048"/>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6" name="Shape 39"/>
              <xdr:cNvSpPr/>
            </xdr:nvSpPr>
            <xdr:spPr>
              <a:xfrm>
                <a:off x="12776530" y="1173044"/>
                <a:ext cx="2479849" cy="1041937"/>
              </a:xfrm>
              <a:prstGeom prst="roundRect">
                <a:avLst>
                  <a:gd name="adj" fmla="val 6048"/>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a:grpFill/>
          </xdr:grpSpPr>
          <xdr:sp macro="" textlink="">
            <xdr:nvSpPr>
              <xdr:cNvPr id="41" name="Shape 41"/>
              <xdr:cNvSpPr/>
            </xdr:nvSpPr>
            <xdr:spPr>
              <a:xfrm>
                <a:off x="1847145" y="2304895"/>
                <a:ext cx="3867930" cy="2772878"/>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grpFill/>
              <a:ln w="12700" cap="flat" cmpd="sng">
                <a:solidFill>
                  <a:schemeClr val="bg1">
                    <a:alpha val="90000"/>
                  </a:schemeClr>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grpFill/>
            <a:ln w="12700" cap="flat" cmpd="sng">
              <a:solidFill>
                <a:schemeClr val="bg1">
                  <a:alpha val="90000"/>
                </a:schemeClr>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grpFill/>
            <a:ln w="12700" cap="flat" cmpd="sng">
              <a:solidFill>
                <a:schemeClr val="bg1">
                  <a:alpha val="90000"/>
                </a:schemeClr>
              </a:solidFill>
              <a:prstDash val="solid"/>
              <a:miter lim="800000"/>
              <a:headEnd type="none" w="sm" len="sm"/>
              <a:tailEnd type="none" w="sm" len="sm"/>
            </a:ln>
          </xdr:spPr>
        </xdr:cxnSp>
        <xdr:sp macro="" textlink="">
          <xdr:nvSpPr>
            <xdr:cNvPr id="46" name="Shape 46"/>
            <xdr:cNvSpPr/>
          </xdr:nvSpPr>
          <xdr:spPr>
            <a:xfrm>
              <a:off x="1816994" y="2281358"/>
              <a:ext cx="3898081" cy="2787886"/>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grpFill/>
            <a:ln w="12700" cap="flat" cmpd="sng">
              <a:solidFill>
                <a:schemeClr val="bg1">
                  <a:alpha val="90000"/>
                </a:schemeClr>
              </a:solidFill>
              <a:prstDash val="solid"/>
              <a:miter lim="800000"/>
              <a:headEnd type="none" w="sm" len="sm"/>
              <a:tailEnd type="none" w="sm" len="sm"/>
            </a:ln>
          </xdr:spPr>
        </xdr:cxnSp>
        <xdr:sp macro="" textlink="">
          <xdr:nvSpPr>
            <xdr:cNvPr id="48" name="Shape 48"/>
            <xdr:cNvSpPr/>
          </xdr:nvSpPr>
          <xdr:spPr>
            <a:xfrm>
              <a:off x="5809545" y="5162549"/>
              <a:ext cx="3564000" cy="2744212"/>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grpFill/>
            <a:ln w="12700" cap="flat" cmpd="sng">
              <a:solidFill>
                <a:schemeClr val="bg1">
                  <a:alpha val="90000"/>
                </a:schemeClr>
              </a:solidFill>
              <a:prstDash val="solid"/>
              <a:miter lim="800000"/>
              <a:headEnd type="none" w="sm" len="sm"/>
              <a:tailEnd type="none" w="sm" len="sm"/>
            </a:ln>
          </xdr:spPr>
        </xdr:cxnSp>
        <xdr:sp macro="" textlink="">
          <xdr:nvSpPr>
            <xdr:cNvPr id="50" name="Shape 50"/>
            <xdr:cNvSpPr/>
          </xdr:nvSpPr>
          <xdr:spPr>
            <a:xfrm>
              <a:off x="9467144" y="5185326"/>
              <a:ext cx="2820523" cy="2721435"/>
            </a:xfrm>
            <a:prstGeom prst="roundRect">
              <a:avLst>
                <a:gd name="adj" fmla="val 3303"/>
              </a:avLst>
            </a:prstGeom>
            <a:solidFill>
              <a:schemeClr val="bg1"/>
            </a:solidFill>
            <a:ln w="25400" cap="flat" cmpd="sng">
              <a:solidFill>
                <a:schemeClr val="bg1">
                  <a:alpha val="9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52"/>
            <xdr:cNvSpPr/>
          </xdr:nvSpPr>
          <xdr:spPr>
            <a:xfrm>
              <a:off x="12358318" y="5168733"/>
              <a:ext cx="2811962" cy="2743600"/>
            </a:xfrm>
            <a:prstGeom prst="roundRect">
              <a:avLst>
                <a:gd name="adj" fmla="val 3303"/>
              </a:avLst>
            </a:prstGeom>
            <a:solidFill>
              <a:schemeClr val="bg1"/>
            </a:solidFill>
            <a:ln w="254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3</xdr:col>
      <xdr:colOff>603250</xdr:colOff>
      <xdr:row>10</xdr:row>
      <xdr:rowOff>102052</xdr:rowOff>
    </xdr:from>
    <xdr:to>
      <xdr:col>10</xdr:col>
      <xdr:colOff>0</xdr:colOff>
      <xdr:row>12</xdr:row>
      <xdr:rowOff>142875</xdr:rowOff>
    </xdr:to>
    <xdr:sp macro="" textlink="">
      <xdr:nvSpPr>
        <xdr:cNvPr id="3" name="TextBox 2"/>
        <xdr:cNvSpPr txBox="1"/>
      </xdr:nvSpPr>
      <xdr:spPr>
        <a:xfrm>
          <a:off x="2555875" y="2007052"/>
          <a:ext cx="3952875" cy="421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sng">
              <a:solidFill>
                <a:srgbClr val="800000"/>
              </a:solidFill>
              <a:latin typeface="+mj-lt"/>
              <a:cs typeface="Calibri" panose="020F0502020204030204" pitchFamily="34" charset="0"/>
            </a:rPr>
            <a:t>Total Employees by</a:t>
          </a:r>
          <a:r>
            <a:rPr lang="en-IN" sz="2000" b="1" u="sng" baseline="0">
              <a:solidFill>
                <a:srgbClr val="800000"/>
              </a:solidFill>
              <a:latin typeface="+mj-lt"/>
              <a:cs typeface="Calibri" panose="020F0502020204030204" pitchFamily="34" charset="0"/>
            </a:rPr>
            <a:t> GenSder</a:t>
          </a:r>
          <a:endParaRPr lang="en-IN" sz="2000" b="1" u="sng">
            <a:solidFill>
              <a:srgbClr val="800000"/>
            </a:solidFill>
            <a:latin typeface="+mj-lt"/>
            <a:cs typeface="Calibri" panose="020F0502020204030204" pitchFamily="34" charset="0"/>
          </a:endParaRPr>
        </a:p>
      </xdr:txBody>
    </xdr:sp>
    <xdr:clientData/>
  </xdr:twoCellAnchor>
  <xdr:twoCellAnchor>
    <xdr:from>
      <xdr:col>8</xdr:col>
      <xdr:colOff>428625</xdr:colOff>
      <xdr:row>4</xdr:row>
      <xdr:rowOff>186418</xdr:rowOff>
    </xdr:from>
    <xdr:to>
      <xdr:col>11</xdr:col>
      <xdr:colOff>460376</xdr:colOff>
      <xdr:row>7</xdr:row>
      <xdr:rowOff>15875</xdr:rowOff>
    </xdr:to>
    <xdr:sp macro="" textlink="">
      <xdr:nvSpPr>
        <xdr:cNvPr id="139" name="TextBox 138"/>
        <xdr:cNvSpPr txBox="1"/>
      </xdr:nvSpPr>
      <xdr:spPr>
        <a:xfrm>
          <a:off x="5635625" y="948418"/>
          <a:ext cx="1984376" cy="400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800000"/>
              </a:solidFill>
              <a:latin typeface="+mj-lt"/>
              <a:ea typeface="+mn-ea"/>
              <a:cs typeface="+mn-cs"/>
            </a:rPr>
            <a:t>Attrition</a:t>
          </a:r>
          <a:r>
            <a:rPr lang="en-IN" sz="2000" b="1" baseline="0">
              <a:solidFill>
                <a:srgbClr val="800000"/>
              </a:solidFill>
              <a:latin typeface="+mj-lt"/>
              <a:cs typeface="+mn-cs"/>
            </a:rPr>
            <a:t> </a:t>
          </a:r>
          <a:endParaRPr lang="en-IN" sz="2000" b="1">
            <a:solidFill>
              <a:srgbClr val="800000"/>
            </a:solidFill>
            <a:latin typeface="+mj-lt"/>
            <a:cs typeface="Calibri" panose="020F0502020204030204" pitchFamily="34" charset="0"/>
          </a:endParaRPr>
        </a:p>
      </xdr:txBody>
    </xdr:sp>
    <xdr:clientData/>
  </xdr:twoCellAnchor>
  <xdr:twoCellAnchor>
    <xdr:from>
      <xdr:col>9</xdr:col>
      <xdr:colOff>265339</xdr:colOff>
      <xdr:row>7</xdr:row>
      <xdr:rowOff>11794</xdr:rowOff>
    </xdr:from>
    <xdr:to>
      <xdr:col>11</xdr:col>
      <xdr:colOff>63500</xdr:colOff>
      <xdr:row>9</xdr:row>
      <xdr:rowOff>81643</xdr:rowOff>
    </xdr:to>
    <xdr:sp macro="" textlink="KPI!B8">
      <xdr:nvSpPr>
        <xdr:cNvPr id="140" name="TextBox 139"/>
        <xdr:cNvSpPr txBox="1"/>
      </xdr:nvSpPr>
      <xdr:spPr>
        <a:xfrm>
          <a:off x="6123214" y="1345294"/>
          <a:ext cx="1099911" cy="450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4E87BC4-96DE-4FE1-8D7F-B4017742490F}" type="TxLink">
            <a:rPr lang="en-US" sz="2800" b="1" i="0" u="none" strike="noStrike">
              <a:solidFill>
                <a:srgbClr val="000000"/>
              </a:solidFill>
              <a:latin typeface="Calibri"/>
              <a:ea typeface="+mn-ea"/>
              <a:cs typeface="Calibri"/>
            </a:rPr>
            <a:pPr marL="0" indent="0" algn="ctr"/>
            <a:t>237</a:t>
          </a:fld>
          <a:endParaRPr lang="en-US" sz="2800" b="1" i="0" u="none" strike="noStrike">
            <a:solidFill>
              <a:srgbClr val="000000"/>
            </a:solidFill>
            <a:latin typeface="Calibri"/>
            <a:ea typeface="+mn-ea"/>
            <a:cs typeface="Calibri"/>
          </a:endParaRPr>
        </a:p>
      </xdr:txBody>
    </xdr:sp>
    <xdr:clientData/>
  </xdr:twoCellAnchor>
  <xdr:twoCellAnchor>
    <xdr:from>
      <xdr:col>13</xdr:col>
      <xdr:colOff>47624</xdr:colOff>
      <xdr:row>4</xdr:row>
      <xdr:rowOff>179161</xdr:rowOff>
    </xdr:from>
    <xdr:to>
      <xdr:col>16</xdr:col>
      <xdr:colOff>650874</xdr:colOff>
      <xdr:row>7</xdr:row>
      <xdr:rowOff>6804</xdr:rowOff>
    </xdr:to>
    <xdr:sp macro="" textlink="">
      <xdr:nvSpPr>
        <xdr:cNvPr id="5" name="TextBox 4"/>
        <xdr:cNvSpPr txBox="1"/>
      </xdr:nvSpPr>
      <xdr:spPr>
        <a:xfrm>
          <a:off x="8508999" y="941161"/>
          <a:ext cx="2555875" cy="399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800000"/>
              </a:solidFill>
              <a:latin typeface="+mj-lt"/>
              <a:ea typeface="+mn-ea"/>
              <a:cs typeface="+mn-cs"/>
            </a:rPr>
            <a:t>Active Employees</a:t>
          </a:r>
        </a:p>
      </xdr:txBody>
    </xdr:sp>
    <xdr:clientData/>
  </xdr:twoCellAnchor>
  <xdr:twoCellAnchor>
    <xdr:from>
      <xdr:col>14</xdr:col>
      <xdr:colOff>150132</xdr:colOff>
      <xdr:row>6</xdr:row>
      <xdr:rowOff>177801</xdr:rowOff>
    </xdr:from>
    <xdr:to>
      <xdr:col>15</xdr:col>
      <xdr:colOff>599168</xdr:colOff>
      <xdr:row>9</xdr:row>
      <xdr:rowOff>57150</xdr:rowOff>
    </xdr:to>
    <xdr:sp macro="" textlink="KPI!D8">
      <xdr:nvSpPr>
        <xdr:cNvPr id="287" name="TextBox 286"/>
        <xdr:cNvSpPr txBox="1"/>
      </xdr:nvSpPr>
      <xdr:spPr>
        <a:xfrm>
          <a:off x="9262382" y="1320801"/>
          <a:ext cx="1099911" cy="450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53F3C71-972E-42EB-849E-7DF0CA0F5E76}" type="TxLink">
            <a:rPr lang="en-US" sz="2800" b="1" i="0" u="none" strike="noStrike">
              <a:solidFill>
                <a:srgbClr val="000000"/>
              </a:solidFill>
              <a:latin typeface="Calibri"/>
              <a:ea typeface="+mn-ea"/>
              <a:cs typeface="Calibri"/>
            </a:rPr>
            <a:pPr marL="0" indent="0" algn="ctr"/>
            <a:t>1233</a:t>
          </a:fld>
          <a:endParaRPr lang="en-US" sz="2800" b="1" i="0" u="none" strike="noStrike">
            <a:solidFill>
              <a:srgbClr val="000000"/>
            </a:solidFill>
            <a:latin typeface="Calibri"/>
            <a:ea typeface="+mn-ea"/>
            <a:cs typeface="Calibri"/>
          </a:endParaRPr>
        </a:p>
      </xdr:txBody>
    </xdr:sp>
    <xdr:clientData/>
  </xdr:twoCellAnchor>
  <xdr:twoCellAnchor>
    <xdr:from>
      <xdr:col>18</xdr:col>
      <xdr:colOff>47625</xdr:colOff>
      <xdr:row>5</xdr:row>
      <xdr:rowOff>4537</xdr:rowOff>
    </xdr:from>
    <xdr:to>
      <xdr:col>21</xdr:col>
      <xdr:colOff>174625</xdr:colOff>
      <xdr:row>7</xdr:row>
      <xdr:rowOff>127001</xdr:rowOff>
    </xdr:to>
    <xdr:sp macro="" textlink="">
      <xdr:nvSpPr>
        <xdr:cNvPr id="288" name="TextBox 287"/>
        <xdr:cNvSpPr txBox="1"/>
      </xdr:nvSpPr>
      <xdr:spPr>
        <a:xfrm>
          <a:off x="11763375" y="957037"/>
          <a:ext cx="2079625"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400" b="1" baseline="0">
              <a:solidFill>
                <a:srgbClr val="800000"/>
              </a:solidFill>
              <a:latin typeface="+mj-lt"/>
              <a:ea typeface="+mn-ea"/>
              <a:cs typeface="+mn-cs"/>
            </a:rPr>
            <a:t>  </a:t>
          </a:r>
          <a:r>
            <a:rPr lang="en-US" sz="2400" b="1">
              <a:solidFill>
                <a:srgbClr val="800000"/>
              </a:solidFill>
              <a:latin typeface="+mj-lt"/>
              <a:ea typeface="+mn-ea"/>
              <a:cs typeface="+mn-cs"/>
            </a:rPr>
            <a:t>Attition Rate</a:t>
          </a:r>
        </a:p>
      </xdr:txBody>
    </xdr:sp>
    <xdr:clientData/>
  </xdr:twoCellAnchor>
  <xdr:twoCellAnchor>
    <xdr:from>
      <xdr:col>19</xdr:col>
      <xdr:colOff>7258</xdr:colOff>
      <xdr:row>6</xdr:row>
      <xdr:rowOff>161472</xdr:rowOff>
    </xdr:from>
    <xdr:to>
      <xdr:col>20</xdr:col>
      <xdr:colOff>456294</xdr:colOff>
      <xdr:row>9</xdr:row>
      <xdr:rowOff>40821</xdr:rowOff>
    </xdr:to>
    <xdr:sp macro="" textlink="KPI!E8">
      <xdr:nvSpPr>
        <xdr:cNvPr id="289" name="TextBox 288"/>
        <xdr:cNvSpPr txBox="1"/>
      </xdr:nvSpPr>
      <xdr:spPr>
        <a:xfrm>
          <a:off x="12373883" y="1304472"/>
          <a:ext cx="1099911" cy="450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3EDDE68-86D9-4C1C-B087-69866BFB1D45}" type="TxLink">
            <a:rPr lang="en-US" sz="2800" b="1" i="0" u="none" strike="noStrike">
              <a:solidFill>
                <a:srgbClr val="000000"/>
              </a:solidFill>
              <a:latin typeface="Calibri"/>
              <a:ea typeface="+mn-ea"/>
              <a:cs typeface="Calibri"/>
            </a:rPr>
            <a:pPr marL="0" indent="0" algn="ctr"/>
            <a:t>16.12%</a:t>
          </a:fld>
          <a:endParaRPr lang="en-US" sz="2800" b="1" i="0" u="none" strike="noStrike">
            <a:solidFill>
              <a:srgbClr val="000000"/>
            </a:solidFill>
            <a:latin typeface="Calibri"/>
            <a:ea typeface="+mn-ea"/>
            <a:cs typeface="Calibri"/>
          </a:endParaRPr>
        </a:p>
      </xdr:txBody>
    </xdr:sp>
    <xdr:clientData/>
  </xdr:twoCellAnchor>
  <xdr:twoCellAnchor>
    <xdr:from>
      <xdr:col>22</xdr:col>
      <xdr:colOff>381000</xdr:colOff>
      <xdr:row>4</xdr:row>
      <xdr:rowOff>140608</xdr:rowOff>
    </xdr:from>
    <xdr:to>
      <xdr:col>25</xdr:col>
      <xdr:colOff>396875</xdr:colOff>
      <xdr:row>7</xdr:row>
      <xdr:rowOff>95250</xdr:rowOff>
    </xdr:to>
    <xdr:sp macro="" textlink="">
      <xdr:nvSpPr>
        <xdr:cNvPr id="290" name="TextBox 289"/>
        <xdr:cNvSpPr txBox="1"/>
      </xdr:nvSpPr>
      <xdr:spPr>
        <a:xfrm>
          <a:off x="14700250" y="902608"/>
          <a:ext cx="1968500" cy="526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400" b="1">
              <a:solidFill>
                <a:srgbClr val="800000"/>
              </a:solidFill>
              <a:latin typeface="+mj-lt"/>
              <a:ea typeface="+mn-ea"/>
              <a:cs typeface="+mn-cs"/>
            </a:rPr>
            <a:t>Average Age</a:t>
          </a:r>
        </a:p>
      </xdr:txBody>
    </xdr:sp>
    <xdr:clientData/>
  </xdr:twoCellAnchor>
  <xdr:twoCellAnchor>
    <xdr:from>
      <xdr:col>23</xdr:col>
      <xdr:colOff>218168</xdr:colOff>
      <xdr:row>6</xdr:row>
      <xdr:rowOff>166007</xdr:rowOff>
    </xdr:from>
    <xdr:to>
      <xdr:col>25</xdr:col>
      <xdr:colOff>16329</xdr:colOff>
      <xdr:row>9</xdr:row>
      <xdr:rowOff>45356</xdr:rowOff>
    </xdr:to>
    <xdr:sp macro="" textlink="KPI!C8">
      <xdr:nvSpPr>
        <xdr:cNvPr id="291" name="TextBox 290"/>
        <xdr:cNvSpPr txBox="1"/>
      </xdr:nvSpPr>
      <xdr:spPr>
        <a:xfrm>
          <a:off x="15188293" y="1309007"/>
          <a:ext cx="1099911" cy="450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6BC93A0-4034-4064-8078-630A80918E0D}" type="TxLink">
            <a:rPr lang="en-US" sz="2800" b="1" i="0" u="none" strike="noStrike">
              <a:solidFill>
                <a:srgbClr val="000000"/>
              </a:solidFill>
              <a:latin typeface="Calibri"/>
              <a:ea typeface="+mn-ea"/>
              <a:cs typeface="Calibri"/>
            </a:rPr>
            <a:pPr marL="0" indent="0" algn="ctr"/>
            <a:t>37</a:t>
          </a:fld>
          <a:endParaRPr lang="en-US" sz="2800" b="1" i="0" u="none" strike="noStrike">
            <a:solidFill>
              <a:srgbClr val="000000"/>
            </a:solidFill>
            <a:latin typeface="Calibri"/>
            <a:ea typeface="+mn-ea"/>
            <a:cs typeface="Calibri"/>
          </a:endParaRPr>
        </a:p>
      </xdr:txBody>
    </xdr:sp>
    <xdr:clientData/>
  </xdr:twoCellAnchor>
  <xdr:twoCellAnchor editAs="oneCell">
    <xdr:from>
      <xdr:col>16</xdr:col>
      <xdr:colOff>637985</xdr:colOff>
      <xdr:row>5</xdr:row>
      <xdr:rowOff>120286</xdr:rowOff>
    </xdr:from>
    <xdr:to>
      <xdr:col>17</xdr:col>
      <xdr:colOff>378051</xdr:colOff>
      <xdr:row>7</xdr:row>
      <xdr:rowOff>142875</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51985" y="1072786"/>
          <a:ext cx="390941" cy="40358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11</xdr:col>
      <xdr:colOff>587375</xdr:colOff>
      <xdr:row>5</xdr:row>
      <xdr:rowOff>102054</xdr:rowOff>
    </xdr:from>
    <xdr:to>
      <xdr:col>12</xdr:col>
      <xdr:colOff>467179</xdr:colOff>
      <xdr:row>7</xdr:row>
      <xdr:rowOff>115272</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47000" y="1054554"/>
          <a:ext cx="530679" cy="394218"/>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21</xdr:col>
      <xdr:colOff>312242</xdr:colOff>
      <xdr:row>5</xdr:row>
      <xdr:rowOff>120197</xdr:rowOff>
    </xdr:from>
    <xdr:to>
      <xdr:col>22</xdr:col>
      <xdr:colOff>115660</xdr:colOff>
      <xdr:row>7</xdr:row>
      <xdr:rowOff>158750</xdr:rowOff>
    </xdr:to>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980617" y="1072697"/>
          <a:ext cx="454293" cy="419553"/>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25</xdr:col>
      <xdr:colOff>571500</xdr:colOff>
      <xdr:row>5</xdr:row>
      <xdr:rowOff>115660</xdr:rowOff>
    </xdr:from>
    <xdr:to>
      <xdr:col>26</xdr:col>
      <xdr:colOff>333672</xdr:colOff>
      <xdr:row>7</xdr:row>
      <xdr:rowOff>147707</xdr:rowOff>
    </xdr:to>
    <xdr:pic>
      <xdr:nvPicPr>
        <xdr:cNvPr id="14" name="Picture 1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843375" y="1068160"/>
          <a:ext cx="413047" cy="413047"/>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628197</xdr:colOff>
      <xdr:row>0</xdr:row>
      <xdr:rowOff>179162</xdr:rowOff>
    </xdr:from>
    <xdr:to>
      <xdr:col>15</xdr:col>
      <xdr:colOff>546553</xdr:colOff>
      <xdr:row>4</xdr:row>
      <xdr:rowOff>15875</xdr:rowOff>
    </xdr:to>
    <xdr:sp macro="" textlink="">
      <xdr:nvSpPr>
        <xdr:cNvPr id="15" name="TextBox 14"/>
        <xdr:cNvSpPr txBox="1"/>
      </xdr:nvSpPr>
      <xdr:spPr>
        <a:xfrm>
          <a:off x="3231697" y="179162"/>
          <a:ext cx="7077981" cy="598713"/>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ctr"/>
        <a:lstStyle/>
        <a:p>
          <a:pPr algn="ctr"/>
          <a:r>
            <a:rPr lang="en-IN" sz="4400" b="0" cap="none" spc="0">
              <a:ln w="0">
                <a:solidFill>
                  <a:schemeClr val="tx2"/>
                </a:solidFill>
              </a:ln>
              <a:solidFill>
                <a:schemeClr val="accent1">
                  <a:lumMod val="75000"/>
                </a:schemeClr>
              </a:solidFill>
              <a:effectLst>
                <a:outerShdw blurRad="38100" dist="19050" dir="2700000" algn="tl" rotWithShape="0">
                  <a:schemeClr val="dk1">
                    <a:alpha val="40000"/>
                  </a:schemeClr>
                </a:outerShdw>
              </a:effectLst>
              <a:latin typeface="+mn-lt"/>
            </a:rPr>
            <a:t>HR ANALYTICS</a:t>
          </a:r>
          <a:r>
            <a:rPr lang="en-IN" sz="4400" b="0" cap="none" spc="0" baseline="0">
              <a:ln w="0">
                <a:solidFill>
                  <a:schemeClr val="tx2"/>
                </a:solidFill>
              </a:ln>
              <a:solidFill>
                <a:schemeClr val="accent1">
                  <a:lumMod val="75000"/>
                </a:schemeClr>
              </a:solidFill>
              <a:effectLst>
                <a:outerShdw blurRad="38100" dist="19050" dir="2700000" algn="tl" rotWithShape="0">
                  <a:schemeClr val="dk1">
                    <a:alpha val="40000"/>
                  </a:schemeClr>
                </a:outerShdw>
              </a:effectLst>
              <a:latin typeface="+mn-lt"/>
            </a:rPr>
            <a:t> DASHBOARD</a:t>
          </a:r>
          <a:endParaRPr lang="en-IN" sz="4400" b="0" cap="none" spc="0">
            <a:ln w="0">
              <a:solidFill>
                <a:schemeClr val="tx2"/>
              </a:solidFill>
            </a:ln>
            <a:solidFill>
              <a:schemeClr val="accent1">
                <a:lumMod val="75000"/>
              </a:schemeClr>
            </a:solidFill>
            <a:effectLst>
              <a:outerShdw blurRad="38100" dist="19050" dir="2700000" algn="tl" rotWithShape="0">
                <a:schemeClr val="dk1">
                  <a:alpha val="40000"/>
                </a:schemeClr>
              </a:outerShdw>
            </a:effectLst>
            <a:latin typeface="+mn-lt"/>
          </a:endParaRPr>
        </a:p>
      </xdr:txBody>
    </xdr:sp>
    <xdr:clientData/>
  </xdr:twoCellAnchor>
  <xdr:twoCellAnchor editAs="oneCell">
    <xdr:from>
      <xdr:col>4</xdr:col>
      <xdr:colOff>56697</xdr:colOff>
      <xdr:row>1</xdr:row>
      <xdr:rowOff>20410</xdr:rowOff>
    </xdr:from>
    <xdr:to>
      <xdr:col>5</xdr:col>
      <xdr:colOff>247197</xdr:colOff>
      <xdr:row>4</xdr:row>
      <xdr:rowOff>74839</xdr:rowOff>
    </xdr:to>
    <xdr:pic>
      <xdr:nvPicPr>
        <xdr:cNvPr id="16" name="Picture 1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660197" y="210910"/>
          <a:ext cx="841375" cy="62592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16</xdr:col>
      <xdr:colOff>428625</xdr:colOff>
      <xdr:row>0</xdr:row>
      <xdr:rowOff>149631</xdr:rowOff>
    </xdr:from>
    <xdr:to>
      <xdr:col>18</xdr:col>
      <xdr:colOff>0</xdr:colOff>
      <xdr:row>4</xdr:row>
      <xdr:rowOff>142874</xdr:rowOff>
    </xdr:to>
    <xdr:pic>
      <xdr:nvPicPr>
        <xdr:cNvPr id="18" name="Picture 1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842625" y="149631"/>
          <a:ext cx="873125" cy="755243"/>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18</xdr:col>
      <xdr:colOff>47625</xdr:colOff>
      <xdr:row>0</xdr:row>
      <xdr:rowOff>63500</xdr:rowOff>
    </xdr:from>
    <xdr:to>
      <xdr:col>20</xdr:col>
      <xdr:colOff>63500</xdr:colOff>
      <xdr:row>4</xdr:row>
      <xdr:rowOff>158749</xdr:rowOff>
    </xdr:to>
    <xdr:sp macro="" textlink="">
      <xdr:nvSpPr>
        <xdr:cNvPr id="19" name="TextBox 18"/>
        <xdr:cNvSpPr txBox="1"/>
      </xdr:nvSpPr>
      <xdr:spPr>
        <a:xfrm>
          <a:off x="11763375" y="63500"/>
          <a:ext cx="1317625" cy="8572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marL="0" indent="0" algn="ctr"/>
          <a:r>
            <a:rPr lang="en-IN" sz="1400" b="1" cap="none" spc="0">
              <a:ln w="0"/>
              <a:solidFill>
                <a:srgbClr val="B42E97"/>
              </a:solidFill>
              <a:effectLst>
                <a:outerShdw blurRad="38100" dist="19050" dir="2700000" algn="tl" rotWithShape="0">
                  <a:schemeClr val="dk1">
                    <a:alpha val="40000"/>
                  </a:schemeClr>
                </a:outerShdw>
              </a:effectLst>
              <a:latin typeface="+mn-lt"/>
              <a:ea typeface="+mn-ea"/>
              <a:cs typeface="+mn-cs"/>
            </a:rPr>
            <a:t>JOB SATISFACTION RATING</a:t>
          </a:r>
        </a:p>
      </xdr:txBody>
    </xdr:sp>
    <xdr:clientData/>
  </xdr:twoCellAnchor>
  <xdr:twoCellAnchor>
    <xdr:from>
      <xdr:col>20</xdr:col>
      <xdr:colOff>111125</xdr:colOff>
      <xdr:row>0</xdr:row>
      <xdr:rowOff>127000</xdr:rowOff>
    </xdr:from>
    <xdr:to>
      <xdr:col>21</xdr:col>
      <xdr:colOff>431800</xdr:colOff>
      <xdr:row>4</xdr:row>
      <xdr:rowOff>117475</xdr:rowOff>
    </xdr:to>
    <xdr:graphicFrame macro="">
      <xdr:nvGraphicFramePr>
        <xdr:cNvPr id="307" name="Chart 30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127000</xdr:colOff>
      <xdr:row>0</xdr:row>
      <xdr:rowOff>142876</xdr:rowOff>
    </xdr:from>
    <xdr:to>
      <xdr:col>21</xdr:col>
      <xdr:colOff>206375</xdr:colOff>
      <xdr:row>4</xdr:row>
      <xdr:rowOff>79376</xdr:rowOff>
    </xdr:to>
    <xdr:graphicFrame macro="">
      <xdr:nvGraphicFramePr>
        <xdr:cNvPr id="309" name="Chart 30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539750</xdr:colOff>
      <xdr:row>1</xdr:row>
      <xdr:rowOff>41274</xdr:rowOff>
    </xdr:from>
    <xdr:to>
      <xdr:col>21</xdr:col>
      <xdr:colOff>450850</xdr:colOff>
      <xdr:row>5</xdr:row>
      <xdr:rowOff>19049</xdr:rowOff>
    </xdr:to>
    <xdr:graphicFrame macro="">
      <xdr:nvGraphicFramePr>
        <xdr:cNvPr id="311" name="Chart 3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225424</xdr:colOff>
      <xdr:row>2</xdr:row>
      <xdr:rowOff>19051</xdr:rowOff>
    </xdr:from>
    <xdr:to>
      <xdr:col>21</xdr:col>
      <xdr:colOff>323849</xdr:colOff>
      <xdr:row>3</xdr:row>
      <xdr:rowOff>114301</xdr:rowOff>
    </xdr:to>
    <xdr:sp macro="" textlink="Rating!B7">
      <xdr:nvSpPr>
        <xdr:cNvPr id="20" name="TextBox 19"/>
        <xdr:cNvSpPr txBox="1"/>
      </xdr:nvSpPr>
      <xdr:spPr>
        <a:xfrm>
          <a:off x="13522324" y="400051"/>
          <a:ext cx="746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B6275E-B43B-43C7-813B-73EB1554489F}" type="TxLink">
            <a:rPr lang="en-US" sz="2000" b="1" i="0" u="none" strike="noStrike">
              <a:solidFill>
                <a:srgbClr val="000000"/>
              </a:solidFill>
              <a:latin typeface="Calibri"/>
              <a:cs typeface="Calibri"/>
            </a:rPr>
            <a:pPr algn="ctr"/>
            <a:t>2.6</a:t>
          </a:fld>
          <a:endParaRPr lang="en-IN" sz="2000" b="1"/>
        </a:p>
      </xdr:txBody>
    </xdr:sp>
    <xdr:clientData/>
  </xdr:twoCellAnchor>
  <xdr:twoCellAnchor>
    <xdr:from>
      <xdr:col>3</xdr:col>
      <xdr:colOff>365125</xdr:colOff>
      <xdr:row>5</xdr:row>
      <xdr:rowOff>47627</xdr:rowOff>
    </xdr:from>
    <xdr:to>
      <xdr:col>8</xdr:col>
      <xdr:colOff>190500</xdr:colOff>
      <xdr:row>10</xdr:row>
      <xdr:rowOff>111125</xdr:rowOff>
    </xdr:to>
    <xdr:sp macro="" textlink="">
      <xdr:nvSpPr>
        <xdr:cNvPr id="312" name="Shape 36"/>
        <xdr:cNvSpPr/>
      </xdr:nvSpPr>
      <xdr:spPr>
        <a:xfrm>
          <a:off x="2651125" y="1000127"/>
          <a:ext cx="3079750" cy="101599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4</xdr:col>
      <xdr:colOff>158750</xdr:colOff>
      <xdr:row>4</xdr:row>
      <xdr:rowOff>158751</xdr:rowOff>
    </xdr:from>
    <xdr:to>
      <xdr:col>7</xdr:col>
      <xdr:colOff>587375</xdr:colOff>
      <xdr:row>7</xdr:row>
      <xdr:rowOff>95251</xdr:rowOff>
    </xdr:to>
    <xdr:sp macro="" textlink="">
      <xdr:nvSpPr>
        <xdr:cNvPr id="22" name="TextBox 21"/>
        <xdr:cNvSpPr txBox="1"/>
      </xdr:nvSpPr>
      <xdr:spPr>
        <a:xfrm>
          <a:off x="3095625" y="920751"/>
          <a:ext cx="2381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2400" b="1">
              <a:solidFill>
                <a:srgbClr val="800000"/>
              </a:solidFill>
              <a:latin typeface="+mj-lt"/>
              <a:ea typeface="+mn-ea"/>
              <a:cs typeface="+mn-cs"/>
            </a:rPr>
            <a:t>Total</a:t>
          </a:r>
          <a:r>
            <a:rPr lang="en-IN" sz="1100" b="1" baseline="0">
              <a:solidFill>
                <a:schemeClr val="dk1"/>
              </a:solidFill>
              <a:effectLst/>
              <a:latin typeface="+mn-lt"/>
              <a:ea typeface="+mn-ea"/>
              <a:cs typeface="+mn-cs"/>
            </a:rPr>
            <a:t> </a:t>
          </a:r>
          <a:r>
            <a:rPr lang="en-IN" sz="2400" b="1">
              <a:solidFill>
                <a:srgbClr val="800000"/>
              </a:solidFill>
              <a:latin typeface="+mj-lt"/>
              <a:ea typeface="+mn-ea"/>
              <a:cs typeface="+mn-cs"/>
            </a:rPr>
            <a:t>Employees</a:t>
          </a:r>
        </a:p>
        <a:p>
          <a:endParaRPr lang="en-IN" sz="2400" b="1" baseline="0">
            <a:solidFill>
              <a:srgbClr val="800000"/>
            </a:solidFill>
            <a:latin typeface="+mj-lt"/>
            <a:ea typeface="+mn-ea"/>
            <a:cs typeface="+mn-cs"/>
          </a:endParaRPr>
        </a:p>
      </xdr:txBody>
    </xdr:sp>
    <xdr:clientData/>
  </xdr:twoCellAnchor>
  <xdr:twoCellAnchor>
    <xdr:from>
      <xdr:col>4</xdr:col>
      <xdr:colOff>396875</xdr:colOff>
      <xdr:row>6</xdr:row>
      <xdr:rowOff>158750</xdr:rowOff>
    </xdr:from>
    <xdr:to>
      <xdr:col>7</xdr:col>
      <xdr:colOff>269875</xdr:colOff>
      <xdr:row>9</xdr:row>
      <xdr:rowOff>31749</xdr:rowOff>
    </xdr:to>
    <xdr:sp macro="" textlink="KPI!A8">
      <xdr:nvSpPr>
        <xdr:cNvPr id="24" name="TextBox 23"/>
        <xdr:cNvSpPr txBox="1"/>
      </xdr:nvSpPr>
      <xdr:spPr>
        <a:xfrm>
          <a:off x="3333750" y="1301750"/>
          <a:ext cx="1825625" cy="444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D8B6256-5E3D-4559-B556-0ED933FEBCF2}" type="TxLink">
            <a:rPr lang="en-US" sz="2800" b="1" i="0" u="none" strike="noStrike">
              <a:solidFill>
                <a:srgbClr val="000000"/>
              </a:solidFill>
              <a:latin typeface="Calibri"/>
              <a:ea typeface="+mn-ea"/>
              <a:cs typeface="Calibri"/>
            </a:rPr>
            <a:pPr marL="0" indent="0" algn="ctr"/>
            <a:t>1470</a:t>
          </a:fld>
          <a:endParaRPr lang="en-IN" sz="2800" b="1" i="0" u="none" strike="noStrike">
            <a:solidFill>
              <a:srgbClr val="000000"/>
            </a:solidFill>
            <a:latin typeface="Calibri"/>
            <a:ea typeface="+mn-ea"/>
            <a:cs typeface="Calibri"/>
          </a:endParaRPr>
        </a:p>
      </xdr:txBody>
    </xdr:sp>
    <xdr:clientData/>
  </xdr:twoCellAnchor>
  <xdr:twoCellAnchor editAs="oneCell">
    <xdr:from>
      <xdr:col>7</xdr:col>
      <xdr:colOff>412750</xdr:colOff>
      <xdr:row>5</xdr:row>
      <xdr:rowOff>47626</xdr:rowOff>
    </xdr:from>
    <xdr:to>
      <xdr:col>8</xdr:col>
      <xdr:colOff>174624</xdr:colOff>
      <xdr:row>7</xdr:row>
      <xdr:rowOff>53578</xdr:rowOff>
    </xdr:to>
    <xdr:pic>
      <xdr:nvPicPr>
        <xdr:cNvPr id="25" name="Picture 2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5302250" y="1000126"/>
          <a:ext cx="412749" cy="386952"/>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21</xdr:col>
      <xdr:colOff>285748</xdr:colOff>
      <xdr:row>0</xdr:row>
      <xdr:rowOff>87313</xdr:rowOff>
    </xdr:from>
    <xdr:to>
      <xdr:col>25</xdr:col>
      <xdr:colOff>587374</xdr:colOff>
      <xdr:row>5</xdr:row>
      <xdr:rowOff>7938</xdr:rowOff>
    </xdr:to>
    <xdr:graphicFrame macro="">
      <xdr:nvGraphicFramePr>
        <xdr:cNvPr id="317" name="Chart 3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619125</xdr:colOff>
      <xdr:row>16</xdr:row>
      <xdr:rowOff>63501</xdr:rowOff>
    </xdr:from>
    <xdr:to>
      <xdr:col>6</xdr:col>
      <xdr:colOff>95250</xdr:colOff>
      <xdr:row>24</xdr:row>
      <xdr:rowOff>15875</xdr:rowOff>
    </xdr:to>
    <xdr:graphicFrame macro="">
      <xdr:nvGraphicFramePr>
        <xdr:cNvPr id="319" name="Chart 3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483281</xdr:colOff>
      <xdr:row>16</xdr:row>
      <xdr:rowOff>127000</xdr:rowOff>
    </xdr:from>
    <xdr:to>
      <xdr:col>10</xdr:col>
      <xdr:colOff>499156</xdr:colOff>
      <xdr:row>24</xdr:row>
      <xdr:rowOff>127000</xdr:rowOff>
    </xdr:to>
    <xdr:graphicFrame macro="">
      <xdr:nvGraphicFramePr>
        <xdr:cNvPr id="320" name="Chart 3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5</xdr:col>
      <xdr:colOff>396875</xdr:colOff>
      <xdr:row>18</xdr:row>
      <xdr:rowOff>127000</xdr:rowOff>
    </xdr:from>
    <xdr:to>
      <xdr:col>6</xdr:col>
      <xdr:colOff>381000</xdr:colOff>
      <xdr:row>22</xdr:row>
      <xdr:rowOff>0</xdr:rowOff>
    </xdr:to>
    <xdr:pic>
      <xdr:nvPicPr>
        <xdr:cNvPr id="27" name="Picture 26"/>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651250" y="3556000"/>
          <a:ext cx="635000" cy="635000"/>
        </a:xfrm>
        <a:prstGeom prst="rect">
          <a:avLst/>
        </a:prstGeom>
      </xdr:spPr>
    </xdr:pic>
    <xdr:clientData/>
  </xdr:twoCellAnchor>
  <xdr:twoCellAnchor editAs="oneCell">
    <xdr:from>
      <xdr:col>6</xdr:col>
      <xdr:colOff>526438</xdr:colOff>
      <xdr:row>18</xdr:row>
      <xdr:rowOff>63500</xdr:rowOff>
    </xdr:from>
    <xdr:to>
      <xdr:col>8</xdr:col>
      <xdr:colOff>18439</xdr:colOff>
      <xdr:row>22</xdr:row>
      <xdr:rowOff>31750</xdr:rowOff>
    </xdr:to>
    <xdr:pic>
      <xdr:nvPicPr>
        <xdr:cNvPr id="28" name="Picture 2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431688" y="3492500"/>
          <a:ext cx="793751" cy="730250"/>
        </a:xfrm>
        <a:prstGeom prst="rect">
          <a:avLst/>
        </a:prstGeom>
      </xdr:spPr>
    </xdr:pic>
    <xdr:clientData/>
  </xdr:twoCellAnchor>
  <xdr:twoCellAnchor>
    <xdr:from>
      <xdr:col>4</xdr:col>
      <xdr:colOff>0</xdr:colOff>
      <xdr:row>19</xdr:row>
      <xdr:rowOff>95250</xdr:rowOff>
    </xdr:from>
    <xdr:to>
      <xdr:col>5</xdr:col>
      <xdr:colOff>111125</xdr:colOff>
      <xdr:row>21</xdr:row>
      <xdr:rowOff>15875</xdr:rowOff>
    </xdr:to>
    <xdr:sp macro="" textlink="Gender!$B$9">
      <xdr:nvSpPr>
        <xdr:cNvPr id="324" name="TextBox 323"/>
        <xdr:cNvSpPr txBox="1"/>
      </xdr:nvSpPr>
      <xdr:spPr>
        <a:xfrm>
          <a:off x="2603500" y="3714750"/>
          <a:ext cx="762000"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29F625-67C7-4150-86B8-DF94E6D62FF6}" type="TxLink">
            <a:rPr lang="en-US" sz="2000" b="1" i="0" u="none" strike="noStrike">
              <a:solidFill>
                <a:srgbClr val="000000"/>
              </a:solidFill>
              <a:latin typeface="Calibri"/>
              <a:cs typeface="Calibri"/>
            </a:rPr>
            <a:pPr algn="ctr"/>
            <a:t>588</a:t>
          </a:fld>
          <a:endParaRPr lang="en-IN" sz="2000" b="1"/>
        </a:p>
      </xdr:txBody>
    </xdr:sp>
    <xdr:clientData/>
  </xdr:twoCellAnchor>
  <xdr:twoCellAnchor>
    <xdr:from>
      <xdr:col>10</xdr:col>
      <xdr:colOff>381001</xdr:colOff>
      <xdr:row>13</xdr:row>
      <xdr:rowOff>79374</xdr:rowOff>
    </xdr:from>
    <xdr:to>
      <xdr:col>18</xdr:col>
      <xdr:colOff>523875</xdr:colOff>
      <xdr:row>24</xdr:row>
      <xdr:rowOff>15875</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349250</xdr:colOff>
      <xdr:row>10</xdr:row>
      <xdr:rowOff>95251</xdr:rowOff>
    </xdr:from>
    <xdr:to>
      <xdr:col>17</xdr:col>
      <xdr:colOff>396875</xdr:colOff>
      <xdr:row>12</xdr:row>
      <xdr:rowOff>136074</xdr:rowOff>
    </xdr:to>
    <xdr:sp macro="" textlink="">
      <xdr:nvSpPr>
        <xdr:cNvPr id="66" name="TextBox 65"/>
        <xdr:cNvSpPr txBox="1"/>
      </xdr:nvSpPr>
      <xdr:spPr>
        <a:xfrm>
          <a:off x="7508875" y="2000251"/>
          <a:ext cx="3952875" cy="421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sng">
              <a:solidFill>
                <a:srgbClr val="800000"/>
              </a:solidFill>
              <a:latin typeface="+mj-lt"/>
              <a:cs typeface="Calibri" panose="020F0502020204030204" pitchFamily="34" charset="0"/>
            </a:rPr>
            <a:t>Education</a:t>
          </a:r>
          <a:r>
            <a:rPr lang="en-IN" sz="2000" b="1" u="sng" baseline="0">
              <a:solidFill>
                <a:srgbClr val="800000"/>
              </a:solidFill>
              <a:latin typeface="+mj-lt"/>
              <a:cs typeface="Calibri" panose="020F0502020204030204" pitchFamily="34" charset="0"/>
            </a:rPr>
            <a:t> Wise  Attrition</a:t>
          </a:r>
          <a:endParaRPr lang="en-IN" sz="2000" b="1" u="sng">
            <a:solidFill>
              <a:srgbClr val="800000"/>
            </a:solidFill>
            <a:latin typeface="+mj-lt"/>
            <a:cs typeface="Calibri" panose="020F0502020204030204" pitchFamily="34" charset="0"/>
          </a:endParaRPr>
        </a:p>
      </xdr:txBody>
    </xdr:sp>
    <xdr:clientData/>
  </xdr:twoCellAnchor>
  <xdr:twoCellAnchor>
    <xdr:from>
      <xdr:col>19</xdr:col>
      <xdr:colOff>79376</xdr:colOff>
      <xdr:row>12</xdr:row>
      <xdr:rowOff>95249</xdr:rowOff>
    </xdr:from>
    <xdr:to>
      <xdr:col>26</xdr:col>
      <xdr:colOff>365125</xdr:colOff>
      <xdr:row>23</xdr:row>
      <xdr:rowOff>158750</xdr:rowOff>
    </xdr:to>
    <mc:AlternateContent xmlns:mc="http://schemas.openxmlformats.org/markup-compatibility/2006">
      <mc:Choice xmlns:cx="http://schemas.microsoft.com/office/drawing/2014/chartex" Requires="cx">
        <xdr:graphicFrame macro="">
          <xdr:nvGraphicFramePr>
            <xdr:cNvPr id="67" name="Chart 6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7"/>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476250</xdr:colOff>
      <xdr:row>10</xdr:row>
      <xdr:rowOff>79375</xdr:rowOff>
    </xdr:from>
    <xdr:to>
      <xdr:col>26</xdr:col>
      <xdr:colOff>365125</xdr:colOff>
      <xdr:row>12</xdr:row>
      <xdr:rowOff>31750</xdr:rowOff>
    </xdr:to>
    <xdr:sp macro="" textlink="">
      <xdr:nvSpPr>
        <xdr:cNvPr id="9" name="TextBox 8"/>
        <xdr:cNvSpPr txBox="1"/>
      </xdr:nvSpPr>
      <xdr:spPr>
        <a:xfrm>
          <a:off x="12842875" y="1984375"/>
          <a:ext cx="44450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2000" b="1" u="sng">
              <a:solidFill>
                <a:srgbClr val="800000"/>
              </a:solidFill>
              <a:latin typeface="+mj-lt"/>
              <a:ea typeface="+mn-ea"/>
              <a:cs typeface="Calibri" panose="020F0502020204030204" pitchFamily="34" charset="0"/>
            </a:rPr>
            <a:t>Attrition</a:t>
          </a:r>
          <a:r>
            <a:rPr lang="en-IN" sz="2000" b="1" u="sng" baseline="0">
              <a:solidFill>
                <a:srgbClr val="800000"/>
              </a:solidFill>
              <a:latin typeface="+mj-lt"/>
              <a:ea typeface="+mn-ea"/>
              <a:cs typeface="Calibri" panose="020F0502020204030204" pitchFamily="34" charset="0"/>
            </a:rPr>
            <a:t> by Job Role</a:t>
          </a:r>
          <a:endParaRPr lang="en-IN" sz="2000" b="1" u="sng">
            <a:solidFill>
              <a:srgbClr val="800000"/>
            </a:solidFill>
            <a:latin typeface="+mj-lt"/>
            <a:ea typeface="+mn-ea"/>
            <a:cs typeface="Calibri" panose="020F0502020204030204" pitchFamily="34" charset="0"/>
          </a:endParaRPr>
        </a:p>
        <a:p>
          <a:endParaRPr lang="en-IN" sz="1100"/>
        </a:p>
      </xdr:txBody>
    </xdr:sp>
    <xdr:clientData/>
  </xdr:twoCellAnchor>
  <xdr:twoCellAnchor>
    <xdr:from>
      <xdr:col>3</xdr:col>
      <xdr:colOff>539750</xdr:colOff>
      <xdr:row>28</xdr:row>
      <xdr:rowOff>15875</xdr:rowOff>
    </xdr:from>
    <xdr:to>
      <xdr:col>10</xdr:col>
      <xdr:colOff>142875</xdr:colOff>
      <xdr:row>39</xdr:row>
      <xdr:rowOff>15875</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142875</xdr:colOff>
      <xdr:row>25</xdr:row>
      <xdr:rowOff>63500</xdr:rowOff>
    </xdr:from>
    <xdr:to>
      <xdr:col>10</xdr:col>
      <xdr:colOff>95250</xdr:colOff>
      <xdr:row>27</xdr:row>
      <xdr:rowOff>127000</xdr:rowOff>
    </xdr:to>
    <xdr:sp macro="" textlink="">
      <xdr:nvSpPr>
        <xdr:cNvPr id="10" name="TextBox 9"/>
        <xdr:cNvSpPr txBox="1"/>
      </xdr:nvSpPr>
      <xdr:spPr>
        <a:xfrm>
          <a:off x="2746375" y="4826000"/>
          <a:ext cx="3857625"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2000" b="1" u="sng">
              <a:solidFill>
                <a:srgbClr val="800000"/>
              </a:solidFill>
              <a:latin typeface="+mj-lt"/>
              <a:ea typeface="+mn-ea"/>
              <a:cs typeface="Calibri" panose="020F0502020204030204" pitchFamily="34" charset="0"/>
            </a:rPr>
            <a:t>Department Wise  Attrition</a:t>
          </a:r>
        </a:p>
        <a:p>
          <a:endParaRPr lang="en-IN" sz="1100" u="sng"/>
        </a:p>
      </xdr:txBody>
    </xdr:sp>
    <xdr:clientData/>
  </xdr:twoCellAnchor>
  <xdr:twoCellAnchor>
    <xdr:from>
      <xdr:col>11</xdr:col>
      <xdr:colOff>222250</xdr:colOff>
      <xdr:row>25</xdr:row>
      <xdr:rowOff>31751</xdr:rowOff>
    </xdr:from>
    <xdr:to>
      <xdr:col>16</xdr:col>
      <xdr:colOff>285750</xdr:colOff>
      <xdr:row>26</xdr:row>
      <xdr:rowOff>174625</xdr:rowOff>
    </xdr:to>
    <xdr:sp macro="" textlink="">
      <xdr:nvSpPr>
        <xdr:cNvPr id="11" name="TextBox 10"/>
        <xdr:cNvSpPr txBox="1"/>
      </xdr:nvSpPr>
      <xdr:spPr>
        <a:xfrm>
          <a:off x="7381875" y="4794251"/>
          <a:ext cx="331787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2000" b="1" u="sng">
              <a:solidFill>
                <a:srgbClr val="800000"/>
              </a:solidFill>
              <a:latin typeface="+mj-lt"/>
              <a:ea typeface="+mn-ea"/>
              <a:cs typeface="Calibri" panose="020F0502020204030204" pitchFamily="34" charset="0"/>
            </a:rPr>
            <a:t>  Attrition Age Group</a:t>
          </a:r>
        </a:p>
        <a:p>
          <a:endParaRPr lang="en-IN" sz="1100"/>
        </a:p>
      </xdr:txBody>
    </xdr:sp>
    <xdr:clientData/>
  </xdr:twoCellAnchor>
  <xdr:twoCellAnchor>
    <xdr:from>
      <xdr:col>16</xdr:col>
      <xdr:colOff>412750</xdr:colOff>
      <xdr:row>25</xdr:row>
      <xdr:rowOff>63500</xdr:rowOff>
    </xdr:from>
    <xdr:to>
      <xdr:col>21</xdr:col>
      <xdr:colOff>428625</xdr:colOff>
      <xdr:row>27</xdr:row>
      <xdr:rowOff>111125</xdr:rowOff>
    </xdr:to>
    <xdr:sp macro="" textlink="">
      <xdr:nvSpPr>
        <xdr:cNvPr id="17" name="TextBox 16"/>
        <xdr:cNvSpPr txBox="1"/>
      </xdr:nvSpPr>
      <xdr:spPr>
        <a:xfrm>
          <a:off x="10826750" y="4826000"/>
          <a:ext cx="3270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2000" b="1" u="sng">
              <a:solidFill>
                <a:srgbClr val="800000"/>
              </a:solidFill>
              <a:latin typeface="+mj-lt"/>
              <a:ea typeface="+mn-ea"/>
              <a:cs typeface="Calibri" panose="020F0502020204030204" pitchFamily="34" charset="0"/>
            </a:rPr>
            <a:t>  Attrition  By Material Status</a:t>
          </a:r>
        </a:p>
      </xdr:txBody>
    </xdr:sp>
    <xdr:clientData/>
  </xdr:twoCellAnchor>
  <xdr:twoCellAnchor>
    <xdr:from>
      <xdr:col>22</xdr:col>
      <xdr:colOff>0</xdr:colOff>
      <xdr:row>25</xdr:row>
      <xdr:rowOff>63501</xdr:rowOff>
    </xdr:from>
    <xdr:to>
      <xdr:col>26</xdr:col>
      <xdr:colOff>111125</xdr:colOff>
      <xdr:row>27</xdr:row>
      <xdr:rowOff>63501</xdr:rowOff>
    </xdr:to>
    <xdr:sp macro="" textlink="">
      <xdr:nvSpPr>
        <xdr:cNvPr id="21" name="TextBox 20"/>
        <xdr:cNvSpPr txBox="1"/>
      </xdr:nvSpPr>
      <xdr:spPr>
        <a:xfrm>
          <a:off x="14319250" y="4826001"/>
          <a:ext cx="2714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2000" b="1" u="sng">
              <a:solidFill>
                <a:srgbClr val="800000"/>
              </a:solidFill>
              <a:latin typeface="+mj-lt"/>
              <a:ea typeface="+mn-ea"/>
              <a:cs typeface="Calibri" panose="020F0502020204030204" pitchFamily="34" charset="0"/>
            </a:rPr>
            <a:t>Filter Panel</a:t>
          </a:r>
        </a:p>
      </xdr:txBody>
    </xdr:sp>
    <xdr:clientData/>
  </xdr:twoCellAnchor>
  <xdr:twoCellAnchor>
    <xdr:from>
      <xdr:col>10</xdr:col>
      <xdr:colOff>349250</xdr:colOff>
      <xdr:row>27</xdr:row>
      <xdr:rowOff>15875</xdr:rowOff>
    </xdr:from>
    <xdr:to>
      <xdr:col>16</xdr:col>
      <xdr:colOff>460375</xdr:colOff>
      <xdr:row>38</xdr:row>
      <xdr:rowOff>111124</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456895</xdr:colOff>
      <xdr:row>27</xdr:row>
      <xdr:rowOff>145701</xdr:rowOff>
    </xdr:from>
    <xdr:to>
      <xdr:col>21</xdr:col>
      <xdr:colOff>314020</xdr:colOff>
      <xdr:row>38</xdr:row>
      <xdr:rowOff>82200</xdr:rowOff>
    </xdr:to>
    <mc:AlternateContent xmlns:mc="http://schemas.openxmlformats.org/markup-compatibility/2006">
      <mc:Choice xmlns:cx="http://schemas.microsoft.com/office/drawing/2014/chartex" Requires="cx">
        <xdr:graphicFrame macro="">
          <xdr:nvGraphicFramePr>
            <xdr:cNvPr id="74" name="Chart 7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85724</xdr:colOff>
      <xdr:row>26</xdr:row>
      <xdr:rowOff>128587</xdr:rowOff>
    </xdr:from>
    <xdr:to>
      <xdr:col>24</xdr:col>
      <xdr:colOff>342899</xdr:colOff>
      <xdr:row>28</xdr:row>
      <xdr:rowOff>38100</xdr:rowOff>
    </xdr:to>
    <xdr:sp macro="" textlink="">
      <xdr:nvSpPr>
        <xdr:cNvPr id="6" name="TextBox 5"/>
        <xdr:cNvSpPr txBox="1"/>
      </xdr:nvSpPr>
      <xdr:spPr>
        <a:xfrm>
          <a:off x="14678024" y="5081587"/>
          <a:ext cx="1552575" cy="290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70C0"/>
              </a:solidFill>
            </a:rPr>
            <a:t>Education Field</a:t>
          </a:r>
          <a:endParaRPr lang="en-IN" sz="1400" b="1">
            <a:solidFill>
              <a:srgbClr val="0070C0"/>
            </a:solidFill>
          </a:endParaRPr>
        </a:p>
      </xdr:txBody>
    </xdr:sp>
    <xdr:clientData/>
  </xdr:twoCellAnchor>
  <xdr:twoCellAnchor>
    <xdr:from>
      <xdr:col>24</xdr:col>
      <xdr:colOff>434976</xdr:colOff>
      <xdr:row>28</xdr:row>
      <xdr:rowOff>117475</xdr:rowOff>
    </xdr:from>
    <xdr:to>
      <xdr:col>26</xdr:col>
      <xdr:colOff>495300</xdr:colOff>
      <xdr:row>30</xdr:row>
      <xdr:rowOff>152401</xdr:rowOff>
    </xdr:to>
    <xdr:sp macro="" textlink="">
      <xdr:nvSpPr>
        <xdr:cNvPr id="23" name="TextBox 22"/>
        <xdr:cNvSpPr txBox="1"/>
      </xdr:nvSpPr>
      <xdr:spPr>
        <a:xfrm>
          <a:off x="16322676" y="5451475"/>
          <a:ext cx="1355724" cy="415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70C0"/>
              </a:solidFill>
            </a:rPr>
            <a:t>Department</a:t>
          </a:r>
          <a:endParaRPr lang="en-IN" sz="1400" b="1">
            <a:solidFill>
              <a:srgbClr val="0070C0"/>
            </a:solidFill>
          </a:endParaRPr>
        </a:p>
      </xdr:txBody>
    </xdr:sp>
    <xdr:clientData/>
  </xdr:twoCellAnchor>
  <xdr:twoCellAnchor>
    <xdr:from>
      <xdr:col>5</xdr:col>
      <xdr:colOff>460375</xdr:colOff>
      <xdr:row>13</xdr:row>
      <xdr:rowOff>47625</xdr:rowOff>
    </xdr:from>
    <xdr:to>
      <xdr:col>7</xdr:col>
      <xdr:colOff>158750</xdr:colOff>
      <xdr:row>14</xdr:row>
      <xdr:rowOff>142875</xdr:rowOff>
    </xdr:to>
    <xdr:sp macro="" textlink="">
      <xdr:nvSpPr>
        <xdr:cNvPr id="26" name="TextBox 25"/>
        <xdr:cNvSpPr txBox="1"/>
      </xdr:nvSpPr>
      <xdr:spPr>
        <a:xfrm>
          <a:off x="3714750" y="2524125"/>
          <a:ext cx="1000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800" b="1">
            <a:solidFill>
              <a:schemeClr val="accent6">
                <a:lumMod val="50000"/>
              </a:schemeClr>
            </a:solidFill>
          </a:endParaRPr>
        </a:p>
      </xdr:txBody>
    </xdr:sp>
    <xdr:clientData/>
  </xdr:twoCellAnchor>
  <xdr:twoCellAnchor>
    <xdr:from>
      <xdr:col>28</xdr:col>
      <xdr:colOff>754064</xdr:colOff>
      <xdr:row>14</xdr:row>
      <xdr:rowOff>134937</xdr:rowOff>
    </xdr:from>
    <xdr:to>
      <xdr:col>31</xdr:col>
      <xdr:colOff>801688</xdr:colOff>
      <xdr:row>17</xdr:row>
      <xdr:rowOff>23813</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21</xdr:col>
      <xdr:colOff>476250</xdr:colOff>
      <xdr:row>1</xdr:row>
      <xdr:rowOff>47625</xdr:rowOff>
    </xdr:from>
    <xdr:to>
      <xdr:col>25</xdr:col>
      <xdr:colOff>619124</xdr:colOff>
      <xdr:row>4</xdr:row>
      <xdr:rowOff>47624</xdr:rowOff>
    </xdr:to>
    <xdr:sp macro="" textlink="">
      <xdr:nvSpPr>
        <xdr:cNvPr id="315" name="Freeform 314"/>
        <xdr:cNvSpPr/>
      </xdr:nvSpPr>
      <xdr:spPr>
        <a:xfrm>
          <a:off x="14478000" y="238125"/>
          <a:ext cx="2746374" cy="571499"/>
        </a:xfrm>
        <a:custGeom>
          <a:avLst/>
          <a:gdLst>
            <a:gd name="connsiteX0" fmla="*/ 724988 w 1958923"/>
            <a:gd name="connsiteY0" fmla="*/ 309370 h 404948"/>
            <a:gd name="connsiteX1" fmla="*/ 866244 w 1958923"/>
            <a:gd name="connsiteY1" fmla="*/ 404948 h 404948"/>
            <a:gd name="connsiteX2" fmla="*/ 583733 w 1958923"/>
            <a:gd name="connsiteY2" fmla="*/ 404948 h 404948"/>
            <a:gd name="connsiteX3" fmla="*/ 228600 w 1958923"/>
            <a:gd name="connsiteY3" fmla="*/ 309370 h 404948"/>
            <a:gd name="connsiteX4" fmla="*/ 369855 w 1958923"/>
            <a:gd name="connsiteY4" fmla="*/ 404948 h 404948"/>
            <a:gd name="connsiteX5" fmla="*/ 87345 w 1958923"/>
            <a:gd name="connsiteY5" fmla="*/ 404948 h 404948"/>
            <a:gd name="connsiteX6" fmla="*/ 0 w 1958923"/>
            <a:gd name="connsiteY6" fmla="*/ 154695 h 404948"/>
            <a:gd name="connsiteX7" fmla="*/ 141284 w 1958923"/>
            <a:gd name="connsiteY7" fmla="*/ 250290 h 404948"/>
            <a:gd name="connsiteX8" fmla="*/ 87324 w 1958923"/>
            <a:gd name="connsiteY8" fmla="*/ 404948 h 404948"/>
            <a:gd name="connsiteX9" fmla="*/ 0 w 1958923"/>
            <a:gd name="connsiteY9" fmla="*/ 404948 h 404948"/>
            <a:gd name="connsiteX10" fmla="*/ 1730323 w 1958923"/>
            <a:gd name="connsiteY10" fmla="*/ 0 h 404948"/>
            <a:gd name="connsiteX11" fmla="*/ 1958923 w 1958923"/>
            <a:gd name="connsiteY11" fmla="*/ 0 h 404948"/>
            <a:gd name="connsiteX12" fmla="*/ 1958923 w 1958923"/>
            <a:gd name="connsiteY12" fmla="*/ 154676 h 404948"/>
            <a:gd name="connsiteX13" fmla="*/ 1784287 w 1958923"/>
            <a:gd name="connsiteY13" fmla="*/ 154677 h 404948"/>
            <a:gd name="connsiteX14" fmla="*/ 0 w 1958923"/>
            <a:gd name="connsiteY14" fmla="*/ 0 h 404948"/>
            <a:gd name="connsiteX15" fmla="*/ 1234606 w 1958923"/>
            <a:gd name="connsiteY15" fmla="*/ 0 h 404948"/>
            <a:gd name="connsiteX16" fmla="*/ 1180642 w 1958923"/>
            <a:gd name="connsiteY16" fmla="*/ 154677 h 404948"/>
            <a:gd name="connsiteX17" fmla="*/ 1006006 w 1958923"/>
            <a:gd name="connsiteY17" fmla="*/ 154676 h 404948"/>
            <a:gd name="connsiteX18" fmla="*/ 1147290 w 1958923"/>
            <a:gd name="connsiteY18" fmla="*/ 250271 h 404948"/>
            <a:gd name="connsiteX19" fmla="*/ 1093324 w 1958923"/>
            <a:gd name="connsiteY19" fmla="*/ 404947 h 404948"/>
            <a:gd name="connsiteX20" fmla="*/ 1234606 w 1958923"/>
            <a:gd name="connsiteY20" fmla="*/ 309351 h 404948"/>
            <a:gd name="connsiteX21" fmla="*/ 1375888 w 1958923"/>
            <a:gd name="connsiteY21" fmla="*/ 404947 h 404948"/>
            <a:gd name="connsiteX22" fmla="*/ 1321922 w 1958923"/>
            <a:gd name="connsiteY22" fmla="*/ 250271 h 404948"/>
            <a:gd name="connsiteX23" fmla="*/ 1463206 w 1958923"/>
            <a:gd name="connsiteY23" fmla="*/ 154676 h 404948"/>
            <a:gd name="connsiteX24" fmla="*/ 1288570 w 1958923"/>
            <a:gd name="connsiteY24" fmla="*/ 154677 h 404948"/>
            <a:gd name="connsiteX25" fmla="*/ 1234606 w 1958923"/>
            <a:gd name="connsiteY25" fmla="*/ 0 h 404948"/>
            <a:gd name="connsiteX26" fmla="*/ 1730323 w 1958923"/>
            <a:gd name="connsiteY26" fmla="*/ 0 h 404948"/>
            <a:gd name="connsiteX27" fmla="*/ 1676359 w 1958923"/>
            <a:gd name="connsiteY27" fmla="*/ 154677 h 404948"/>
            <a:gd name="connsiteX28" fmla="*/ 1501723 w 1958923"/>
            <a:gd name="connsiteY28" fmla="*/ 154676 h 404948"/>
            <a:gd name="connsiteX29" fmla="*/ 1643007 w 1958923"/>
            <a:gd name="connsiteY29" fmla="*/ 250271 h 404948"/>
            <a:gd name="connsiteX30" fmla="*/ 1589041 w 1958923"/>
            <a:gd name="connsiteY30" fmla="*/ 404947 h 404948"/>
            <a:gd name="connsiteX31" fmla="*/ 1730323 w 1958923"/>
            <a:gd name="connsiteY31" fmla="*/ 309351 h 404948"/>
            <a:gd name="connsiteX32" fmla="*/ 1871605 w 1958923"/>
            <a:gd name="connsiteY32" fmla="*/ 404947 h 404948"/>
            <a:gd name="connsiteX33" fmla="*/ 1817639 w 1958923"/>
            <a:gd name="connsiteY33" fmla="*/ 250271 h 404948"/>
            <a:gd name="connsiteX34" fmla="*/ 1958923 w 1958923"/>
            <a:gd name="connsiteY34" fmla="*/ 154676 h 404948"/>
            <a:gd name="connsiteX35" fmla="*/ 1958923 w 1958923"/>
            <a:gd name="connsiteY35" fmla="*/ 404948 h 404948"/>
            <a:gd name="connsiteX36" fmla="*/ 866264 w 1958923"/>
            <a:gd name="connsiteY36" fmla="*/ 404948 h 404948"/>
            <a:gd name="connsiteX37" fmla="*/ 812304 w 1958923"/>
            <a:gd name="connsiteY37" fmla="*/ 250290 h 404948"/>
            <a:gd name="connsiteX38" fmla="*/ 953588 w 1958923"/>
            <a:gd name="connsiteY38" fmla="*/ 154695 h 404948"/>
            <a:gd name="connsiteX39" fmla="*/ 778952 w 1958923"/>
            <a:gd name="connsiteY39" fmla="*/ 154696 h 404948"/>
            <a:gd name="connsiteX40" fmla="*/ 724988 w 1958923"/>
            <a:gd name="connsiteY40" fmla="*/ 19 h 404948"/>
            <a:gd name="connsiteX41" fmla="*/ 671024 w 1958923"/>
            <a:gd name="connsiteY41" fmla="*/ 154696 h 404948"/>
            <a:gd name="connsiteX42" fmla="*/ 496388 w 1958923"/>
            <a:gd name="connsiteY42" fmla="*/ 154695 h 404948"/>
            <a:gd name="connsiteX43" fmla="*/ 637672 w 1958923"/>
            <a:gd name="connsiteY43" fmla="*/ 250290 h 404948"/>
            <a:gd name="connsiteX44" fmla="*/ 583712 w 1958923"/>
            <a:gd name="connsiteY44" fmla="*/ 404948 h 404948"/>
            <a:gd name="connsiteX45" fmla="*/ 369876 w 1958923"/>
            <a:gd name="connsiteY45" fmla="*/ 404948 h 404948"/>
            <a:gd name="connsiteX46" fmla="*/ 315916 w 1958923"/>
            <a:gd name="connsiteY46" fmla="*/ 250290 h 404948"/>
            <a:gd name="connsiteX47" fmla="*/ 457200 w 1958923"/>
            <a:gd name="connsiteY47" fmla="*/ 154695 h 404948"/>
            <a:gd name="connsiteX48" fmla="*/ 282564 w 1958923"/>
            <a:gd name="connsiteY48" fmla="*/ 154696 h 404948"/>
            <a:gd name="connsiteX49" fmla="*/ 228600 w 1958923"/>
            <a:gd name="connsiteY49" fmla="*/ 19 h 404948"/>
            <a:gd name="connsiteX50" fmla="*/ 174636 w 1958923"/>
            <a:gd name="connsiteY50" fmla="*/ 154696 h 404948"/>
            <a:gd name="connsiteX51" fmla="*/ 0 w 1958923"/>
            <a:gd name="connsiteY51" fmla="*/ 154695 h 4049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1958923" h="404948">
              <a:moveTo>
                <a:pt x="724988" y="309370"/>
              </a:moveTo>
              <a:lnTo>
                <a:pt x="866244" y="404948"/>
              </a:lnTo>
              <a:lnTo>
                <a:pt x="583733" y="404948"/>
              </a:lnTo>
              <a:close/>
              <a:moveTo>
                <a:pt x="228600" y="309370"/>
              </a:moveTo>
              <a:lnTo>
                <a:pt x="369855" y="404948"/>
              </a:lnTo>
              <a:lnTo>
                <a:pt x="87345" y="404948"/>
              </a:lnTo>
              <a:close/>
              <a:moveTo>
                <a:pt x="0" y="154695"/>
              </a:moveTo>
              <a:lnTo>
                <a:pt x="141284" y="250290"/>
              </a:lnTo>
              <a:lnTo>
                <a:pt x="87324" y="404948"/>
              </a:lnTo>
              <a:lnTo>
                <a:pt x="0" y="404948"/>
              </a:lnTo>
              <a:close/>
              <a:moveTo>
                <a:pt x="1730323" y="0"/>
              </a:moveTo>
              <a:lnTo>
                <a:pt x="1958923" y="0"/>
              </a:lnTo>
              <a:lnTo>
                <a:pt x="1958923" y="154676"/>
              </a:lnTo>
              <a:lnTo>
                <a:pt x="1784287" y="154677"/>
              </a:lnTo>
              <a:close/>
              <a:moveTo>
                <a:pt x="0" y="0"/>
              </a:moveTo>
              <a:lnTo>
                <a:pt x="1234606" y="0"/>
              </a:lnTo>
              <a:lnTo>
                <a:pt x="1180642" y="154677"/>
              </a:lnTo>
              <a:lnTo>
                <a:pt x="1006006" y="154676"/>
              </a:lnTo>
              <a:lnTo>
                <a:pt x="1147290" y="250271"/>
              </a:lnTo>
              <a:lnTo>
                <a:pt x="1093324" y="404947"/>
              </a:lnTo>
              <a:lnTo>
                <a:pt x="1234606" y="309351"/>
              </a:lnTo>
              <a:lnTo>
                <a:pt x="1375888" y="404947"/>
              </a:lnTo>
              <a:lnTo>
                <a:pt x="1321922" y="250271"/>
              </a:lnTo>
              <a:lnTo>
                <a:pt x="1463206" y="154676"/>
              </a:lnTo>
              <a:lnTo>
                <a:pt x="1288570" y="154677"/>
              </a:lnTo>
              <a:lnTo>
                <a:pt x="1234606" y="0"/>
              </a:lnTo>
              <a:lnTo>
                <a:pt x="1730323" y="0"/>
              </a:lnTo>
              <a:lnTo>
                <a:pt x="1676359" y="154677"/>
              </a:lnTo>
              <a:lnTo>
                <a:pt x="1501723" y="154676"/>
              </a:lnTo>
              <a:lnTo>
                <a:pt x="1643007" y="250271"/>
              </a:lnTo>
              <a:lnTo>
                <a:pt x="1589041" y="404947"/>
              </a:lnTo>
              <a:lnTo>
                <a:pt x="1730323" y="309351"/>
              </a:lnTo>
              <a:lnTo>
                <a:pt x="1871605" y="404947"/>
              </a:lnTo>
              <a:lnTo>
                <a:pt x="1817639" y="250271"/>
              </a:lnTo>
              <a:lnTo>
                <a:pt x="1958923" y="154676"/>
              </a:lnTo>
              <a:lnTo>
                <a:pt x="1958923" y="404948"/>
              </a:lnTo>
              <a:lnTo>
                <a:pt x="866264" y="404948"/>
              </a:lnTo>
              <a:lnTo>
                <a:pt x="812304" y="250290"/>
              </a:lnTo>
              <a:lnTo>
                <a:pt x="953588" y="154695"/>
              </a:lnTo>
              <a:lnTo>
                <a:pt x="778952" y="154696"/>
              </a:lnTo>
              <a:lnTo>
                <a:pt x="724988" y="19"/>
              </a:lnTo>
              <a:lnTo>
                <a:pt x="671024" y="154696"/>
              </a:lnTo>
              <a:lnTo>
                <a:pt x="496388" y="154695"/>
              </a:lnTo>
              <a:lnTo>
                <a:pt x="637672" y="250290"/>
              </a:lnTo>
              <a:lnTo>
                <a:pt x="583712" y="404948"/>
              </a:lnTo>
              <a:lnTo>
                <a:pt x="369876" y="404948"/>
              </a:lnTo>
              <a:lnTo>
                <a:pt x="315916" y="250290"/>
              </a:lnTo>
              <a:lnTo>
                <a:pt x="457200" y="154695"/>
              </a:lnTo>
              <a:lnTo>
                <a:pt x="282564" y="154696"/>
              </a:lnTo>
              <a:lnTo>
                <a:pt x="228600" y="19"/>
              </a:lnTo>
              <a:lnTo>
                <a:pt x="174636" y="154696"/>
              </a:lnTo>
              <a:lnTo>
                <a:pt x="0" y="154695"/>
              </a:lnTo>
              <a:close/>
            </a:path>
          </a:pathLst>
        </a:cu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22</xdr:col>
      <xdr:colOff>76200</xdr:colOff>
      <xdr:row>28</xdr:row>
      <xdr:rowOff>95250</xdr:rowOff>
    </xdr:from>
    <xdr:to>
      <xdr:col>24</xdr:col>
      <xdr:colOff>476250</xdr:colOff>
      <xdr:row>38</xdr:row>
      <xdr:rowOff>76200</xdr:rowOff>
    </xdr:to>
    <mc:AlternateContent xmlns:mc="http://schemas.openxmlformats.org/markup-compatibility/2006">
      <mc:Choice xmlns:a14="http://schemas.microsoft.com/office/drawing/2010/main" Requires="a14">
        <xdr:graphicFrame macro="">
          <xdr:nvGraphicFramePr>
            <xdr:cNvPr id="80"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728825" y="5429250"/>
              <a:ext cx="170180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571500</xdr:colOff>
      <xdr:row>30</xdr:row>
      <xdr:rowOff>120650</xdr:rowOff>
    </xdr:from>
    <xdr:to>
      <xdr:col>26</xdr:col>
      <xdr:colOff>463550</xdr:colOff>
      <xdr:row>38</xdr:row>
      <xdr:rowOff>57150</xdr:rowOff>
    </xdr:to>
    <mc:AlternateContent xmlns:mc="http://schemas.openxmlformats.org/markup-compatibility/2006">
      <mc:Choice xmlns:a14="http://schemas.microsoft.com/office/drawing/2010/main" Requires="a14">
        <xdr:graphicFrame macro="">
          <xdr:nvGraphicFramePr>
            <xdr:cNvPr id="81" name="Department 3"/>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16525875" y="5835650"/>
              <a:ext cx="1193800" cy="1460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301625</xdr:colOff>
      <xdr:row>12</xdr:row>
      <xdr:rowOff>142875</xdr:rowOff>
    </xdr:from>
    <xdr:to>
      <xdr:col>8</xdr:col>
      <xdr:colOff>285750</xdr:colOff>
      <xdr:row>17</xdr:row>
      <xdr:rowOff>152400</xdr:rowOff>
    </xdr:to>
    <mc:AlternateContent xmlns:mc="http://schemas.openxmlformats.org/markup-compatibility/2006" xmlns:a14="http://schemas.microsoft.com/office/drawing/2010/main">
      <mc:Choice Requires="a14">
        <xdr:graphicFrame macro="">
          <xdr:nvGraphicFramePr>
            <xdr:cNvPr id="83"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883025" y="2428875"/>
              <a:ext cx="1927225"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444500</xdr:colOff>
      <xdr:row>12</xdr:row>
      <xdr:rowOff>79375</xdr:rowOff>
    </xdr:from>
    <xdr:to>
      <xdr:col>7</xdr:col>
      <xdr:colOff>285750</xdr:colOff>
      <xdr:row>14</xdr:row>
      <xdr:rowOff>15875</xdr:rowOff>
    </xdr:to>
    <xdr:sp macro="" textlink="">
      <xdr:nvSpPr>
        <xdr:cNvPr id="35" name="TextBox 34"/>
        <xdr:cNvSpPr txBox="1"/>
      </xdr:nvSpPr>
      <xdr:spPr>
        <a:xfrm>
          <a:off x="4032250" y="2365375"/>
          <a:ext cx="11430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dk1"/>
              </a:solidFill>
              <a:effectLst/>
              <a:latin typeface="+mn-lt"/>
              <a:ea typeface="+mn-ea"/>
              <a:cs typeface="+mn-cs"/>
            </a:rPr>
            <a:t>Gender</a:t>
          </a:r>
          <a:r>
            <a:rPr lang="en-IN" sz="1800">
              <a:latin typeface="+mn-lt"/>
            </a:rPr>
            <a:t> </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0.38583</cdr:x>
      <cdr:y>0.51087</cdr:y>
    </cdr:from>
    <cdr:to>
      <cdr:x>0.66929</cdr:x>
      <cdr:y>0.6413</cdr:y>
    </cdr:to>
    <cdr:sp macro="" textlink="">
      <cdr:nvSpPr>
        <cdr:cNvPr id="2" name="TextBox 1"/>
        <cdr:cNvSpPr txBox="1"/>
      </cdr:nvSpPr>
      <cdr:spPr>
        <a:xfrm xmlns:a="http://schemas.openxmlformats.org/drawingml/2006/main">
          <a:off x="777875" y="746125"/>
          <a:ext cx="57150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12.xml><?xml version="1.0" encoding="utf-8"?>
<c:userShapes xmlns:c="http://schemas.openxmlformats.org/drawingml/2006/chart">
  <cdr:relSizeAnchor xmlns:cdr="http://schemas.openxmlformats.org/drawingml/2006/chartDrawing">
    <cdr:from>
      <cdr:x>0.31901</cdr:x>
      <cdr:y>0.35417</cdr:y>
    </cdr:from>
    <cdr:to>
      <cdr:x>0.68191</cdr:x>
      <cdr:y>0.54167</cdr:y>
    </cdr:to>
    <cdr:sp macro="" textlink="Gender!$B$10">
      <cdr:nvSpPr>
        <cdr:cNvPr id="2" name="TextBox 1"/>
        <cdr:cNvSpPr txBox="1"/>
      </cdr:nvSpPr>
      <cdr:spPr>
        <a:xfrm xmlns:a="http://schemas.openxmlformats.org/drawingml/2006/main">
          <a:off x="627969" y="539750"/>
          <a:ext cx="714375" cy="28575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fld id="{539AF1FE-8FBF-493E-BF83-172DD45974EE}" type="TxLink">
            <a:rPr lang="en-US" sz="2000" b="1" i="0" u="none" strike="noStrike">
              <a:solidFill>
                <a:srgbClr val="000000"/>
              </a:solidFill>
              <a:latin typeface="Calibri"/>
              <a:cs typeface="Calibri"/>
            </a:rPr>
            <a:pPr algn="ctr"/>
            <a:t>882</a:t>
          </a:fld>
          <a:endParaRPr lang="en-IN" sz="2000" b="1"/>
        </a:p>
      </cdr:txBody>
    </cdr:sp>
  </cdr:relSizeAnchor>
</c:userShapes>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2115800" cy="7124700"/>
    <xdr:grpSp>
      <xdr:nvGrpSpPr>
        <xdr:cNvPr id="2" name="Shape 2" title="Drawing"/>
        <xdr:cNvGrpSpPr/>
      </xdr:nvGrpSpPr>
      <xdr:grpSpPr>
        <a:xfrm>
          <a:off x="0" y="0"/>
          <a:ext cx="1211580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76325" y="51435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ooja25" refreshedDate="45841.959068171294"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36369984"/>
    <dataField name="Sum of CF_attrition count" fld="17" baseField="0" baseItem="0"/>
    <dataField name="Average of Age" fld="16" subtotal="average" baseField="0" baseItem="1"/>
  </dataFields>
  <formats count="3">
    <format dxfId="121">
      <pivotArea type="all" dataOnly="0" outline="0" fieldPosition="0"/>
    </format>
    <format dxfId="120">
      <pivotArea outline="0" collapsedLevelsAreSubtotals="1" fieldPosition="0"/>
    </format>
    <format dxfId="119">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6">
    <format dxfId="130">
      <pivotArea outline="0" collapsedLevelsAreSubtotals="1" fieldPosition="0"/>
    </format>
    <format dxfId="129">
      <pivotArea outline="0" collapsedLevelsAreSubtotals="1" fieldPosition="0"/>
    </format>
    <format dxfId="128">
      <pivotArea outline="0" collapsedLevelsAreSubtotals="1" fieldPosition="0"/>
    </format>
    <format dxfId="127">
      <pivotArea outline="0" collapsedLevelsAreSubtotals="1" fieldPosition="0"/>
    </format>
    <format dxfId="126">
      <pivotArea outline="0" collapsedLevelsAreSubtotals="1" fieldPosition="0"/>
    </format>
    <format dxfId="125">
      <pivotArea outline="0" collapsedLevelsAreSubtotals="1" fieldPosition="0"/>
    </format>
    <format dxfId="124">
      <pivotArea outline="0" collapsedLevelsAreSubtotals="1" fieldPosition="0"/>
    </format>
    <format dxfId="123">
      <pivotArea outline="0" collapsedLevelsAreSubtotals="1" fieldPosition="0"/>
    </format>
    <format dxfId="118">
      <pivotArea type="all" dataOnly="0" outline="0" fieldPosition="0"/>
    </format>
    <format dxfId="117">
      <pivotArea outline="0" collapsedLevelsAreSubtotals="1" fieldPosition="0"/>
    </format>
    <format dxfId="116">
      <pivotArea dataOnly="0" labelOnly="1" outline="0" axis="axisValues"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dataOnly="0" labelOnly="1" outline="0" axis="axisValues" fieldPosition="0"/>
    </format>
    <format dxfId="11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r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7">
    <format dxfId="110">
      <pivotArea type="all" dataOnly="0" outline="0" fieldPosition="0"/>
    </format>
    <format dxfId="109">
      <pivotArea outline="0" collapsedLevelsAreSubtotals="1" fieldPosition="0"/>
    </format>
    <format dxfId="108">
      <pivotArea field="4" type="button" dataOnly="0" labelOnly="1" outline="0" axis="axisRow" fieldPosition="0"/>
    </format>
    <format dxfId="107">
      <pivotArea dataOnly="0" labelOnly="1" outline="0" axis="axisValues" fieldPosition="0"/>
    </format>
    <format dxfId="106">
      <pivotArea dataOnly="0" labelOnly="1" fieldPosition="0">
        <references count="1">
          <reference field="4" count="0"/>
        </references>
      </pivotArea>
    </format>
    <format dxfId="105">
      <pivotArea dataOnly="0" labelOnly="1" grandRow="1" outline="0" fieldPosition="0"/>
    </format>
    <format dxfId="10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9" name="Rating"/>
    <pivotTable tabId="15" name="Marital Status"/>
    <pivotTable tabId="7" name="KPI"/>
    <pivotTable tabId="10" name="Gender"/>
    <pivotTable tabId="11" name="Education by Attrition"/>
    <pivotTable tabId="13" name="Dept Wise Attrition"/>
    <pivotTable tabId="12" name="Atrrition By Job"/>
    <pivotTable tabId="14" name="Attrition by age group"/>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Rating"/>
    <pivotTable tabId="15" name="Marital Status"/>
    <pivotTable tabId="7" name="KPI"/>
    <pivotTable tabId="10" name="Gender"/>
    <pivotTable tabId="11" name="Education by Attrition"/>
    <pivotTable tabId="13" name="Dept Wise Attrition"/>
    <pivotTable tabId="12" name="Atrrition By Job"/>
    <pivotTable tabId="14" name="Attrition by age group"/>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Rating"/>
    <pivotTable tabId="15" name="Marital Status"/>
    <pivotTable tabId="7" name="KPI"/>
    <pivotTable tabId="10" name="Gender"/>
    <pivotTable tabId="11" name="Education by Attrition"/>
    <pivotTable tabId="13" name="Dept Wise Attrition"/>
    <pivotTable tabId="12" name="Atrrition By Job"/>
    <pivotTable tabId="14" name="Attrition by age group"/>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2" cache="Slicer_Department1" caption="Department" rowHeight="257175"/>
  <slicer name="Education Field"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 caption="Gender" rowHeight="257175"/>
  <slicer name="Education Field 1" cache="Slicer_Education_Field"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1" caption="Department" rowHeight="257175"/>
  <slicer name="Education Field 2" cache="Slicer_Education_Field"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3" cache="Slicer_Department1" style="Slicer one" rowHeight="257175"/>
  <slicer name="Gender 3" cache="Slicer_Gender" style="Slicer one" rowHeight="257175"/>
  <slicer name="Education Field 3" cache="Slicer_Education_Field" style="Slicer one" rowHeight="257175"/>
</slicers>
</file>

<file path=xl/tables/table1.xml><?xml version="1.0" encoding="utf-8"?>
<table xmlns="http://schemas.openxmlformats.org/spreadsheetml/2006/main" id="1" name="Table_1" displayName="Table_1" ref="A1:AR1471" headerRowDxfId="122">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bin"/><Relationship Id="rId1" Type="http://schemas.openxmlformats.org/officeDocument/2006/relationships/pivotTable" Target="../pivotTables/pivotTable8.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BCD3"/>
  </sheetPr>
  <dimension ref="A2:E9"/>
  <sheetViews>
    <sheetView workbookViewId="0">
      <selection activeCell="G13" sqref="G13"/>
    </sheetView>
  </sheetViews>
  <sheetFormatPr defaultRowHeight="15.75" x14ac:dyDescent="0.25"/>
  <cols>
    <col min="1" max="1" width="23.375" bestFit="1" customWidth="1"/>
    <col min="2" max="2" width="21.75" bestFit="1" customWidth="1"/>
    <col min="3" max="3" width="13.375" bestFit="1" customWidth="1"/>
    <col min="4" max="4" width="16.125" customWidth="1"/>
    <col min="5" max="5" width="18.625" customWidth="1"/>
  </cols>
  <sheetData>
    <row r="2" spans="1:5" ht="16.5" thickBot="1" x14ac:dyDescent="0.3"/>
    <row r="3" spans="1:5" ht="16.5" thickBot="1" x14ac:dyDescent="0.3">
      <c r="A3" s="28" t="s">
        <v>1554</v>
      </c>
      <c r="B3" s="29" t="s">
        <v>1555</v>
      </c>
      <c r="C3" s="30" t="s">
        <v>1556</v>
      </c>
    </row>
    <row r="4" spans="1:5" ht="16.5" thickBot="1" x14ac:dyDescent="0.3">
      <c r="A4" s="25">
        <v>1470</v>
      </c>
      <c r="B4" s="26">
        <v>237</v>
      </c>
      <c r="C4" s="27">
        <v>36.923809523809524</v>
      </c>
    </row>
    <row r="7" spans="1:5" x14ac:dyDescent="0.25">
      <c r="A7" s="17" t="s">
        <v>1561</v>
      </c>
      <c r="B7" s="17" t="s">
        <v>1557</v>
      </c>
      <c r="C7" s="17" t="s">
        <v>1558</v>
      </c>
      <c r="D7" s="17" t="s">
        <v>1559</v>
      </c>
      <c r="E7" s="17" t="s">
        <v>1560</v>
      </c>
    </row>
    <row r="8" spans="1:5" x14ac:dyDescent="0.25">
      <c r="A8" s="18">
        <f>GETPIVOTDATA("Count of Employee Number",$A$3)</f>
        <v>1470</v>
      </c>
      <c r="B8" s="18">
        <f>GETPIVOTDATA("Sum of CF_attrition count",$A$3)</f>
        <v>237</v>
      </c>
      <c r="C8" s="19">
        <f>GETPIVOTDATA("Average of Age",$A$3)</f>
        <v>36.923809523809524</v>
      </c>
      <c r="D8" s="18">
        <f>A8-B8</f>
        <v>1233</v>
      </c>
      <c r="E8" s="20">
        <f>B8/A8</f>
        <v>0.16122448979591836</v>
      </c>
    </row>
    <row r="9" spans="1:5" x14ac:dyDescent="0.25">
      <c r="A9" s="18"/>
      <c r="B9" s="18"/>
      <c r="C9" s="18"/>
      <c r="D9" s="18"/>
      <c r="E9" s="2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91158"/>
  </sheetPr>
  <dimension ref="A3:C13"/>
  <sheetViews>
    <sheetView workbookViewId="0">
      <selection activeCell="E10" sqref="E10"/>
    </sheetView>
  </sheetViews>
  <sheetFormatPr defaultRowHeight="15.75" x14ac:dyDescent="0.25"/>
  <cols>
    <col min="1" max="1" width="23.125" customWidth="1"/>
  </cols>
  <sheetData>
    <row r="3" spans="1:3" x14ac:dyDescent="0.25">
      <c r="A3" s="18" t="s">
        <v>1562</v>
      </c>
    </row>
    <row r="4" spans="1:3" x14ac:dyDescent="0.25">
      <c r="A4" s="22">
        <v>2.6265306122448981</v>
      </c>
    </row>
    <row r="7" spans="1:3" x14ac:dyDescent="0.25">
      <c r="A7" s="18" t="s">
        <v>1563</v>
      </c>
      <c r="B7" s="22">
        <f>GETPIVOTDATA("Job Satisfaction",$A$3)</f>
        <v>2.6265306122448981</v>
      </c>
      <c r="C7" s="18">
        <f>B7/4</f>
        <v>0.65663265306122454</v>
      </c>
    </row>
    <row r="8" spans="1:3" x14ac:dyDescent="0.25">
      <c r="A8" s="18" t="s">
        <v>1564</v>
      </c>
      <c r="B8" s="22">
        <f>4-B7</f>
        <v>1.3734693877551019</v>
      </c>
      <c r="C8" s="18">
        <f>B8/4</f>
        <v>0.34336734693877546</v>
      </c>
    </row>
    <row r="12" spans="1:3" x14ac:dyDescent="0.25">
      <c r="A12" s="5"/>
    </row>
    <row r="13" spans="1:3" x14ac:dyDescent="0.25">
      <c r="A13" s="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3:C10"/>
  <sheetViews>
    <sheetView workbookViewId="0">
      <selection activeCell="C9" sqref="C9"/>
    </sheetView>
  </sheetViews>
  <sheetFormatPr defaultRowHeight="15.75" x14ac:dyDescent="0.25"/>
  <cols>
    <col min="1" max="1" width="12.125" bestFit="1" customWidth="1"/>
    <col min="2" max="2" width="21.75" bestFit="1" customWidth="1"/>
  </cols>
  <sheetData>
    <row r="3" spans="1:3" x14ac:dyDescent="0.25">
      <c r="A3" s="8" t="s">
        <v>1565</v>
      </c>
      <c r="B3" s="5" t="s">
        <v>1567</v>
      </c>
    </row>
    <row r="4" spans="1:3" x14ac:dyDescent="0.25">
      <c r="A4" s="9" t="s">
        <v>51</v>
      </c>
      <c r="B4" s="10">
        <v>588</v>
      </c>
    </row>
    <row r="5" spans="1:3" x14ac:dyDescent="0.25">
      <c r="A5" s="11" t="s">
        <v>62</v>
      </c>
      <c r="B5" s="12">
        <v>882</v>
      </c>
    </row>
    <row r="6" spans="1:3" x14ac:dyDescent="0.25">
      <c r="A6" s="13" t="s">
        <v>1566</v>
      </c>
      <c r="B6" s="6">
        <v>1470</v>
      </c>
    </row>
    <row r="9" spans="1:3" x14ac:dyDescent="0.25">
      <c r="A9" s="14" t="s">
        <v>51</v>
      </c>
      <c r="B9" s="15">
        <f>IFERROR(GETPIVOTDATA("Employee Count",$A$3,"Gender","Female"),0)</f>
        <v>588</v>
      </c>
      <c r="C9" s="4">
        <f>IFERROR(B9/($B$9+$B$10),0)</f>
        <v>0.4</v>
      </c>
    </row>
    <row r="10" spans="1:3" x14ac:dyDescent="0.25">
      <c r="A10" s="14" t="s">
        <v>62</v>
      </c>
      <c r="B10" s="15">
        <f>IFERROR(GETPIVOTDATA("Employee Count",$A$3,"Gender","Male"),0)</f>
        <v>882</v>
      </c>
      <c r="C10" s="4">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BCD3"/>
  </sheetPr>
  <dimension ref="A3:B9"/>
  <sheetViews>
    <sheetView workbookViewId="0">
      <selection activeCell="C18" sqref="C18"/>
    </sheetView>
  </sheetViews>
  <sheetFormatPr defaultRowHeight="15.75" x14ac:dyDescent="0.25"/>
  <cols>
    <col min="1" max="1" width="16.125" bestFit="1" customWidth="1"/>
    <col min="2" max="2" width="21.75" bestFit="1" customWidth="1"/>
  </cols>
  <sheetData>
    <row r="3" spans="1:2" x14ac:dyDescent="0.25">
      <c r="A3" s="8" t="s">
        <v>1565</v>
      </c>
      <c r="B3" s="5" t="s">
        <v>1555</v>
      </c>
    </row>
    <row r="4" spans="1:2" x14ac:dyDescent="0.25">
      <c r="A4" s="9" t="s">
        <v>134</v>
      </c>
      <c r="B4" s="10">
        <v>5</v>
      </c>
    </row>
    <row r="5" spans="1:2" x14ac:dyDescent="0.25">
      <c r="A5" s="11" t="s">
        <v>65</v>
      </c>
      <c r="B5" s="12">
        <v>31</v>
      </c>
    </row>
    <row r="6" spans="1:2" x14ac:dyDescent="0.25">
      <c r="A6" s="11" t="s">
        <v>55</v>
      </c>
      <c r="B6" s="12">
        <v>44</v>
      </c>
    </row>
    <row r="7" spans="1:2" x14ac:dyDescent="0.25">
      <c r="A7" s="11" t="s">
        <v>71</v>
      </c>
      <c r="B7" s="12">
        <v>58</v>
      </c>
    </row>
    <row r="8" spans="1:2" x14ac:dyDescent="0.25">
      <c r="A8" s="11" t="s">
        <v>77</v>
      </c>
      <c r="B8" s="12">
        <v>99</v>
      </c>
    </row>
    <row r="9" spans="1:2" x14ac:dyDescent="0.25">
      <c r="A9" s="13" t="s">
        <v>1566</v>
      </c>
      <c r="B9" s="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5C5FF"/>
  </sheetPr>
  <dimension ref="A3:E13"/>
  <sheetViews>
    <sheetView topLeftCell="D1" workbookViewId="0">
      <selection activeCell="H19" sqref="H19"/>
    </sheetView>
  </sheetViews>
  <sheetFormatPr defaultRowHeight="15.75" x14ac:dyDescent="0.25"/>
  <cols>
    <col min="1" max="1" width="22.875" bestFit="1" customWidth="1"/>
    <col min="2" max="2" width="21.75" bestFit="1" customWidth="1"/>
    <col min="4" max="4" width="22.875" bestFit="1" customWidth="1"/>
    <col min="5" max="5" width="17.25" customWidth="1"/>
  </cols>
  <sheetData>
    <row r="3" spans="1:5" x14ac:dyDescent="0.25">
      <c r="A3" s="8" t="s">
        <v>1565</v>
      </c>
      <c r="B3" s="5" t="s">
        <v>1555</v>
      </c>
      <c r="D3" t="s">
        <v>1568</v>
      </c>
      <c r="E3" t="s">
        <v>1557</v>
      </c>
    </row>
    <row r="4" spans="1:5" x14ac:dyDescent="0.25">
      <c r="A4" s="9" t="s">
        <v>83</v>
      </c>
      <c r="B4" s="10">
        <v>9</v>
      </c>
      <c r="D4" t="str">
        <f>A4</f>
        <v>Healthcare Representative</v>
      </c>
      <c r="E4">
        <f>GETPIVOTDATA("CF_attrition count",$A$3,"Job Role",A4)</f>
        <v>9</v>
      </c>
    </row>
    <row r="5" spans="1:5" x14ac:dyDescent="0.25">
      <c r="A5" s="11" t="s">
        <v>163</v>
      </c>
      <c r="B5" s="12">
        <v>12</v>
      </c>
      <c r="D5" t="str">
        <f t="shared" ref="D5:D12" si="0">A5</f>
        <v>Human Resources</v>
      </c>
      <c r="E5">
        <f t="shared" ref="E5:E12" si="1">GETPIVOTDATA("CF_attrition count",$A$3,"Job Role",A5)</f>
        <v>12</v>
      </c>
    </row>
    <row r="6" spans="1:5" x14ac:dyDescent="0.25">
      <c r="A6" s="11" t="s">
        <v>68</v>
      </c>
      <c r="B6" s="12">
        <v>62</v>
      </c>
      <c r="D6" t="str">
        <f t="shared" si="0"/>
        <v>Laboratory Technician</v>
      </c>
      <c r="E6">
        <f t="shared" si="1"/>
        <v>62</v>
      </c>
    </row>
    <row r="7" spans="1:5" x14ac:dyDescent="0.25">
      <c r="A7" s="11" t="s">
        <v>95</v>
      </c>
      <c r="B7" s="12">
        <v>5</v>
      </c>
      <c r="D7" t="str">
        <f t="shared" si="0"/>
        <v>Manager</v>
      </c>
      <c r="E7">
        <f t="shared" si="1"/>
        <v>5</v>
      </c>
    </row>
    <row r="8" spans="1:5" x14ac:dyDescent="0.25">
      <c r="A8" s="11" t="s">
        <v>81</v>
      </c>
      <c r="B8" s="12">
        <v>10</v>
      </c>
      <c r="D8" t="str">
        <f t="shared" si="0"/>
        <v>Manufacturing Director</v>
      </c>
      <c r="E8">
        <f t="shared" si="1"/>
        <v>10</v>
      </c>
    </row>
    <row r="9" spans="1:5" x14ac:dyDescent="0.25">
      <c r="A9" s="11" t="s">
        <v>101</v>
      </c>
      <c r="B9" s="12">
        <v>2</v>
      </c>
      <c r="D9" t="str">
        <f t="shared" si="0"/>
        <v>Research Director</v>
      </c>
      <c r="E9">
        <f t="shared" si="1"/>
        <v>2</v>
      </c>
    </row>
    <row r="10" spans="1:5" x14ac:dyDescent="0.25">
      <c r="A10" s="11" t="s">
        <v>63</v>
      </c>
      <c r="B10" s="12">
        <v>47</v>
      </c>
      <c r="D10" t="str">
        <f t="shared" si="0"/>
        <v>Research Scientist</v>
      </c>
      <c r="E10">
        <f t="shared" si="1"/>
        <v>47</v>
      </c>
    </row>
    <row r="11" spans="1:5" x14ac:dyDescent="0.25">
      <c r="A11" s="11" t="s">
        <v>52</v>
      </c>
      <c r="B11" s="12">
        <v>57</v>
      </c>
      <c r="D11" t="str">
        <f t="shared" si="0"/>
        <v>Sales Executive</v>
      </c>
      <c r="E11">
        <f t="shared" si="1"/>
        <v>57</v>
      </c>
    </row>
    <row r="12" spans="1:5" x14ac:dyDescent="0.25">
      <c r="A12" s="11" t="s">
        <v>99</v>
      </c>
      <c r="B12" s="12">
        <v>33</v>
      </c>
      <c r="D12" t="str">
        <f t="shared" si="0"/>
        <v>Sales Representative</v>
      </c>
      <c r="E12">
        <f t="shared" si="1"/>
        <v>33</v>
      </c>
    </row>
    <row r="13" spans="1:5" x14ac:dyDescent="0.25">
      <c r="A13" s="13" t="s">
        <v>1566</v>
      </c>
      <c r="B13" s="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BCD3"/>
  </sheetPr>
  <dimension ref="A3:B7"/>
  <sheetViews>
    <sheetView workbookViewId="0">
      <selection activeCell="H7" sqref="H7"/>
    </sheetView>
  </sheetViews>
  <sheetFormatPr defaultRowHeight="15.75" x14ac:dyDescent="0.25"/>
  <cols>
    <col min="1" max="1" width="12.125" bestFit="1" customWidth="1"/>
    <col min="2" max="2" width="21.75" bestFit="1" customWidth="1"/>
  </cols>
  <sheetData>
    <row r="3" spans="1:2" x14ac:dyDescent="0.25">
      <c r="A3" s="23" t="s">
        <v>1565</v>
      </c>
      <c r="B3" s="18" t="s">
        <v>1555</v>
      </c>
    </row>
    <row r="4" spans="1:2" x14ac:dyDescent="0.25">
      <c r="A4" s="14" t="s">
        <v>161</v>
      </c>
      <c r="B4" s="24">
        <v>5.0632911392405063E-2</v>
      </c>
    </row>
    <row r="5" spans="1:2" x14ac:dyDescent="0.25">
      <c r="A5" s="14" t="s">
        <v>60</v>
      </c>
      <c r="B5" s="24">
        <v>0.56118143459915615</v>
      </c>
    </row>
    <row r="6" spans="1:2" x14ac:dyDescent="0.25">
      <c r="A6" s="14" t="s">
        <v>48</v>
      </c>
      <c r="B6" s="24">
        <v>0.3881856540084388</v>
      </c>
    </row>
    <row r="7" spans="1:2" x14ac:dyDescent="0.25">
      <c r="A7" s="14" t="s">
        <v>1566</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3:B9"/>
  <sheetViews>
    <sheetView workbookViewId="0">
      <selection activeCell="L9" sqref="L9"/>
    </sheetView>
  </sheetViews>
  <sheetFormatPr defaultRowHeight="15.75" x14ac:dyDescent="0.25"/>
  <cols>
    <col min="1" max="1" width="12.125" bestFit="1" customWidth="1"/>
    <col min="2" max="2" width="21.75" bestFit="1" customWidth="1"/>
  </cols>
  <sheetData>
    <row r="3" spans="1:2" x14ac:dyDescent="0.25">
      <c r="A3" s="8" t="s">
        <v>1565</v>
      </c>
      <c r="B3" s="5" t="s">
        <v>1555</v>
      </c>
    </row>
    <row r="4" spans="1:2" x14ac:dyDescent="0.25">
      <c r="A4" s="9" t="s">
        <v>69</v>
      </c>
      <c r="B4" s="10">
        <v>112</v>
      </c>
    </row>
    <row r="5" spans="1:2" x14ac:dyDescent="0.25">
      <c r="A5" s="11" t="s">
        <v>46</v>
      </c>
      <c r="B5" s="12">
        <v>51</v>
      </c>
    </row>
    <row r="6" spans="1:2" x14ac:dyDescent="0.25">
      <c r="A6" s="11" t="s">
        <v>92</v>
      </c>
      <c r="B6" s="12">
        <v>38</v>
      </c>
    </row>
    <row r="7" spans="1:2" x14ac:dyDescent="0.25">
      <c r="A7" s="11" t="s">
        <v>58</v>
      </c>
      <c r="B7" s="12">
        <v>25</v>
      </c>
    </row>
    <row r="8" spans="1:2" x14ac:dyDescent="0.25">
      <c r="A8" s="11" t="s">
        <v>75</v>
      </c>
      <c r="B8" s="12">
        <v>11</v>
      </c>
    </row>
    <row r="9" spans="1:2" x14ac:dyDescent="0.25">
      <c r="A9" s="13" t="s">
        <v>1566</v>
      </c>
      <c r="B9" s="6">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5C5FF"/>
  </sheetPr>
  <dimension ref="A3:E7"/>
  <sheetViews>
    <sheetView workbookViewId="0">
      <selection activeCell="A6" sqref="A4:A6"/>
      <pivotSelection pane="bottomRight" showHeader="1" activeRow="5" click="1" r:id="rId1">
        <pivotArea dataOnly="0" labelOnly="1" fieldPosition="0">
          <references count="1">
            <reference field="10" count="0"/>
          </references>
        </pivotArea>
      </pivotSelection>
    </sheetView>
  </sheetViews>
  <sheetFormatPr defaultRowHeight="15.75" x14ac:dyDescent="0.25"/>
  <cols>
    <col min="1" max="1" width="12.125" bestFit="1" customWidth="1"/>
    <col min="2" max="2" width="15" bestFit="1" customWidth="1"/>
    <col min="4" max="4" width="12.25" bestFit="1" customWidth="1"/>
  </cols>
  <sheetData>
    <row r="3" spans="1:5" x14ac:dyDescent="0.25">
      <c r="A3" s="8" t="s">
        <v>1565</v>
      </c>
      <c r="B3" s="5" t="s">
        <v>1569</v>
      </c>
      <c r="D3" t="s">
        <v>10</v>
      </c>
      <c r="E3" t="s">
        <v>0</v>
      </c>
    </row>
    <row r="4" spans="1:5" x14ac:dyDescent="0.25">
      <c r="A4" s="9" t="s">
        <v>79</v>
      </c>
      <c r="B4" s="10">
        <v>327</v>
      </c>
      <c r="D4" t="str">
        <f>A4</f>
        <v>Divorced</v>
      </c>
      <c r="E4">
        <f>GETPIVOTDATA("Attrition",$A$3,"Marital Status","Divorced")</f>
        <v>327</v>
      </c>
    </row>
    <row r="5" spans="1:5" x14ac:dyDescent="0.25">
      <c r="A5" s="11" t="s">
        <v>64</v>
      </c>
      <c r="B5" s="12">
        <v>673</v>
      </c>
      <c r="D5" t="str">
        <f t="shared" ref="D5:D7" si="0">A5</f>
        <v>Married</v>
      </c>
      <c r="E5">
        <f>GETPIVOTDATA("Attrition",$A$3,"Marital Status","Married")</f>
        <v>673</v>
      </c>
    </row>
    <row r="6" spans="1:5" x14ac:dyDescent="0.25">
      <c r="A6" s="11" t="s">
        <v>53</v>
      </c>
      <c r="B6" s="12">
        <v>470</v>
      </c>
      <c r="D6" t="str">
        <f t="shared" si="0"/>
        <v>Single</v>
      </c>
      <c r="E6">
        <f>GETPIVOTDATA("Attrition",$A$3,"Marital Status","Single")</f>
        <v>470</v>
      </c>
    </row>
    <row r="7" spans="1:5" x14ac:dyDescent="0.25">
      <c r="A7" s="13" t="s">
        <v>1566</v>
      </c>
      <c r="B7" s="6">
        <v>1470</v>
      </c>
      <c r="D7" t="str">
        <f t="shared" si="0"/>
        <v>Grand Total</v>
      </c>
      <c r="E7">
        <f>SUM(E4:E6)</f>
        <v>1470</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A246E"/>
  </sheetPr>
  <dimension ref="A1:AR1471"/>
  <sheetViews>
    <sheetView topLeftCell="AK1449" workbookViewId="0">
      <selection activeCell="AR20" sqref="AR20"/>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2"/>
  <sheetViews>
    <sheetView tabSelected="1" zoomScale="60" zoomScaleNormal="60" workbookViewId="0">
      <selection activeCell="AC20" sqref="AC20"/>
    </sheetView>
  </sheetViews>
  <sheetFormatPr defaultColWidth="11.25" defaultRowHeight="15" customHeight="1" x14ac:dyDescent="0.25"/>
  <cols>
    <col min="1" max="1" width="8.5" customWidth="1"/>
    <col min="2" max="2" width="12.875" customWidth="1"/>
    <col min="3" max="26" width="8.5" customWidth="1"/>
  </cols>
  <sheetData>
    <row r="12" spans="2:2" ht="15" customHeight="1" x14ac:dyDescent="0.35">
      <c r="B12" s="16"/>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KPI</vt:lpstr>
      <vt:lpstr>Rating</vt:lpstr>
      <vt:lpstr>Gender</vt:lpstr>
      <vt:lpstr>Education by Attrition</vt:lpstr>
      <vt:lpstr>Attrition By Job</vt:lpstr>
      <vt:lpstr>Dept Wise Attrition</vt:lpstr>
      <vt:lpstr>Attrition by age group</vt:lpstr>
      <vt:lpstr>Marital Status</vt:lpstr>
      <vt:lpstr>Data</vt:lpstr>
      <vt:lpstr>Background 1</vt:lpstr>
      <vt:lpstr>Dashboard</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Pooja25</cp:lastModifiedBy>
  <dcterms:created xsi:type="dcterms:W3CDTF">2022-12-29T16:02:46Z</dcterms:created>
  <dcterms:modified xsi:type="dcterms:W3CDTF">2025-07-15T15:08:29Z</dcterms:modified>
</cp:coreProperties>
</file>